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Job\Ana Nunes (Contabilidade)\"/>
    </mc:Choice>
  </mc:AlternateContent>
  <xr:revisionPtr revIDLastSave="0" documentId="13_ncr:1_{9D0F4B62-EDD7-4000-A508-6D7729323FB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VRC00200_JAVA" sheetId="1" r:id="rId1"/>
  </sheets>
  <definedNames>
    <definedName name="_xlnm._FilterDatabase" localSheetId="0" hidden="1">VRC00200_JAVA!$A$8:$AB$636</definedName>
  </definedNames>
  <calcPr calcId="191029"/>
</workbook>
</file>

<file path=xl/calcChain.xml><?xml version="1.0" encoding="utf-8"?>
<calcChain xmlns="http://schemas.openxmlformats.org/spreadsheetml/2006/main">
  <c r="Q647" i="1" l="1"/>
  <c r="O536" i="1"/>
  <c r="O410" i="1"/>
  <c r="P167" i="1"/>
  <c r="O167" i="1"/>
  <c r="X167" i="1" l="1"/>
  <c r="P634" i="1"/>
  <c r="P635" i="1" s="1"/>
  <c r="O634" i="1"/>
  <c r="O537" i="1"/>
  <c r="P536" i="1"/>
  <c r="Q410" i="1"/>
  <c r="Q411" i="1" s="1"/>
  <c r="O411" i="1"/>
  <c r="O390" i="1"/>
  <c r="X390" i="1" s="1"/>
  <c r="X391" i="1" s="1"/>
  <c r="T386" i="1"/>
  <c r="T387" i="1" s="1"/>
  <c r="O386" i="1"/>
  <c r="O387" i="1" s="1"/>
  <c r="T382" i="1"/>
  <c r="T383" i="1" s="1"/>
  <c r="O382" i="1"/>
  <c r="T372" i="1"/>
  <c r="T373" i="1" s="1"/>
  <c r="Q372" i="1"/>
  <c r="Q373" i="1" s="1"/>
  <c r="P372" i="1"/>
  <c r="P373" i="1" s="1"/>
  <c r="O372" i="1"/>
  <c r="P168" i="1"/>
  <c r="O168" i="1"/>
  <c r="T15" i="1"/>
  <c r="T16" i="1" s="1"/>
  <c r="O15" i="1"/>
  <c r="O635" i="1" l="1"/>
  <c r="O636" i="1"/>
  <c r="X636" i="1" s="1"/>
  <c r="P537" i="1"/>
  <c r="X536" i="1"/>
  <c r="X537" i="1" s="1"/>
  <c r="O373" i="1"/>
  <c r="X372" i="1"/>
  <c r="X373" i="1" s="1"/>
  <c r="X634" i="1"/>
  <c r="X635" i="1" s="1"/>
  <c r="X410" i="1"/>
  <c r="X411" i="1" s="1"/>
  <c r="X382" i="1"/>
  <c r="X383" i="1" s="1"/>
  <c r="X168" i="1"/>
  <c r="O383" i="1"/>
  <c r="O391" i="1"/>
  <c r="X386" i="1"/>
  <c r="X387" i="1" s="1"/>
  <c r="X15" i="1"/>
  <c r="X16" i="1" s="1"/>
  <c r="O16" i="1"/>
</calcChain>
</file>

<file path=xl/sharedStrings.xml><?xml version="1.0" encoding="utf-8"?>
<sst xmlns="http://schemas.openxmlformats.org/spreadsheetml/2006/main" count="1259" uniqueCount="328">
  <si>
    <t>CONSTRUTORA ARAUJO SIMAO LTDA.</t>
  </si>
  <si>
    <t>Pág.:</t>
  </si>
  <si>
    <t xml:space="preserve"> / 018</t>
  </si>
  <si>
    <t>Strato 10 [VRC00200] [GRAZIELLE] Hora Emissão: 14:22:07  10.1.9</t>
  </si>
  <si>
    <t>Data:</t>
  </si>
  <si>
    <t>VALORES RECEBIDOS</t>
  </si>
  <si>
    <t>Pagto.</t>
  </si>
  <si>
    <t>Vecnto</t>
  </si>
  <si>
    <t>Docto.</t>
  </si>
  <si>
    <t>Tipo</t>
  </si>
  <si>
    <t>Obra</t>
  </si>
  <si>
    <t>Un.</t>
  </si>
  <si>
    <t>Historico</t>
  </si>
  <si>
    <t>Convertido</t>
  </si>
  <si>
    <t>Moras</t>
  </si>
  <si>
    <t>Desconto</t>
  </si>
  <si>
    <t>Seguro</t>
  </si>
  <si>
    <t>Juro Fct</t>
  </si>
  <si>
    <t>Total</t>
  </si>
  <si>
    <t>Com.</t>
  </si>
  <si>
    <t xml:space="preserve">CELSO LUIZ FONSECA JOSÉ                                                                                                 </t>
  </si>
  <si>
    <t>237-BANCO BRADESCO S/A(DEPÓSITO - Conta: 3500 - SJC-9)</t>
  </si>
  <si>
    <t>Par.</t>
  </si>
  <si>
    <t>21 A</t>
  </si>
  <si>
    <t xml:space="preserve">ANDRÉ LUIZ JACOB FERREIRA                                                                                               </t>
  </si>
  <si>
    <t>141 A</t>
  </si>
  <si>
    <t>TOTAL MES:</t>
  </si>
  <si>
    <t>TOTAL OBRA:</t>
  </si>
  <si>
    <t>31/12/2023</t>
  </si>
  <si>
    <t>33 A</t>
  </si>
  <si>
    <t xml:space="preserve">JOÃO NIVALDO CORRÊA                                                                                                     </t>
  </si>
  <si>
    <t>100-PERMUTAS(DEPÓSITO - Conta: 1-1)</t>
  </si>
  <si>
    <t>113 A</t>
  </si>
  <si>
    <t xml:space="preserve">ALFA MARMORARIA EIRELI                                                                                                  </t>
  </si>
  <si>
    <t>123 A</t>
  </si>
  <si>
    <t>134 B</t>
  </si>
  <si>
    <t xml:space="preserve">GUSTAVO DELFIM SEBASTIAO                                                                                                </t>
  </si>
  <si>
    <t>ANU.</t>
  </si>
  <si>
    <t>237-BANCO BRADESCO S/A(DEPÓSITO - Conta: 1207-LUCCA-6)</t>
  </si>
  <si>
    <t>31 A</t>
  </si>
  <si>
    <t xml:space="preserve">LUCAS KAKO HOFFMANN                                                                                                     </t>
  </si>
  <si>
    <t>81 A</t>
  </si>
  <si>
    <t xml:space="preserve">ANA PAULA BARRETO DE MORAES                                                                                             </t>
  </si>
  <si>
    <t>74 A</t>
  </si>
  <si>
    <t xml:space="preserve">MARIA APARECIDA ROCHA GIOVANETTI                                                                                        </t>
  </si>
  <si>
    <t>22 B</t>
  </si>
  <si>
    <t xml:space="preserve">DANIEL MARCOS DE SOUZA                                                                                                  </t>
  </si>
  <si>
    <t>Ent.</t>
  </si>
  <si>
    <t>44 B</t>
  </si>
  <si>
    <t xml:space="preserve">MARIA DE JESUS DOS SANTOS RELVAS                                                                                        </t>
  </si>
  <si>
    <t>11 B</t>
  </si>
  <si>
    <t xml:space="preserve">RITSUO SUMIHIRO                                                                                                         </t>
  </si>
  <si>
    <t>MENS</t>
  </si>
  <si>
    <t>91 A</t>
  </si>
  <si>
    <t xml:space="preserve">NARCISO CASIMIRO FILHO                                                                                                  </t>
  </si>
  <si>
    <t>112 A</t>
  </si>
  <si>
    <t xml:space="preserve">ROSANGELA MAGALI VIEIRA                                                                                                 </t>
  </si>
  <si>
    <t>24 A</t>
  </si>
  <si>
    <t xml:space="preserve">REGINA MAMBELI BARROS                                                                                                   </t>
  </si>
  <si>
    <t>31/03/2024</t>
  </si>
  <si>
    <t>Fin.</t>
  </si>
  <si>
    <t>73 A</t>
  </si>
  <si>
    <t xml:space="preserve">MONICA MELO AZEVEDO DA SILVA </t>
  </si>
  <si>
    <t>63 A</t>
  </si>
  <si>
    <t xml:space="preserve">NELSON CANDIDO LEAL JUNIOR                                                                                              </t>
  </si>
  <si>
    <t>44 A</t>
  </si>
  <si>
    <t xml:space="preserve">JOAQUIM VAGNER MOTA                                                                                                     </t>
  </si>
  <si>
    <t>14 A</t>
  </si>
  <si>
    <t xml:space="preserve">JOSÉ DE JESUS                                                                                                           </t>
  </si>
  <si>
    <t>124 B</t>
  </si>
  <si>
    <t xml:space="preserve">WAGNER CANDIDO DE CARVALHO                                                                                              </t>
  </si>
  <si>
    <t>133 B</t>
  </si>
  <si>
    <t xml:space="preserve">THIAGO MIRANDA DE ALMEIDA                                                                                               </t>
  </si>
  <si>
    <t>84 A</t>
  </si>
  <si>
    <t xml:space="preserve">EVA CEMBRANELLI SALES                                                                                                   </t>
  </si>
  <si>
    <t>21 B</t>
  </si>
  <si>
    <t xml:space="preserve">RODRIGO IÂNACE FARIA DE CASTRO                                                                                          </t>
  </si>
  <si>
    <t>114 A</t>
  </si>
  <si>
    <t xml:space="preserve">RODRIGO SILLOS GOMES                                                                                                    </t>
  </si>
  <si>
    <t>153 B</t>
  </si>
  <si>
    <t xml:space="preserve">MATEUS RIBEIRO GALEANO                                                                                                  </t>
  </si>
  <si>
    <t>102 B</t>
  </si>
  <si>
    <t xml:space="preserve">JOSÉ VALDOMIRO CAÇADOR                                                                                                  </t>
  </si>
  <si>
    <t>CHV.</t>
  </si>
  <si>
    <t>71 A</t>
  </si>
  <si>
    <t xml:space="preserve">RICARDO FREITAS DE SANTANA                                                                                              </t>
  </si>
  <si>
    <t>114 B</t>
  </si>
  <si>
    <t xml:space="preserve">DEBORA BUSSI                                                                                                            </t>
  </si>
  <si>
    <t>82 B</t>
  </si>
  <si>
    <t xml:space="preserve">EDI CARLOS LOURENÇO DA SILVA                                                                                            </t>
  </si>
  <si>
    <t>73 B</t>
  </si>
  <si>
    <t xml:space="preserve">SONIA REGINA DE BONA                                                                                                    </t>
  </si>
  <si>
    <t>103 A</t>
  </si>
  <si>
    <t xml:space="preserve">CARLOS ALBERTO PINHO SAUD                                                                                               </t>
  </si>
  <si>
    <t>11 A</t>
  </si>
  <si>
    <t xml:space="preserve">NOELI APARECIDA GUIMARÃES MOREIRA                                                                                       </t>
  </si>
  <si>
    <t>113 B</t>
  </si>
  <si>
    <t xml:space="preserve">JOSÉ ROBERTO MONTEIRO                                                                                                   </t>
  </si>
  <si>
    <t>102 A</t>
  </si>
  <si>
    <t xml:space="preserve">LUIZ EDUARDO CAMPOS RODRIGUES                                                                                           </t>
  </si>
  <si>
    <t>104 B</t>
  </si>
  <si>
    <t xml:space="preserve">NELSON FAIÇAL RECHDAN                                                                                                   </t>
  </si>
  <si>
    <t>64 A</t>
  </si>
  <si>
    <t xml:space="preserve">MOACYR COSTA NETO                                                                                                       </t>
  </si>
  <si>
    <t>111 A</t>
  </si>
  <si>
    <t xml:space="preserve">GERALDO RABELO ALVES FILHO                                                                                              </t>
  </si>
  <si>
    <t>132 B</t>
  </si>
  <si>
    <t xml:space="preserve">VICTOR SANZONE                                                                                                          </t>
  </si>
  <si>
    <t>131 B</t>
  </si>
  <si>
    <t xml:space="preserve">VALTER HOHMANN JUNIOR                                                                                                   </t>
  </si>
  <si>
    <t>92 B</t>
  </si>
  <si>
    <t xml:space="preserve">CLAUDIA REGINA RIBEIRO PASSARELLI                                                                                       </t>
  </si>
  <si>
    <t>16/06/2023</t>
  </si>
  <si>
    <t>154 B</t>
  </si>
  <si>
    <t xml:space="preserve">JOÃO PAULO ROVEDA GUIMARÃES                                                                                             </t>
  </si>
  <si>
    <t>104 A</t>
  </si>
  <si>
    <t xml:space="preserve">EMERSON MARTINS DE OLIVEIRA                                                                                             </t>
  </si>
  <si>
    <t>134 A</t>
  </si>
  <si>
    <t xml:space="preserve">YURI OLIVEIRA FIGUEIRA                                                                                                  </t>
  </si>
  <si>
    <t>53 A</t>
  </si>
  <si>
    <t>141 B</t>
  </si>
  <si>
    <t xml:space="preserve">DIOGO DE CASTRO FOLGUERAS                                                                                               </t>
  </si>
  <si>
    <t>123 B</t>
  </si>
  <si>
    <t xml:space="preserve">VICTOR MARIANO BATTESTIN                                                                                                </t>
  </si>
  <si>
    <t>51 B</t>
  </si>
  <si>
    <t xml:space="preserve">INÊS GOMES COSTA MENDES                                                                                                 </t>
  </si>
  <si>
    <t xml:space="preserve">CARLOS MENDROT JUNIOR                                                                                                   </t>
  </si>
  <si>
    <t>93 B</t>
  </si>
  <si>
    <t xml:space="preserve">MARIA RAYMUNDA DA SILVA ANDREOLI                                                                                        </t>
  </si>
  <si>
    <t>94 B</t>
  </si>
  <si>
    <t xml:space="preserve">ERNESTO EDUARDO DA SILVA                                                                                                </t>
  </si>
  <si>
    <t xml:space="preserve">EDUARDO LACERDA LIMA                                                                                                    </t>
  </si>
  <si>
    <t>144 A</t>
  </si>
  <si>
    <t xml:space="preserve">KLEBER WILSON VIANA DA SILVA                                                                                            </t>
  </si>
  <si>
    <t>131 A</t>
  </si>
  <si>
    <t xml:space="preserve">LUCAS MONTESI NEVES                                                                                                     </t>
  </si>
  <si>
    <t>71 B</t>
  </si>
  <si>
    <t xml:space="preserve">EUNICE FREITAS DOS SANTOS VILELA                                                                                        </t>
  </si>
  <si>
    <t>25/12/2023</t>
  </si>
  <si>
    <t>151 B</t>
  </si>
  <si>
    <t xml:space="preserve">RENATO FRANCA BORGES LEAL                                                                                               </t>
  </si>
  <si>
    <t xml:space="preserve">PEDRO STANISCE NETO                                                                                                     </t>
  </si>
  <si>
    <t>237-BANCO BRADESCO S/A(DEPÓSITO - Conta: 979 - MANACÁ-2)</t>
  </si>
  <si>
    <t>30/05/2023</t>
  </si>
  <si>
    <t xml:space="preserve">REN </t>
  </si>
  <si>
    <t xml:space="preserve">ERIC LOBATO CURSINO                                                                                                     </t>
  </si>
  <si>
    <t>SEM.</t>
  </si>
  <si>
    <t>TRIM</t>
  </si>
  <si>
    <t>12 A</t>
  </si>
  <si>
    <t xml:space="preserve">ELISON BRAIAN ZANIN DO PRADO SILVA                                                                                      </t>
  </si>
  <si>
    <t>25/01/2023</t>
  </si>
  <si>
    <t>25/04/2023</t>
  </si>
  <si>
    <t>25/07/2023</t>
  </si>
  <si>
    <t>25/10/2023</t>
  </si>
  <si>
    <t>25/01/2024</t>
  </si>
  <si>
    <t>25/04/2024</t>
  </si>
  <si>
    <t>25/07/2024</t>
  </si>
  <si>
    <t>25/10/2024</t>
  </si>
  <si>
    <t>25/01/2025</t>
  </si>
  <si>
    <t>25/04/2025</t>
  </si>
  <si>
    <t>25/07/2025</t>
  </si>
  <si>
    <t>25/10/2025</t>
  </si>
  <si>
    <t>25/01/2026</t>
  </si>
  <si>
    <t>25/04/2026</t>
  </si>
  <si>
    <t>25/07/2026</t>
  </si>
  <si>
    <t>25/10/2026</t>
  </si>
  <si>
    <t>25/01/2027</t>
  </si>
  <si>
    <t>25/04/2027</t>
  </si>
  <si>
    <t>25/07/2027</t>
  </si>
  <si>
    <t>25/10/2027</t>
  </si>
  <si>
    <t>25/01/2028</t>
  </si>
  <si>
    <t>30/01/2023</t>
  </si>
  <si>
    <t>25/04/2028</t>
  </si>
  <si>
    <t>28/02/2023</t>
  </si>
  <si>
    <t>25/07/2028</t>
  </si>
  <si>
    <t>30/03/2023</t>
  </si>
  <si>
    <t>25/10/2028</t>
  </si>
  <si>
    <t>30/04/2023</t>
  </si>
  <si>
    <t>25/01/2029</t>
  </si>
  <si>
    <t>25/04/2029</t>
  </si>
  <si>
    <t>25/07/2029</t>
  </si>
  <si>
    <t>25/10/2029</t>
  </si>
  <si>
    <t>25/01/2030</t>
  </si>
  <si>
    <t>25/04/2030</t>
  </si>
  <si>
    <t>25/07/2030</t>
  </si>
  <si>
    <t>25/10/2030</t>
  </si>
  <si>
    <t>25/08/2027</t>
  </si>
  <si>
    <t>25/09/2027</t>
  </si>
  <si>
    <t>25/11/2027</t>
  </si>
  <si>
    <t>25/12/2027</t>
  </si>
  <si>
    <t>25/02/2028</t>
  </si>
  <si>
    <t>25/03/2028</t>
  </si>
  <si>
    <t>25/05/2028</t>
  </si>
  <si>
    <t>25/06/2028</t>
  </si>
  <si>
    <t>25/08/2028</t>
  </si>
  <si>
    <t>25/09/2028</t>
  </si>
  <si>
    <t>25/11/2028</t>
  </si>
  <si>
    <t>25/12/2028</t>
  </si>
  <si>
    <t>25/02/2029</t>
  </si>
  <si>
    <t>25/03/2029</t>
  </si>
  <si>
    <t>25/05/2029</t>
  </si>
  <si>
    <t>25/06/2029</t>
  </si>
  <si>
    <t>25/08/2029</t>
  </si>
  <si>
    <t>25/09/2029</t>
  </si>
  <si>
    <t>25/11/2029</t>
  </si>
  <si>
    <t>25/12/2029</t>
  </si>
  <si>
    <t>25/02/2030</t>
  </si>
  <si>
    <t>25/03/2030</t>
  </si>
  <si>
    <t>25/05/2030</t>
  </si>
  <si>
    <t>25/06/2030</t>
  </si>
  <si>
    <t>25/08/2030</t>
  </si>
  <si>
    <t>25/09/2030</t>
  </si>
  <si>
    <t>25/11/2030</t>
  </si>
  <si>
    <t>25/12/2030</t>
  </si>
  <si>
    <t>25/01/2031</t>
  </si>
  <si>
    <t>25/02/2031</t>
  </si>
  <si>
    <t>25/03/2031</t>
  </si>
  <si>
    <t>25/04/2031</t>
  </si>
  <si>
    <t>25/05/2031</t>
  </si>
  <si>
    <t>25/06/2031</t>
  </si>
  <si>
    <t>DIFERENÇA DE SALDO QUE NÃO FOI FEITA PELO FINANCIAMENTO BANCARIO.</t>
  </si>
  <si>
    <t xml:space="preserve">MÔNICA CÉSAR DO PATROCÍNIO                                                                                              </t>
  </si>
  <si>
    <t>10/04/2019</t>
  </si>
  <si>
    <t xml:space="preserve">MARIA EUNICE RIBEIRO GONÇALVES DIAS                                                                                     </t>
  </si>
  <si>
    <t>10/04/2020</t>
  </si>
  <si>
    <t xml:space="preserve">PRISCILLA VIANNA DE CARVALHO                                                                                            </t>
  </si>
  <si>
    <t>422-BANCO SAFRA S/A(DEPÓSITO - Conta: TIT CESS VAR 2609-1)</t>
  </si>
  <si>
    <t xml:space="preserve">CENTRO DE EDUCAÇÃO E CULTURA </t>
  </si>
  <si>
    <t xml:space="preserve">RENAN SALES DE MOURA                                                                                                    </t>
  </si>
  <si>
    <t>237-BANCO BRADESCO S/A(DEPÓSITO - Conta: 1126-BALI-6)</t>
  </si>
  <si>
    <t>31/05/2023</t>
  </si>
  <si>
    <t xml:space="preserve">CLARINDO CARLOS DA SILVA                                                                                                </t>
  </si>
  <si>
    <t xml:space="preserve">CB MARQUES INSTALAÇÕES SOCIEDADE </t>
  </si>
  <si>
    <t>237-BANCO BRADESCO S/A(DEPÓSITO - Conta: 1152-EUROPA-5)</t>
  </si>
  <si>
    <t xml:space="preserve">WELINGTON DALMO PEREIRA                                                                                                 </t>
  </si>
  <si>
    <t xml:space="preserve">TOMAZ HENRIQUE RIGHI IVAHY BADARÓ                                                                                       </t>
  </si>
  <si>
    <t xml:space="preserve">CAMILA FIGUEIREDO DE MOURA                                                                                              </t>
  </si>
  <si>
    <t xml:space="preserve">MARINA DE MEDEIROS IVAHY BADARÓ </t>
  </si>
  <si>
    <t xml:space="preserve">MARIA HELENA DA SILVA                                                                                                   </t>
  </si>
  <si>
    <t xml:space="preserve">PEDRO MIRANDA SANTOS BUENO DOS </t>
  </si>
  <si>
    <t xml:space="preserve">RENATA LIMA                                                                                                             </t>
  </si>
  <si>
    <t xml:space="preserve">PAULO ROBERTO DE ALMEIDA SIMAO                                                                                          </t>
  </si>
  <si>
    <t xml:space="preserve">MKM ASSESSORIA E SEGURANÇA DO </t>
  </si>
  <si>
    <t>341-BANCO ITAU S/A(DEPÓSITO - Conta: 40939-1)</t>
  </si>
  <si>
    <t xml:space="preserve">MARIA ELISA MOREIRA                                                                                                     </t>
  </si>
  <si>
    <t xml:space="preserve">JOÃO CARLOS DE ALMEIDA SIMÃO                                                                                            </t>
  </si>
  <si>
    <t>10/07/2023</t>
  </si>
  <si>
    <t xml:space="preserve">CAMILA FORASTIERE PINTO                                                                                                 </t>
  </si>
  <si>
    <t xml:space="preserve">AMILTO CLAUDINO MIRANDA                                                                                                 </t>
  </si>
  <si>
    <t xml:space="preserve">FELIPE TADEU NEVES MUNHOES                                                                                              </t>
  </si>
  <si>
    <t>31/03/2026</t>
  </si>
  <si>
    <t xml:space="preserve">PAULO CÉSAR                                                                                                             </t>
  </si>
  <si>
    <t>10/07/2025</t>
  </si>
  <si>
    <t xml:space="preserve">SILVANA MACIEL ALVES DA SILVA                                                                                           </t>
  </si>
  <si>
    <t xml:space="preserve">MIRIS LEITE REIS                                                                                                        </t>
  </si>
  <si>
    <t xml:space="preserve">SANDRA REGINA SANGAR PRADO PEREIRA                                                                                      </t>
  </si>
  <si>
    <t xml:space="preserve">DOUGLAS DE ARAÚJO GALEANO                                                                                               </t>
  </si>
  <si>
    <t xml:space="preserve">MARCO ANTONIO RODRIGUES BALSANTE                                                                                        </t>
  </si>
  <si>
    <t xml:space="preserve">MARILSA APARECIDA RODRIGUES                                                                                             </t>
  </si>
  <si>
    <t xml:space="preserve">ADRIANO ZACARIAS OKA                                                                                                    </t>
  </si>
  <si>
    <t xml:space="preserve">MARIANA MARCONDES SIMÃO                                                                                                 </t>
  </si>
  <si>
    <t xml:space="preserve">JOAQUIM GONÇALVES DOS SANTOS                                                                                            </t>
  </si>
  <si>
    <t xml:space="preserve">COMERCIAL SERRANA DE TELHAS LTDA                                                                                        </t>
  </si>
  <si>
    <t xml:space="preserve">BRUNA PIMENTEL PERROTTA                                                                                                 </t>
  </si>
  <si>
    <t xml:space="preserve">SIMONE GONÇALVES CARDOSO                                                                                                </t>
  </si>
  <si>
    <t xml:space="preserve">LUIZ SÉRGIO PEDROSA                                                                                                     </t>
  </si>
  <si>
    <t xml:space="preserve">LUIZ FERNANDO MOREIRA ABUD                                                                                              </t>
  </si>
  <si>
    <t>31/12/2025</t>
  </si>
  <si>
    <t xml:space="preserve">KELLY MATOS CARNEIRO ARAUJO                                                                                             </t>
  </si>
  <si>
    <t>TRA.</t>
  </si>
  <si>
    <t xml:space="preserve">JOÃO CARLOS DE ASSIS                                                                                                    </t>
  </si>
  <si>
    <t xml:space="preserve">WILLIAM AUGUSTO MARCHIORO                                                                                               </t>
  </si>
  <si>
    <t xml:space="preserve">DOUGLAS FERNANDO FERREIRA LUIZ                                                                                          </t>
  </si>
  <si>
    <t xml:space="preserve">ITALO BUONO GONÇALVES                                                                                                   </t>
  </si>
  <si>
    <t xml:space="preserve">SIDNEY MELO GUIMARÃES                                                                                                   </t>
  </si>
  <si>
    <t>31/07/2024</t>
  </si>
  <si>
    <t xml:space="preserve">TMS COMERCIO DE AREIA E PEDRA                                                                                           </t>
  </si>
  <si>
    <t xml:space="preserve">JOSEFA CICERA DA ROCHA                                                                                                  </t>
  </si>
  <si>
    <t xml:space="preserve">JULIANA ROBERTA FARIA RAMOS                                                                                             </t>
  </si>
  <si>
    <t xml:space="preserve">REGINA COELI SOARES TOBIEZI                                                                                             </t>
  </si>
  <si>
    <t xml:space="preserve">HAILTON MONTEIRO DO AMARAL                                                                                              </t>
  </si>
  <si>
    <t xml:space="preserve">ABIGAIL DA SILVA CHAVES LOBO                                                                                            </t>
  </si>
  <si>
    <t xml:space="preserve">FELIPE MOREIRA DE SOUZA                                                                                                 </t>
  </si>
  <si>
    <t xml:space="preserve">DANIELA CARRARO BEGLIOMINI                                                                                              </t>
  </si>
  <si>
    <t xml:space="preserve">GISLENE APARECIDA RIBEIRO BARBOSA </t>
  </si>
  <si>
    <t xml:space="preserve">MARCELO BARBOSA LIMA                                                                                                    </t>
  </si>
  <si>
    <t xml:space="preserve">ANDREA CRUZ                                                                                                             </t>
  </si>
  <si>
    <t xml:space="preserve">CÉSAR TOBIAS                                                                                                            </t>
  </si>
  <si>
    <t>31/10/2024</t>
  </si>
  <si>
    <t xml:space="preserve">MAURO MARCIANO UBERTI                                                                                                   </t>
  </si>
  <si>
    <t xml:space="preserve">DARIO NAZARETH DE AQUINO                                                                                                </t>
  </si>
  <si>
    <t xml:space="preserve">NASCA PARTICIPAÇÕES LTDA                                                                                                </t>
  </si>
  <si>
    <t xml:space="preserve">MOHAMED ABDO RAHIMEN                                                                                                    </t>
  </si>
  <si>
    <t xml:space="preserve">ANDRÉA RIQUE FERREIRA PINHEIRO                                                                                          </t>
  </si>
  <si>
    <t xml:space="preserve">PAULO SÉRGIO DE TOLEDO                                                                                                  </t>
  </si>
  <si>
    <t xml:space="preserve">RODRIGO AMARAL DA SILVEIRA                                                                                              </t>
  </si>
  <si>
    <t xml:space="preserve">JOSÉ NILTON FONSECA                                                                                                     </t>
  </si>
  <si>
    <t xml:space="preserve">ANTONIO CARLOS RIBEIRO DO VALLE                                                                                         </t>
  </si>
  <si>
    <t xml:space="preserve">WAGNER DUARTE                                                                                                           </t>
  </si>
  <si>
    <t xml:space="preserve">RENATO FRADE PALMEIRA JACCOUD                                                                                           </t>
  </si>
  <si>
    <t xml:space="preserve">EDUARDO FIRMO                                                                                                           </t>
  </si>
  <si>
    <t xml:space="preserve">ROGÉRIO DE FREITAS GOMES                                                                                                </t>
  </si>
  <si>
    <t>TOTAL GERAL:</t>
  </si>
  <si>
    <t xml:space="preserve">7725 - CONDOMÍNIO CAMBURI </t>
  </si>
  <si>
    <t xml:space="preserve">7719 - ED. ITACARÉ  </t>
  </si>
  <si>
    <t xml:space="preserve">7730 - CONDOMÍNIO LUCCA  </t>
  </si>
  <si>
    <t xml:space="preserve">7727 - CONDOMÍNIO MANACÁ </t>
  </si>
  <si>
    <t xml:space="preserve">7723 - ED. TOSCANA  </t>
  </si>
  <si>
    <t xml:space="preserve">7729 - EDIFÍCIO BALI  </t>
  </si>
  <si>
    <t xml:space="preserve">7728 - EDIFÍCIO EUROPA  </t>
  </si>
  <si>
    <t xml:space="preserve">7736 - EDIFÍCIO GUAECÁ </t>
  </si>
  <si>
    <t xml:space="preserve">7731 - EDIFÍCIO TULUM </t>
  </si>
  <si>
    <t>VALORES RECEBIDOS DA UNIDADE 113 QUE MIGROU SALDO PARA A UNIDADE 105 - JÁ TRIBUTADO</t>
  </si>
  <si>
    <t>VALORES RECEBIDOS DA UNIDADE 123 QUE MIGROU SALDO PARA A UNIDADE 95 - JÁ TRIBUTADO</t>
  </si>
  <si>
    <t>10/04/2025</t>
  </si>
  <si>
    <t>10/05/2025</t>
  </si>
  <si>
    <t>10/06/2025</t>
  </si>
  <si>
    <t>TOTAL:</t>
  </si>
  <si>
    <t>COND. CAMBURI</t>
  </si>
  <si>
    <t>COND. LUCCA</t>
  </si>
  <si>
    <t>COND. MANACA</t>
  </si>
  <si>
    <t>ED. ITACARÉ</t>
  </si>
  <si>
    <t>ED. TOSCANA</t>
  </si>
  <si>
    <t>ED. BALI</t>
  </si>
  <si>
    <t>ED. EUROPA</t>
  </si>
  <si>
    <t>ED. GUAECA</t>
  </si>
  <si>
    <t>ED. TULUM</t>
  </si>
  <si>
    <t>Valores convertidos para índice: R$  Recebimento: 01/10/2019 até 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</si>
</sst>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000"/>
    <numFmt numFmtId="166" formatCode="_-[$R$-416]\ * #,##0.00_-;\-[$R$-416]\ * #,##0.00_-;_-[$R$-416]\ * &quot;-&quot;??_-;_-@_-"/>
  </numFmts>
  <fonts count="10" x14ac:knownFonts="1">
    <font>
      <sz val="10"/>
      <name val="Arial"/>
    </font>
    <font>
      <sz val="10"/>
      <name val="Arial"/>
    </font>
    <font>
      <sz val="11"/>
      <color indexed="8"/>
      <name val="Arial Nova"/>
      <family val="2"/>
    </font>
    <font>
      <sz val="11"/>
      <name val="Arial Nova"/>
      <family val="2"/>
    </font>
    <font>
      <sz val="11"/>
      <color indexed="10"/>
      <name val="Arial Nova"/>
      <family val="2"/>
    </font>
    <font>
      <b/>
      <u/>
      <sz val="11"/>
      <color indexed="8"/>
      <name val="Arial Nova"/>
      <family val="2"/>
    </font>
    <font>
      <b/>
      <sz val="11"/>
      <name val="Arial Nova"/>
      <family val="2"/>
    </font>
    <font>
      <b/>
      <sz val="11"/>
      <color indexed="10"/>
      <name val="Arial Nova"/>
      <family val="2"/>
    </font>
    <font>
      <b/>
      <sz val="11"/>
      <color indexed="8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right" vertical="center" wrapText="1"/>
    </xf>
    <xf numFmtId="164" fontId="7" fillId="3" borderId="2" xfId="1" applyFont="1" applyFill="1" applyBorder="1" applyAlignment="1" applyProtection="1">
      <alignment horizontal="right" vertical="center" wrapText="1"/>
    </xf>
    <xf numFmtId="164" fontId="8" fillId="3" borderId="2" xfId="1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64" fontId="4" fillId="3" borderId="6" xfId="1" applyFont="1" applyFill="1" applyBorder="1" applyAlignment="1" applyProtection="1">
      <alignment horizontal="right" vertical="center" wrapText="1"/>
    </xf>
    <xf numFmtId="164" fontId="2" fillId="3" borderId="6" xfId="1" applyFont="1" applyFill="1" applyBorder="1" applyAlignment="1" applyProtection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4" fontId="6" fillId="2" borderId="3" xfId="0" applyNumberFormat="1" applyFont="1" applyFill="1" applyBorder="1" applyAlignment="1">
      <alignment horizontal="right" vertical="center" wrapText="1"/>
    </xf>
    <xf numFmtId="164" fontId="4" fillId="3" borderId="7" xfId="1" applyFont="1" applyFill="1" applyBorder="1" applyAlignment="1" applyProtection="1">
      <alignment horizontal="right" vertical="center" wrapText="1"/>
    </xf>
    <xf numFmtId="164" fontId="2" fillId="3" borderId="7" xfId="1" applyFont="1" applyFill="1" applyBorder="1" applyAlignment="1" applyProtection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4" fontId="3" fillId="0" borderId="0" xfId="0" applyNumberFormat="1" applyFont="1" applyAlignment="1">
      <alignment vertical="center"/>
    </xf>
    <xf numFmtId="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43" fontId="6" fillId="2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4" fillId="3" borderId="23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164" fontId="4" fillId="3" borderId="19" xfId="1" applyFont="1" applyFill="1" applyBorder="1" applyAlignment="1" applyProtection="1">
      <alignment horizontal="right" vertical="center" wrapText="1"/>
    </xf>
    <xf numFmtId="164" fontId="4" fillId="3" borderId="20" xfId="1" applyFont="1" applyFill="1" applyBorder="1" applyAlignment="1" applyProtection="1">
      <alignment horizontal="right" vertical="center" wrapText="1"/>
    </xf>
    <xf numFmtId="164" fontId="4" fillId="3" borderId="21" xfId="1" applyFont="1" applyFill="1" applyBorder="1" applyAlignment="1" applyProtection="1">
      <alignment horizontal="righ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4" fontId="6" fillId="2" borderId="14" xfId="0" applyNumberFormat="1" applyFont="1" applyFill="1" applyBorder="1" applyAlignment="1">
      <alignment horizontal="right" vertical="center" wrapText="1"/>
    </xf>
    <xf numFmtId="4" fontId="6" fillId="2" borderId="15" xfId="0" applyNumberFormat="1" applyFont="1" applyFill="1" applyBorder="1" applyAlignment="1">
      <alignment horizontal="right" vertical="center" wrapText="1"/>
    </xf>
    <xf numFmtId="4" fontId="6" fillId="2" borderId="16" xfId="0" applyNumberFormat="1" applyFont="1" applyFill="1" applyBorder="1" applyAlignment="1">
      <alignment horizontal="right" vertical="center" wrapText="1"/>
    </xf>
    <xf numFmtId="4" fontId="6" fillId="2" borderId="29" xfId="0" applyNumberFormat="1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164" fontId="7" fillId="3" borderId="11" xfId="1" applyFont="1" applyFill="1" applyBorder="1" applyAlignment="1" applyProtection="1">
      <alignment horizontal="right" vertical="center" wrapText="1"/>
    </xf>
    <xf numFmtId="164" fontId="7" fillId="3" borderId="9" xfId="1" applyFont="1" applyFill="1" applyBorder="1" applyAlignment="1" applyProtection="1">
      <alignment horizontal="right" vertical="center" wrapText="1"/>
    </xf>
    <xf numFmtId="164" fontId="7" fillId="3" borderId="10" xfId="1" applyFont="1" applyFill="1" applyBorder="1" applyAlignment="1" applyProtection="1">
      <alignment horizontal="right" vertical="center" wrapText="1"/>
    </xf>
    <xf numFmtId="166" fontId="3" fillId="0" borderId="0" xfId="0" applyNumberFormat="1" applyFont="1" applyAlignment="1">
      <alignment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14" fontId="2" fillId="2" borderId="11" xfId="0" applyNumberFormat="1" applyFont="1" applyFill="1" applyBorder="1" applyAlignment="1">
      <alignment horizontal="left" vertical="center" wrapText="1"/>
    </xf>
    <xf numFmtId="13" fontId="2" fillId="2" borderId="11" xfId="0" applyNumberFormat="1" applyFont="1" applyFill="1" applyBorder="1" applyAlignment="1">
      <alignment horizontal="left" vertical="center" wrapText="1"/>
    </xf>
    <xf numFmtId="13" fontId="2" fillId="2" borderId="9" xfId="0" applyNumberFormat="1" applyFont="1" applyFill="1" applyBorder="1" applyAlignment="1">
      <alignment horizontal="left" vertical="center" wrapText="1"/>
    </xf>
    <xf numFmtId="13" fontId="2" fillId="2" borderId="12" xfId="0" applyNumberFormat="1" applyFont="1" applyFill="1" applyBorder="1" applyAlignment="1">
      <alignment horizontal="left" vertical="center" wrapText="1"/>
    </xf>
    <xf numFmtId="4" fontId="2" fillId="2" borderId="11" xfId="0" applyNumberFormat="1" applyFont="1" applyFill="1" applyBorder="1" applyAlignment="1">
      <alignment horizontal="right" vertical="center" wrapText="1"/>
    </xf>
    <xf numFmtId="4" fontId="2" fillId="2" borderId="9" xfId="0" applyNumberFormat="1" applyFont="1" applyFill="1" applyBorder="1" applyAlignment="1">
      <alignment horizontal="right" vertical="center" wrapText="1"/>
    </xf>
    <xf numFmtId="4" fontId="2" fillId="2" borderId="10" xfId="0" applyNumberFormat="1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12" fontId="2" fillId="2" borderId="11" xfId="0" applyNumberFormat="1" applyFont="1" applyFill="1" applyBorder="1" applyAlignment="1">
      <alignment horizontal="left" vertical="center" wrapText="1"/>
    </xf>
    <xf numFmtId="12" fontId="2" fillId="2" borderId="9" xfId="0" applyNumberFormat="1" applyFont="1" applyFill="1" applyBorder="1" applyAlignment="1">
      <alignment horizontal="left" vertical="center" wrapText="1"/>
    </xf>
    <xf numFmtId="12" fontId="2" fillId="2" borderId="12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14" fontId="2" fillId="2" borderId="28" xfId="0" applyNumberFormat="1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12" fontId="2" fillId="2" borderId="24" xfId="0" applyNumberFormat="1" applyFont="1" applyFill="1" applyBorder="1" applyAlignment="1">
      <alignment horizontal="left" vertical="center" wrapText="1"/>
    </xf>
    <xf numFmtId="12" fontId="2" fillId="2" borderId="25" xfId="0" applyNumberFormat="1" applyFont="1" applyFill="1" applyBorder="1" applyAlignment="1">
      <alignment horizontal="left" vertical="center" wrapText="1"/>
    </xf>
    <xf numFmtId="12" fontId="2" fillId="2" borderId="27" xfId="0" applyNumberFormat="1" applyFont="1" applyFill="1" applyBorder="1" applyAlignment="1">
      <alignment horizontal="left" vertical="center" wrapText="1"/>
    </xf>
    <xf numFmtId="4" fontId="2" fillId="2" borderId="24" xfId="0" applyNumberFormat="1" applyFont="1" applyFill="1" applyBorder="1" applyAlignment="1">
      <alignment horizontal="right" vertical="center" wrapText="1"/>
    </xf>
    <xf numFmtId="4" fontId="2" fillId="2" borderId="25" xfId="0" applyNumberFormat="1" applyFont="1" applyFill="1" applyBorder="1" applyAlignment="1">
      <alignment horizontal="right" vertical="center" wrapText="1"/>
    </xf>
    <xf numFmtId="4" fontId="2" fillId="2" borderId="26" xfId="0" applyNumberFormat="1" applyFont="1" applyFill="1" applyBorder="1" applyAlignment="1">
      <alignment horizontal="right" vertical="center" wrapText="1"/>
    </xf>
    <xf numFmtId="14" fontId="2" fillId="2" borderId="24" xfId="0" applyNumberFormat="1" applyFont="1" applyFill="1" applyBorder="1" applyAlignment="1">
      <alignment horizontal="left" vertical="center" wrapText="1"/>
    </xf>
    <xf numFmtId="13" fontId="2" fillId="2" borderId="24" xfId="0" applyNumberFormat="1" applyFont="1" applyFill="1" applyBorder="1" applyAlignment="1">
      <alignment horizontal="left" vertical="center" wrapText="1"/>
    </xf>
    <xf numFmtId="13" fontId="2" fillId="2" borderId="25" xfId="0" applyNumberFormat="1" applyFont="1" applyFill="1" applyBorder="1" applyAlignment="1">
      <alignment horizontal="left" vertical="center" wrapText="1"/>
    </xf>
    <xf numFmtId="13" fontId="2" fillId="2" borderId="27" xfId="0" applyNumberFormat="1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right" vertical="center" wrapText="1"/>
    </xf>
    <xf numFmtId="0" fontId="2" fillId="2" borderId="25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164" fontId="4" fillId="3" borderId="22" xfId="1" applyFont="1" applyFill="1" applyBorder="1" applyAlignment="1" applyProtection="1">
      <alignment horizontal="right" vertical="center" wrapText="1"/>
    </xf>
    <xf numFmtId="164" fontId="7" fillId="3" borderId="12" xfId="1" applyFont="1" applyFill="1" applyBorder="1" applyAlignment="1" applyProtection="1">
      <alignment horizontal="righ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14" fontId="2" fillId="0" borderId="8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13" fontId="2" fillId="0" borderId="11" xfId="0" applyNumberFormat="1" applyFont="1" applyBorder="1" applyAlignment="1">
      <alignment horizontal="left" vertical="center" wrapText="1"/>
    </xf>
    <xf numFmtId="13" fontId="2" fillId="0" borderId="9" xfId="0" applyNumberFormat="1" applyFont="1" applyBorder="1" applyAlignment="1">
      <alignment horizontal="left" vertical="center" wrapText="1"/>
    </xf>
    <xf numFmtId="13" fontId="2" fillId="0" borderId="12" xfId="0" applyNumberFormat="1" applyFont="1" applyBorder="1" applyAlignment="1">
      <alignment horizontal="left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4" fontId="2" fillId="0" borderId="9" xfId="0" applyNumberFormat="1" applyFont="1" applyBorder="1" applyAlignment="1">
      <alignment horizontal="right" vertical="center" wrapText="1"/>
    </xf>
    <xf numFmtId="4" fontId="2" fillId="0" borderId="10" xfId="0" applyNumberFormat="1" applyFont="1" applyBorder="1" applyAlignment="1">
      <alignment horizontal="right" vertical="center" wrapText="1"/>
    </xf>
    <xf numFmtId="4" fontId="2" fillId="2" borderId="12" xfId="0" applyNumberFormat="1" applyFont="1" applyFill="1" applyBorder="1" applyAlignment="1">
      <alignment horizontal="right" vertical="center" wrapText="1"/>
    </xf>
    <xf numFmtId="4" fontId="2" fillId="2" borderId="27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 vertical="center" wrapText="1"/>
    </xf>
    <xf numFmtId="0" fontId="5" fillId="2" borderId="16" xfId="0" applyFont="1" applyFill="1" applyBorder="1" applyAlignment="1">
      <alignment horizontal="right" vertical="center" wrapText="1"/>
    </xf>
    <xf numFmtId="0" fontId="5" fillId="2" borderId="15" xfId="0" applyFont="1" applyFill="1" applyBorder="1" applyAlignment="1">
      <alignment horizontal="right" vertical="center" wrapText="1"/>
    </xf>
    <xf numFmtId="0" fontId="5" fillId="2" borderId="29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165" fontId="2" fillId="2" borderId="0" xfId="0" applyNumberFormat="1" applyFont="1" applyFill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3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BAB7940-79C2-BE46-B73D-EFB7878B3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4000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B651"/>
  <sheetViews>
    <sheetView tabSelected="1" zoomScale="90" zoomScaleNormal="90" workbookViewId="0">
      <pane ySplit="8" topLeftCell="A9" activePane="bottomLeft" state="frozen"/>
      <selection pane="bottomLeft" activeCell="G11" sqref="G11:I11"/>
    </sheetView>
  </sheetViews>
  <sheetFormatPr defaultColWidth="9.140625" defaultRowHeight="14.25" x14ac:dyDescent="0.2"/>
  <cols>
    <col min="1" max="1" width="4.42578125" style="2" customWidth="1"/>
    <col min="2" max="2" width="5.85546875" style="2" customWidth="1"/>
    <col min="3" max="3" width="0.7109375" style="2" customWidth="1"/>
    <col min="4" max="4" width="0.85546875" style="2" customWidth="1"/>
    <col min="5" max="5" width="1.140625" style="2" customWidth="1"/>
    <col min="6" max="6" width="10" style="2" customWidth="1"/>
    <col min="7" max="7" width="6.140625" style="2" customWidth="1"/>
    <col min="8" max="8" width="1" style="2" customWidth="1"/>
    <col min="9" max="9" width="8" style="2" customWidth="1"/>
    <col min="10" max="10" width="10.28515625" style="2" customWidth="1"/>
    <col min="11" max="11" width="1.85546875" style="2" customWidth="1"/>
    <col min="12" max="12" width="5.28515625" style="2" customWidth="1"/>
    <col min="13" max="13" width="7.28515625" style="2" customWidth="1"/>
    <col min="14" max="14" width="47.140625" style="2" customWidth="1"/>
    <col min="15" max="15" width="15.7109375" style="2" customWidth="1"/>
    <col min="16" max="16" width="11.42578125" style="2" customWidth="1"/>
    <col min="17" max="17" width="5" style="2" customWidth="1"/>
    <col min="18" max="18" width="7.5703125" style="2" customWidth="1"/>
    <col min="19" max="19" width="9.42578125" style="2" customWidth="1"/>
    <col min="20" max="20" width="1.5703125" style="2" customWidth="1"/>
    <col min="21" max="21" width="10.5703125" style="2" customWidth="1"/>
    <col min="22" max="22" width="0.140625" style="2" customWidth="1"/>
    <col min="23" max="23" width="0.7109375" style="2" customWidth="1"/>
    <col min="24" max="24" width="0.140625" style="2" customWidth="1"/>
    <col min="25" max="25" width="3.7109375" style="2" customWidth="1"/>
    <col min="26" max="26" width="0.140625" style="2" customWidth="1"/>
    <col min="27" max="27" width="11.85546875" style="2" customWidth="1"/>
    <col min="28" max="28" width="12.7109375" style="2" bestFit="1" customWidth="1"/>
    <col min="29" max="16384" width="9.140625" style="2"/>
  </cols>
  <sheetData>
    <row r="1" spans="1:27" ht="12" customHeight="1" x14ac:dyDescent="0.2">
      <c r="A1" s="117"/>
      <c r="B1" s="117"/>
      <c r="C1" s="117" t="s">
        <v>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"/>
      <c r="S1" s="1"/>
      <c r="T1" s="1"/>
      <c r="U1" s="118" t="s">
        <v>1</v>
      </c>
      <c r="V1" s="1"/>
      <c r="W1" s="1"/>
      <c r="X1" s="1"/>
      <c r="Y1" s="119">
        <v>1</v>
      </c>
      <c r="Z1" s="1"/>
      <c r="AA1" s="117" t="s">
        <v>2</v>
      </c>
    </row>
    <row r="2" spans="1:27" ht="0.95" customHeight="1" x14ac:dyDescent="0.2">
      <c r="A2" s="117"/>
      <c r="B2" s="117"/>
      <c r="C2" s="117" t="s">
        <v>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"/>
      <c r="S2" s="1"/>
      <c r="T2" s="1"/>
      <c r="U2" s="118"/>
      <c r="V2" s="1"/>
      <c r="W2" s="1"/>
      <c r="X2" s="1"/>
      <c r="Y2" s="119"/>
      <c r="Z2" s="1"/>
      <c r="AA2" s="117"/>
    </row>
    <row r="3" spans="1:27" ht="9" customHeight="1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"/>
      <c r="S3" s="1"/>
      <c r="T3" s="1"/>
      <c r="U3" s="118" t="s">
        <v>4</v>
      </c>
      <c r="V3" s="1"/>
      <c r="W3" s="121">
        <v>43773</v>
      </c>
      <c r="X3" s="118"/>
      <c r="Y3" s="118"/>
      <c r="Z3" s="118"/>
      <c r="AA3" s="118"/>
    </row>
    <row r="4" spans="1:27" ht="2.1" customHeight="1" x14ac:dyDescent="0.2">
      <c r="A4" s="1"/>
      <c r="B4" s="1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"/>
      <c r="S4" s="1"/>
      <c r="T4" s="1"/>
      <c r="U4" s="118"/>
      <c r="V4" s="1"/>
      <c r="W4" s="118"/>
      <c r="X4" s="118"/>
      <c r="Y4" s="118"/>
      <c r="Z4" s="118"/>
      <c r="AA4" s="118"/>
    </row>
    <row r="5" spans="1:27" ht="2.1" customHeight="1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20"/>
      <c r="V5" s="1"/>
      <c r="W5" s="120"/>
      <c r="X5" s="120"/>
      <c r="Y5" s="120"/>
      <c r="Z5" s="120"/>
      <c r="AA5" s="120"/>
    </row>
    <row r="6" spans="1:27" ht="0.95" customHeight="1" x14ac:dyDescent="0.2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</row>
    <row r="7" spans="1:27" ht="8.4499999999999993" customHeight="1" thickBot="1" x14ac:dyDescent="0.25">
      <c r="A7" s="111" t="s">
        <v>5</v>
      </c>
      <c r="B7" s="111"/>
      <c r="C7" s="111"/>
      <c r="D7" s="111"/>
      <c r="E7" s="111"/>
      <c r="F7" s="111"/>
      <c r="G7" s="111"/>
      <c r="H7" s="1"/>
      <c r="I7" s="112" t="s">
        <v>327</v>
      </c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</row>
    <row r="8" spans="1:27" s="3" customFormat="1" ht="15" customHeight="1" thickBot="1" x14ac:dyDescent="0.25">
      <c r="A8" s="113" t="s">
        <v>6</v>
      </c>
      <c r="B8" s="114"/>
      <c r="C8" s="115"/>
      <c r="D8" s="116" t="s">
        <v>7</v>
      </c>
      <c r="E8" s="114"/>
      <c r="F8" s="115"/>
      <c r="G8" s="116" t="s">
        <v>8</v>
      </c>
      <c r="H8" s="114"/>
      <c r="I8" s="115"/>
      <c r="J8" s="5" t="s">
        <v>9</v>
      </c>
      <c r="K8" s="116" t="s">
        <v>10</v>
      </c>
      <c r="L8" s="115"/>
      <c r="M8" s="5" t="s">
        <v>11</v>
      </c>
      <c r="N8" s="5" t="s">
        <v>12</v>
      </c>
      <c r="O8" s="6" t="s">
        <v>13</v>
      </c>
      <c r="P8" s="6" t="s">
        <v>14</v>
      </c>
      <c r="Q8" s="105" t="s">
        <v>15</v>
      </c>
      <c r="R8" s="107"/>
      <c r="S8" s="6" t="s">
        <v>16</v>
      </c>
      <c r="T8" s="105" t="s">
        <v>17</v>
      </c>
      <c r="U8" s="106"/>
      <c r="V8" s="106"/>
      <c r="W8" s="107"/>
      <c r="X8" s="105" t="s">
        <v>18</v>
      </c>
      <c r="Y8" s="106"/>
      <c r="Z8" s="106"/>
      <c r="AA8" s="108"/>
    </row>
    <row r="9" spans="1:27" ht="15" customHeight="1" x14ac:dyDescent="0.2">
      <c r="A9" s="69">
        <v>43751</v>
      </c>
      <c r="B9" s="70"/>
      <c r="C9" s="71"/>
      <c r="D9" s="79">
        <v>44846</v>
      </c>
      <c r="E9" s="70"/>
      <c r="F9" s="71"/>
      <c r="G9" s="80">
        <v>1880.68</v>
      </c>
      <c r="H9" s="81"/>
      <c r="I9" s="82"/>
      <c r="J9" s="9" t="s">
        <v>19</v>
      </c>
      <c r="K9" s="72">
        <v>7725</v>
      </c>
      <c r="L9" s="71"/>
      <c r="M9" s="9">
        <v>32</v>
      </c>
      <c r="N9" s="9" t="s">
        <v>20</v>
      </c>
      <c r="O9" s="22">
        <v>1867.49</v>
      </c>
      <c r="P9" s="9"/>
      <c r="Q9" s="9"/>
      <c r="R9" s="9"/>
      <c r="S9" s="9"/>
      <c r="T9" s="76">
        <v>1032.29</v>
      </c>
      <c r="U9" s="77"/>
      <c r="V9" s="77"/>
      <c r="W9" s="102"/>
      <c r="X9" s="76">
        <v>2899.77</v>
      </c>
      <c r="Y9" s="77"/>
      <c r="Z9" s="77"/>
      <c r="AA9" s="78"/>
    </row>
    <row r="10" spans="1:27" ht="15" customHeight="1" x14ac:dyDescent="0.2">
      <c r="A10" s="10"/>
      <c r="B10" s="49" t="s">
        <v>21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</row>
    <row r="11" spans="1:27" ht="15" customHeight="1" x14ac:dyDescent="0.2">
      <c r="A11" s="52">
        <v>43758</v>
      </c>
      <c r="B11" s="50"/>
      <c r="C11" s="53"/>
      <c r="D11" s="54">
        <v>43763</v>
      </c>
      <c r="E11" s="50"/>
      <c r="F11" s="53"/>
      <c r="G11" s="55">
        <v>2351.9166666666665</v>
      </c>
      <c r="H11" s="56"/>
      <c r="I11" s="57"/>
      <c r="J11" s="4" t="s">
        <v>22</v>
      </c>
      <c r="K11" s="49">
        <v>7725</v>
      </c>
      <c r="L11" s="53"/>
      <c r="M11" s="4">
        <v>21</v>
      </c>
      <c r="N11" s="4" t="s">
        <v>24</v>
      </c>
      <c r="O11" s="24">
        <v>2730.21</v>
      </c>
      <c r="P11" s="4"/>
      <c r="Q11" s="4"/>
      <c r="R11" s="4"/>
      <c r="S11" s="4"/>
      <c r="T11" s="58">
        <v>1146.22</v>
      </c>
      <c r="U11" s="59"/>
      <c r="V11" s="59"/>
      <c r="W11" s="101"/>
      <c r="X11" s="58">
        <v>3876.42</v>
      </c>
      <c r="Y11" s="59"/>
      <c r="Z11" s="59"/>
      <c r="AA11" s="60"/>
    </row>
    <row r="12" spans="1:27" ht="15" customHeight="1" x14ac:dyDescent="0.2">
      <c r="A12" s="10"/>
      <c r="B12" s="49" t="s">
        <v>21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1"/>
    </row>
    <row r="13" spans="1:27" ht="15" customHeight="1" x14ac:dyDescent="0.2">
      <c r="A13" s="52">
        <v>43762</v>
      </c>
      <c r="B13" s="50"/>
      <c r="C13" s="53"/>
      <c r="D13" s="54">
        <v>43763</v>
      </c>
      <c r="E13" s="50"/>
      <c r="F13" s="53"/>
      <c r="G13" s="55">
        <v>1942.9166666666667</v>
      </c>
      <c r="H13" s="56"/>
      <c r="I13" s="57"/>
      <c r="J13" s="4" t="s">
        <v>22</v>
      </c>
      <c r="K13" s="49">
        <v>7725</v>
      </c>
      <c r="L13" s="53"/>
      <c r="M13" s="4">
        <v>32</v>
      </c>
      <c r="N13" s="4" t="s">
        <v>24</v>
      </c>
      <c r="O13" s="24">
        <v>3031.09</v>
      </c>
      <c r="P13" s="4"/>
      <c r="Q13" s="4"/>
      <c r="R13" s="4"/>
      <c r="S13" s="4"/>
      <c r="T13" s="58">
        <v>1272.53</v>
      </c>
      <c r="U13" s="59"/>
      <c r="V13" s="59"/>
      <c r="W13" s="101"/>
      <c r="X13" s="58">
        <v>4303.62</v>
      </c>
      <c r="Y13" s="59"/>
      <c r="Z13" s="59"/>
      <c r="AA13" s="60"/>
    </row>
    <row r="14" spans="1:27" ht="15" customHeight="1" x14ac:dyDescent="0.2">
      <c r="A14" s="10"/>
      <c r="B14" s="49" t="s">
        <v>21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</row>
    <row r="15" spans="1:27" s="3" customFormat="1" ht="15" customHeight="1" x14ac:dyDescent="0.2">
      <c r="A15" s="41" t="s">
        <v>26</v>
      </c>
      <c r="B15" s="42"/>
      <c r="C15" s="42"/>
      <c r="D15" s="42"/>
      <c r="E15" s="43"/>
      <c r="F15" s="44">
        <v>10</v>
      </c>
      <c r="G15" s="42"/>
      <c r="H15" s="42"/>
      <c r="I15" s="42"/>
      <c r="J15" s="42"/>
      <c r="K15" s="42"/>
      <c r="L15" s="42"/>
      <c r="M15" s="42"/>
      <c r="N15" s="43"/>
      <c r="O15" s="7">
        <f>O9+O11+O13</f>
        <v>7628.79</v>
      </c>
      <c r="P15" s="8"/>
      <c r="Q15" s="8"/>
      <c r="R15" s="8"/>
      <c r="S15" s="8"/>
      <c r="T15" s="45">
        <f>T9+T11+T13</f>
        <v>3451.04</v>
      </c>
      <c r="U15" s="46"/>
      <c r="V15" s="46"/>
      <c r="W15" s="87"/>
      <c r="X15" s="45">
        <f>O15+T15</f>
        <v>11079.83</v>
      </c>
      <c r="Y15" s="46"/>
      <c r="Z15" s="46"/>
      <c r="AA15" s="47"/>
    </row>
    <row r="16" spans="1:27" ht="15" customHeight="1" thickBot="1" x14ac:dyDescent="0.25">
      <c r="A16" s="27" t="s">
        <v>27</v>
      </c>
      <c r="B16" s="28"/>
      <c r="C16" s="28"/>
      <c r="D16" s="28"/>
      <c r="E16" s="29"/>
      <c r="F16" s="30" t="s">
        <v>303</v>
      </c>
      <c r="G16" s="28"/>
      <c r="H16" s="28"/>
      <c r="I16" s="28"/>
      <c r="J16" s="28"/>
      <c r="K16" s="28"/>
      <c r="L16" s="28"/>
      <c r="M16" s="28"/>
      <c r="N16" s="29"/>
      <c r="O16" s="11">
        <f>O15</f>
        <v>7628.79</v>
      </c>
      <c r="P16" s="12"/>
      <c r="Q16" s="12"/>
      <c r="R16" s="12"/>
      <c r="S16" s="12"/>
      <c r="T16" s="31">
        <f>T15</f>
        <v>3451.04</v>
      </c>
      <c r="U16" s="32"/>
      <c r="V16" s="32"/>
      <c r="W16" s="86"/>
      <c r="X16" s="31">
        <f>X15</f>
        <v>11079.83</v>
      </c>
      <c r="Y16" s="32"/>
      <c r="Z16" s="32"/>
      <c r="AA16" s="33"/>
    </row>
    <row r="17" spans="1:27" ht="15" customHeight="1" x14ac:dyDescent="0.2">
      <c r="A17" s="69">
        <v>43741</v>
      </c>
      <c r="B17" s="70"/>
      <c r="C17" s="71"/>
      <c r="D17" s="79">
        <v>43739</v>
      </c>
      <c r="E17" s="70"/>
      <c r="F17" s="71"/>
      <c r="G17" s="73">
        <v>2725.6666666666665</v>
      </c>
      <c r="H17" s="74"/>
      <c r="I17" s="75"/>
      <c r="J17" s="9" t="s">
        <v>37</v>
      </c>
      <c r="K17" s="72">
        <v>7730</v>
      </c>
      <c r="L17" s="71"/>
      <c r="M17" s="9" t="s">
        <v>43</v>
      </c>
      <c r="N17" s="9" t="s">
        <v>44</v>
      </c>
      <c r="O17" s="22">
        <v>13065.2</v>
      </c>
      <c r="P17" s="9"/>
      <c r="Q17" s="9"/>
      <c r="R17" s="9"/>
      <c r="S17" s="9"/>
      <c r="T17" s="9"/>
      <c r="U17" s="9"/>
      <c r="V17" s="9"/>
      <c r="W17" s="9"/>
      <c r="X17" s="76">
        <v>13065.2</v>
      </c>
      <c r="Y17" s="77"/>
      <c r="Z17" s="77"/>
      <c r="AA17" s="78"/>
    </row>
    <row r="18" spans="1:27" ht="15" customHeight="1" x14ac:dyDescent="0.2">
      <c r="A18" s="10"/>
      <c r="B18" s="49" t="s">
        <v>38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</row>
    <row r="19" spans="1:27" ht="15" customHeight="1" x14ac:dyDescent="0.2">
      <c r="A19" s="52">
        <v>43741</v>
      </c>
      <c r="B19" s="50"/>
      <c r="C19" s="53"/>
      <c r="D19" s="54">
        <v>43743</v>
      </c>
      <c r="E19" s="50"/>
      <c r="F19" s="53"/>
      <c r="G19" s="55">
        <v>2830.6</v>
      </c>
      <c r="H19" s="56"/>
      <c r="I19" s="57"/>
      <c r="J19" s="4" t="s">
        <v>22</v>
      </c>
      <c r="K19" s="49">
        <v>7730</v>
      </c>
      <c r="L19" s="53"/>
      <c r="M19" s="4" t="s">
        <v>45</v>
      </c>
      <c r="N19" s="4" t="s">
        <v>46</v>
      </c>
      <c r="O19" s="24">
        <v>1803.38</v>
      </c>
      <c r="P19" s="4"/>
      <c r="Q19" s="4"/>
      <c r="R19" s="4"/>
      <c r="S19" s="4"/>
      <c r="T19" s="4"/>
      <c r="U19" s="4"/>
      <c r="V19" s="4"/>
      <c r="W19" s="4"/>
      <c r="X19" s="58">
        <v>1803.38</v>
      </c>
      <c r="Y19" s="59"/>
      <c r="Z19" s="59"/>
      <c r="AA19" s="60"/>
    </row>
    <row r="20" spans="1:27" ht="15" customHeight="1" x14ac:dyDescent="0.2">
      <c r="A20" s="10"/>
      <c r="B20" s="49" t="s">
        <v>38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</row>
    <row r="21" spans="1:27" ht="15" customHeight="1" x14ac:dyDescent="0.2">
      <c r="A21" s="52">
        <v>43741</v>
      </c>
      <c r="B21" s="50"/>
      <c r="C21" s="53"/>
      <c r="D21" s="54">
        <v>43739</v>
      </c>
      <c r="E21" s="50"/>
      <c r="F21" s="53"/>
      <c r="G21" s="55">
        <v>2725.6</v>
      </c>
      <c r="H21" s="56"/>
      <c r="I21" s="57"/>
      <c r="J21" s="4" t="s">
        <v>22</v>
      </c>
      <c r="K21" s="49">
        <v>7730</v>
      </c>
      <c r="L21" s="53"/>
      <c r="M21" s="4" t="s">
        <v>43</v>
      </c>
      <c r="N21" s="4" t="s">
        <v>44</v>
      </c>
      <c r="O21" s="24">
        <v>2155.7600000000002</v>
      </c>
      <c r="P21" s="4"/>
      <c r="Q21" s="4"/>
      <c r="R21" s="4"/>
      <c r="S21" s="4"/>
      <c r="T21" s="4"/>
      <c r="U21" s="4"/>
      <c r="V21" s="4"/>
      <c r="W21" s="4"/>
      <c r="X21" s="58">
        <v>2155.7600000000002</v>
      </c>
      <c r="Y21" s="59"/>
      <c r="Z21" s="59"/>
      <c r="AA21" s="60"/>
    </row>
    <row r="22" spans="1:27" ht="15" customHeight="1" x14ac:dyDescent="0.2">
      <c r="A22" s="10"/>
      <c r="B22" s="49" t="s">
        <v>38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</row>
    <row r="23" spans="1:27" ht="15" customHeight="1" x14ac:dyDescent="0.2">
      <c r="A23" s="52">
        <v>43743</v>
      </c>
      <c r="B23" s="50"/>
      <c r="C23" s="53"/>
      <c r="D23" s="54">
        <v>43743</v>
      </c>
      <c r="E23" s="50"/>
      <c r="F23" s="53"/>
      <c r="G23" s="64">
        <v>3043</v>
      </c>
      <c r="H23" s="65"/>
      <c r="I23" s="66"/>
      <c r="J23" s="4" t="s">
        <v>47</v>
      </c>
      <c r="K23" s="49">
        <v>7730</v>
      </c>
      <c r="L23" s="53"/>
      <c r="M23" s="4" t="s">
        <v>48</v>
      </c>
      <c r="N23" s="4" t="s">
        <v>49</v>
      </c>
      <c r="O23" s="24">
        <v>30000</v>
      </c>
      <c r="P23" s="4"/>
      <c r="Q23" s="4"/>
      <c r="R23" s="4"/>
      <c r="S23" s="4"/>
      <c r="T23" s="4"/>
      <c r="U23" s="4"/>
      <c r="V23" s="4"/>
      <c r="W23" s="4"/>
      <c r="X23" s="58">
        <v>30000</v>
      </c>
      <c r="Y23" s="59"/>
      <c r="Z23" s="59"/>
      <c r="AA23" s="60"/>
    </row>
    <row r="24" spans="1:27" ht="15" customHeight="1" x14ac:dyDescent="0.2">
      <c r="A24" s="10"/>
      <c r="B24" s="49" t="s">
        <v>21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</row>
    <row r="25" spans="1:27" ht="15" customHeight="1" x14ac:dyDescent="0.2">
      <c r="A25" s="52">
        <v>43743</v>
      </c>
      <c r="B25" s="50"/>
      <c r="C25" s="53"/>
      <c r="D25" s="49" t="s">
        <v>28</v>
      </c>
      <c r="E25" s="50"/>
      <c r="F25" s="53"/>
      <c r="G25" s="64">
        <v>2824</v>
      </c>
      <c r="H25" s="65"/>
      <c r="I25" s="66"/>
      <c r="J25" s="4" t="s">
        <v>47</v>
      </c>
      <c r="K25" s="49">
        <v>7730</v>
      </c>
      <c r="L25" s="53"/>
      <c r="M25" s="4" t="s">
        <v>50</v>
      </c>
      <c r="N25" s="4" t="s">
        <v>51</v>
      </c>
      <c r="O25" s="23">
        <v>747</v>
      </c>
      <c r="P25" s="4"/>
      <c r="Q25" s="4"/>
      <c r="R25" s="4"/>
      <c r="S25" s="4"/>
      <c r="T25" s="4"/>
      <c r="U25" s="4"/>
      <c r="V25" s="4"/>
      <c r="W25" s="4"/>
      <c r="X25" s="61">
        <v>747</v>
      </c>
      <c r="Y25" s="62"/>
      <c r="Z25" s="62"/>
      <c r="AA25" s="63"/>
    </row>
    <row r="26" spans="1:27" ht="15" customHeight="1" x14ac:dyDescent="0.2">
      <c r="A26" s="10"/>
      <c r="B26" s="49" t="s">
        <v>31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</row>
    <row r="27" spans="1:27" ht="15" customHeight="1" x14ac:dyDescent="0.2">
      <c r="A27" s="52">
        <v>43743</v>
      </c>
      <c r="B27" s="50"/>
      <c r="C27" s="53"/>
      <c r="D27" s="54">
        <v>43748</v>
      </c>
      <c r="E27" s="50"/>
      <c r="F27" s="53"/>
      <c r="G27" s="55">
        <v>2901.5</v>
      </c>
      <c r="H27" s="56"/>
      <c r="I27" s="57"/>
      <c r="J27" s="4" t="s">
        <v>52</v>
      </c>
      <c r="K27" s="49">
        <v>7730</v>
      </c>
      <c r="L27" s="53"/>
      <c r="M27" s="4" t="s">
        <v>53</v>
      </c>
      <c r="N27" s="4" t="s">
        <v>54</v>
      </c>
      <c r="O27" s="24">
        <v>2795.69</v>
      </c>
      <c r="P27" s="4"/>
      <c r="Q27" s="4"/>
      <c r="R27" s="4"/>
      <c r="S27" s="4"/>
      <c r="T27" s="4"/>
      <c r="U27" s="4"/>
      <c r="V27" s="4"/>
      <c r="W27" s="4"/>
      <c r="X27" s="58">
        <v>2795.69</v>
      </c>
      <c r="Y27" s="59"/>
      <c r="Z27" s="59"/>
      <c r="AA27" s="60"/>
    </row>
    <row r="28" spans="1:27" ht="15" customHeight="1" x14ac:dyDescent="0.2">
      <c r="A28" s="10"/>
      <c r="B28" s="49" t="s">
        <v>38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</row>
    <row r="29" spans="1:27" ht="15" customHeight="1" x14ac:dyDescent="0.2">
      <c r="A29" s="52">
        <v>43744</v>
      </c>
      <c r="B29" s="50"/>
      <c r="C29" s="53"/>
      <c r="D29" s="54">
        <v>43753</v>
      </c>
      <c r="E29" s="50"/>
      <c r="F29" s="53"/>
      <c r="G29" s="55">
        <v>2664.6</v>
      </c>
      <c r="H29" s="56"/>
      <c r="I29" s="57"/>
      <c r="J29" s="4" t="s">
        <v>22</v>
      </c>
      <c r="K29" s="49">
        <v>7730</v>
      </c>
      <c r="L29" s="53"/>
      <c r="M29" s="4" t="s">
        <v>55</v>
      </c>
      <c r="N29" s="4" t="s">
        <v>56</v>
      </c>
      <c r="O29" s="24">
        <v>2797.03</v>
      </c>
      <c r="P29" s="4"/>
      <c r="Q29" s="4"/>
      <c r="R29" s="4"/>
      <c r="S29" s="4"/>
      <c r="T29" s="4"/>
      <c r="U29" s="4"/>
      <c r="V29" s="4"/>
      <c r="W29" s="4"/>
      <c r="X29" s="58">
        <v>2797.03</v>
      </c>
      <c r="Y29" s="59"/>
      <c r="Z29" s="59"/>
      <c r="AA29" s="60"/>
    </row>
    <row r="30" spans="1:27" ht="15" customHeight="1" x14ac:dyDescent="0.2">
      <c r="A30" s="10"/>
      <c r="B30" s="49" t="s">
        <v>38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</row>
    <row r="31" spans="1:27" ht="15" customHeight="1" x14ac:dyDescent="0.2">
      <c r="A31" s="52">
        <v>43745</v>
      </c>
      <c r="B31" s="50"/>
      <c r="C31" s="53"/>
      <c r="D31" s="54">
        <v>43763</v>
      </c>
      <c r="E31" s="50"/>
      <c r="F31" s="53"/>
      <c r="G31" s="55">
        <v>2912.3714285714286</v>
      </c>
      <c r="H31" s="56"/>
      <c r="I31" s="57"/>
      <c r="J31" s="4" t="s">
        <v>22</v>
      </c>
      <c r="K31" s="49">
        <v>7730</v>
      </c>
      <c r="L31" s="53"/>
      <c r="M31" s="4" t="s">
        <v>57</v>
      </c>
      <c r="N31" s="4" t="s">
        <v>58</v>
      </c>
      <c r="O31" s="24">
        <v>2839.1</v>
      </c>
      <c r="P31" s="4"/>
      <c r="Q31" s="4"/>
      <c r="R31" s="4"/>
      <c r="S31" s="4"/>
      <c r="T31" s="4"/>
      <c r="U31" s="4"/>
      <c r="V31" s="4"/>
      <c r="W31" s="4"/>
      <c r="X31" s="58">
        <v>2839.1</v>
      </c>
      <c r="Y31" s="59"/>
      <c r="Z31" s="59"/>
      <c r="AA31" s="60"/>
    </row>
    <row r="32" spans="1:27" ht="15" customHeight="1" x14ac:dyDescent="0.2">
      <c r="A32" s="10"/>
      <c r="B32" s="49" t="s">
        <v>38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</row>
    <row r="33" spans="1:27" ht="15" customHeight="1" x14ac:dyDescent="0.2">
      <c r="A33" s="52">
        <v>43748</v>
      </c>
      <c r="B33" s="50"/>
      <c r="C33" s="53"/>
      <c r="D33" s="49" t="s">
        <v>59</v>
      </c>
      <c r="E33" s="50"/>
      <c r="F33" s="53"/>
      <c r="G33" s="64">
        <v>2881</v>
      </c>
      <c r="H33" s="65"/>
      <c r="I33" s="66"/>
      <c r="J33" s="4" t="s">
        <v>60</v>
      </c>
      <c r="K33" s="49">
        <v>7730</v>
      </c>
      <c r="L33" s="53"/>
      <c r="M33" s="4" t="s">
        <v>61</v>
      </c>
      <c r="N33" s="4" t="s">
        <v>62</v>
      </c>
      <c r="O33" s="24">
        <v>5000</v>
      </c>
      <c r="P33" s="23">
        <v>216.62</v>
      </c>
      <c r="Q33" s="4"/>
      <c r="R33" s="4"/>
      <c r="S33" s="4"/>
      <c r="T33" s="4"/>
      <c r="U33" s="4"/>
      <c r="V33" s="4"/>
      <c r="W33" s="4"/>
      <c r="X33" s="58">
        <v>5216.62</v>
      </c>
      <c r="Y33" s="59"/>
      <c r="Z33" s="59"/>
      <c r="AA33" s="60"/>
    </row>
    <row r="34" spans="1:27" ht="15" customHeight="1" x14ac:dyDescent="0.2">
      <c r="A34" s="10"/>
      <c r="B34" s="49" t="s">
        <v>38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</row>
    <row r="35" spans="1:27" ht="15" customHeight="1" x14ac:dyDescent="0.2">
      <c r="A35" s="52">
        <v>43748</v>
      </c>
      <c r="B35" s="50"/>
      <c r="C35" s="53"/>
      <c r="D35" s="54">
        <v>43748</v>
      </c>
      <c r="E35" s="50"/>
      <c r="F35" s="53"/>
      <c r="G35" s="64">
        <v>2918.5</v>
      </c>
      <c r="H35" s="65"/>
      <c r="I35" s="66"/>
      <c r="J35" s="4" t="s">
        <v>37</v>
      </c>
      <c r="K35" s="49">
        <v>7730</v>
      </c>
      <c r="L35" s="53"/>
      <c r="M35" s="4" t="s">
        <v>63</v>
      </c>
      <c r="N35" s="4" t="s">
        <v>64</v>
      </c>
      <c r="O35" s="24">
        <v>27792.92</v>
      </c>
      <c r="P35" s="4"/>
      <c r="Q35" s="4"/>
      <c r="R35" s="4"/>
      <c r="S35" s="4"/>
      <c r="T35" s="4"/>
      <c r="U35" s="4"/>
      <c r="V35" s="4"/>
      <c r="W35" s="4"/>
      <c r="X35" s="58">
        <v>27792.92</v>
      </c>
      <c r="Y35" s="59"/>
      <c r="Z35" s="59"/>
      <c r="AA35" s="60"/>
    </row>
    <row r="36" spans="1:27" ht="15" customHeight="1" x14ac:dyDescent="0.2">
      <c r="A36" s="10"/>
      <c r="B36" s="49" t="s">
        <v>38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</row>
    <row r="37" spans="1:27" ht="15" customHeight="1" x14ac:dyDescent="0.2">
      <c r="A37" s="52">
        <v>43748</v>
      </c>
      <c r="B37" s="50"/>
      <c r="C37" s="53"/>
      <c r="D37" s="54">
        <v>43708</v>
      </c>
      <c r="E37" s="50"/>
      <c r="F37" s="53"/>
      <c r="G37" s="64">
        <v>2691.6666666666665</v>
      </c>
      <c r="H37" s="65"/>
      <c r="I37" s="66"/>
      <c r="J37" s="4" t="s">
        <v>37</v>
      </c>
      <c r="K37" s="49">
        <v>7730</v>
      </c>
      <c r="L37" s="53"/>
      <c r="M37" s="4" t="s">
        <v>65</v>
      </c>
      <c r="N37" s="4" t="s">
        <v>66</v>
      </c>
      <c r="O37" s="23">
        <v>0.01</v>
      </c>
      <c r="P37" s="4"/>
      <c r="Q37" s="4"/>
      <c r="R37" s="4"/>
      <c r="S37" s="4"/>
      <c r="T37" s="4"/>
      <c r="U37" s="4"/>
      <c r="V37" s="4"/>
      <c r="W37" s="4"/>
      <c r="X37" s="61">
        <v>0.01</v>
      </c>
      <c r="Y37" s="62"/>
      <c r="Z37" s="62"/>
      <c r="AA37" s="63"/>
    </row>
    <row r="38" spans="1:27" ht="15" customHeight="1" x14ac:dyDescent="0.2">
      <c r="A38" s="10"/>
      <c r="B38" s="49" t="s">
        <v>38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</row>
    <row r="39" spans="1:27" ht="15" customHeight="1" x14ac:dyDescent="0.2">
      <c r="A39" s="52">
        <v>43748</v>
      </c>
      <c r="B39" s="50"/>
      <c r="C39" s="53"/>
      <c r="D39" s="54">
        <v>43748</v>
      </c>
      <c r="E39" s="50"/>
      <c r="F39" s="53"/>
      <c r="G39" s="55">
        <v>2970.3</v>
      </c>
      <c r="H39" s="56"/>
      <c r="I39" s="57"/>
      <c r="J39" s="4" t="s">
        <v>22</v>
      </c>
      <c r="K39" s="49">
        <v>7730</v>
      </c>
      <c r="L39" s="53"/>
      <c r="M39" s="4" t="s">
        <v>67</v>
      </c>
      <c r="N39" s="4" t="s">
        <v>68</v>
      </c>
      <c r="O39" s="24">
        <v>4157.58</v>
      </c>
      <c r="P39" s="4"/>
      <c r="Q39" s="4"/>
      <c r="R39" s="4"/>
      <c r="S39" s="4"/>
      <c r="T39" s="4"/>
      <c r="U39" s="4"/>
      <c r="V39" s="4"/>
      <c r="W39" s="4"/>
      <c r="X39" s="58">
        <v>4157.58</v>
      </c>
      <c r="Y39" s="59"/>
      <c r="Z39" s="59"/>
      <c r="AA39" s="60"/>
    </row>
    <row r="40" spans="1:27" ht="15" customHeight="1" x14ac:dyDescent="0.2">
      <c r="A40" s="10"/>
      <c r="B40" s="49" t="s">
        <v>38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</row>
    <row r="41" spans="1:27" ht="15" customHeight="1" x14ac:dyDescent="0.2">
      <c r="A41" s="52">
        <v>43748</v>
      </c>
      <c r="B41" s="50"/>
      <c r="C41" s="53"/>
      <c r="D41" s="54">
        <v>43692</v>
      </c>
      <c r="E41" s="50"/>
      <c r="F41" s="53"/>
      <c r="G41" s="55">
        <v>2931.2285714285713</v>
      </c>
      <c r="H41" s="56"/>
      <c r="I41" s="57"/>
      <c r="J41" s="4" t="s">
        <v>22</v>
      </c>
      <c r="K41" s="49">
        <v>7730</v>
      </c>
      <c r="L41" s="53"/>
      <c r="M41" s="4" t="s">
        <v>69</v>
      </c>
      <c r="N41" s="4" t="s">
        <v>70</v>
      </c>
      <c r="O41" s="23">
        <v>0.01</v>
      </c>
      <c r="P41" s="4"/>
      <c r="Q41" s="4"/>
      <c r="R41" s="4"/>
      <c r="S41" s="4"/>
      <c r="T41" s="4"/>
      <c r="U41" s="4"/>
      <c r="V41" s="4"/>
      <c r="W41" s="4"/>
      <c r="X41" s="61">
        <v>0.01</v>
      </c>
      <c r="Y41" s="62"/>
      <c r="Z41" s="62"/>
      <c r="AA41" s="63"/>
    </row>
    <row r="42" spans="1:27" ht="15" customHeight="1" x14ac:dyDescent="0.2">
      <c r="A42" s="10"/>
      <c r="B42" s="49" t="s">
        <v>38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</row>
    <row r="43" spans="1:27" ht="15" customHeight="1" x14ac:dyDescent="0.2">
      <c r="A43" s="52">
        <v>43748</v>
      </c>
      <c r="B43" s="50"/>
      <c r="C43" s="53"/>
      <c r="D43" s="54">
        <v>43723</v>
      </c>
      <c r="E43" s="50"/>
      <c r="F43" s="53"/>
      <c r="G43" s="55">
        <v>2931.2571428571428</v>
      </c>
      <c r="H43" s="56"/>
      <c r="I43" s="57"/>
      <c r="J43" s="4" t="s">
        <v>22</v>
      </c>
      <c r="K43" s="49">
        <v>7730</v>
      </c>
      <c r="L43" s="53"/>
      <c r="M43" s="4" t="s">
        <v>69</v>
      </c>
      <c r="N43" s="4" t="s">
        <v>70</v>
      </c>
      <c r="O43" s="23">
        <v>0.01</v>
      </c>
      <c r="P43" s="4"/>
      <c r="Q43" s="4"/>
      <c r="R43" s="4"/>
      <c r="S43" s="4"/>
      <c r="T43" s="4"/>
      <c r="U43" s="4"/>
      <c r="V43" s="4"/>
      <c r="W43" s="4"/>
      <c r="X43" s="61">
        <v>0.01</v>
      </c>
      <c r="Y43" s="62"/>
      <c r="Z43" s="62"/>
      <c r="AA43" s="63"/>
    </row>
    <row r="44" spans="1:27" ht="15" customHeight="1" x14ac:dyDescent="0.2">
      <c r="A44" s="10"/>
      <c r="B44" s="49" t="s">
        <v>38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</row>
    <row r="45" spans="1:27" ht="15" customHeight="1" x14ac:dyDescent="0.2">
      <c r="A45" s="52">
        <v>43748</v>
      </c>
      <c r="B45" s="50"/>
      <c r="C45" s="53"/>
      <c r="D45" s="54">
        <v>43753</v>
      </c>
      <c r="E45" s="50"/>
      <c r="F45" s="53"/>
      <c r="G45" s="55">
        <v>2931.2857142857142</v>
      </c>
      <c r="H45" s="56"/>
      <c r="I45" s="57"/>
      <c r="J45" s="4" t="s">
        <v>22</v>
      </c>
      <c r="K45" s="49">
        <v>7730</v>
      </c>
      <c r="L45" s="53"/>
      <c r="M45" s="4" t="s">
        <v>69</v>
      </c>
      <c r="N45" s="4" t="s">
        <v>70</v>
      </c>
      <c r="O45" s="24">
        <v>2913.84</v>
      </c>
      <c r="P45" s="4"/>
      <c r="Q45" s="4"/>
      <c r="R45" s="4"/>
      <c r="S45" s="4"/>
      <c r="T45" s="4"/>
      <c r="U45" s="4"/>
      <c r="V45" s="4"/>
      <c r="W45" s="4"/>
      <c r="X45" s="58">
        <v>2913.84</v>
      </c>
      <c r="Y45" s="59"/>
      <c r="Z45" s="59"/>
      <c r="AA45" s="60"/>
    </row>
    <row r="46" spans="1:27" ht="15" customHeight="1" x14ac:dyDescent="0.2">
      <c r="A46" s="10"/>
      <c r="B46" s="49" t="s">
        <v>38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1"/>
    </row>
    <row r="47" spans="1:27" ht="15" customHeight="1" x14ac:dyDescent="0.2">
      <c r="A47" s="52">
        <v>43748</v>
      </c>
      <c r="B47" s="50"/>
      <c r="C47" s="53"/>
      <c r="D47" s="54">
        <v>43748</v>
      </c>
      <c r="E47" s="50"/>
      <c r="F47" s="53"/>
      <c r="G47" s="55">
        <v>2918.3428571428572</v>
      </c>
      <c r="H47" s="56"/>
      <c r="I47" s="57"/>
      <c r="J47" s="4" t="s">
        <v>22</v>
      </c>
      <c r="K47" s="49">
        <v>7730</v>
      </c>
      <c r="L47" s="53"/>
      <c r="M47" s="4" t="s">
        <v>63</v>
      </c>
      <c r="N47" s="4" t="s">
        <v>64</v>
      </c>
      <c r="O47" s="24">
        <v>2890.46</v>
      </c>
      <c r="P47" s="4"/>
      <c r="Q47" s="4"/>
      <c r="R47" s="4"/>
      <c r="S47" s="4"/>
      <c r="T47" s="4"/>
      <c r="U47" s="4"/>
      <c r="V47" s="4"/>
      <c r="W47" s="4"/>
      <c r="X47" s="58">
        <v>2890.46</v>
      </c>
      <c r="Y47" s="59"/>
      <c r="Z47" s="59"/>
      <c r="AA47" s="60"/>
    </row>
    <row r="48" spans="1:27" ht="15" customHeight="1" x14ac:dyDescent="0.2">
      <c r="A48" s="10"/>
      <c r="B48" s="49" t="s">
        <v>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1"/>
    </row>
    <row r="49" spans="1:27" ht="15" customHeight="1" x14ac:dyDescent="0.2">
      <c r="A49" s="52">
        <v>43748</v>
      </c>
      <c r="B49" s="50"/>
      <c r="C49" s="53"/>
      <c r="D49" s="54">
        <v>43718</v>
      </c>
      <c r="E49" s="50"/>
      <c r="F49" s="53"/>
      <c r="G49" s="55">
        <v>2906.3428571428572</v>
      </c>
      <c r="H49" s="56"/>
      <c r="I49" s="57"/>
      <c r="J49" s="4" t="s">
        <v>22</v>
      </c>
      <c r="K49" s="49">
        <v>7730</v>
      </c>
      <c r="L49" s="53"/>
      <c r="M49" s="4" t="s">
        <v>71</v>
      </c>
      <c r="N49" s="4" t="s">
        <v>72</v>
      </c>
      <c r="O49" s="23">
        <v>0.01</v>
      </c>
      <c r="P49" s="4"/>
      <c r="Q49" s="4"/>
      <c r="R49" s="4"/>
      <c r="S49" s="4"/>
      <c r="T49" s="4"/>
      <c r="U49" s="4"/>
      <c r="V49" s="4"/>
      <c r="W49" s="4"/>
      <c r="X49" s="61">
        <v>0.01</v>
      </c>
      <c r="Y49" s="62"/>
      <c r="Z49" s="62"/>
      <c r="AA49" s="63"/>
    </row>
    <row r="50" spans="1:27" ht="15" customHeight="1" x14ac:dyDescent="0.2">
      <c r="A50" s="10"/>
      <c r="B50" s="49" t="s">
        <v>38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1"/>
    </row>
    <row r="51" spans="1:27" ht="15" customHeight="1" x14ac:dyDescent="0.2">
      <c r="A51" s="52">
        <v>43748</v>
      </c>
      <c r="B51" s="50"/>
      <c r="C51" s="53"/>
      <c r="D51" s="54">
        <v>43748</v>
      </c>
      <c r="E51" s="50"/>
      <c r="F51" s="53"/>
      <c r="G51" s="55">
        <v>2906.3714285714286</v>
      </c>
      <c r="H51" s="56"/>
      <c r="I51" s="57"/>
      <c r="J51" s="4" t="s">
        <v>22</v>
      </c>
      <c r="K51" s="49">
        <v>7730</v>
      </c>
      <c r="L51" s="53"/>
      <c r="M51" s="4" t="s">
        <v>71</v>
      </c>
      <c r="N51" s="4" t="s">
        <v>72</v>
      </c>
      <c r="O51" s="24">
        <v>2967.54</v>
      </c>
      <c r="P51" s="4"/>
      <c r="Q51" s="4"/>
      <c r="R51" s="4"/>
      <c r="S51" s="4"/>
      <c r="T51" s="4"/>
      <c r="U51" s="4"/>
      <c r="V51" s="4"/>
      <c r="W51" s="4"/>
      <c r="X51" s="58">
        <v>2967.54</v>
      </c>
      <c r="Y51" s="59"/>
      <c r="Z51" s="59"/>
      <c r="AA51" s="60"/>
    </row>
    <row r="52" spans="1:27" ht="15" customHeight="1" x14ac:dyDescent="0.2">
      <c r="A52" s="10"/>
      <c r="B52" s="49" t="s">
        <v>38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1"/>
    </row>
    <row r="53" spans="1:27" ht="15" customHeight="1" x14ac:dyDescent="0.2">
      <c r="A53" s="52">
        <v>43748</v>
      </c>
      <c r="B53" s="50"/>
      <c r="C53" s="53"/>
      <c r="D53" s="54">
        <v>43748</v>
      </c>
      <c r="E53" s="50"/>
      <c r="F53" s="53"/>
      <c r="G53" s="55">
        <v>3044.141304347826</v>
      </c>
      <c r="H53" s="56"/>
      <c r="I53" s="57"/>
      <c r="J53" s="4" t="s">
        <v>52</v>
      </c>
      <c r="K53" s="49">
        <v>7730</v>
      </c>
      <c r="L53" s="53"/>
      <c r="M53" s="4" t="s">
        <v>73</v>
      </c>
      <c r="N53" s="4" t="s">
        <v>74</v>
      </c>
      <c r="O53" s="24">
        <v>4467.5</v>
      </c>
      <c r="P53" s="4"/>
      <c r="Q53" s="4"/>
      <c r="R53" s="4"/>
      <c r="S53" s="4"/>
      <c r="T53" s="4"/>
      <c r="U53" s="4"/>
      <c r="V53" s="4"/>
      <c r="W53" s="4"/>
      <c r="X53" s="58">
        <v>4467.5</v>
      </c>
      <c r="Y53" s="59"/>
      <c r="Z53" s="59"/>
      <c r="AA53" s="60"/>
    </row>
    <row r="54" spans="1:27" ht="15" customHeight="1" x14ac:dyDescent="0.2">
      <c r="A54" s="10"/>
      <c r="B54" s="49" t="s">
        <v>38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1"/>
    </row>
    <row r="55" spans="1:27" ht="15" customHeight="1" x14ac:dyDescent="0.2">
      <c r="A55" s="52">
        <v>43748</v>
      </c>
      <c r="B55" s="50"/>
      <c r="C55" s="53"/>
      <c r="D55" s="54">
        <v>43748</v>
      </c>
      <c r="E55" s="50"/>
      <c r="F55" s="53"/>
      <c r="G55" s="55">
        <v>2814.4749999999999</v>
      </c>
      <c r="H55" s="56"/>
      <c r="I55" s="57"/>
      <c r="J55" s="4" t="s">
        <v>22</v>
      </c>
      <c r="K55" s="49">
        <v>7730</v>
      </c>
      <c r="L55" s="53"/>
      <c r="M55" s="4" t="s">
        <v>75</v>
      </c>
      <c r="N55" s="4" t="s">
        <v>76</v>
      </c>
      <c r="O55" s="24">
        <v>4746.82</v>
      </c>
      <c r="P55" s="4"/>
      <c r="Q55" s="4"/>
      <c r="R55" s="4"/>
      <c r="S55" s="4"/>
      <c r="T55" s="4"/>
      <c r="U55" s="4"/>
      <c r="V55" s="4"/>
      <c r="W55" s="4"/>
      <c r="X55" s="58">
        <v>4746.82</v>
      </c>
      <c r="Y55" s="59"/>
      <c r="Z55" s="59"/>
      <c r="AA55" s="60"/>
    </row>
    <row r="56" spans="1:27" ht="15" customHeight="1" x14ac:dyDescent="0.2">
      <c r="A56" s="10"/>
      <c r="B56" s="49" t="s">
        <v>38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1"/>
    </row>
    <row r="57" spans="1:27" ht="15" customHeight="1" x14ac:dyDescent="0.2">
      <c r="A57" s="52">
        <v>43748</v>
      </c>
      <c r="B57" s="50"/>
      <c r="C57" s="53"/>
      <c r="D57" s="54">
        <v>43748</v>
      </c>
      <c r="E57" s="50"/>
      <c r="F57" s="53"/>
      <c r="G57" s="55">
        <v>2787.55</v>
      </c>
      <c r="H57" s="56"/>
      <c r="I57" s="57"/>
      <c r="J57" s="4" t="s">
        <v>22</v>
      </c>
      <c r="K57" s="49">
        <v>7730</v>
      </c>
      <c r="L57" s="53"/>
      <c r="M57" s="4" t="s">
        <v>77</v>
      </c>
      <c r="N57" s="4" t="s">
        <v>78</v>
      </c>
      <c r="O57" s="24">
        <v>2179.88</v>
      </c>
      <c r="P57" s="4"/>
      <c r="Q57" s="4"/>
      <c r="R57" s="4"/>
      <c r="S57" s="4"/>
      <c r="T57" s="4"/>
      <c r="U57" s="4"/>
      <c r="V57" s="4"/>
      <c r="W57" s="4"/>
      <c r="X57" s="58">
        <v>2179.88</v>
      </c>
      <c r="Y57" s="59"/>
      <c r="Z57" s="59"/>
      <c r="AA57" s="60"/>
    </row>
    <row r="58" spans="1:27" ht="15" customHeight="1" x14ac:dyDescent="0.2">
      <c r="A58" s="10"/>
      <c r="B58" s="49" t="s">
        <v>38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1"/>
    </row>
    <row r="59" spans="1:27" ht="15" customHeight="1" x14ac:dyDescent="0.2">
      <c r="A59" s="52">
        <v>43748</v>
      </c>
      <c r="B59" s="50"/>
      <c r="C59" s="53"/>
      <c r="D59" s="54">
        <v>43758</v>
      </c>
      <c r="E59" s="50"/>
      <c r="F59" s="53"/>
      <c r="G59" s="55">
        <v>2793.1466666666665</v>
      </c>
      <c r="H59" s="56"/>
      <c r="I59" s="57"/>
      <c r="J59" s="4" t="s">
        <v>22</v>
      </c>
      <c r="K59" s="49">
        <v>7730</v>
      </c>
      <c r="L59" s="53"/>
      <c r="M59" s="4" t="s">
        <v>79</v>
      </c>
      <c r="N59" s="4" t="s">
        <v>80</v>
      </c>
      <c r="O59" s="24">
        <v>2521.0100000000002</v>
      </c>
      <c r="P59" s="4"/>
      <c r="Q59" s="4"/>
      <c r="R59" s="4"/>
      <c r="S59" s="4"/>
      <c r="T59" s="4"/>
      <c r="U59" s="4"/>
      <c r="V59" s="4"/>
      <c r="W59" s="4"/>
      <c r="X59" s="58">
        <v>2521.0100000000002</v>
      </c>
      <c r="Y59" s="59"/>
      <c r="Z59" s="59"/>
      <c r="AA59" s="60"/>
    </row>
    <row r="60" spans="1:27" ht="15" customHeight="1" x14ac:dyDescent="0.2">
      <c r="A60" s="10"/>
      <c r="B60" s="49" t="s">
        <v>38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1"/>
    </row>
    <row r="61" spans="1:27" ht="15" customHeight="1" x14ac:dyDescent="0.2">
      <c r="A61" s="52">
        <v>43748</v>
      </c>
      <c r="B61" s="50"/>
      <c r="C61" s="53"/>
      <c r="D61" s="54">
        <v>43779</v>
      </c>
      <c r="E61" s="50"/>
      <c r="F61" s="53"/>
      <c r="G61" s="55">
        <v>2787.5749999999998</v>
      </c>
      <c r="H61" s="56"/>
      <c r="I61" s="57"/>
      <c r="J61" s="4" t="s">
        <v>22</v>
      </c>
      <c r="K61" s="49">
        <v>7730</v>
      </c>
      <c r="L61" s="53"/>
      <c r="M61" s="4" t="s">
        <v>77</v>
      </c>
      <c r="N61" s="4" t="s">
        <v>78</v>
      </c>
      <c r="O61" s="23">
        <v>0.01</v>
      </c>
      <c r="P61" s="4"/>
      <c r="Q61" s="4"/>
      <c r="R61" s="4"/>
      <c r="S61" s="4"/>
      <c r="T61" s="4"/>
      <c r="U61" s="4"/>
      <c r="V61" s="4"/>
      <c r="W61" s="4"/>
      <c r="X61" s="61">
        <v>0.01</v>
      </c>
      <c r="Y61" s="62"/>
      <c r="Z61" s="62"/>
      <c r="AA61" s="63"/>
    </row>
    <row r="62" spans="1:27" ht="15" customHeight="1" x14ac:dyDescent="0.2">
      <c r="A62" s="10"/>
      <c r="B62" s="49" t="s">
        <v>38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1"/>
    </row>
    <row r="63" spans="1:27" ht="15" customHeight="1" x14ac:dyDescent="0.2">
      <c r="A63" s="52">
        <v>43748</v>
      </c>
      <c r="B63" s="50"/>
      <c r="C63" s="53"/>
      <c r="D63" s="54">
        <v>43748</v>
      </c>
      <c r="E63" s="50"/>
      <c r="F63" s="53"/>
      <c r="G63" s="55">
        <v>2719.1666666666665</v>
      </c>
      <c r="H63" s="56"/>
      <c r="I63" s="57"/>
      <c r="J63" s="4" t="s">
        <v>22</v>
      </c>
      <c r="K63" s="49">
        <v>7730</v>
      </c>
      <c r="L63" s="53"/>
      <c r="M63" s="4" t="s">
        <v>81</v>
      </c>
      <c r="N63" s="4" t="s">
        <v>82</v>
      </c>
      <c r="O63" s="24">
        <v>1306.52</v>
      </c>
      <c r="P63" s="4"/>
      <c r="Q63" s="4"/>
      <c r="R63" s="4"/>
      <c r="S63" s="4"/>
      <c r="T63" s="4"/>
      <c r="U63" s="4"/>
      <c r="V63" s="4"/>
      <c r="W63" s="4"/>
      <c r="X63" s="58">
        <v>1306.52</v>
      </c>
      <c r="Y63" s="59"/>
      <c r="Z63" s="59"/>
      <c r="AA63" s="60"/>
    </row>
    <row r="64" spans="1:27" ht="15" customHeight="1" x14ac:dyDescent="0.2">
      <c r="A64" s="10"/>
      <c r="B64" s="49" t="s">
        <v>38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1"/>
    </row>
    <row r="65" spans="1:27" ht="15" customHeight="1" x14ac:dyDescent="0.2">
      <c r="A65" s="52">
        <v>43748</v>
      </c>
      <c r="B65" s="50"/>
      <c r="C65" s="53"/>
      <c r="D65" s="54">
        <v>43718</v>
      </c>
      <c r="E65" s="50"/>
      <c r="F65" s="53"/>
      <c r="G65" s="55">
        <v>2691.5777777777776</v>
      </c>
      <c r="H65" s="56"/>
      <c r="I65" s="57"/>
      <c r="J65" s="4" t="s">
        <v>22</v>
      </c>
      <c r="K65" s="49">
        <v>7730</v>
      </c>
      <c r="L65" s="53"/>
      <c r="M65" s="4" t="s">
        <v>65</v>
      </c>
      <c r="N65" s="4" t="s">
        <v>66</v>
      </c>
      <c r="O65" s="23">
        <v>0.01</v>
      </c>
      <c r="P65" s="4"/>
      <c r="Q65" s="4"/>
      <c r="R65" s="4"/>
      <c r="S65" s="4"/>
      <c r="T65" s="4"/>
      <c r="U65" s="4"/>
      <c r="V65" s="4"/>
      <c r="W65" s="4"/>
      <c r="X65" s="61">
        <v>0.01</v>
      </c>
      <c r="Y65" s="62"/>
      <c r="Z65" s="62"/>
      <c r="AA65" s="63"/>
    </row>
    <row r="66" spans="1:27" ht="15" customHeight="1" x14ac:dyDescent="0.2">
      <c r="A66" s="10"/>
      <c r="B66" s="49" t="s">
        <v>38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1"/>
    </row>
    <row r="67" spans="1:27" ht="15" customHeight="1" x14ac:dyDescent="0.2">
      <c r="A67" s="52">
        <v>43748</v>
      </c>
      <c r="B67" s="50"/>
      <c r="C67" s="53"/>
      <c r="D67" s="54">
        <v>43748</v>
      </c>
      <c r="E67" s="50"/>
      <c r="F67" s="53"/>
      <c r="G67" s="55">
        <v>2691.6</v>
      </c>
      <c r="H67" s="56"/>
      <c r="I67" s="57"/>
      <c r="J67" s="4" t="s">
        <v>22</v>
      </c>
      <c r="K67" s="49">
        <v>7730</v>
      </c>
      <c r="L67" s="53"/>
      <c r="M67" s="4" t="s">
        <v>65</v>
      </c>
      <c r="N67" s="4" t="s">
        <v>66</v>
      </c>
      <c r="O67" s="24">
        <v>3315.74</v>
      </c>
      <c r="P67" s="4"/>
      <c r="Q67" s="4"/>
      <c r="R67" s="4"/>
      <c r="S67" s="4"/>
      <c r="T67" s="4"/>
      <c r="U67" s="4"/>
      <c r="V67" s="4"/>
      <c r="W67" s="4"/>
      <c r="X67" s="58">
        <v>3315.74</v>
      </c>
      <c r="Y67" s="59"/>
      <c r="Z67" s="59"/>
      <c r="AA67" s="60"/>
    </row>
    <row r="68" spans="1:27" ht="15" customHeight="1" x14ac:dyDescent="0.2">
      <c r="A68" s="10"/>
      <c r="B68" s="49" t="s">
        <v>38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1"/>
    </row>
    <row r="69" spans="1:27" ht="15" customHeight="1" x14ac:dyDescent="0.2">
      <c r="A69" s="52">
        <v>43748</v>
      </c>
      <c r="B69" s="50"/>
      <c r="C69" s="53"/>
      <c r="D69" s="54">
        <v>43779</v>
      </c>
      <c r="E69" s="50"/>
      <c r="F69" s="53"/>
      <c r="G69" s="55">
        <v>2691.6222222222223</v>
      </c>
      <c r="H69" s="56"/>
      <c r="I69" s="57"/>
      <c r="J69" s="4" t="s">
        <v>22</v>
      </c>
      <c r="K69" s="49">
        <v>7730</v>
      </c>
      <c r="L69" s="53"/>
      <c r="M69" s="4" t="s">
        <v>65</v>
      </c>
      <c r="N69" s="4" t="s">
        <v>66</v>
      </c>
      <c r="O69" s="23">
        <v>0.01</v>
      </c>
      <c r="P69" s="4"/>
      <c r="Q69" s="4"/>
      <c r="R69" s="4"/>
      <c r="S69" s="4"/>
      <c r="T69" s="4"/>
      <c r="U69" s="4"/>
      <c r="V69" s="4"/>
      <c r="W69" s="4"/>
      <c r="X69" s="61">
        <v>0.01</v>
      </c>
      <c r="Y69" s="62"/>
      <c r="Z69" s="62"/>
      <c r="AA69" s="63"/>
    </row>
    <row r="70" spans="1:27" ht="15" customHeight="1" x14ac:dyDescent="0.2">
      <c r="A70" s="10"/>
      <c r="B70" s="49" t="s">
        <v>38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1"/>
    </row>
    <row r="71" spans="1:27" ht="15" customHeight="1" x14ac:dyDescent="0.2">
      <c r="A71" s="52">
        <v>43749</v>
      </c>
      <c r="B71" s="50"/>
      <c r="C71" s="53"/>
      <c r="D71" s="49" t="s">
        <v>28</v>
      </c>
      <c r="E71" s="50"/>
      <c r="F71" s="53"/>
      <c r="G71" s="64">
        <v>2751</v>
      </c>
      <c r="H71" s="65"/>
      <c r="I71" s="66"/>
      <c r="J71" s="4" t="s">
        <v>83</v>
      </c>
      <c r="K71" s="49">
        <v>7730</v>
      </c>
      <c r="L71" s="53"/>
      <c r="M71" s="4" t="s">
        <v>84</v>
      </c>
      <c r="N71" s="4" t="s">
        <v>85</v>
      </c>
      <c r="O71" s="24">
        <v>3000</v>
      </c>
      <c r="P71" s="4"/>
      <c r="Q71" s="4"/>
      <c r="R71" s="4"/>
      <c r="S71" s="4"/>
      <c r="T71" s="4"/>
      <c r="U71" s="4"/>
      <c r="V71" s="4"/>
      <c r="W71" s="4"/>
      <c r="X71" s="58">
        <v>3000</v>
      </c>
      <c r="Y71" s="59"/>
      <c r="Z71" s="59"/>
      <c r="AA71" s="60"/>
    </row>
    <row r="72" spans="1:27" ht="15" customHeight="1" x14ac:dyDescent="0.2">
      <c r="A72" s="10"/>
      <c r="B72" s="49" t="s">
        <v>21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1"/>
    </row>
    <row r="73" spans="1:27" ht="15" customHeight="1" x14ac:dyDescent="0.2">
      <c r="A73" s="52">
        <v>43749</v>
      </c>
      <c r="B73" s="50"/>
      <c r="C73" s="53"/>
      <c r="D73" s="54">
        <v>43718</v>
      </c>
      <c r="E73" s="50"/>
      <c r="F73" s="53"/>
      <c r="G73" s="55">
        <v>2955.2</v>
      </c>
      <c r="H73" s="56"/>
      <c r="I73" s="57"/>
      <c r="J73" s="4" t="s">
        <v>22</v>
      </c>
      <c r="K73" s="49">
        <v>7730</v>
      </c>
      <c r="L73" s="53"/>
      <c r="M73" s="4" t="s">
        <v>86</v>
      </c>
      <c r="N73" s="4" t="s">
        <v>87</v>
      </c>
      <c r="O73" s="23">
        <v>0.01</v>
      </c>
      <c r="P73" s="4"/>
      <c r="Q73" s="4"/>
      <c r="R73" s="4"/>
      <c r="S73" s="4"/>
      <c r="T73" s="4"/>
      <c r="U73" s="4"/>
      <c r="V73" s="4"/>
      <c r="W73" s="4"/>
      <c r="X73" s="61">
        <v>0.01</v>
      </c>
      <c r="Y73" s="62"/>
      <c r="Z73" s="62"/>
      <c r="AA73" s="63"/>
    </row>
    <row r="74" spans="1:27" ht="15" customHeight="1" x14ac:dyDescent="0.2">
      <c r="A74" s="10"/>
      <c r="B74" s="49" t="s">
        <v>38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1"/>
    </row>
    <row r="75" spans="1:27" ht="15" customHeight="1" x14ac:dyDescent="0.2">
      <c r="A75" s="52">
        <v>43749</v>
      </c>
      <c r="B75" s="50"/>
      <c r="C75" s="53"/>
      <c r="D75" s="54">
        <v>43748</v>
      </c>
      <c r="E75" s="50"/>
      <c r="F75" s="53"/>
      <c r="G75" s="55">
        <v>2955.2333333333331</v>
      </c>
      <c r="H75" s="56"/>
      <c r="I75" s="57"/>
      <c r="J75" s="4" t="s">
        <v>22</v>
      </c>
      <c r="K75" s="49">
        <v>7730</v>
      </c>
      <c r="L75" s="53"/>
      <c r="M75" s="4" t="s">
        <v>86</v>
      </c>
      <c r="N75" s="4" t="s">
        <v>87</v>
      </c>
      <c r="O75" s="24">
        <v>2884.39</v>
      </c>
      <c r="P75" s="23">
        <v>67.290000000000006</v>
      </c>
      <c r="Q75" s="4"/>
      <c r="R75" s="4"/>
      <c r="S75" s="4"/>
      <c r="T75" s="4"/>
      <c r="U75" s="4"/>
      <c r="V75" s="4"/>
      <c r="W75" s="4"/>
      <c r="X75" s="58">
        <v>2951.68</v>
      </c>
      <c r="Y75" s="59"/>
      <c r="Z75" s="59"/>
      <c r="AA75" s="60"/>
    </row>
    <row r="76" spans="1:27" ht="15" customHeight="1" x14ac:dyDescent="0.2">
      <c r="A76" s="10"/>
      <c r="B76" s="49" t="s">
        <v>38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1"/>
    </row>
    <row r="77" spans="1:27" ht="15" customHeight="1" x14ac:dyDescent="0.2">
      <c r="A77" s="52">
        <v>43749</v>
      </c>
      <c r="B77" s="50"/>
      <c r="C77" s="53"/>
      <c r="D77" s="54">
        <v>43779</v>
      </c>
      <c r="E77" s="50"/>
      <c r="F77" s="53"/>
      <c r="G77" s="55">
        <v>2955.2666666666669</v>
      </c>
      <c r="H77" s="56"/>
      <c r="I77" s="57"/>
      <c r="J77" s="4" t="s">
        <v>22</v>
      </c>
      <c r="K77" s="49">
        <v>7730</v>
      </c>
      <c r="L77" s="53"/>
      <c r="M77" s="4" t="s">
        <v>86</v>
      </c>
      <c r="N77" s="4" t="s">
        <v>87</v>
      </c>
      <c r="O77" s="23">
        <v>0.01</v>
      </c>
      <c r="P77" s="4"/>
      <c r="Q77" s="4"/>
      <c r="R77" s="4"/>
      <c r="S77" s="4"/>
      <c r="T77" s="4"/>
      <c r="U77" s="4"/>
      <c r="V77" s="4"/>
      <c r="W77" s="4"/>
      <c r="X77" s="61">
        <v>0.01</v>
      </c>
      <c r="Y77" s="62"/>
      <c r="Z77" s="62"/>
      <c r="AA77" s="63"/>
    </row>
    <row r="78" spans="1:27" ht="15" customHeight="1" x14ac:dyDescent="0.2">
      <c r="A78" s="10"/>
      <c r="B78" s="49" t="s">
        <v>38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1"/>
    </row>
    <row r="79" spans="1:27" ht="15" customHeight="1" x14ac:dyDescent="0.2">
      <c r="A79" s="52">
        <v>43749</v>
      </c>
      <c r="B79" s="50"/>
      <c r="C79" s="53"/>
      <c r="D79" s="54">
        <v>43718</v>
      </c>
      <c r="E79" s="50"/>
      <c r="F79" s="53"/>
      <c r="G79" s="55">
        <v>2800.5405405405404</v>
      </c>
      <c r="H79" s="56"/>
      <c r="I79" s="57"/>
      <c r="J79" s="4" t="s">
        <v>22</v>
      </c>
      <c r="K79" s="49">
        <v>7730</v>
      </c>
      <c r="L79" s="53"/>
      <c r="M79" s="4" t="s">
        <v>88</v>
      </c>
      <c r="N79" s="4" t="s">
        <v>89</v>
      </c>
      <c r="O79" s="24">
        <v>2153.87</v>
      </c>
      <c r="P79" s="23">
        <v>265.64999999999998</v>
      </c>
      <c r="Q79" s="4"/>
      <c r="R79" s="4"/>
      <c r="S79" s="4"/>
      <c r="T79" s="4"/>
      <c r="U79" s="4"/>
      <c r="V79" s="4"/>
      <c r="W79" s="4"/>
      <c r="X79" s="58">
        <v>2419.52</v>
      </c>
      <c r="Y79" s="59"/>
      <c r="Z79" s="59"/>
      <c r="AA79" s="60"/>
    </row>
    <row r="80" spans="1:27" ht="15" customHeight="1" x14ac:dyDescent="0.2">
      <c r="A80" s="10"/>
      <c r="B80" s="49" t="s">
        <v>38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1"/>
    </row>
    <row r="81" spans="1:27" ht="15" customHeight="1" x14ac:dyDescent="0.2">
      <c r="A81" s="52">
        <v>43751</v>
      </c>
      <c r="B81" s="50"/>
      <c r="C81" s="53"/>
      <c r="D81" s="49" t="s">
        <v>59</v>
      </c>
      <c r="E81" s="50"/>
      <c r="F81" s="53"/>
      <c r="G81" s="64">
        <v>2823</v>
      </c>
      <c r="H81" s="65"/>
      <c r="I81" s="66"/>
      <c r="J81" s="4" t="s">
        <v>60</v>
      </c>
      <c r="K81" s="49">
        <v>7730</v>
      </c>
      <c r="L81" s="53"/>
      <c r="M81" s="4" t="s">
        <v>90</v>
      </c>
      <c r="N81" s="4" t="s">
        <v>91</v>
      </c>
      <c r="O81" s="24">
        <v>90000</v>
      </c>
      <c r="P81" s="4"/>
      <c r="Q81" s="4"/>
      <c r="R81" s="4"/>
      <c r="S81" s="4"/>
      <c r="T81" s="4"/>
      <c r="U81" s="4"/>
      <c r="V81" s="4"/>
      <c r="W81" s="4"/>
      <c r="X81" s="58">
        <v>90000</v>
      </c>
      <c r="Y81" s="59"/>
      <c r="Z81" s="59"/>
      <c r="AA81" s="60"/>
    </row>
    <row r="82" spans="1:27" ht="15" customHeight="1" x14ac:dyDescent="0.2">
      <c r="A82" s="10"/>
      <c r="B82" s="49" t="s">
        <v>38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1"/>
    </row>
    <row r="83" spans="1:27" ht="15" customHeight="1" x14ac:dyDescent="0.2">
      <c r="A83" s="52">
        <v>43751</v>
      </c>
      <c r="B83" s="50"/>
      <c r="C83" s="53"/>
      <c r="D83" s="54">
        <v>43754</v>
      </c>
      <c r="E83" s="50"/>
      <c r="F83" s="53"/>
      <c r="G83" s="55">
        <v>2893.5555555555557</v>
      </c>
      <c r="H83" s="56"/>
      <c r="I83" s="57"/>
      <c r="J83" s="4" t="s">
        <v>22</v>
      </c>
      <c r="K83" s="49">
        <v>7730</v>
      </c>
      <c r="L83" s="53"/>
      <c r="M83" s="4" t="s">
        <v>92</v>
      </c>
      <c r="N83" s="4" t="s">
        <v>93</v>
      </c>
      <c r="O83" s="24">
        <v>3707.73</v>
      </c>
      <c r="P83" s="4"/>
      <c r="Q83" s="4"/>
      <c r="R83" s="4"/>
      <c r="S83" s="4"/>
      <c r="T83" s="4"/>
      <c r="U83" s="4"/>
      <c r="V83" s="4"/>
      <c r="W83" s="4"/>
      <c r="X83" s="58">
        <v>3707.73</v>
      </c>
      <c r="Y83" s="59"/>
      <c r="Z83" s="59"/>
      <c r="AA83" s="60"/>
    </row>
    <row r="84" spans="1:27" ht="15" customHeight="1" x14ac:dyDescent="0.2">
      <c r="A84" s="10"/>
      <c r="B84" s="49" t="s">
        <v>38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1"/>
    </row>
    <row r="85" spans="1:27" ht="15" customHeight="1" x14ac:dyDescent="0.2">
      <c r="A85" s="52">
        <v>43752</v>
      </c>
      <c r="B85" s="50"/>
      <c r="C85" s="53"/>
      <c r="D85" s="54">
        <v>43754</v>
      </c>
      <c r="E85" s="50"/>
      <c r="F85" s="53"/>
      <c r="G85" s="55">
        <v>2934.2857142857142</v>
      </c>
      <c r="H85" s="56"/>
      <c r="I85" s="57"/>
      <c r="J85" s="4" t="s">
        <v>22</v>
      </c>
      <c r="K85" s="49">
        <v>7730</v>
      </c>
      <c r="L85" s="53"/>
      <c r="M85" s="4" t="s">
        <v>94</v>
      </c>
      <c r="N85" s="4" t="s">
        <v>95</v>
      </c>
      <c r="O85" s="24">
        <v>2662.69</v>
      </c>
      <c r="P85" s="4"/>
      <c r="Q85" s="4"/>
      <c r="R85" s="4"/>
      <c r="S85" s="4"/>
      <c r="T85" s="4"/>
      <c r="U85" s="4"/>
      <c r="V85" s="4"/>
      <c r="W85" s="4"/>
      <c r="X85" s="58">
        <v>2662.69</v>
      </c>
      <c r="Y85" s="59"/>
      <c r="Z85" s="59"/>
      <c r="AA85" s="60"/>
    </row>
    <row r="86" spans="1:27" ht="15" customHeight="1" x14ac:dyDescent="0.2">
      <c r="A86" s="10"/>
      <c r="B86" s="49" t="s">
        <v>38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1"/>
    </row>
    <row r="87" spans="1:27" ht="15" customHeight="1" x14ac:dyDescent="0.2">
      <c r="A87" s="52">
        <v>43752</v>
      </c>
      <c r="B87" s="50"/>
      <c r="C87" s="53"/>
      <c r="D87" s="54">
        <v>43763</v>
      </c>
      <c r="E87" s="50"/>
      <c r="F87" s="53"/>
      <c r="G87" s="55">
        <v>2899.4</v>
      </c>
      <c r="H87" s="56"/>
      <c r="I87" s="57"/>
      <c r="J87" s="4" t="s">
        <v>22</v>
      </c>
      <c r="K87" s="49">
        <v>7730</v>
      </c>
      <c r="L87" s="53"/>
      <c r="M87" s="4" t="s">
        <v>96</v>
      </c>
      <c r="N87" s="4" t="s">
        <v>97</v>
      </c>
      <c r="O87" s="24">
        <v>1629.61</v>
      </c>
      <c r="P87" s="4"/>
      <c r="Q87" s="4"/>
      <c r="R87" s="4"/>
      <c r="S87" s="4"/>
      <c r="T87" s="4"/>
      <c r="U87" s="4"/>
      <c r="V87" s="4"/>
      <c r="W87" s="4"/>
      <c r="X87" s="58">
        <v>1629.61</v>
      </c>
      <c r="Y87" s="59"/>
      <c r="Z87" s="59"/>
      <c r="AA87" s="60"/>
    </row>
    <row r="88" spans="1:27" ht="15" customHeight="1" x14ac:dyDescent="0.2">
      <c r="A88" s="10"/>
      <c r="B88" s="49" t="s">
        <v>38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1"/>
    </row>
    <row r="89" spans="1:27" ht="15" customHeight="1" x14ac:dyDescent="0.2">
      <c r="A89" s="52">
        <v>43752</v>
      </c>
      <c r="B89" s="50"/>
      <c r="C89" s="53"/>
      <c r="D89" s="54">
        <v>43779</v>
      </c>
      <c r="E89" s="50"/>
      <c r="F89" s="53"/>
      <c r="G89" s="55">
        <v>2643.6666666666665</v>
      </c>
      <c r="H89" s="56"/>
      <c r="I89" s="57"/>
      <c r="J89" s="4" t="s">
        <v>22</v>
      </c>
      <c r="K89" s="49">
        <v>7730</v>
      </c>
      <c r="L89" s="53"/>
      <c r="M89" s="4" t="s">
        <v>98</v>
      </c>
      <c r="N89" s="4" t="s">
        <v>99</v>
      </c>
      <c r="O89" s="24">
        <v>2668.33</v>
      </c>
      <c r="P89" s="4"/>
      <c r="Q89" s="4"/>
      <c r="R89" s="4"/>
      <c r="S89" s="4"/>
      <c r="T89" s="4"/>
      <c r="U89" s="4"/>
      <c r="V89" s="4"/>
      <c r="W89" s="4"/>
      <c r="X89" s="58">
        <v>2668.33</v>
      </c>
      <c r="Y89" s="59"/>
      <c r="Z89" s="59"/>
      <c r="AA89" s="60"/>
    </row>
    <row r="90" spans="1:27" ht="15" customHeight="1" x14ac:dyDescent="0.2">
      <c r="A90" s="10"/>
      <c r="B90" s="49" t="s">
        <v>38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1"/>
    </row>
    <row r="91" spans="1:27" ht="15" customHeight="1" x14ac:dyDescent="0.2">
      <c r="A91" s="52">
        <v>43752</v>
      </c>
      <c r="B91" s="50"/>
      <c r="C91" s="53"/>
      <c r="D91" s="54">
        <v>43809</v>
      </c>
      <c r="E91" s="50"/>
      <c r="F91" s="53"/>
      <c r="G91" s="55">
        <v>2643.6888888888889</v>
      </c>
      <c r="H91" s="56"/>
      <c r="I91" s="57"/>
      <c r="J91" s="4" t="s">
        <v>22</v>
      </c>
      <c r="K91" s="49">
        <v>7730</v>
      </c>
      <c r="L91" s="53"/>
      <c r="M91" s="4" t="s">
        <v>98</v>
      </c>
      <c r="N91" s="4" t="s">
        <v>99</v>
      </c>
      <c r="O91" s="23">
        <v>2.39</v>
      </c>
      <c r="P91" s="4"/>
      <c r="Q91" s="4"/>
      <c r="R91" s="4"/>
      <c r="S91" s="4"/>
      <c r="T91" s="4"/>
      <c r="U91" s="4"/>
      <c r="V91" s="4"/>
      <c r="W91" s="4"/>
      <c r="X91" s="61">
        <v>2.39</v>
      </c>
      <c r="Y91" s="62"/>
      <c r="Z91" s="62"/>
      <c r="AA91" s="63"/>
    </row>
    <row r="92" spans="1:27" ht="15" customHeight="1" x14ac:dyDescent="0.2">
      <c r="A92" s="10"/>
      <c r="B92" s="49" t="s">
        <v>38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1"/>
    </row>
    <row r="93" spans="1:27" ht="15" customHeight="1" x14ac:dyDescent="0.2">
      <c r="A93" s="52">
        <v>43755</v>
      </c>
      <c r="B93" s="50"/>
      <c r="C93" s="53"/>
      <c r="D93" s="49" t="s">
        <v>28</v>
      </c>
      <c r="E93" s="50"/>
      <c r="F93" s="53"/>
      <c r="G93" s="64">
        <v>2886</v>
      </c>
      <c r="H93" s="65"/>
      <c r="I93" s="66"/>
      <c r="J93" s="4" t="s">
        <v>22</v>
      </c>
      <c r="K93" s="49">
        <v>7730</v>
      </c>
      <c r="L93" s="53"/>
      <c r="M93" s="4" t="s">
        <v>34</v>
      </c>
      <c r="N93" s="4" t="s">
        <v>33</v>
      </c>
      <c r="O93" s="24">
        <v>6119.08</v>
      </c>
      <c r="P93" s="4"/>
      <c r="Q93" s="4"/>
      <c r="R93" s="4"/>
      <c r="S93" s="4"/>
      <c r="T93" s="4"/>
      <c r="U93" s="4"/>
      <c r="V93" s="4"/>
      <c r="W93" s="4"/>
      <c r="X93" s="58">
        <v>6119.08</v>
      </c>
      <c r="Y93" s="59"/>
      <c r="Z93" s="59"/>
      <c r="AA93" s="60"/>
    </row>
    <row r="94" spans="1:27" ht="15" customHeight="1" x14ac:dyDescent="0.2">
      <c r="A94" s="10"/>
      <c r="B94" s="49" t="s">
        <v>31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1"/>
    </row>
    <row r="95" spans="1:27" ht="15" customHeight="1" x14ac:dyDescent="0.2">
      <c r="A95" s="52">
        <v>43755</v>
      </c>
      <c r="B95" s="50"/>
      <c r="C95" s="53"/>
      <c r="D95" s="49" t="s">
        <v>28</v>
      </c>
      <c r="E95" s="50"/>
      <c r="F95" s="53"/>
      <c r="G95" s="64">
        <v>2885</v>
      </c>
      <c r="H95" s="65"/>
      <c r="I95" s="66"/>
      <c r="J95" s="4" t="s">
        <v>22</v>
      </c>
      <c r="K95" s="49">
        <v>7730</v>
      </c>
      <c r="L95" s="53"/>
      <c r="M95" s="4" t="s">
        <v>32</v>
      </c>
      <c r="N95" s="4" t="s">
        <v>33</v>
      </c>
      <c r="O95" s="24">
        <v>6119.08</v>
      </c>
      <c r="P95" s="4"/>
      <c r="Q95" s="4"/>
      <c r="R95" s="4"/>
      <c r="S95" s="4"/>
      <c r="T95" s="4"/>
      <c r="U95" s="4"/>
      <c r="V95" s="4"/>
      <c r="W95" s="4"/>
      <c r="X95" s="58">
        <v>6119.08</v>
      </c>
      <c r="Y95" s="59"/>
      <c r="Z95" s="59"/>
      <c r="AA95" s="60"/>
    </row>
    <row r="96" spans="1:27" ht="15" customHeight="1" x14ac:dyDescent="0.2">
      <c r="A96" s="10"/>
      <c r="B96" s="49" t="s">
        <v>31</v>
      </c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1"/>
    </row>
    <row r="97" spans="1:27" ht="15" customHeight="1" x14ac:dyDescent="0.2">
      <c r="A97" s="52">
        <v>43755</v>
      </c>
      <c r="B97" s="50"/>
      <c r="C97" s="53"/>
      <c r="D97" s="54">
        <v>43754</v>
      </c>
      <c r="E97" s="50"/>
      <c r="F97" s="53"/>
      <c r="G97" s="55">
        <v>2917.3428571428572</v>
      </c>
      <c r="H97" s="56"/>
      <c r="I97" s="57"/>
      <c r="J97" s="4" t="s">
        <v>22</v>
      </c>
      <c r="K97" s="49">
        <v>7730</v>
      </c>
      <c r="L97" s="53"/>
      <c r="M97" s="4" t="s">
        <v>100</v>
      </c>
      <c r="N97" s="4" t="s">
        <v>101</v>
      </c>
      <c r="O97" s="24">
        <v>2890.45</v>
      </c>
      <c r="P97" s="4"/>
      <c r="Q97" s="4"/>
      <c r="R97" s="4"/>
      <c r="S97" s="4"/>
      <c r="T97" s="4"/>
      <c r="U97" s="4"/>
      <c r="V97" s="4"/>
      <c r="W97" s="4"/>
      <c r="X97" s="58">
        <v>2890.45</v>
      </c>
      <c r="Y97" s="59"/>
      <c r="Z97" s="59"/>
      <c r="AA97" s="60"/>
    </row>
    <row r="98" spans="1:27" ht="15" customHeight="1" x14ac:dyDescent="0.2">
      <c r="A98" s="10"/>
      <c r="B98" s="49" t="s">
        <v>38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1"/>
    </row>
    <row r="99" spans="1:27" ht="15" customHeight="1" x14ac:dyDescent="0.2">
      <c r="A99" s="52">
        <v>43755</v>
      </c>
      <c r="B99" s="50"/>
      <c r="C99" s="53"/>
      <c r="D99" s="54">
        <v>43753</v>
      </c>
      <c r="E99" s="50"/>
      <c r="F99" s="53"/>
      <c r="G99" s="55">
        <v>2802.6111111111113</v>
      </c>
      <c r="H99" s="56"/>
      <c r="I99" s="57"/>
      <c r="J99" s="4" t="s">
        <v>22</v>
      </c>
      <c r="K99" s="49">
        <v>7730</v>
      </c>
      <c r="L99" s="53"/>
      <c r="M99" s="4" t="s">
        <v>102</v>
      </c>
      <c r="N99" s="4" t="s">
        <v>103</v>
      </c>
      <c r="O99" s="24">
        <v>14747.9</v>
      </c>
      <c r="P99" s="4"/>
      <c r="Q99" s="4"/>
      <c r="R99" s="4"/>
      <c r="S99" s="4"/>
      <c r="T99" s="4"/>
      <c r="U99" s="4"/>
      <c r="V99" s="4"/>
      <c r="W99" s="4"/>
      <c r="X99" s="58">
        <v>14747.9</v>
      </c>
      <c r="Y99" s="59"/>
      <c r="Z99" s="59"/>
      <c r="AA99" s="60"/>
    </row>
    <row r="100" spans="1:27" ht="15" customHeight="1" x14ac:dyDescent="0.2">
      <c r="A100" s="10"/>
      <c r="B100" s="49" t="s">
        <v>38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1"/>
    </row>
    <row r="101" spans="1:27" ht="15" customHeight="1" x14ac:dyDescent="0.2">
      <c r="A101" s="52">
        <v>43755</v>
      </c>
      <c r="B101" s="50"/>
      <c r="C101" s="53"/>
      <c r="D101" s="54">
        <v>43748</v>
      </c>
      <c r="E101" s="50"/>
      <c r="F101" s="53"/>
      <c r="G101" s="55">
        <v>2774.55</v>
      </c>
      <c r="H101" s="56"/>
      <c r="I101" s="57"/>
      <c r="J101" s="4" t="s">
        <v>22</v>
      </c>
      <c r="K101" s="49">
        <v>7730</v>
      </c>
      <c r="L101" s="53"/>
      <c r="M101" s="4" t="s">
        <v>104</v>
      </c>
      <c r="N101" s="4" t="s">
        <v>105</v>
      </c>
      <c r="O101" s="24">
        <v>2179.88</v>
      </c>
      <c r="P101" s="23">
        <v>94.49</v>
      </c>
      <c r="Q101" s="4"/>
      <c r="R101" s="4"/>
      <c r="S101" s="4"/>
      <c r="T101" s="4"/>
      <c r="U101" s="4"/>
      <c r="V101" s="4"/>
      <c r="W101" s="4"/>
      <c r="X101" s="58">
        <v>2274.37</v>
      </c>
      <c r="Y101" s="59"/>
      <c r="Z101" s="59"/>
      <c r="AA101" s="60"/>
    </row>
    <row r="102" spans="1:27" ht="15" customHeight="1" x14ac:dyDescent="0.2">
      <c r="A102" s="10"/>
      <c r="B102" s="49" t="s">
        <v>38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1"/>
    </row>
    <row r="103" spans="1:27" ht="15" customHeight="1" x14ac:dyDescent="0.2">
      <c r="A103" s="52">
        <v>43755</v>
      </c>
      <c r="B103" s="50"/>
      <c r="C103" s="53"/>
      <c r="D103" s="54">
        <v>43753</v>
      </c>
      <c r="E103" s="50"/>
      <c r="F103" s="53"/>
      <c r="G103" s="55">
        <v>2785.23</v>
      </c>
      <c r="H103" s="56"/>
      <c r="I103" s="57"/>
      <c r="J103" s="4" t="s">
        <v>22</v>
      </c>
      <c r="K103" s="49">
        <v>7730</v>
      </c>
      <c r="L103" s="53"/>
      <c r="M103" s="4" t="s">
        <v>106</v>
      </c>
      <c r="N103" s="4" t="s">
        <v>107</v>
      </c>
      <c r="O103" s="24">
        <v>2821.03</v>
      </c>
      <c r="P103" s="4"/>
      <c r="Q103" s="4"/>
      <c r="R103" s="4"/>
      <c r="S103" s="4"/>
      <c r="T103" s="4"/>
      <c r="U103" s="4"/>
      <c r="V103" s="4"/>
      <c r="W103" s="4"/>
      <c r="X103" s="58">
        <v>2821.03</v>
      </c>
      <c r="Y103" s="59"/>
      <c r="Z103" s="59"/>
      <c r="AA103" s="60"/>
    </row>
    <row r="104" spans="1:27" ht="15" customHeight="1" x14ac:dyDescent="0.2">
      <c r="A104" s="10"/>
      <c r="B104" s="49" t="s">
        <v>38</v>
      </c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1"/>
    </row>
    <row r="105" spans="1:27" ht="15" customHeight="1" x14ac:dyDescent="0.2">
      <c r="A105" s="52">
        <v>43755</v>
      </c>
      <c r="B105" s="50"/>
      <c r="C105" s="53"/>
      <c r="D105" s="54">
        <v>43753</v>
      </c>
      <c r="E105" s="50"/>
      <c r="F105" s="53"/>
      <c r="G105" s="55">
        <v>2693.5777777777776</v>
      </c>
      <c r="H105" s="56"/>
      <c r="I105" s="57"/>
      <c r="J105" s="4" t="s">
        <v>22</v>
      </c>
      <c r="K105" s="49">
        <v>7730</v>
      </c>
      <c r="L105" s="53"/>
      <c r="M105" s="4" t="s">
        <v>108</v>
      </c>
      <c r="N105" s="4" t="s">
        <v>109</v>
      </c>
      <c r="O105" s="24">
        <v>3315.73</v>
      </c>
      <c r="P105" s="4"/>
      <c r="Q105" s="4"/>
      <c r="R105" s="4"/>
      <c r="S105" s="4"/>
      <c r="T105" s="4"/>
      <c r="U105" s="4"/>
      <c r="V105" s="4"/>
      <c r="W105" s="4"/>
      <c r="X105" s="58">
        <v>3315.73</v>
      </c>
      <c r="Y105" s="59"/>
      <c r="Z105" s="59"/>
      <c r="AA105" s="60"/>
    </row>
    <row r="106" spans="1:27" ht="15" customHeight="1" x14ac:dyDescent="0.2">
      <c r="A106" s="10"/>
      <c r="B106" s="49" t="s">
        <v>38</v>
      </c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1"/>
    </row>
    <row r="107" spans="1:27" ht="15" customHeight="1" x14ac:dyDescent="0.2">
      <c r="A107" s="52">
        <v>43755</v>
      </c>
      <c r="B107" s="50"/>
      <c r="C107" s="53"/>
      <c r="D107" s="54">
        <v>43814</v>
      </c>
      <c r="E107" s="50"/>
      <c r="F107" s="53"/>
      <c r="G107" s="55">
        <v>2693.6222222222223</v>
      </c>
      <c r="H107" s="56"/>
      <c r="I107" s="57"/>
      <c r="J107" s="4" t="s">
        <v>22</v>
      </c>
      <c r="K107" s="49">
        <v>7730</v>
      </c>
      <c r="L107" s="53"/>
      <c r="M107" s="4" t="s">
        <v>108</v>
      </c>
      <c r="N107" s="4" t="s">
        <v>109</v>
      </c>
      <c r="O107" s="23">
        <v>0.01</v>
      </c>
      <c r="P107" s="4"/>
      <c r="Q107" s="4"/>
      <c r="R107" s="4"/>
      <c r="S107" s="4"/>
      <c r="T107" s="4"/>
      <c r="U107" s="4"/>
      <c r="V107" s="4"/>
      <c r="W107" s="4"/>
      <c r="X107" s="61">
        <v>0.01</v>
      </c>
      <c r="Y107" s="62"/>
      <c r="Z107" s="62"/>
      <c r="AA107" s="63"/>
    </row>
    <row r="108" spans="1:27" ht="15" customHeight="1" x14ac:dyDescent="0.2">
      <c r="A108" s="10"/>
      <c r="B108" s="49" t="s">
        <v>38</v>
      </c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1"/>
    </row>
    <row r="109" spans="1:27" ht="15" customHeight="1" x14ac:dyDescent="0.2">
      <c r="A109" s="52">
        <v>43756</v>
      </c>
      <c r="B109" s="50"/>
      <c r="C109" s="53"/>
      <c r="D109" s="54">
        <v>43758</v>
      </c>
      <c r="E109" s="50"/>
      <c r="F109" s="53"/>
      <c r="G109" s="55">
        <v>2713.4666666666667</v>
      </c>
      <c r="H109" s="56"/>
      <c r="I109" s="57"/>
      <c r="J109" s="4" t="s">
        <v>22</v>
      </c>
      <c r="K109" s="49">
        <v>7730</v>
      </c>
      <c r="L109" s="53"/>
      <c r="M109" s="4" t="s">
        <v>110</v>
      </c>
      <c r="N109" s="4" t="s">
        <v>111</v>
      </c>
      <c r="O109" s="24">
        <v>3005</v>
      </c>
      <c r="P109" s="4"/>
      <c r="Q109" s="4"/>
      <c r="R109" s="4"/>
      <c r="S109" s="4"/>
      <c r="T109" s="4"/>
      <c r="U109" s="4"/>
      <c r="V109" s="4"/>
      <c r="W109" s="4"/>
      <c r="X109" s="58">
        <v>3005</v>
      </c>
      <c r="Y109" s="59"/>
      <c r="Z109" s="59"/>
      <c r="AA109" s="60"/>
    </row>
    <row r="110" spans="1:27" ht="15" customHeight="1" x14ac:dyDescent="0.2">
      <c r="A110" s="10"/>
      <c r="B110" s="49" t="s">
        <v>38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1"/>
    </row>
    <row r="111" spans="1:27" ht="15" customHeight="1" x14ac:dyDescent="0.2">
      <c r="A111" s="52">
        <v>43758</v>
      </c>
      <c r="B111" s="50"/>
      <c r="C111" s="53"/>
      <c r="D111" s="49" t="s">
        <v>28</v>
      </c>
      <c r="E111" s="50"/>
      <c r="F111" s="53"/>
      <c r="G111" s="64">
        <v>2918</v>
      </c>
      <c r="H111" s="65"/>
      <c r="I111" s="66"/>
      <c r="J111" s="4" t="s">
        <v>83</v>
      </c>
      <c r="K111" s="49">
        <v>7730</v>
      </c>
      <c r="L111" s="53"/>
      <c r="M111" s="4" t="s">
        <v>100</v>
      </c>
      <c r="N111" s="4" t="s">
        <v>101</v>
      </c>
      <c r="O111" s="24">
        <v>44207.08</v>
      </c>
      <c r="P111" s="4"/>
      <c r="Q111" s="4"/>
      <c r="R111" s="4"/>
      <c r="S111" s="4"/>
      <c r="T111" s="4"/>
      <c r="U111" s="4"/>
      <c r="V111" s="4"/>
      <c r="W111" s="4"/>
      <c r="X111" s="58">
        <v>44207.08</v>
      </c>
      <c r="Y111" s="59"/>
      <c r="Z111" s="59"/>
      <c r="AA111" s="60"/>
    </row>
    <row r="112" spans="1:27" ht="15" customHeight="1" x14ac:dyDescent="0.2">
      <c r="A112" s="10"/>
      <c r="B112" s="49" t="s">
        <v>38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1"/>
    </row>
    <row r="113" spans="1:27" ht="15" customHeight="1" x14ac:dyDescent="0.2">
      <c r="A113" s="52">
        <v>43758</v>
      </c>
      <c r="B113" s="50"/>
      <c r="C113" s="53"/>
      <c r="D113" s="49" t="s">
        <v>28</v>
      </c>
      <c r="E113" s="50"/>
      <c r="F113" s="53"/>
      <c r="G113" s="64">
        <v>2885</v>
      </c>
      <c r="H113" s="65"/>
      <c r="I113" s="66"/>
      <c r="J113" s="4" t="s">
        <v>22</v>
      </c>
      <c r="K113" s="49">
        <v>7730</v>
      </c>
      <c r="L113" s="53"/>
      <c r="M113" s="4" t="s">
        <v>32</v>
      </c>
      <c r="N113" s="4" t="s">
        <v>33</v>
      </c>
      <c r="O113" s="24">
        <v>6956.09</v>
      </c>
      <c r="P113" s="4"/>
      <c r="Q113" s="4"/>
      <c r="R113" s="4"/>
      <c r="S113" s="4"/>
      <c r="T113" s="4"/>
      <c r="U113" s="4"/>
      <c r="V113" s="4"/>
      <c r="W113" s="4"/>
      <c r="X113" s="58">
        <v>6956.09</v>
      </c>
      <c r="Y113" s="59"/>
      <c r="Z113" s="59"/>
      <c r="AA113" s="60"/>
    </row>
    <row r="114" spans="1:27" ht="15" customHeight="1" x14ac:dyDescent="0.2">
      <c r="A114" s="10"/>
      <c r="B114" s="49" t="s">
        <v>31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1"/>
    </row>
    <row r="115" spans="1:27" ht="15" customHeight="1" x14ac:dyDescent="0.2">
      <c r="A115" s="52">
        <v>43758</v>
      </c>
      <c r="B115" s="50"/>
      <c r="C115" s="53"/>
      <c r="D115" s="49" t="s">
        <v>28</v>
      </c>
      <c r="E115" s="50"/>
      <c r="F115" s="53"/>
      <c r="G115" s="64">
        <v>2886</v>
      </c>
      <c r="H115" s="65"/>
      <c r="I115" s="66"/>
      <c r="J115" s="4" t="s">
        <v>22</v>
      </c>
      <c r="K115" s="49">
        <v>7730</v>
      </c>
      <c r="L115" s="53"/>
      <c r="M115" s="4" t="s">
        <v>34</v>
      </c>
      <c r="N115" s="4" t="s">
        <v>33</v>
      </c>
      <c r="O115" s="24">
        <v>6956.08</v>
      </c>
      <c r="P115" s="4"/>
      <c r="Q115" s="4"/>
      <c r="R115" s="4"/>
      <c r="S115" s="4"/>
      <c r="T115" s="4"/>
      <c r="U115" s="4"/>
      <c r="V115" s="4"/>
      <c r="W115" s="4"/>
      <c r="X115" s="58">
        <v>6956.08</v>
      </c>
      <c r="Y115" s="59"/>
      <c r="Z115" s="59"/>
      <c r="AA115" s="60"/>
    </row>
    <row r="116" spans="1:27" ht="15" customHeight="1" x14ac:dyDescent="0.2">
      <c r="A116" s="10"/>
      <c r="B116" s="49" t="s">
        <v>31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1"/>
    </row>
    <row r="117" spans="1:27" ht="15" customHeight="1" x14ac:dyDescent="0.2">
      <c r="A117" s="52">
        <v>43758</v>
      </c>
      <c r="B117" s="50"/>
      <c r="C117" s="53"/>
      <c r="D117" s="49" t="s">
        <v>112</v>
      </c>
      <c r="E117" s="50"/>
      <c r="F117" s="53"/>
      <c r="G117" s="64">
        <v>2918</v>
      </c>
      <c r="H117" s="65"/>
      <c r="I117" s="66"/>
      <c r="J117" s="4" t="s">
        <v>37</v>
      </c>
      <c r="K117" s="49">
        <v>7730</v>
      </c>
      <c r="L117" s="53"/>
      <c r="M117" s="4" t="s">
        <v>100</v>
      </c>
      <c r="N117" s="4" t="s">
        <v>101</v>
      </c>
      <c r="O117" s="24">
        <v>27792.92</v>
      </c>
      <c r="P117" s="4"/>
      <c r="Q117" s="4"/>
      <c r="R117" s="4"/>
      <c r="S117" s="4"/>
      <c r="T117" s="4"/>
      <c r="U117" s="4"/>
      <c r="V117" s="4"/>
      <c r="W117" s="4"/>
      <c r="X117" s="58">
        <v>27792.92</v>
      </c>
      <c r="Y117" s="59"/>
      <c r="Z117" s="59"/>
      <c r="AA117" s="60"/>
    </row>
    <row r="118" spans="1:27" ht="15" customHeight="1" x14ac:dyDescent="0.2">
      <c r="A118" s="10"/>
      <c r="B118" s="49" t="s">
        <v>38</v>
      </c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1"/>
    </row>
    <row r="119" spans="1:27" ht="15" customHeight="1" x14ac:dyDescent="0.2">
      <c r="A119" s="52">
        <v>43758</v>
      </c>
      <c r="B119" s="50"/>
      <c r="C119" s="53"/>
      <c r="D119" s="54">
        <v>43758</v>
      </c>
      <c r="E119" s="50"/>
      <c r="F119" s="53"/>
      <c r="G119" s="55">
        <v>2832.45</v>
      </c>
      <c r="H119" s="56"/>
      <c r="I119" s="57"/>
      <c r="J119" s="4" t="s">
        <v>22</v>
      </c>
      <c r="K119" s="49">
        <v>7730</v>
      </c>
      <c r="L119" s="53"/>
      <c r="M119" s="4" t="s">
        <v>113</v>
      </c>
      <c r="N119" s="4" t="s">
        <v>114</v>
      </c>
      <c r="O119" s="24">
        <v>2043.83</v>
      </c>
      <c r="P119" s="4"/>
      <c r="Q119" s="4"/>
      <c r="R119" s="4"/>
      <c r="S119" s="4"/>
      <c r="T119" s="4"/>
      <c r="U119" s="4"/>
      <c r="V119" s="4"/>
      <c r="W119" s="4"/>
      <c r="X119" s="58">
        <v>2043.83</v>
      </c>
      <c r="Y119" s="59"/>
      <c r="Z119" s="59"/>
      <c r="AA119" s="60"/>
    </row>
    <row r="120" spans="1:27" ht="15" customHeight="1" x14ac:dyDescent="0.2">
      <c r="A120" s="10"/>
      <c r="B120" s="49" t="s">
        <v>38</v>
      </c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1"/>
    </row>
    <row r="121" spans="1:27" ht="15" customHeight="1" x14ac:dyDescent="0.2">
      <c r="A121" s="52">
        <v>43758</v>
      </c>
      <c r="B121" s="50"/>
      <c r="C121" s="53"/>
      <c r="D121" s="54">
        <v>43728</v>
      </c>
      <c r="E121" s="50"/>
      <c r="F121" s="53"/>
      <c r="G121" s="55">
        <v>2720.5749999999998</v>
      </c>
      <c r="H121" s="56"/>
      <c r="I121" s="57"/>
      <c r="J121" s="4" t="s">
        <v>22</v>
      </c>
      <c r="K121" s="49">
        <v>7730</v>
      </c>
      <c r="L121" s="53"/>
      <c r="M121" s="4" t="s">
        <v>115</v>
      </c>
      <c r="N121" s="4" t="s">
        <v>116</v>
      </c>
      <c r="O121" s="23">
        <v>0.01</v>
      </c>
      <c r="P121" s="4"/>
      <c r="Q121" s="4"/>
      <c r="R121" s="4"/>
      <c r="S121" s="4"/>
      <c r="T121" s="4"/>
      <c r="U121" s="4"/>
      <c r="V121" s="4"/>
      <c r="W121" s="4"/>
      <c r="X121" s="61">
        <v>0.01</v>
      </c>
      <c r="Y121" s="62"/>
      <c r="Z121" s="62"/>
      <c r="AA121" s="63"/>
    </row>
    <row r="122" spans="1:27" ht="15" customHeight="1" x14ac:dyDescent="0.2">
      <c r="A122" s="10"/>
      <c r="B122" s="49" t="s">
        <v>38</v>
      </c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1"/>
    </row>
    <row r="123" spans="1:27" ht="15" customHeight="1" x14ac:dyDescent="0.2">
      <c r="A123" s="52">
        <v>43758</v>
      </c>
      <c r="B123" s="50"/>
      <c r="C123" s="53"/>
      <c r="D123" s="54">
        <v>43758</v>
      </c>
      <c r="E123" s="50"/>
      <c r="F123" s="53"/>
      <c r="G123" s="55">
        <v>2752.6</v>
      </c>
      <c r="H123" s="56"/>
      <c r="I123" s="57"/>
      <c r="J123" s="4" t="s">
        <v>22</v>
      </c>
      <c r="K123" s="49">
        <v>7730</v>
      </c>
      <c r="L123" s="53"/>
      <c r="M123" s="4" t="s">
        <v>117</v>
      </c>
      <c r="N123" s="4" t="s">
        <v>118</v>
      </c>
      <c r="O123" s="24">
        <v>2205.17</v>
      </c>
      <c r="P123" s="4"/>
      <c r="Q123" s="4"/>
      <c r="R123" s="4"/>
      <c r="S123" s="4"/>
      <c r="T123" s="4"/>
      <c r="U123" s="4"/>
      <c r="V123" s="4"/>
      <c r="W123" s="4"/>
      <c r="X123" s="58">
        <v>2205.17</v>
      </c>
      <c r="Y123" s="59"/>
      <c r="Z123" s="59"/>
      <c r="AA123" s="60"/>
    </row>
    <row r="124" spans="1:27" ht="15" customHeight="1" x14ac:dyDescent="0.2">
      <c r="A124" s="10"/>
      <c r="B124" s="49" t="s">
        <v>38</v>
      </c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1"/>
    </row>
    <row r="125" spans="1:27" ht="15" customHeight="1" x14ac:dyDescent="0.2">
      <c r="A125" s="52">
        <v>43758</v>
      </c>
      <c r="B125" s="50"/>
      <c r="C125" s="53"/>
      <c r="D125" s="54">
        <v>43758</v>
      </c>
      <c r="E125" s="50"/>
      <c r="F125" s="53"/>
      <c r="G125" s="55">
        <v>2720.6</v>
      </c>
      <c r="H125" s="56"/>
      <c r="I125" s="57"/>
      <c r="J125" s="4" t="s">
        <v>22</v>
      </c>
      <c r="K125" s="49">
        <v>7730</v>
      </c>
      <c r="L125" s="53"/>
      <c r="M125" s="4" t="s">
        <v>115</v>
      </c>
      <c r="N125" s="4" t="s">
        <v>116</v>
      </c>
      <c r="O125" s="24">
        <v>1959.77</v>
      </c>
      <c r="P125" s="4"/>
      <c r="Q125" s="4"/>
      <c r="R125" s="4"/>
      <c r="S125" s="4"/>
      <c r="T125" s="4"/>
      <c r="U125" s="4"/>
      <c r="V125" s="4"/>
      <c r="W125" s="4"/>
      <c r="X125" s="58">
        <v>1959.77</v>
      </c>
      <c r="Y125" s="59"/>
      <c r="Z125" s="59"/>
      <c r="AA125" s="60"/>
    </row>
    <row r="126" spans="1:27" ht="15" customHeight="1" x14ac:dyDescent="0.2">
      <c r="A126" s="10"/>
      <c r="B126" s="49" t="s">
        <v>38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1"/>
    </row>
    <row r="127" spans="1:27" ht="15" customHeight="1" x14ac:dyDescent="0.2">
      <c r="A127" s="52">
        <v>43758</v>
      </c>
      <c r="B127" s="50"/>
      <c r="C127" s="53"/>
      <c r="D127" s="54">
        <v>43728</v>
      </c>
      <c r="E127" s="50"/>
      <c r="F127" s="53"/>
      <c r="G127" s="55">
        <v>2692.5777777777776</v>
      </c>
      <c r="H127" s="56"/>
      <c r="I127" s="57"/>
      <c r="J127" s="4" t="s">
        <v>22</v>
      </c>
      <c r="K127" s="49">
        <v>7730</v>
      </c>
      <c r="L127" s="53"/>
      <c r="M127" s="4" t="s">
        <v>119</v>
      </c>
      <c r="N127" s="4" t="s">
        <v>66</v>
      </c>
      <c r="O127" s="23">
        <v>0.01</v>
      </c>
      <c r="P127" s="4"/>
      <c r="Q127" s="4"/>
      <c r="R127" s="4"/>
      <c r="S127" s="4"/>
      <c r="T127" s="4"/>
      <c r="U127" s="4"/>
      <c r="V127" s="4"/>
      <c r="W127" s="4"/>
      <c r="X127" s="61">
        <v>0.01</v>
      </c>
      <c r="Y127" s="62"/>
      <c r="Z127" s="62"/>
      <c r="AA127" s="63"/>
    </row>
    <row r="128" spans="1:27" ht="15" customHeight="1" x14ac:dyDescent="0.2">
      <c r="A128" s="10"/>
      <c r="B128" s="49" t="s">
        <v>38</v>
      </c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1"/>
    </row>
    <row r="129" spans="1:27" ht="15" customHeight="1" x14ac:dyDescent="0.2">
      <c r="A129" s="52">
        <v>43758</v>
      </c>
      <c r="B129" s="50"/>
      <c r="C129" s="53"/>
      <c r="D129" s="54">
        <v>43758</v>
      </c>
      <c r="E129" s="50"/>
      <c r="F129" s="53"/>
      <c r="G129" s="55">
        <v>2692.6</v>
      </c>
      <c r="H129" s="56"/>
      <c r="I129" s="57"/>
      <c r="J129" s="4" t="s">
        <v>22</v>
      </c>
      <c r="K129" s="49">
        <v>7730</v>
      </c>
      <c r="L129" s="53"/>
      <c r="M129" s="4" t="s">
        <v>119</v>
      </c>
      <c r="N129" s="4" t="s">
        <v>66</v>
      </c>
      <c r="O129" s="24">
        <v>3315.73</v>
      </c>
      <c r="P129" s="4"/>
      <c r="Q129" s="4"/>
      <c r="R129" s="4"/>
      <c r="S129" s="4"/>
      <c r="T129" s="4"/>
      <c r="U129" s="4"/>
      <c r="V129" s="4"/>
      <c r="W129" s="4"/>
      <c r="X129" s="58">
        <v>3315.73</v>
      </c>
      <c r="Y129" s="59"/>
      <c r="Z129" s="59"/>
      <c r="AA129" s="60"/>
    </row>
    <row r="130" spans="1:27" ht="15" customHeight="1" x14ac:dyDescent="0.2">
      <c r="A130" s="10"/>
      <c r="B130" s="49" t="s">
        <v>38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1"/>
    </row>
    <row r="131" spans="1:27" ht="15" customHeight="1" x14ac:dyDescent="0.2">
      <c r="A131" s="52">
        <v>43758</v>
      </c>
      <c r="B131" s="50"/>
      <c r="C131" s="53"/>
      <c r="D131" s="54">
        <v>43758</v>
      </c>
      <c r="E131" s="50"/>
      <c r="F131" s="53"/>
      <c r="G131" s="55">
        <v>2647.6</v>
      </c>
      <c r="H131" s="56"/>
      <c r="I131" s="57"/>
      <c r="J131" s="4" t="s">
        <v>22</v>
      </c>
      <c r="K131" s="49">
        <v>7730</v>
      </c>
      <c r="L131" s="53"/>
      <c r="M131" s="4" t="s">
        <v>120</v>
      </c>
      <c r="N131" s="4" t="s">
        <v>121</v>
      </c>
      <c r="O131" s="24">
        <v>3329.81</v>
      </c>
      <c r="P131" s="4"/>
      <c r="Q131" s="4"/>
      <c r="R131" s="4"/>
      <c r="S131" s="4"/>
      <c r="T131" s="4"/>
      <c r="U131" s="4"/>
      <c r="V131" s="4"/>
      <c r="W131" s="4"/>
      <c r="X131" s="58">
        <v>3329.81</v>
      </c>
      <c r="Y131" s="59"/>
      <c r="Z131" s="59"/>
      <c r="AA131" s="60"/>
    </row>
    <row r="132" spans="1:27" ht="15" customHeight="1" x14ac:dyDescent="0.2">
      <c r="A132" s="10"/>
      <c r="B132" s="49" t="s">
        <v>38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1"/>
    </row>
    <row r="133" spans="1:27" ht="15" customHeight="1" x14ac:dyDescent="0.2">
      <c r="A133" s="52">
        <v>43758</v>
      </c>
      <c r="B133" s="50"/>
      <c r="C133" s="53"/>
      <c r="D133" s="54">
        <v>43819</v>
      </c>
      <c r="E133" s="50"/>
      <c r="F133" s="53"/>
      <c r="G133" s="55">
        <v>2692.6444444444446</v>
      </c>
      <c r="H133" s="56"/>
      <c r="I133" s="57"/>
      <c r="J133" s="4" t="s">
        <v>22</v>
      </c>
      <c r="K133" s="49">
        <v>7730</v>
      </c>
      <c r="L133" s="53"/>
      <c r="M133" s="4" t="s">
        <v>119</v>
      </c>
      <c r="N133" s="4" t="s">
        <v>66</v>
      </c>
      <c r="O133" s="23">
        <v>0.01</v>
      </c>
      <c r="P133" s="4"/>
      <c r="Q133" s="4"/>
      <c r="R133" s="4"/>
      <c r="S133" s="4"/>
      <c r="T133" s="4"/>
      <c r="U133" s="4"/>
      <c r="V133" s="4"/>
      <c r="W133" s="4"/>
      <c r="X133" s="61">
        <v>0.01</v>
      </c>
      <c r="Y133" s="62"/>
      <c r="Z133" s="62"/>
      <c r="AA133" s="63"/>
    </row>
    <row r="134" spans="1:27" ht="15" customHeight="1" x14ac:dyDescent="0.2">
      <c r="A134" s="10"/>
      <c r="B134" s="49" t="s">
        <v>38</v>
      </c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1"/>
    </row>
    <row r="135" spans="1:27" ht="15" customHeight="1" x14ac:dyDescent="0.2">
      <c r="A135" s="52">
        <v>43759</v>
      </c>
      <c r="B135" s="50"/>
      <c r="C135" s="53"/>
      <c r="D135" s="54">
        <v>43758</v>
      </c>
      <c r="E135" s="50"/>
      <c r="F135" s="53"/>
      <c r="G135" s="55">
        <v>2908.3714285714286</v>
      </c>
      <c r="H135" s="56"/>
      <c r="I135" s="57"/>
      <c r="J135" s="4" t="s">
        <v>22</v>
      </c>
      <c r="K135" s="49">
        <v>7730</v>
      </c>
      <c r="L135" s="53"/>
      <c r="M135" s="4" t="s">
        <v>122</v>
      </c>
      <c r="N135" s="4" t="s">
        <v>123</v>
      </c>
      <c r="O135" s="24">
        <v>1675.3</v>
      </c>
      <c r="P135" s="23">
        <v>39.08</v>
      </c>
      <c r="Q135" s="4"/>
      <c r="R135" s="4"/>
      <c r="S135" s="4"/>
      <c r="T135" s="4"/>
      <c r="U135" s="4"/>
      <c r="V135" s="4"/>
      <c r="W135" s="4"/>
      <c r="X135" s="58">
        <v>1714.38</v>
      </c>
      <c r="Y135" s="59"/>
      <c r="Z135" s="59"/>
      <c r="AA135" s="60"/>
    </row>
    <row r="136" spans="1:27" ht="15" customHeight="1" x14ac:dyDescent="0.2">
      <c r="A136" s="10"/>
      <c r="B136" s="49" t="s">
        <v>38</v>
      </c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1"/>
    </row>
    <row r="137" spans="1:27" ht="15" customHeight="1" x14ac:dyDescent="0.2">
      <c r="A137" s="52">
        <v>43759</v>
      </c>
      <c r="B137" s="50"/>
      <c r="C137" s="53"/>
      <c r="D137" s="54">
        <v>43730</v>
      </c>
      <c r="E137" s="50"/>
      <c r="F137" s="53"/>
      <c r="G137" s="55">
        <v>2645.6444444444446</v>
      </c>
      <c r="H137" s="56"/>
      <c r="I137" s="57"/>
      <c r="J137" s="4" t="s">
        <v>22</v>
      </c>
      <c r="K137" s="49">
        <v>7730</v>
      </c>
      <c r="L137" s="53"/>
      <c r="M137" s="4" t="s">
        <v>124</v>
      </c>
      <c r="N137" s="4" t="s">
        <v>125</v>
      </c>
      <c r="O137" s="24">
        <v>3335.39</v>
      </c>
      <c r="P137" s="23">
        <v>389.18</v>
      </c>
      <c r="Q137" s="4"/>
      <c r="R137" s="4"/>
      <c r="S137" s="4"/>
      <c r="T137" s="4"/>
      <c r="U137" s="4"/>
      <c r="V137" s="4"/>
      <c r="W137" s="4"/>
      <c r="X137" s="58">
        <v>3724.57</v>
      </c>
      <c r="Y137" s="59"/>
      <c r="Z137" s="59"/>
      <c r="AA137" s="60"/>
    </row>
    <row r="138" spans="1:27" ht="15" customHeight="1" x14ac:dyDescent="0.2">
      <c r="A138" s="10"/>
      <c r="B138" s="49" t="s">
        <v>38</v>
      </c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1"/>
    </row>
    <row r="139" spans="1:27" ht="15" customHeight="1" x14ac:dyDescent="0.2">
      <c r="A139" s="52">
        <v>43762</v>
      </c>
      <c r="B139" s="50"/>
      <c r="C139" s="53"/>
      <c r="D139" s="54">
        <v>43763</v>
      </c>
      <c r="E139" s="50"/>
      <c r="F139" s="53"/>
      <c r="G139" s="55">
        <v>2939.2571428571428</v>
      </c>
      <c r="H139" s="56"/>
      <c r="I139" s="57"/>
      <c r="J139" s="4" t="s">
        <v>22</v>
      </c>
      <c r="K139" s="49">
        <v>7730</v>
      </c>
      <c r="L139" s="53"/>
      <c r="M139" s="4" t="s">
        <v>25</v>
      </c>
      <c r="N139" s="4" t="s">
        <v>126</v>
      </c>
      <c r="O139" s="24">
        <v>2894.38</v>
      </c>
      <c r="P139" s="4"/>
      <c r="Q139" s="4"/>
      <c r="R139" s="4"/>
      <c r="S139" s="4"/>
      <c r="T139" s="4"/>
      <c r="U139" s="4"/>
      <c r="V139" s="4"/>
      <c r="W139" s="4"/>
      <c r="X139" s="58">
        <v>2894.38</v>
      </c>
      <c r="Y139" s="59"/>
      <c r="Z139" s="59"/>
      <c r="AA139" s="60"/>
    </row>
    <row r="140" spans="1:27" ht="15" customHeight="1" x14ac:dyDescent="0.2">
      <c r="A140" s="10"/>
      <c r="B140" s="49" t="s">
        <v>38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1"/>
    </row>
    <row r="141" spans="1:27" ht="15" customHeight="1" x14ac:dyDescent="0.2">
      <c r="A141" s="52">
        <v>43762</v>
      </c>
      <c r="B141" s="50"/>
      <c r="C141" s="53"/>
      <c r="D141" s="54">
        <v>43763</v>
      </c>
      <c r="E141" s="50"/>
      <c r="F141" s="53"/>
      <c r="G141" s="55">
        <v>2889.4285714285716</v>
      </c>
      <c r="H141" s="56"/>
      <c r="I141" s="57"/>
      <c r="J141" s="4" t="s">
        <v>22</v>
      </c>
      <c r="K141" s="49">
        <v>7730</v>
      </c>
      <c r="L141" s="53"/>
      <c r="M141" s="4" t="s">
        <v>127</v>
      </c>
      <c r="N141" s="4" t="s">
        <v>128</v>
      </c>
      <c r="O141" s="24">
        <v>2991.7</v>
      </c>
      <c r="P141" s="4"/>
      <c r="Q141" s="4"/>
      <c r="R141" s="4"/>
      <c r="S141" s="4"/>
      <c r="T141" s="4"/>
      <c r="U141" s="4"/>
      <c r="V141" s="4"/>
      <c r="W141" s="4"/>
      <c r="X141" s="58">
        <v>2991.7</v>
      </c>
      <c r="Y141" s="59"/>
      <c r="Z141" s="59"/>
      <c r="AA141" s="60"/>
    </row>
    <row r="142" spans="1:27" ht="15" customHeight="1" x14ac:dyDescent="0.2">
      <c r="A142" s="10"/>
      <c r="B142" s="49" t="s">
        <v>38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1"/>
    </row>
    <row r="143" spans="1:27" ht="15" customHeight="1" x14ac:dyDescent="0.2">
      <c r="A143" s="52">
        <v>43762</v>
      </c>
      <c r="B143" s="50"/>
      <c r="C143" s="53"/>
      <c r="D143" s="54">
        <v>43763</v>
      </c>
      <c r="E143" s="50"/>
      <c r="F143" s="53"/>
      <c r="G143" s="55">
        <v>2879.5333333333333</v>
      </c>
      <c r="H143" s="56"/>
      <c r="I143" s="57"/>
      <c r="J143" s="4" t="s">
        <v>22</v>
      </c>
      <c r="K143" s="49">
        <v>7730</v>
      </c>
      <c r="L143" s="53"/>
      <c r="M143" s="4" t="s">
        <v>129</v>
      </c>
      <c r="N143" s="4" t="s">
        <v>130</v>
      </c>
      <c r="O143" s="24">
        <v>1764.28</v>
      </c>
      <c r="P143" s="4"/>
      <c r="Q143" s="4"/>
      <c r="R143" s="4"/>
      <c r="S143" s="4"/>
      <c r="T143" s="4"/>
      <c r="U143" s="4"/>
      <c r="V143" s="4"/>
      <c r="W143" s="4"/>
      <c r="X143" s="58">
        <v>1764.28</v>
      </c>
      <c r="Y143" s="59"/>
      <c r="Z143" s="59"/>
      <c r="AA143" s="60"/>
    </row>
    <row r="144" spans="1:27" ht="15" customHeight="1" x14ac:dyDescent="0.2">
      <c r="A144" s="10"/>
      <c r="B144" s="49" t="s">
        <v>38</v>
      </c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1"/>
    </row>
    <row r="145" spans="1:27" ht="15" customHeight="1" x14ac:dyDescent="0.2">
      <c r="A145" s="52">
        <v>43762</v>
      </c>
      <c r="B145" s="50"/>
      <c r="C145" s="53"/>
      <c r="D145" s="54">
        <v>43758</v>
      </c>
      <c r="E145" s="50"/>
      <c r="F145" s="53"/>
      <c r="G145" s="55">
        <v>2880.3902439024391</v>
      </c>
      <c r="H145" s="56"/>
      <c r="I145" s="57"/>
      <c r="J145" s="4" t="s">
        <v>22</v>
      </c>
      <c r="K145" s="49">
        <v>7730</v>
      </c>
      <c r="L145" s="53"/>
      <c r="M145" s="4" t="s">
        <v>61</v>
      </c>
      <c r="N145" s="4" t="s">
        <v>62</v>
      </c>
      <c r="O145" s="24">
        <v>2675.83</v>
      </c>
      <c r="P145" s="23">
        <v>89.18</v>
      </c>
      <c r="Q145" s="4"/>
      <c r="R145" s="4"/>
      <c r="S145" s="4"/>
      <c r="T145" s="4"/>
      <c r="U145" s="4"/>
      <c r="V145" s="4"/>
      <c r="W145" s="4"/>
      <c r="X145" s="58">
        <v>2765.01</v>
      </c>
      <c r="Y145" s="59"/>
      <c r="Z145" s="59"/>
      <c r="AA145" s="60"/>
    </row>
    <row r="146" spans="1:27" ht="15" customHeight="1" x14ac:dyDescent="0.2">
      <c r="A146" s="10"/>
      <c r="B146" s="49" t="s">
        <v>38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1"/>
    </row>
    <row r="147" spans="1:27" ht="15" customHeight="1" x14ac:dyDescent="0.2">
      <c r="A147" s="52">
        <v>43762</v>
      </c>
      <c r="B147" s="50"/>
      <c r="C147" s="53"/>
      <c r="D147" s="54">
        <v>43763</v>
      </c>
      <c r="E147" s="50"/>
      <c r="F147" s="53"/>
      <c r="G147" s="55">
        <v>2811.5</v>
      </c>
      <c r="H147" s="56"/>
      <c r="I147" s="57"/>
      <c r="J147" s="4" t="s">
        <v>22</v>
      </c>
      <c r="K147" s="49">
        <v>7730</v>
      </c>
      <c r="L147" s="53"/>
      <c r="M147" s="4" t="s">
        <v>23</v>
      </c>
      <c r="N147" s="4" t="s">
        <v>131</v>
      </c>
      <c r="O147" s="24">
        <v>1977.46</v>
      </c>
      <c r="P147" s="4"/>
      <c r="Q147" s="4"/>
      <c r="R147" s="4"/>
      <c r="S147" s="4"/>
      <c r="T147" s="4"/>
      <c r="U147" s="4"/>
      <c r="V147" s="4"/>
      <c r="W147" s="4"/>
      <c r="X147" s="58">
        <v>1977.46</v>
      </c>
      <c r="Y147" s="59"/>
      <c r="Z147" s="59"/>
      <c r="AA147" s="60"/>
    </row>
    <row r="148" spans="1:27" ht="15" customHeight="1" x14ac:dyDescent="0.2">
      <c r="A148" s="10"/>
      <c r="B148" s="49" t="s">
        <v>38</v>
      </c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1"/>
    </row>
    <row r="149" spans="1:27" ht="15" customHeight="1" x14ac:dyDescent="0.2">
      <c r="A149" s="52">
        <v>43762</v>
      </c>
      <c r="B149" s="50"/>
      <c r="C149" s="53"/>
      <c r="D149" s="54">
        <v>43768</v>
      </c>
      <c r="E149" s="50"/>
      <c r="F149" s="53"/>
      <c r="G149" s="55">
        <v>2703.6</v>
      </c>
      <c r="H149" s="56"/>
      <c r="I149" s="57"/>
      <c r="J149" s="4" t="s">
        <v>22</v>
      </c>
      <c r="K149" s="49">
        <v>7730</v>
      </c>
      <c r="L149" s="53"/>
      <c r="M149" s="4" t="s">
        <v>132</v>
      </c>
      <c r="N149" s="4" t="s">
        <v>133</v>
      </c>
      <c r="O149" s="24">
        <v>3304.55</v>
      </c>
      <c r="P149" s="4"/>
      <c r="Q149" s="4"/>
      <c r="R149" s="4"/>
      <c r="S149" s="4"/>
      <c r="T149" s="4"/>
      <c r="U149" s="4"/>
      <c r="V149" s="4"/>
      <c r="W149" s="4"/>
      <c r="X149" s="58">
        <v>3304.55</v>
      </c>
      <c r="Y149" s="59"/>
      <c r="Z149" s="59"/>
      <c r="AA149" s="60"/>
    </row>
    <row r="150" spans="1:27" ht="15" customHeight="1" x14ac:dyDescent="0.2">
      <c r="A150" s="10"/>
      <c r="B150" s="49" t="s">
        <v>38</v>
      </c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1"/>
    </row>
    <row r="151" spans="1:27" ht="15" customHeight="1" x14ac:dyDescent="0.2">
      <c r="A151" s="52">
        <v>43763</v>
      </c>
      <c r="B151" s="50"/>
      <c r="C151" s="53"/>
      <c r="D151" s="54">
        <v>43763</v>
      </c>
      <c r="E151" s="50"/>
      <c r="F151" s="53"/>
      <c r="G151" s="55">
        <v>2714.5555555555557</v>
      </c>
      <c r="H151" s="56"/>
      <c r="I151" s="57"/>
      <c r="J151" s="4" t="s">
        <v>22</v>
      </c>
      <c r="K151" s="49">
        <v>7730</v>
      </c>
      <c r="L151" s="53"/>
      <c r="M151" s="4" t="s">
        <v>134</v>
      </c>
      <c r="N151" s="4" t="s">
        <v>135</v>
      </c>
      <c r="O151" s="24">
        <v>3919.55</v>
      </c>
      <c r="P151" s="4"/>
      <c r="Q151" s="4"/>
      <c r="R151" s="4"/>
      <c r="S151" s="4"/>
      <c r="T151" s="4"/>
      <c r="U151" s="4"/>
      <c r="V151" s="4"/>
      <c r="W151" s="4"/>
      <c r="X151" s="58">
        <v>3919.55</v>
      </c>
      <c r="Y151" s="59"/>
      <c r="Z151" s="59"/>
      <c r="AA151" s="60"/>
    </row>
    <row r="152" spans="1:27" ht="15" customHeight="1" x14ac:dyDescent="0.2">
      <c r="A152" s="10"/>
      <c r="B152" s="49" t="s">
        <v>38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1"/>
    </row>
    <row r="153" spans="1:27" ht="15" customHeight="1" x14ac:dyDescent="0.2">
      <c r="A153" s="52">
        <v>43763</v>
      </c>
      <c r="B153" s="50"/>
      <c r="C153" s="53"/>
      <c r="D153" s="54">
        <v>43763</v>
      </c>
      <c r="E153" s="50"/>
      <c r="F153" s="53"/>
      <c r="G153" s="55">
        <v>2708.5777777777776</v>
      </c>
      <c r="H153" s="56"/>
      <c r="I153" s="57"/>
      <c r="J153" s="4" t="s">
        <v>22</v>
      </c>
      <c r="K153" s="49">
        <v>7730</v>
      </c>
      <c r="L153" s="53"/>
      <c r="M153" s="4" t="s">
        <v>136</v>
      </c>
      <c r="N153" s="4" t="s">
        <v>137</v>
      </c>
      <c r="O153" s="24">
        <v>4041.85</v>
      </c>
      <c r="P153" s="4"/>
      <c r="Q153" s="4"/>
      <c r="R153" s="4"/>
      <c r="S153" s="4"/>
      <c r="T153" s="4"/>
      <c r="U153" s="4"/>
      <c r="V153" s="4"/>
      <c r="W153" s="4"/>
      <c r="X153" s="58">
        <v>4041.85</v>
      </c>
      <c r="Y153" s="59"/>
      <c r="Z153" s="59"/>
      <c r="AA153" s="60"/>
    </row>
    <row r="154" spans="1:27" ht="15" customHeight="1" x14ac:dyDescent="0.2">
      <c r="A154" s="10"/>
      <c r="B154" s="49" t="s">
        <v>38</v>
      </c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1"/>
    </row>
    <row r="155" spans="1:27" ht="15" customHeight="1" x14ac:dyDescent="0.2">
      <c r="A155" s="52">
        <v>43763</v>
      </c>
      <c r="B155" s="50"/>
      <c r="C155" s="53"/>
      <c r="D155" s="49" t="s">
        <v>138</v>
      </c>
      <c r="E155" s="50"/>
      <c r="F155" s="53"/>
      <c r="G155" s="55">
        <v>2880</v>
      </c>
      <c r="H155" s="56"/>
      <c r="I155" s="57"/>
      <c r="J155" s="4" t="s">
        <v>22</v>
      </c>
      <c r="K155" s="49">
        <v>7730</v>
      </c>
      <c r="L155" s="53"/>
      <c r="M155" s="4" t="s">
        <v>129</v>
      </c>
      <c r="N155" s="4" t="s">
        <v>130</v>
      </c>
      <c r="O155" s="24">
        <v>1764.28</v>
      </c>
      <c r="P155" s="4"/>
      <c r="Q155" s="4"/>
      <c r="R155" s="4"/>
      <c r="S155" s="4"/>
      <c r="T155" s="4"/>
      <c r="U155" s="4"/>
      <c r="V155" s="4"/>
      <c r="W155" s="4"/>
      <c r="X155" s="58">
        <v>1764.28</v>
      </c>
      <c r="Y155" s="59"/>
      <c r="Z155" s="59"/>
      <c r="AA155" s="60"/>
    </row>
    <row r="156" spans="1:27" ht="15" customHeight="1" x14ac:dyDescent="0.2">
      <c r="A156" s="10"/>
      <c r="B156" s="49" t="s">
        <v>21</v>
      </c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1"/>
    </row>
    <row r="157" spans="1:27" ht="15" customHeight="1" x14ac:dyDescent="0.2">
      <c r="A157" s="52">
        <v>43766</v>
      </c>
      <c r="B157" s="50"/>
      <c r="C157" s="53"/>
      <c r="D157" s="49" t="s">
        <v>28</v>
      </c>
      <c r="E157" s="50"/>
      <c r="F157" s="53"/>
      <c r="G157" s="64">
        <v>2934</v>
      </c>
      <c r="H157" s="65"/>
      <c r="I157" s="66"/>
      <c r="J157" s="4" t="s">
        <v>22</v>
      </c>
      <c r="K157" s="49">
        <v>7730</v>
      </c>
      <c r="L157" s="53"/>
      <c r="M157" s="4" t="s">
        <v>29</v>
      </c>
      <c r="N157" s="4" t="s">
        <v>30</v>
      </c>
      <c r="O157" s="24">
        <v>6696.83</v>
      </c>
      <c r="P157" s="4"/>
      <c r="Q157" s="4"/>
      <c r="R157" s="4"/>
      <c r="S157" s="4"/>
      <c r="T157" s="4"/>
      <c r="U157" s="4"/>
      <c r="V157" s="4"/>
      <c r="W157" s="4"/>
      <c r="X157" s="58">
        <v>6696.83</v>
      </c>
      <c r="Y157" s="59"/>
      <c r="Z157" s="59"/>
      <c r="AA157" s="60"/>
    </row>
    <row r="158" spans="1:27" ht="15" customHeight="1" x14ac:dyDescent="0.2">
      <c r="A158" s="10"/>
      <c r="B158" s="49" t="s">
        <v>31</v>
      </c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1"/>
    </row>
    <row r="159" spans="1:27" ht="15" customHeight="1" x14ac:dyDescent="0.2">
      <c r="A159" s="52">
        <v>43769</v>
      </c>
      <c r="B159" s="50"/>
      <c r="C159" s="53"/>
      <c r="D159" s="54">
        <v>43830</v>
      </c>
      <c r="E159" s="50"/>
      <c r="F159" s="53"/>
      <c r="G159" s="64">
        <v>2908</v>
      </c>
      <c r="H159" s="65"/>
      <c r="I159" s="66"/>
      <c r="J159" s="4" t="s">
        <v>22</v>
      </c>
      <c r="K159" s="49">
        <v>7730</v>
      </c>
      <c r="L159" s="53"/>
      <c r="M159" s="4" t="s">
        <v>35</v>
      </c>
      <c r="N159" s="4" t="s">
        <v>36</v>
      </c>
      <c r="O159" s="24">
        <v>28000</v>
      </c>
      <c r="P159" s="4"/>
      <c r="Q159" s="4"/>
      <c r="R159" s="4"/>
      <c r="S159" s="4"/>
      <c r="T159" s="4"/>
      <c r="U159" s="4"/>
      <c r="V159" s="4"/>
      <c r="W159" s="4"/>
      <c r="X159" s="58">
        <v>28000</v>
      </c>
      <c r="Y159" s="59"/>
      <c r="Z159" s="59"/>
      <c r="AA159" s="60"/>
    </row>
    <row r="160" spans="1:27" ht="15" customHeight="1" x14ac:dyDescent="0.2">
      <c r="A160" s="10"/>
      <c r="B160" s="49" t="s">
        <v>31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1"/>
    </row>
    <row r="161" spans="1:27" ht="15" customHeight="1" x14ac:dyDescent="0.2">
      <c r="A161" s="52">
        <v>43769</v>
      </c>
      <c r="B161" s="50"/>
      <c r="C161" s="53"/>
      <c r="D161" s="54">
        <v>43768</v>
      </c>
      <c r="E161" s="50"/>
      <c r="F161" s="53"/>
      <c r="G161" s="55">
        <v>2685.5357142857142</v>
      </c>
      <c r="H161" s="56"/>
      <c r="I161" s="57"/>
      <c r="J161" s="4" t="s">
        <v>22</v>
      </c>
      <c r="K161" s="49">
        <v>7730</v>
      </c>
      <c r="L161" s="53"/>
      <c r="M161" s="4" t="s">
        <v>139</v>
      </c>
      <c r="N161" s="4" t="s">
        <v>140</v>
      </c>
      <c r="O161" s="24">
        <v>3322.47</v>
      </c>
      <c r="P161" s="4"/>
      <c r="Q161" s="4"/>
      <c r="R161" s="4"/>
      <c r="S161" s="4"/>
      <c r="T161" s="4"/>
      <c r="U161" s="4"/>
      <c r="V161" s="4"/>
      <c r="W161" s="4"/>
      <c r="X161" s="58">
        <v>3322.47</v>
      </c>
      <c r="Y161" s="59"/>
      <c r="Z161" s="59"/>
      <c r="AA161" s="60"/>
    </row>
    <row r="162" spans="1:27" ht="15" customHeight="1" x14ac:dyDescent="0.2">
      <c r="A162" s="10"/>
      <c r="B162" s="49" t="s">
        <v>38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1"/>
    </row>
    <row r="163" spans="1:27" ht="15" customHeight="1" x14ac:dyDescent="0.2">
      <c r="A163" s="52">
        <v>43769</v>
      </c>
      <c r="B163" s="50"/>
      <c r="C163" s="53"/>
      <c r="D163" s="54">
        <v>43768</v>
      </c>
      <c r="E163" s="50"/>
      <c r="F163" s="53"/>
      <c r="G163" s="55">
        <v>2798.55</v>
      </c>
      <c r="H163" s="56"/>
      <c r="I163" s="57"/>
      <c r="J163" s="4" t="s">
        <v>22</v>
      </c>
      <c r="K163" s="49">
        <v>7730</v>
      </c>
      <c r="L163" s="53"/>
      <c r="M163" s="4" t="s">
        <v>39</v>
      </c>
      <c r="N163" s="4" t="s">
        <v>40</v>
      </c>
      <c r="O163" s="24">
        <v>2016.8</v>
      </c>
      <c r="P163" s="4"/>
      <c r="Q163" s="4"/>
      <c r="R163" s="4"/>
      <c r="S163" s="4"/>
      <c r="T163" s="4"/>
      <c r="U163" s="4"/>
      <c r="V163" s="4"/>
      <c r="W163" s="4"/>
      <c r="X163" s="58">
        <v>2016.8</v>
      </c>
      <c r="Y163" s="59"/>
      <c r="Z163" s="59"/>
      <c r="AA163" s="60"/>
    </row>
    <row r="164" spans="1:27" ht="15" customHeight="1" x14ac:dyDescent="0.2">
      <c r="A164" s="10"/>
      <c r="B164" s="49" t="s">
        <v>38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1"/>
    </row>
    <row r="165" spans="1:27" ht="15" customHeight="1" x14ac:dyDescent="0.2">
      <c r="A165" s="52">
        <v>43769</v>
      </c>
      <c r="B165" s="50"/>
      <c r="C165" s="53"/>
      <c r="D165" s="54">
        <v>43768</v>
      </c>
      <c r="E165" s="50"/>
      <c r="F165" s="53"/>
      <c r="G165" s="55">
        <v>2724.5777777777776</v>
      </c>
      <c r="H165" s="56"/>
      <c r="I165" s="57"/>
      <c r="J165" s="4" t="s">
        <v>22</v>
      </c>
      <c r="K165" s="49">
        <v>7730</v>
      </c>
      <c r="L165" s="53"/>
      <c r="M165" s="4" t="s">
        <v>41</v>
      </c>
      <c r="N165" s="4" t="s">
        <v>42</v>
      </c>
      <c r="O165" s="24">
        <v>3004.99</v>
      </c>
      <c r="P165" s="4"/>
      <c r="Q165" s="4"/>
      <c r="R165" s="4"/>
      <c r="S165" s="4"/>
      <c r="T165" s="4"/>
      <c r="U165" s="4"/>
      <c r="V165" s="4"/>
      <c r="W165" s="4"/>
      <c r="X165" s="58">
        <v>3004.99</v>
      </c>
      <c r="Y165" s="59"/>
      <c r="Z165" s="59"/>
      <c r="AA165" s="60"/>
    </row>
    <row r="166" spans="1:27" ht="15" customHeight="1" x14ac:dyDescent="0.2">
      <c r="A166" s="10"/>
      <c r="B166" s="49" t="s">
        <v>38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1"/>
    </row>
    <row r="167" spans="1:27" s="3" customFormat="1" ht="15" customHeight="1" x14ac:dyDescent="0.2">
      <c r="A167" s="41" t="s">
        <v>26</v>
      </c>
      <c r="B167" s="42"/>
      <c r="C167" s="42"/>
      <c r="D167" s="42"/>
      <c r="E167" s="43"/>
      <c r="F167" s="44">
        <v>10</v>
      </c>
      <c r="G167" s="42"/>
      <c r="H167" s="42"/>
      <c r="I167" s="42"/>
      <c r="J167" s="42"/>
      <c r="K167" s="42"/>
      <c r="L167" s="42"/>
      <c r="M167" s="42"/>
      <c r="N167" s="43"/>
      <c r="O167" s="7">
        <f>O17+O19+O21+O23+O25+O27+O29+O31+O33+O35+O37+O39+O41+O43+O45+O47+O49+O51+O53+O55+O57+O59+O61+O63+O65+O67+O69+O71+O73+O75+O77+O79+O81+O83+O85+O87+O89+O91+O93+O95+O97+O99+O101+O103+O105+O107+O109+O111+O113+O115+O117+O119+O121+O123+O125+O127+O129+O131+O133+O135+O137+O139+O141+O143+O145+O147+O149+O151+O153+O155+O157+O159+O161+O163+O165</f>
        <v>442522.4</v>
      </c>
      <c r="P167" s="7">
        <f>P33+P75+P79+P101+P135+P137+P145</f>
        <v>1161.49</v>
      </c>
      <c r="Q167" s="8"/>
      <c r="R167" s="8"/>
      <c r="S167" s="8"/>
      <c r="T167" s="8"/>
      <c r="U167" s="8"/>
      <c r="V167" s="8"/>
      <c r="W167" s="8"/>
      <c r="X167" s="45">
        <f>O167+P167</f>
        <v>443683.89</v>
      </c>
      <c r="Y167" s="46"/>
      <c r="Z167" s="46"/>
      <c r="AA167" s="47"/>
    </row>
    <row r="168" spans="1:27" ht="15" customHeight="1" thickBot="1" x14ac:dyDescent="0.25">
      <c r="A168" s="27" t="s">
        <v>27</v>
      </c>
      <c r="B168" s="28"/>
      <c r="C168" s="28"/>
      <c r="D168" s="28"/>
      <c r="E168" s="29"/>
      <c r="F168" s="30" t="s">
        <v>305</v>
      </c>
      <c r="G168" s="28"/>
      <c r="H168" s="28"/>
      <c r="I168" s="28"/>
      <c r="J168" s="28"/>
      <c r="K168" s="28"/>
      <c r="L168" s="28"/>
      <c r="M168" s="28"/>
      <c r="N168" s="29"/>
      <c r="O168" s="11">
        <f>O167</f>
        <v>442522.4</v>
      </c>
      <c r="P168" s="11">
        <f>P167</f>
        <v>1161.49</v>
      </c>
      <c r="Q168" s="12"/>
      <c r="R168" s="12"/>
      <c r="S168" s="12"/>
      <c r="T168" s="12"/>
      <c r="U168" s="12"/>
      <c r="V168" s="12"/>
      <c r="W168" s="12"/>
      <c r="X168" s="31">
        <f>X167</f>
        <v>443683.89</v>
      </c>
      <c r="Y168" s="32"/>
      <c r="Z168" s="32"/>
      <c r="AA168" s="33"/>
    </row>
    <row r="169" spans="1:27" ht="15" customHeight="1" x14ac:dyDescent="0.2">
      <c r="A169" s="69">
        <v>43744</v>
      </c>
      <c r="B169" s="70"/>
      <c r="C169" s="71"/>
      <c r="D169" s="79">
        <v>43748</v>
      </c>
      <c r="E169" s="70"/>
      <c r="F169" s="71"/>
      <c r="G169" s="80">
        <v>2362.4333333333334</v>
      </c>
      <c r="H169" s="81"/>
      <c r="I169" s="82"/>
      <c r="J169" s="9" t="s">
        <v>22</v>
      </c>
      <c r="K169" s="72">
        <v>7727</v>
      </c>
      <c r="L169" s="71"/>
      <c r="M169" s="9" t="s">
        <v>119</v>
      </c>
      <c r="N169" s="9" t="s">
        <v>141</v>
      </c>
      <c r="O169" s="22">
        <v>2075.4699999999998</v>
      </c>
      <c r="P169" s="9"/>
      <c r="Q169" s="9"/>
      <c r="R169" s="9"/>
      <c r="S169" s="9"/>
      <c r="T169" s="76">
        <v>1251.01</v>
      </c>
      <c r="U169" s="77"/>
      <c r="V169" s="77"/>
      <c r="W169" s="102"/>
      <c r="X169" s="76">
        <v>3326.49</v>
      </c>
      <c r="Y169" s="77"/>
      <c r="Z169" s="77"/>
      <c r="AA169" s="78"/>
    </row>
    <row r="170" spans="1:27" ht="15" customHeight="1" x14ac:dyDescent="0.2">
      <c r="A170" s="10"/>
      <c r="B170" s="49" t="s">
        <v>142</v>
      </c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1"/>
    </row>
    <row r="171" spans="1:27" ht="15" customHeight="1" x14ac:dyDescent="0.2">
      <c r="A171" s="52">
        <v>43749</v>
      </c>
      <c r="B171" s="50"/>
      <c r="C171" s="53"/>
      <c r="D171" s="49" t="s">
        <v>143</v>
      </c>
      <c r="E171" s="50"/>
      <c r="F171" s="53"/>
      <c r="G171" s="64">
        <v>2580</v>
      </c>
      <c r="H171" s="65"/>
      <c r="I171" s="66"/>
      <c r="J171" s="4" t="s">
        <v>144</v>
      </c>
      <c r="K171" s="49">
        <v>7727</v>
      </c>
      <c r="L171" s="53"/>
      <c r="M171" s="4" t="s">
        <v>120</v>
      </c>
      <c r="N171" s="4" t="s">
        <v>145</v>
      </c>
      <c r="O171" s="24">
        <v>62406.58</v>
      </c>
      <c r="P171" s="4"/>
      <c r="Q171" s="58">
        <v>10526</v>
      </c>
      <c r="R171" s="101"/>
      <c r="S171" s="4"/>
      <c r="T171" s="4"/>
      <c r="U171" s="4"/>
      <c r="V171" s="4"/>
      <c r="W171" s="4"/>
      <c r="X171" s="58">
        <v>51880.58</v>
      </c>
      <c r="Y171" s="59"/>
      <c r="Z171" s="59"/>
      <c r="AA171" s="60"/>
    </row>
    <row r="172" spans="1:27" ht="15" customHeight="1" x14ac:dyDescent="0.2">
      <c r="A172" s="10"/>
      <c r="B172" s="49" t="s">
        <v>142</v>
      </c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1"/>
    </row>
    <row r="173" spans="1:27" ht="15" customHeight="1" x14ac:dyDescent="0.2">
      <c r="A173" s="52">
        <v>43749</v>
      </c>
      <c r="B173" s="50"/>
      <c r="C173" s="53"/>
      <c r="D173" s="54">
        <v>43749</v>
      </c>
      <c r="E173" s="50"/>
      <c r="F173" s="53"/>
      <c r="G173" s="64">
        <v>3046</v>
      </c>
      <c r="H173" s="65"/>
      <c r="I173" s="66"/>
      <c r="J173" s="4" t="s">
        <v>22</v>
      </c>
      <c r="K173" s="49">
        <v>7727</v>
      </c>
      <c r="L173" s="53"/>
      <c r="M173" s="4">
        <v>1</v>
      </c>
      <c r="N173" s="4" t="s">
        <v>145</v>
      </c>
      <c r="O173" s="24">
        <v>5041.92</v>
      </c>
      <c r="P173" s="4"/>
      <c r="Q173" s="4"/>
      <c r="R173" s="4"/>
      <c r="S173" s="4"/>
      <c r="T173" s="4"/>
      <c r="U173" s="4"/>
      <c r="V173" s="4"/>
      <c r="W173" s="4"/>
      <c r="X173" s="58">
        <v>5041.92</v>
      </c>
      <c r="Y173" s="59"/>
      <c r="Z173" s="59"/>
      <c r="AA173" s="60"/>
    </row>
    <row r="174" spans="1:27" ht="15" customHeight="1" x14ac:dyDescent="0.2">
      <c r="A174" s="10"/>
      <c r="B174" s="49" t="s">
        <v>142</v>
      </c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1"/>
    </row>
    <row r="175" spans="1:27" ht="15" customHeight="1" x14ac:dyDescent="0.2">
      <c r="A175" s="52">
        <v>43749</v>
      </c>
      <c r="B175" s="50"/>
      <c r="C175" s="53"/>
      <c r="D175" s="54">
        <v>43809</v>
      </c>
      <c r="E175" s="50"/>
      <c r="F175" s="53"/>
      <c r="G175" s="64">
        <v>2579.75</v>
      </c>
      <c r="H175" s="65"/>
      <c r="I175" s="66"/>
      <c r="J175" s="4" t="s">
        <v>146</v>
      </c>
      <c r="K175" s="49">
        <v>7727</v>
      </c>
      <c r="L175" s="53"/>
      <c r="M175" s="4" t="s">
        <v>120</v>
      </c>
      <c r="N175" s="4" t="s">
        <v>145</v>
      </c>
      <c r="O175" s="24">
        <v>9000</v>
      </c>
      <c r="P175" s="4"/>
      <c r="Q175" s="61">
        <v>421.63</v>
      </c>
      <c r="R175" s="104"/>
      <c r="S175" s="4"/>
      <c r="T175" s="4"/>
      <c r="U175" s="4"/>
      <c r="V175" s="4"/>
      <c r="W175" s="4"/>
      <c r="X175" s="58">
        <v>8578.3700000000008</v>
      </c>
      <c r="Y175" s="59"/>
      <c r="Z175" s="59"/>
      <c r="AA175" s="60"/>
    </row>
    <row r="176" spans="1:27" ht="15" customHeight="1" x14ac:dyDescent="0.2">
      <c r="A176" s="10"/>
      <c r="B176" s="49" t="s">
        <v>142</v>
      </c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1"/>
    </row>
    <row r="177" spans="1:27" ht="15" customHeight="1" x14ac:dyDescent="0.2">
      <c r="A177" s="52">
        <v>43749</v>
      </c>
      <c r="B177" s="50"/>
      <c r="C177" s="53"/>
      <c r="D177" s="54">
        <v>43671</v>
      </c>
      <c r="E177" s="50"/>
      <c r="F177" s="53"/>
      <c r="G177" s="55">
        <v>3037.2978723404253</v>
      </c>
      <c r="H177" s="56"/>
      <c r="I177" s="57"/>
      <c r="J177" s="4" t="s">
        <v>147</v>
      </c>
      <c r="K177" s="49">
        <v>7727</v>
      </c>
      <c r="L177" s="53"/>
      <c r="M177" s="4" t="s">
        <v>148</v>
      </c>
      <c r="N177" s="4" t="s">
        <v>149</v>
      </c>
      <c r="O177" s="24">
        <v>3029.15</v>
      </c>
      <c r="P177" s="4"/>
      <c r="Q177" s="4"/>
      <c r="R177" s="4"/>
      <c r="S177" s="4"/>
      <c r="T177" s="61">
        <v>434.46</v>
      </c>
      <c r="U177" s="62"/>
      <c r="V177" s="62"/>
      <c r="W177" s="104"/>
      <c r="X177" s="58">
        <v>3463.61</v>
      </c>
      <c r="Y177" s="59"/>
      <c r="Z177" s="59"/>
      <c r="AA177" s="60"/>
    </row>
    <row r="178" spans="1:27" ht="15" customHeight="1" x14ac:dyDescent="0.2">
      <c r="A178" s="10"/>
      <c r="B178" s="49" t="s">
        <v>142</v>
      </c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1"/>
    </row>
    <row r="179" spans="1:27" ht="15" customHeight="1" x14ac:dyDescent="0.2">
      <c r="A179" s="52">
        <v>43749</v>
      </c>
      <c r="B179" s="50"/>
      <c r="C179" s="53"/>
      <c r="D179" s="54">
        <v>43763</v>
      </c>
      <c r="E179" s="50"/>
      <c r="F179" s="53"/>
      <c r="G179" s="55">
        <v>3037.3191489361702</v>
      </c>
      <c r="H179" s="56"/>
      <c r="I179" s="57"/>
      <c r="J179" s="4" t="s">
        <v>147</v>
      </c>
      <c r="K179" s="49">
        <v>7727</v>
      </c>
      <c r="L179" s="53"/>
      <c r="M179" s="4" t="s">
        <v>148</v>
      </c>
      <c r="N179" s="4" t="s">
        <v>149</v>
      </c>
      <c r="O179" s="24">
        <v>3029.15</v>
      </c>
      <c r="P179" s="4"/>
      <c r="Q179" s="4"/>
      <c r="R179" s="4"/>
      <c r="S179" s="4"/>
      <c r="T179" s="61">
        <v>434.46</v>
      </c>
      <c r="U179" s="62"/>
      <c r="V179" s="62"/>
      <c r="W179" s="104"/>
      <c r="X179" s="58">
        <v>3463.61</v>
      </c>
      <c r="Y179" s="59"/>
      <c r="Z179" s="59"/>
      <c r="AA179" s="60"/>
    </row>
    <row r="180" spans="1:27" ht="15" customHeight="1" x14ac:dyDescent="0.2">
      <c r="A180" s="10"/>
      <c r="B180" s="49" t="s">
        <v>142</v>
      </c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1"/>
    </row>
    <row r="181" spans="1:27" ht="15" customHeight="1" x14ac:dyDescent="0.2">
      <c r="A181" s="52">
        <v>43749</v>
      </c>
      <c r="B181" s="50"/>
      <c r="C181" s="53"/>
      <c r="D181" s="49" t="s">
        <v>150</v>
      </c>
      <c r="E181" s="50"/>
      <c r="F181" s="53"/>
      <c r="G181" s="55">
        <v>3037.3404255319151</v>
      </c>
      <c r="H181" s="56"/>
      <c r="I181" s="57"/>
      <c r="J181" s="4" t="s">
        <v>147</v>
      </c>
      <c r="K181" s="49">
        <v>7727</v>
      </c>
      <c r="L181" s="53"/>
      <c r="M181" s="4" t="s">
        <v>148</v>
      </c>
      <c r="N181" s="4" t="s">
        <v>149</v>
      </c>
      <c r="O181" s="24">
        <v>3029.15</v>
      </c>
      <c r="P181" s="4"/>
      <c r="Q181" s="4"/>
      <c r="R181" s="4"/>
      <c r="S181" s="4"/>
      <c r="T181" s="61">
        <v>434.46</v>
      </c>
      <c r="U181" s="62"/>
      <c r="V181" s="62"/>
      <c r="W181" s="104"/>
      <c r="X181" s="58">
        <v>3463.61</v>
      </c>
      <c r="Y181" s="59"/>
      <c r="Z181" s="59"/>
      <c r="AA181" s="60"/>
    </row>
    <row r="182" spans="1:27" ht="15" customHeight="1" x14ac:dyDescent="0.2">
      <c r="A182" s="10"/>
      <c r="B182" s="49" t="s">
        <v>142</v>
      </c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1"/>
    </row>
    <row r="183" spans="1:27" ht="15" customHeight="1" x14ac:dyDescent="0.2">
      <c r="A183" s="52">
        <v>43749</v>
      </c>
      <c r="B183" s="50"/>
      <c r="C183" s="53"/>
      <c r="D183" s="49" t="s">
        <v>151</v>
      </c>
      <c r="E183" s="50"/>
      <c r="F183" s="53"/>
      <c r="G183" s="55">
        <v>3037.3617021276596</v>
      </c>
      <c r="H183" s="56"/>
      <c r="I183" s="57"/>
      <c r="J183" s="4" t="s">
        <v>147</v>
      </c>
      <c r="K183" s="49">
        <v>7727</v>
      </c>
      <c r="L183" s="53"/>
      <c r="M183" s="4" t="s">
        <v>148</v>
      </c>
      <c r="N183" s="4" t="s">
        <v>149</v>
      </c>
      <c r="O183" s="24">
        <v>3029.15</v>
      </c>
      <c r="P183" s="4"/>
      <c r="Q183" s="4"/>
      <c r="R183" s="4"/>
      <c r="S183" s="4"/>
      <c r="T183" s="61">
        <v>434.46</v>
      </c>
      <c r="U183" s="62"/>
      <c r="V183" s="62"/>
      <c r="W183" s="104"/>
      <c r="X183" s="58">
        <v>3463.61</v>
      </c>
      <c r="Y183" s="59"/>
      <c r="Z183" s="59"/>
      <c r="AA183" s="60"/>
    </row>
    <row r="184" spans="1:27" ht="15" customHeight="1" x14ac:dyDescent="0.2">
      <c r="A184" s="10"/>
      <c r="B184" s="49" t="s">
        <v>142</v>
      </c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1"/>
    </row>
    <row r="185" spans="1:27" ht="15" customHeight="1" x14ac:dyDescent="0.2">
      <c r="A185" s="52">
        <v>43749</v>
      </c>
      <c r="B185" s="50"/>
      <c r="C185" s="53"/>
      <c r="D185" s="49" t="s">
        <v>152</v>
      </c>
      <c r="E185" s="50"/>
      <c r="F185" s="53"/>
      <c r="G185" s="55">
        <v>3037.3829787234044</v>
      </c>
      <c r="H185" s="56"/>
      <c r="I185" s="57"/>
      <c r="J185" s="4" t="s">
        <v>147</v>
      </c>
      <c r="K185" s="49">
        <v>7727</v>
      </c>
      <c r="L185" s="53"/>
      <c r="M185" s="4" t="s">
        <v>148</v>
      </c>
      <c r="N185" s="4" t="s">
        <v>149</v>
      </c>
      <c r="O185" s="24">
        <v>3029.15</v>
      </c>
      <c r="P185" s="4"/>
      <c r="Q185" s="4"/>
      <c r="R185" s="4"/>
      <c r="S185" s="4"/>
      <c r="T185" s="61">
        <v>434.46</v>
      </c>
      <c r="U185" s="62"/>
      <c r="V185" s="62"/>
      <c r="W185" s="104"/>
      <c r="X185" s="58">
        <v>3463.61</v>
      </c>
      <c r="Y185" s="59"/>
      <c r="Z185" s="59"/>
      <c r="AA185" s="60"/>
    </row>
    <row r="186" spans="1:27" ht="15" customHeight="1" x14ac:dyDescent="0.2">
      <c r="A186" s="10"/>
      <c r="B186" s="49" t="s">
        <v>142</v>
      </c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1"/>
    </row>
    <row r="187" spans="1:27" ht="15" customHeight="1" x14ac:dyDescent="0.2">
      <c r="A187" s="52">
        <v>43749</v>
      </c>
      <c r="B187" s="50"/>
      <c r="C187" s="53"/>
      <c r="D187" s="49" t="s">
        <v>153</v>
      </c>
      <c r="E187" s="50"/>
      <c r="F187" s="53"/>
      <c r="G187" s="55">
        <v>3037.4042553191489</v>
      </c>
      <c r="H187" s="56"/>
      <c r="I187" s="57"/>
      <c r="J187" s="4" t="s">
        <v>147</v>
      </c>
      <c r="K187" s="49">
        <v>7727</v>
      </c>
      <c r="L187" s="53"/>
      <c r="M187" s="4" t="s">
        <v>148</v>
      </c>
      <c r="N187" s="4" t="s">
        <v>149</v>
      </c>
      <c r="O187" s="24">
        <v>3029.15</v>
      </c>
      <c r="P187" s="4"/>
      <c r="Q187" s="4"/>
      <c r="R187" s="4"/>
      <c r="S187" s="4"/>
      <c r="T187" s="61">
        <v>434.46</v>
      </c>
      <c r="U187" s="62"/>
      <c r="V187" s="62"/>
      <c r="W187" s="104"/>
      <c r="X187" s="58">
        <v>3463.61</v>
      </c>
      <c r="Y187" s="59"/>
      <c r="Z187" s="59"/>
      <c r="AA187" s="60"/>
    </row>
    <row r="188" spans="1:27" ht="15" customHeight="1" x14ac:dyDescent="0.2">
      <c r="A188" s="10"/>
      <c r="B188" s="49" t="s">
        <v>142</v>
      </c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1"/>
    </row>
    <row r="189" spans="1:27" ht="15" customHeight="1" x14ac:dyDescent="0.2">
      <c r="A189" s="52">
        <v>43749</v>
      </c>
      <c r="B189" s="50"/>
      <c r="C189" s="53"/>
      <c r="D189" s="49" t="s">
        <v>154</v>
      </c>
      <c r="E189" s="50"/>
      <c r="F189" s="53"/>
      <c r="G189" s="55">
        <v>3037.4255319148938</v>
      </c>
      <c r="H189" s="56"/>
      <c r="I189" s="57"/>
      <c r="J189" s="4" t="s">
        <v>147</v>
      </c>
      <c r="K189" s="49">
        <v>7727</v>
      </c>
      <c r="L189" s="53"/>
      <c r="M189" s="4" t="s">
        <v>148</v>
      </c>
      <c r="N189" s="4" t="s">
        <v>149</v>
      </c>
      <c r="O189" s="24">
        <v>3029.15</v>
      </c>
      <c r="P189" s="4"/>
      <c r="Q189" s="4"/>
      <c r="R189" s="4"/>
      <c r="S189" s="4"/>
      <c r="T189" s="61">
        <v>434.46</v>
      </c>
      <c r="U189" s="62"/>
      <c r="V189" s="62"/>
      <c r="W189" s="104"/>
      <c r="X189" s="58">
        <v>3463.61</v>
      </c>
      <c r="Y189" s="59"/>
      <c r="Z189" s="59"/>
      <c r="AA189" s="60"/>
    </row>
    <row r="190" spans="1:27" ht="15" customHeight="1" x14ac:dyDescent="0.2">
      <c r="A190" s="10"/>
      <c r="B190" s="49" t="s">
        <v>142</v>
      </c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1"/>
    </row>
    <row r="191" spans="1:27" ht="15" customHeight="1" x14ac:dyDescent="0.2">
      <c r="A191" s="52">
        <v>43749</v>
      </c>
      <c r="B191" s="50"/>
      <c r="C191" s="53"/>
      <c r="D191" s="49" t="s">
        <v>155</v>
      </c>
      <c r="E191" s="50"/>
      <c r="F191" s="53"/>
      <c r="G191" s="55">
        <v>3037.4468085106382</v>
      </c>
      <c r="H191" s="56"/>
      <c r="I191" s="57"/>
      <c r="J191" s="4" t="s">
        <v>147</v>
      </c>
      <c r="K191" s="49">
        <v>7727</v>
      </c>
      <c r="L191" s="53"/>
      <c r="M191" s="4" t="s">
        <v>148</v>
      </c>
      <c r="N191" s="4" t="s">
        <v>149</v>
      </c>
      <c r="O191" s="24">
        <v>3029.15</v>
      </c>
      <c r="P191" s="4"/>
      <c r="Q191" s="4"/>
      <c r="R191" s="4"/>
      <c r="S191" s="4"/>
      <c r="T191" s="61">
        <v>434.46</v>
      </c>
      <c r="U191" s="62"/>
      <c r="V191" s="62"/>
      <c r="W191" s="104"/>
      <c r="X191" s="58">
        <v>3463.61</v>
      </c>
      <c r="Y191" s="59"/>
      <c r="Z191" s="59"/>
      <c r="AA191" s="60"/>
    </row>
    <row r="192" spans="1:27" ht="15" customHeight="1" x14ac:dyDescent="0.2">
      <c r="A192" s="10"/>
      <c r="B192" s="49" t="s">
        <v>142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1"/>
    </row>
    <row r="193" spans="1:27" ht="15" customHeight="1" x14ac:dyDescent="0.2">
      <c r="A193" s="52">
        <v>43749</v>
      </c>
      <c r="B193" s="50"/>
      <c r="C193" s="53"/>
      <c r="D193" s="49" t="s">
        <v>156</v>
      </c>
      <c r="E193" s="50"/>
      <c r="F193" s="53"/>
      <c r="G193" s="55">
        <v>3037.4680851063831</v>
      </c>
      <c r="H193" s="56"/>
      <c r="I193" s="57"/>
      <c r="J193" s="4" t="s">
        <v>147</v>
      </c>
      <c r="K193" s="49">
        <v>7727</v>
      </c>
      <c r="L193" s="53"/>
      <c r="M193" s="4" t="s">
        <v>148</v>
      </c>
      <c r="N193" s="4" t="s">
        <v>149</v>
      </c>
      <c r="O193" s="24">
        <v>3029.15</v>
      </c>
      <c r="P193" s="4"/>
      <c r="Q193" s="4"/>
      <c r="R193" s="4"/>
      <c r="S193" s="4"/>
      <c r="T193" s="61">
        <v>434.46</v>
      </c>
      <c r="U193" s="62"/>
      <c r="V193" s="62"/>
      <c r="W193" s="104"/>
      <c r="X193" s="58">
        <v>3463.61</v>
      </c>
      <c r="Y193" s="59"/>
      <c r="Z193" s="59"/>
      <c r="AA193" s="60"/>
    </row>
    <row r="194" spans="1:27" ht="15" customHeight="1" x14ac:dyDescent="0.2">
      <c r="A194" s="10"/>
      <c r="B194" s="49" t="s">
        <v>142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1"/>
    </row>
    <row r="195" spans="1:27" ht="15" customHeight="1" x14ac:dyDescent="0.2">
      <c r="A195" s="52">
        <v>43749</v>
      </c>
      <c r="B195" s="50"/>
      <c r="C195" s="53"/>
      <c r="D195" s="49" t="s">
        <v>157</v>
      </c>
      <c r="E195" s="50"/>
      <c r="F195" s="53"/>
      <c r="G195" s="55">
        <v>3037.4893617021276</v>
      </c>
      <c r="H195" s="56"/>
      <c r="I195" s="57"/>
      <c r="J195" s="4" t="s">
        <v>147</v>
      </c>
      <c r="K195" s="49">
        <v>7727</v>
      </c>
      <c r="L195" s="53"/>
      <c r="M195" s="4" t="s">
        <v>148</v>
      </c>
      <c r="N195" s="4" t="s">
        <v>149</v>
      </c>
      <c r="O195" s="24">
        <v>3029.15</v>
      </c>
      <c r="P195" s="4"/>
      <c r="Q195" s="4"/>
      <c r="R195" s="4"/>
      <c r="S195" s="4"/>
      <c r="T195" s="61">
        <v>434.46</v>
      </c>
      <c r="U195" s="62"/>
      <c r="V195" s="62"/>
      <c r="W195" s="104"/>
      <c r="X195" s="58">
        <v>3463.61</v>
      </c>
      <c r="Y195" s="59"/>
      <c r="Z195" s="59"/>
      <c r="AA195" s="60"/>
    </row>
    <row r="196" spans="1:27" ht="15" customHeight="1" x14ac:dyDescent="0.2">
      <c r="A196" s="10"/>
      <c r="B196" s="49" t="s">
        <v>142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1"/>
    </row>
    <row r="197" spans="1:27" ht="15" customHeight="1" x14ac:dyDescent="0.2">
      <c r="A197" s="52">
        <v>43749</v>
      </c>
      <c r="B197" s="50"/>
      <c r="C197" s="53"/>
      <c r="D197" s="49" t="s">
        <v>158</v>
      </c>
      <c r="E197" s="50"/>
      <c r="F197" s="53"/>
      <c r="G197" s="55">
        <v>3037.5106382978724</v>
      </c>
      <c r="H197" s="56"/>
      <c r="I197" s="57"/>
      <c r="J197" s="4" t="s">
        <v>147</v>
      </c>
      <c r="K197" s="49">
        <v>7727</v>
      </c>
      <c r="L197" s="53"/>
      <c r="M197" s="4" t="s">
        <v>148</v>
      </c>
      <c r="N197" s="4" t="s">
        <v>149</v>
      </c>
      <c r="O197" s="24">
        <v>3029.15</v>
      </c>
      <c r="P197" s="4"/>
      <c r="Q197" s="4"/>
      <c r="R197" s="4"/>
      <c r="S197" s="4"/>
      <c r="T197" s="61">
        <v>434.46</v>
      </c>
      <c r="U197" s="62"/>
      <c r="V197" s="62"/>
      <c r="W197" s="104"/>
      <c r="X197" s="58">
        <v>3463.61</v>
      </c>
      <c r="Y197" s="59"/>
      <c r="Z197" s="59"/>
      <c r="AA197" s="60"/>
    </row>
    <row r="198" spans="1:27" ht="15" customHeight="1" x14ac:dyDescent="0.2">
      <c r="A198" s="10"/>
      <c r="B198" s="49" t="s">
        <v>142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1"/>
    </row>
    <row r="199" spans="1:27" ht="15" customHeight="1" x14ac:dyDescent="0.2">
      <c r="A199" s="52">
        <v>43749</v>
      </c>
      <c r="B199" s="50"/>
      <c r="C199" s="53"/>
      <c r="D199" s="49" t="s">
        <v>159</v>
      </c>
      <c r="E199" s="50"/>
      <c r="F199" s="53"/>
      <c r="G199" s="55">
        <v>3037.5319148936169</v>
      </c>
      <c r="H199" s="56"/>
      <c r="I199" s="57"/>
      <c r="J199" s="4" t="s">
        <v>147</v>
      </c>
      <c r="K199" s="49">
        <v>7727</v>
      </c>
      <c r="L199" s="53"/>
      <c r="M199" s="4" t="s">
        <v>148</v>
      </c>
      <c r="N199" s="4" t="s">
        <v>149</v>
      </c>
      <c r="O199" s="24">
        <v>3029.15</v>
      </c>
      <c r="P199" s="4"/>
      <c r="Q199" s="4"/>
      <c r="R199" s="4"/>
      <c r="S199" s="4"/>
      <c r="T199" s="61">
        <v>434.46</v>
      </c>
      <c r="U199" s="62"/>
      <c r="V199" s="62"/>
      <c r="W199" s="104"/>
      <c r="X199" s="58">
        <v>3463.61</v>
      </c>
      <c r="Y199" s="59"/>
      <c r="Z199" s="59"/>
      <c r="AA199" s="60"/>
    </row>
    <row r="200" spans="1:27" ht="15" customHeight="1" x14ac:dyDescent="0.2">
      <c r="A200" s="10"/>
      <c r="B200" s="49" t="s">
        <v>142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1"/>
    </row>
    <row r="201" spans="1:27" ht="15" customHeight="1" x14ac:dyDescent="0.2">
      <c r="A201" s="52">
        <v>43749</v>
      </c>
      <c r="B201" s="50"/>
      <c r="C201" s="53"/>
      <c r="D201" s="49" t="s">
        <v>160</v>
      </c>
      <c r="E201" s="50"/>
      <c r="F201" s="53"/>
      <c r="G201" s="55">
        <v>3037.5531914893618</v>
      </c>
      <c r="H201" s="56"/>
      <c r="I201" s="57"/>
      <c r="J201" s="4" t="s">
        <v>147</v>
      </c>
      <c r="K201" s="49">
        <v>7727</v>
      </c>
      <c r="L201" s="53"/>
      <c r="M201" s="4" t="s">
        <v>148</v>
      </c>
      <c r="N201" s="4" t="s">
        <v>149</v>
      </c>
      <c r="O201" s="24">
        <v>3029.15</v>
      </c>
      <c r="P201" s="4"/>
      <c r="Q201" s="4"/>
      <c r="R201" s="4"/>
      <c r="S201" s="4"/>
      <c r="T201" s="61">
        <v>434.46</v>
      </c>
      <c r="U201" s="62"/>
      <c r="V201" s="62"/>
      <c r="W201" s="104"/>
      <c r="X201" s="58">
        <v>3463.61</v>
      </c>
      <c r="Y201" s="59"/>
      <c r="Z201" s="59"/>
      <c r="AA201" s="60"/>
    </row>
    <row r="202" spans="1:27" ht="15" customHeight="1" x14ac:dyDescent="0.2">
      <c r="A202" s="10"/>
      <c r="B202" s="49" t="s">
        <v>142</v>
      </c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1"/>
    </row>
    <row r="203" spans="1:27" ht="15" customHeight="1" x14ac:dyDescent="0.2">
      <c r="A203" s="52">
        <v>43749</v>
      </c>
      <c r="B203" s="50"/>
      <c r="C203" s="53"/>
      <c r="D203" s="49" t="s">
        <v>161</v>
      </c>
      <c r="E203" s="50"/>
      <c r="F203" s="53"/>
      <c r="G203" s="55">
        <v>3037.5744680851062</v>
      </c>
      <c r="H203" s="56"/>
      <c r="I203" s="57"/>
      <c r="J203" s="4" t="s">
        <v>147</v>
      </c>
      <c r="K203" s="49">
        <v>7727</v>
      </c>
      <c r="L203" s="53"/>
      <c r="M203" s="4" t="s">
        <v>148</v>
      </c>
      <c r="N203" s="4" t="s">
        <v>149</v>
      </c>
      <c r="O203" s="24">
        <v>3029.15</v>
      </c>
      <c r="P203" s="4"/>
      <c r="Q203" s="4"/>
      <c r="R203" s="4"/>
      <c r="S203" s="4"/>
      <c r="T203" s="61">
        <v>434.46</v>
      </c>
      <c r="U203" s="62"/>
      <c r="V203" s="62"/>
      <c r="W203" s="104"/>
      <c r="X203" s="58">
        <v>3463.61</v>
      </c>
      <c r="Y203" s="59"/>
      <c r="Z203" s="59"/>
      <c r="AA203" s="60"/>
    </row>
    <row r="204" spans="1:27" ht="15" customHeight="1" x14ac:dyDescent="0.2">
      <c r="A204" s="10"/>
      <c r="B204" s="49" t="s">
        <v>142</v>
      </c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1"/>
    </row>
    <row r="205" spans="1:27" ht="15" customHeight="1" x14ac:dyDescent="0.2">
      <c r="A205" s="52">
        <v>43749</v>
      </c>
      <c r="B205" s="50"/>
      <c r="C205" s="53"/>
      <c r="D205" s="49" t="s">
        <v>162</v>
      </c>
      <c r="E205" s="50"/>
      <c r="F205" s="53"/>
      <c r="G205" s="55">
        <v>3037.5957446808511</v>
      </c>
      <c r="H205" s="56"/>
      <c r="I205" s="57"/>
      <c r="J205" s="4" t="s">
        <v>147</v>
      </c>
      <c r="K205" s="49">
        <v>7727</v>
      </c>
      <c r="L205" s="53"/>
      <c r="M205" s="4" t="s">
        <v>148</v>
      </c>
      <c r="N205" s="4" t="s">
        <v>149</v>
      </c>
      <c r="O205" s="24">
        <v>3029.15</v>
      </c>
      <c r="P205" s="4"/>
      <c r="Q205" s="4"/>
      <c r="R205" s="4"/>
      <c r="S205" s="4"/>
      <c r="T205" s="61">
        <v>434.46</v>
      </c>
      <c r="U205" s="62"/>
      <c r="V205" s="62"/>
      <c r="W205" s="104"/>
      <c r="X205" s="58">
        <v>3463.61</v>
      </c>
      <c r="Y205" s="59"/>
      <c r="Z205" s="59"/>
      <c r="AA205" s="60"/>
    </row>
    <row r="206" spans="1:27" ht="15" customHeight="1" x14ac:dyDescent="0.2">
      <c r="A206" s="10"/>
      <c r="B206" s="49" t="s">
        <v>142</v>
      </c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1"/>
    </row>
    <row r="207" spans="1:27" ht="15" customHeight="1" x14ac:dyDescent="0.2">
      <c r="A207" s="52">
        <v>43749</v>
      </c>
      <c r="B207" s="50"/>
      <c r="C207" s="53"/>
      <c r="D207" s="49" t="s">
        <v>163</v>
      </c>
      <c r="E207" s="50"/>
      <c r="F207" s="53"/>
      <c r="G207" s="55">
        <v>3037.6170212765956</v>
      </c>
      <c r="H207" s="56"/>
      <c r="I207" s="57"/>
      <c r="J207" s="4" t="s">
        <v>147</v>
      </c>
      <c r="K207" s="49">
        <v>7727</v>
      </c>
      <c r="L207" s="53"/>
      <c r="M207" s="4" t="s">
        <v>148</v>
      </c>
      <c r="N207" s="4" t="s">
        <v>149</v>
      </c>
      <c r="O207" s="24">
        <v>3029.15</v>
      </c>
      <c r="P207" s="4"/>
      <c r="Q207" s="4"/>
      <c r="R207" s="4"/>
      <c r="S207" s="4"/>
      <c r="T207" s="61">
        <v>434.46</v>
      </c>
      <c r="U207" s="62"/>
      <c r="V207" s="62"/>
      <c r="W207" s="104"/>
      <c r="X207" s="58">
        <v>3463.61</v>
      </c>
      <c r="Y207" s="59"/>
      <c r="Z207" s="59"/>
      <c r="AA207" s="60"/>
    </row>
    <row r="208" spans="1:27" ht="15" customHeight="1" x14ac:dyDescent="0.2">
      <c r="A208" s="10"/>
      <c r="B208" s="49" t="s">
        <v>142</v>
      </c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1"/>
    </row>
    <row r="209" spans="1:27" ht="15" customHeight="1" x14ac:dyDescent="0.2">
      <c r="A209" s="52">
        <v>43749</v>
      </c>
      <c r="B209" s="50"/>
      <c r="C209" s="53"/>
      <c r="D209" s="49" t="s">
        <v>164</v>
      </c>
      <c r="E209" s="50"/>
      <c r="F209" s="53"/>
      <c r="G209" s="55">
        <v>3037.6382978723404</v>
      </c>
      <c r="H209" s="56"/>
      <c r="I209" s="57"/>
      <c r="J209" s="4" t="s">
        <v>147</v>
      </c>
      <c r="K209" s="49">
        <v>7727</v>
      </c>
      <c r="L209" s="53"/>
      <c r="M209" s="4" t="s">
        <v>148</v>
      </c>
      <c r="N209" s="4" t="s">
        <v>149</v>
      </c>
      <c r="O209" s="24">
        <v>3029.15</v>
      </c>
      <c r="P209" s="4"/>
      <c r="Q209" s="4"/>
      <c r="R209" s="4"/>
      <c r="S209" s="4"/>
      <c r="T209" s="61">
        <v>434.46</v>
      </c>
      <c r="U209" s="62"/>
      <c r="V209" s="62"/>
      <c r="W209" s="104"/>
      <c r="X209" s="58">
        <v>3463.61</v>
      </c>
      <c r="Y209" s="59"/>
      <c r="Z209" s="59"/>
      <c r="AA209" s="60"/>
    </row>
    <row r="210" spans="1:27" ht="15" customHeight="1" x14ac:dyDescent="0.2">
      <c r="A210" s="10"/>
      <c r="B210" s="49" t="s">
        <v>142</v>
      </c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1"/>
    </row>
    <row r="211" spans="1:27" ht="15" customHeight="1" x14ac:dyDescent="0.2">
      <c r="A211" s="52">
        <v>43749</v>
      </c>
      <c r="B211" s="50"/>
      <c r="C211" s="53"/>
      <c r="D211" s="49" t="s">
        <v>165</v>
      </c>
      <c r="E211" s="50"/>
      <c r="F211" s="53"/>
      <c r="G211" s="55">
        <v>3037.6595744680849</v>
      </c>
      <c r="H211" s="56"/>
      <c r="I211" s="57"/>
      <c r="J211" s="4" t="s">
        <v>147</v>
      </c>
      <c r="K211" s="49">
        <v>7727</v>
      </c>
      <c r="L211" s="53"/>
      <c r="M211" s="4" t="s">
        <v>148</v>
      </c>
      <c r="N211" s="4" t="s">
        <v>149</v>
      </c>
      <c r="O211" s="24">
        <v>3029.15</v>
      </c>
      <c r="P211" s="4"/>
      <c r="Q211" s="4"/>
      <c r="R211" s="4"/>
      <c r="S211" s="4"/>
      <c r="T211" s="61">
        <v>434.46</v>
      </c>
      <c r="U211" s="62"/>
      <c r="V211" s="62"/>
      <c r="W211" s="104"/>
      <c r="X211" s="58">
        <v>3463.61</v>
      </c>
      <c r="Y211" s="59"/>
      <c r="Z211" s="59"/>
      <c r="AA211" s="60"/>
    </row>
    <row r="212" spans="1:27" ht="15" customHeight="1" x14ac:dyDescent="0.2">
      <c r="A212" s="10"/>
      <c r="B212" s="49" t="s">
        <v>142</v>
      </c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1"/>
    </row>
    <row r="213" spans="1:27" ht="15" customHeight="1" x14ac:dyDescent="0.2">
      <c r="A213" s="52">
        <v>43749</v>
      </c>
      <c r="B213" s="50"/>
      <c r="C213" s="53"/>
      <c r="D213" s="54">
        <v>43707</v>
      </c>
      <c r="E213" s="50"/>
      <c r="F213" s="53"/>
      <c r="G213" s="55">
        <v>2579.8000000000002</v>
      </c>
      <c r="H213" s="56"/>
      <c r="I213" s="57"/>
      <c r="J213" s="4" t="s">
        <v>22</v>
      </c>
      <c r="K213" s="49">
        <v>7727</v>
      </c>
      <c r="L213" s="53"/>
      <c r="M213" s="4" t="s">
        <v>120</v>
      </c>
      <c r="N213" s="4" t="s">
        <v>145</v>
      </c>
      <c r="O213" s="24">
        <v>22872.27</v>
      </c>
      <c r="P213" s="23">
        <v>618</v>
      </c>
      <c r="Q213" s="4"/>
      <c r="R213" s="4"/>
      <c r="S213" s="4"/>
      <c r="T213" s="4"/>
      <c r="U213" s="4"/>
      <c r="V213" s="4"/>
      <c r="W213" s="4"/>
      <c r="X213" s="58">
        <v>23490.27</v>
      </c>
      <c r="Y213" s="59"/>
      <c r="Z213" s="59"/>
      <c r="AA213" s="60"/>
    </row>
    <row r="214" spans="1:27" ht="15" customHeight="1" x14ac:dyDescent="0.2">
      <c r="A214" s="10"/>
      <c r="B214" s="49" t="s">
        <v>142</v>
      </c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1"/>
    </row>
    <row r="215" spans="1:27" ht="15" customHeight="1" x14ac:dyDescent="0.2">
      <c r="A215" s="52">
        <v>43749</v>
      </c>
      <c r="B215" s="50"/>
      <c r="C215" s="53"/>
      <c r="D215" s="49" t="s">
        <v>166</v>
      </c>
      <c r="E215" s="50"/>
      <c r="F215" s="53"/>
      <c r="G215" s="55">
        <v>3037.6808510638298</v>
      </c>
      <c r="H215" s="56"/>
      <c r="I215" s="57"/>
      <c r="J215" s="4" t="s">
        <v>147</v>
      </c>
      <c r="K215" s="49">
        <v>7727</v>
      </c>
      <c r="L215" s="53"/>
      <c r="M215" s="4" t="s">
        <v>148</v>
      </c>
      <c r="N215" s="4" t="s">
        <v>149</v>
      </c>
      <c r="O215" s="24">
        <v>3029.15</v>
      </c>
      <c r="P215" s="4"/>
      <c r="Q215" s="4"/>
      <c r="R215" s="4"/>
      <c r="S215" s="4"/>
      <c r="T215" s="61">
        <v>434.46</v>
      </c>
      <c r="U215" s="62"/>
      <c r="V215" s="62"/>
      <c r="W215" s="104"/>
      <c r="X215" s="58">
        <v>3463.61</v>
      </c>
      <c r="Y215" s="59"/>
      <c r="Z215" s="59"/>
      <c r="AA215" s="60"/>
    </row>
    <row r="216" spans="1:27" ht="15" customHeight="1" x14ac:dyDescent="0.2">
      <c r="A216" s="10"/>
      <c r="B216" s="49" t="s">
        <v>142</v>
      </c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1"/>
    </row>
    <row r="217" spans="1:27" ht="15" customHeight="1" x14ac:dyDescent="0.2">
      <c r="A217" s="52">
        <v>43749</v>
      </c>
      <c r="B217" s="50"/>
      <c r="C217" s="53"/>
      <c r="D217" s="54">
        <v>43738</v>
      </c>
      <c r="E217" s="50"/>
      <c r="F217" s="53"/>
      <c r="G217" s="55">
        <v>2579.8249999999998</v>
      </c>
      <c r="H217" s="56"/>
      <c r="I217" s="57"/>
      <c r="J217" s="4" t="s">
        <v>22</v>
      </c>
      <c r="K217" s="49">
        <v>7727</v>
      </c>
      <c r="L217" s="53"/>
      <c r="M217" s="4" t="s">
        <v>120</v>
      </c>
      <c r="N217" s="4" t="s">
        <v>145</v>
      </c>
      <c r="O217" s="24">
        <v>22872.27</v>
      </c>
      <c r="P217" s="23">
        <v>617.99</v>
      </c>
      <c r="Q217" s="4"/>
      <c r="R217" s="4"/>
      <c r="S217" s="4"/>
      <c r="T217" s="4"/>
      <c r="U217" s="4"/>
      <c r="V217" s="4"/>
      <c r="W217" s="4"/>
      <c r="X217" s="58">
        <v>23490.26</v>
      </c>
      <c r="Y217" s="59"/>
      <c r="Z217" s="59"/>
      <c r="AA217" s="60"/>
    </row>
    <row r="218" spans="1:27" ht="15" customHeight="1" x14ac:dyDescent="0.2">
      <c r="A218" s="10"/>
      <c r="B218" s="49" t="s">
        <v>142</v>
      </c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1"/>
    </row>
    <row r="219" spans="1:27" ht="15" customHeight="1" x14ac:dyDescent="0.2">
      <c r="A219" s="52">
        <v>43749</v>
      </c>
      <c r="B219" s="50"/>
      <c r="C219" s="53"/>
      <c r="D219" s="49" t="s">
        <v>167</v>
      </c>
      <c r="E219" s="50"/>
      <c r="F219" s="53"/>
      <c r="G219" s="55">
        <v>3037.7021276595747</v>
      </c>
      <c r="H219" s="56"/>
      <c r="I219" s="57"/>
      <c r="J219" s="4" t="s">
        <v>147</v>
      </c>
      <c r="K219" s="49">
        <v>7727</v>
      </c>
      <c r="L219" s="53"/>
      <c r="M219" s="4" t="s">
        <v>148</v>
      </c>
      <c r="N219" s="4" t="s">
        <v>149</v>
      </c>
      <c r="O219" s="24">
        <v>3029.15</v>
      </c>
      <c r="P219" s="4"/>
      <c r="Q219" s="4"/>
      <c r="R219" s="4"/>
      <c r="S219" s="4"/>
      <c r="T219" s="61">
        <v>434.46</v>
      </c>
      <c r="U219" s="62"/>
      <c r="V219" s="62"/>
      <c r="W219" s="104"/>
      <c r="X219" s="58">
        <v>3463.61</v>
      </c>
      <c r="Y219" s="59"/>
      <c r="Z219" s="59"/>
      <c r="AA219" s="60"/>
    </row>
    <row r="220" spans="1:27" ht="15" customHeight="1" x14ac:dyDescent="0.2">
      <c r="A220" s="10"/>
      <c r="B220" s="49" t="s">
        <v>142</v>
      </c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1"/>
    </row>
    <row r="221" spans="1:27" ht="15" customHeight="1" x14ac:dyDescent="0.2">
      <c r="A221" s="52">
        <v>43749</v>
      </c>
      <c r="B221" s="50"/>
      <c r="C221" s="53"/>
      <c r="D221" s="54">
        <v>43768</v>
      </c>
      <c r="E221" s="50"/>
      <c r="F221" s="53"/>
      <c r="G221" s="55">
        <v>2579.85</v>
      </c>
      <c r="H221" s="56"/>
      <c r="I221" s="57"/>
      <c r="J221" s="4" t="s">
        <v>22</v>
      </c>
      <c r="K221" s="49">
        <v>7727</v>
      </c>
      <c r="L221" s="53"/>
      <c r="M221" s="4" t="s">
        <v>120</v>
      </c>
      <c r="N221" s="4" t="s">
        <v>145</v>
      </c>
      <c r="O221" s="24">
        <v>22872.27</v>
      </c>
      <c r="P221" s="4"/>
      <c r="Q221" s="61">
        <v>344.89</v>
      </c>
      <c r="R221" s="104"/>
      <c r="S221" s="4"/>
      <c r="T221" s="4"/>
      <c r="U221" s="4"/>
      <c r="V221" s="4"/>
      <c r="W221" s="4"/>
      <c r="X221" s="58">
        <v>22527.38</v>
      </c>
      <c r="Y221" s="59"/>
      <c r="Z221" s="59"/>
      <c r="AA221" s="60"/>
    </row>
    <row r="222" spans="1:27" ht="15" customHeight="1" x14ac:dyDescent="0.2">
      <c r="A222" s="10"/>
      <c r="B222" s="49" t="s">
        <v>142</v>
      </c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1"/>
    </row>
    <row r="223" spans="1:27" ht="15" customHeight="1" x14ac:dyDescent="0.2">
      <c r="A223" s="52">
        <v>43749</v>
      </c>
      <c r="B223" s="50"/>
      <c r="C223" s="53"/>
      <c r="D223" s="49" t="s">
        <v>168</v>
      </c>
      <c r="E223" s="50"/>
      <c r="F223" s="53"/>
      <c r="G223" s="55">
        <v>3037.7234042553191</v>
      </c>
      <c r="H223" s="56"/>
      <c r="I223" s="57"/>
      <c r="J223" s="4" t="s">
        <v>147</v>
      </c>
      <c r="K223" s="49">
        <v>7727</v>
      </c>
      <c r="L223" s="53"/>
      <c r="M223" s="4" t="s">
        <v>148</v>
      </c>
      <c r="N223" s="4" t="s">
        <v>149</v>
      </c>
      <c r="O223" s="24">
        <v>3029.15</v>
      </c>
      <c r="P223" s="4"/>
      <c r="Q223" s="4"/>
      <c r="R223" s="4"/>
      <c r="S223" s="4"/>
      <c r="T223" s="61">
        <v>434.46</v>
      </c>
      <c r="U223" s="62"/>
      <c r="V223" s="62"/>
      <c r="W223" s="104"/>
      <c r="X223" s="58">
        <v>3463.61</v>
      </c>
      <c r="Y223" s="59"/>
      <c r="Z223" s="59"/>
      <c r="AA223" s="60"/>
    </row>
    <row r="224" spans="1:27" ht="15" customHeight="1" x14ac:dyDescent="0.2">
      <c r="A224" s="10"/>
      <c r="B224" s="49" t="s">
        <v>142</v>
      </c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1"/>
    </row>
    <row r="225" spans="1:27" ht="15" customHeight="1" x14ac:dyDescent="0.2">
      <c r="A225" s="52">
        <v>43749</v>
      </c>
      <c r="B225" s="50"/>
      <c r="C225" s="53"/>
      <c r="D225" s="54">
        <v>43799</v>
      </c>
      <c r="E225" s="50"/>
      <c r="F225" s="53"/>
      <c r="G225" s="55">
        <v>2579.875</v>
      </c>
      <c r="H225" s="56"/>
      <c r="I225" s="57"/>
      <c r="J225" s="4" t="s">
        <v>22</v>
      </c>
      <c r="K225" s="49">
        <v>7727</v>
      </c>
      <c r="L225" s="53"/>
      <c r="M225" s="4" t="s">
        <v>120</v>
      </c>
      <c r="N225" s="4" t="s">
        <v>145</v>
      </c>
      <c r="O225" s="24">
        <v>22872.27</v>
      </c>
      <c r="P225" s="4"/>
      <c r="Q225" s="61">
        <v>896.48</v>
      </c>
      <c r="R225" s="104"/>
      <c r="S225" s="4"/>
      <c r="T225" s="4"/>
      <c r="U225" s="4"/>
      <c r="V225" s="4"/>
      <c r="W225" s="4"/>
      <c r="X225" s="58">
        <v>21975.79</v>
      </c>
      <c r="Y225" s="59"/>
      <c r="Z225" s="59"/>
      <c r="AA225" s="60"/>
    </row>
    <row r="226" spans="1:27" ht="15" customHeight="1" x14ac:dyDescent="0.2">
      <c r="A226" s="10"/>
      <c r="B226" s="49" t="s">
        <v>142</v>
      </c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1"/>
    </row>
    <row r="227" spans="1:27" ht="15" customHeight="1" x14ac:dyDescent="0.2">
      <c r="A227" s="52">
        <v>43749</v>
      </c>
      <c r="B227" s="50"/>
      <c r="C227" s="53"/>
      <c r="D227" s="49" t="s">
        <v>169</v>
      </c>
      <c r="E227" s="50"/>
      <c r="F227" s="53"/>
      <c r="G227" s="55">
        <v>3037.744680851064</v>
      </c>
      <c r="H227" s="56"/>
      <c r="I227" s="57"/>
      <c r="J227" s="4" t="s">
        <v>147</v>
      </c>
      <c r="K227" s="49">
        <v>7727</v>
      </c>
      <c r="L227" s="53"/>
      <c r="M227" s="4" t="s">
        <v>148</v>
      </c>
      <c r="N227" s="4" t="s">
        <v>149</v>
      </c>
      <c r="O227" s="24">
        <v>3029.15</v>
      </c>
      <c r="P227" s="4"/>
      <c r="Q227" s="4"/>
      <c r="R227" s="4"/>
      <c r="S227" s="4"/>
      <c r="T227" s="61">
        <v>434.46</v>
      </c>
      <c r="U227" s="62"/>
      <c r="V227" s="62"/>
      <c r="W227" s="104"/>
      <c r="X227" s="58">
        <v>3463.61</v>
      </c>
      <c r="Y227" s="59"/>
      <c r="Z227" s="59"/>
      <c r="AA227" s="60"/>
    </row>
    <row r="228" spans="1:27" ht="15" customHeight="1" x14ac:dyDescent="0.2">
      <c r="A228" s="10"/>
      <c r="B228" s="49" t="s">
        <v>142</v>
      </c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1"/>
    </row>
    <row r="229" spans="1:27" ht="15" customHeight="1" x14ac:dyDescent="0.2">
      <c r="A229" s="52">
        <v>43749</v>
      </c>
      <c r="B229" s="50"/>
      <c r="C229" s="53"/>
      <c r="D229" s="54">
        <v>43829</v>
      </c>
      <c r="E229" s="50"/>
      <c r="F229" s="53"/>
      <c r="G229" s="55">
        <v>2579.9</v>
      </c>
      <c r="H229" s="56"/>
      <c r="I229" s="57"/>
      <c r="J229" s="4" t="s">
        <v>22</v>
      </c>
      <c r="K229" s="49">
        <v>7727</v>
      </c>
      <c r="L229" s="53"/>
      <c r="M229" s="4" t="s">
        <v>120</v>
      </c>
      <c r="N229" s="4" t="s">
        <v>145</v>
      </c>
      <c r="O229" s="24">
        <v>22872.27</v>
      </c>
      <c r="P229" s="4"/>
      <c r="Q229" s="58">
        <v>1417.42</v>
      </c>
      <c r="R229" s="101"/>
      <c r="S229" s="4"/>
      <c r="T229" s="4"/>
      <c r="U229" s="4"/>
      <c r="V229" s="4"/>
      <c r="W229" s="4"/>
      <c r="X229" s="58">
        <v>21454.85</v>
      </c>
      <c r="Y229" s="59"/>
      <c r="Z229" s="59"/>
      <c r="AA229" s="60"/>
    </row>
    <row r="230" spans="1:27" ht="15" customHeight="1" x14ac:dyDescent="0.2">
      <c r="A230" s="10"/>
      <c r="B230" s="49" t="s">
        <v>142</v>
      </c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1"/>
    </row>
    <row r="231" spans="1:27" ht="15" customHeight="1" x14ac:dyDescent="0.2">
      <c r="A231" s="52">
        <v>43749</v>
      </c>
      <c r="B231" s="50"/>
      <c r="C231" s="53"/>
      <c r="D231" s="49" t="s">
        <v>170</v>
      </c>
      <c r="E231" s="50"/>
      <c r="F231" s="53"/>
      <c r="G231" s="55">
        <v>3037.7659574468084</v>
      </c>
      <c r="H231" s="56"/>
      <c r="I231" s="57"/>
      <c r="J231" s="4" t="s">
        <v>147</v>
      </c>
      <c r="K231" s="49">
        <v>7727</v>
      </c>
      <c r="L231" s="53"/>
      <c r="M231" s="4" t="s">
        <v>148</v>
      </c>
      <c r="N231" s="4" t="s">
        <v>149</v>
      </c>
      <c r="O231" s="24">
        <v>3029.15</v>
      </c>
      <c r="P231" s="4"/>
      <c r="Q231" s="4"/>
      <c r="R231" s="4"/>
      <c r="S231" s="4"/>
      <c r="T231" s="61">
        <v>434.46</v>
      </c>
      <c r="U231" s="62"/>
      <c r="V231" s="62"/>
      <c r="W231" s="104"/>
      <c r="X231" s="58">
        <v>3463.61</v>
      </c>
      <c r="Y231" s="59"/>
      <c r="Z231" s="59"/>
      <c r="AA231" s="60"/>
    </row>
    <row r="232" spans="1:27" ht="15" customHeight="1" x14ac:dyDescent="0.2">
      <c r="A232" s="10"/>
      <c r="B232" s="49" t="s">
        <v>142</v>
      </c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1"/>
    </row>
    <row r="233" spans="1:27" ht="15" customHeight="1" x14ac:dyDescent="0.2">
      <c r="A233" s="52">
        <v>43749</v>
      </c>
      <c r="B233" s="50"/>
      <c r="C233" s="53"/>
      <c r="D233" s="49" t="s">
        <v>171</v>
      </c>
      <c r="E233" s="50"/>
      <c r="F233" s="53"/>
      <c r="G233" s="55">
        <v>2579.9250000000002</v>
      </c>
      <c r="H233" s="56"/>
      <c r="I233" s="57"/>
      <c r="J233" s="4" t="s">
        <v>22</v>
      </c>
      <c r="K233" s="49">
        <v>7727</v>
      </c>
      <c r="L233" s="53"/>
      <c r="M233" s="4" t="s">
        <v>120</v>
      </c>
      <c r="N233" s="4" t="s">
        <v>145</v>
      </c>
      <c r="O233" s="24">
        <v>22872.27</v>
      </c>
      <c r="P233" s="4"/>
      <c r="Q233" s="58">
        <v>1942.75</v>
      </c>
      <c r="R233" s="101"/>
      <c r="S233" s="4"/>
      <c r="T233" s="4"/>
      <c r="U233" s="4"/>
      <c r="V233" s="4"/>
      <c r="W233" s="4"/>
      <c r="X233" s="58">
        <v>20929.52</v>
      </c>
      <c r="Y233" s="59"/>
      <c r="Z233" s="59"/>
      <c r="AA233" s="60"/>
    </row>
    <row r="234" spans="1:27" ht="15" customHeight="1" x14ac:dyDescent="0.2">
      <c r="A234" s="10"/>
      <c r="B234" s="49" t="s">
        <v>142</v>
      </c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1"/>
    </row>
    <row r="235" spans="1:27" ht="15" customHeight="1" x14ac:dyDescent="0.2">
      <c r="A235" s="52">
        <v>43749</v>
      </c>
      <c r="B235" s="50"/>
      <c r="C235" s="53"/>
      <c r="D235" s="49" t="s">
        <v>172</v>
      </c>
      <c r="E235" s="50"/>
      <c r="F235" s="53"/>
      <c r="G235" s="55">
        <v>3037.7872340425533</v>
      </c>
      <c r="H235" s="56"/>
      <c r="I235" s="57"/>
      <c r="J235" s="4" t="s">
        <v>147</v>
      </c>
      <c r="K235" s="49">
        <v>7727</v>
      </c>
      <c r="L235" s="53"/>
      <c r="M235" s="4" t="s">
        <v>148</v>
      </c>
      <c r="N235" s="4" t="s">
        <v>149</v>
      </c>
      <c r="O235" s="24">
        <v>3029.15</v>
      </c>
      <c r="P235" s="4"/>
      <c r="Q235" s="4"/>
      <c r="R235" s="4"/>
      <c r="S235" s="4"/>
      <c r="T235" s="61">
        <v>434.46</v>
      </c>
      <c r="U235" s="62"/>
      <c r="V235" s="62"/>
      <c r="W235" s="104"/>
      <c r="X235" s="58">
        <v>3463.61</v>
      </c>
      <c r="Y235" s="59"/>
      <c r="Z235" s="59"/>
      <c r="AA235" s="60"/>
    </row>
    <row r="236" spans="1:27" ht="15" customHeight="1" x14ac:dyDescent="0.2">
      <c r="A236" s="10"/>
      <c r="B236" s="49" t="s">
        <v>142</v>
      </c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1"/>
    </row>
    <row r="237" spans="1:27" ht="15" customHeight="1" x14ac:dyDescent="0.2">
      <c r="A237" s="52">
        <v>43749</v>
      </c>
      <c r="B237" s="50"/>
      <c r="C237" s="53"/>
      <c r="D237" s="49" t="s">
        <v>173</v>
      </c>
      <c r="E237" s="50"/>
      <c r="F237" s="53"/>
      <c r="G237" s="55">
        <v>2579.9499999999998</v>
      </c>
      <c r="H237" s="56"/>
      <c r="I237" s="57"/>
      <c r="J237" s="4" t="s">
        <v>22</v>
      </c>
      <c r="K237" s="49">
        <v>7727</v>
      </c>
      <c r="L237" s="53"/>
      <c r="M237" s="4" t="s">
        <v>120</v>
      </c>
      <c r="N237" s="4" t="s">
        <v>145</v>
      </c>
      <c r="O237" s="24">
        <v>22872.27</v>
      </c>
      <c r="P237" s="4"/>
      <c r="Q237" s="58">
        <v>2422.5300000000002</v>
      </c>
      <c r="R237" s="101"/>
      <c r="S237" s="4"/>
      <c r="T237" s="4"/>
      <c r="U237" s="4"/>
      <c r="V237" s="4"/>
      <c r="W237" s="4"/>
      <c r="X237" s="58">
        <v>20449.740000000002</v>
      </c>
      <c r="Y237" s="59"/>
      <c r="Z237" s="59"/>
      <c r="AA237" s="60"/>
    </row>
    <row r="238" spans="1:27" ht="15" customHeight="1" x14ac:dyDescent="0.2">
      <c r="A238" s="10"/>
      <c r="B238" s="49" t="s">
        <v>142</v>
      </c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1"/>
    </row>
    <row r="239" spans="1:27" ht="15" customHeight="1" x14ac:dyDescent="0.2">
      <c r="A239" s="52">
        <v>43749</v>
      </c>
      <c r="B239" s="50"/>
      <c r="C239" s="53"/>
      <c r="D239" s="49" t="s">
        <v>174</v>
      </c>
      <c r="E239" s="50"/>
      <c r="F239" s="53"/>
      <c r="G239" s="55">
        <v>3037.8085106382978</v>
      </c>
      <c r="H239" s="56"/>
      <c r="I239" s="57"/>
      <c r="J239" s="4" t="s">
        <v>147</v>
      </c>
      <c r="K239" s="49">
        <v>7727</v>
      </c>
      <c r="L239" s="53"/>
      <c r="M239" s="4" t="s">
        <v>148</v>
      </c>
      <c r="N239" s="4" t="s">
        <v>149</v>
      </c>
      <c r="O239" s="24">
        <v>3029.15</v>
      </c>
      <c r="P239" s="4"/>
      <c r="Q239" s="4"/>
      <c r="R239" s="4"/>
      <c r="S239" s="4"/>
      <c r="T239" s="61">
        <v>434.46</v>
      </c>
      <c r="U239" s="62"/>
      <c r="V239" s="62"/>
      <c r="W239" s="104"/>
      <c r="X239" s="58">
        <v>3463.61</v>
      </c>
      <c r="Y239" s="59"/>
      <c r="Z239" s="59"/>
      <c r="AA239" s="60"/>
    </row>
    <row r="240" spans="1:27" ht="15" customHeight="1" x14ac:dyDescent="0.2">
      <c r="A240" s="10"/>
      <c r="B240" s="49" t="s">
        <v>142</v>
      </c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1"/>
    </row>
    <row r="241" spans="1:27" ht="15" customHeight="1" x14ac:dyDescent="0.2">
      <c r="A241" s="52">
        <v>43749</v>
      </c>
      <c r="B241" s="50"/>
      <c r="C241" s="53"/>
      <c r="D241" s="49" t="s">
        <v>175</v>
      </c>
      <c r="E241" s="50"/>
      <c r="F241" s="53"/>
      <c r="G241" s="55">
        <v>2579.9749999999999</v>
      </c>
      <c r="H241" s="56"/>
      <c r="I241" s="57"/>
      <c r="J241" s="4" t="s">
        <v>22</v>
      </c>
      <c r="K241" s="49">
        <v>7727</v>
      </c>
      <c r="L241" s="53"/>
      <c r="M241" s="4" t="s">
        <v>120</v>
      </c>
      <c r="N241" s="4" t="s">
        <v>145</v>
      </c>
      <c r="O241" s="24">
        <v>22872.27</v>
      </c>
      <c r="P241" s="4"/>
      <c r="Q241" s="58">
        <v>2907.29</v>
      </c>
      <c r="R241" s="101"/>
      <c r="S241" s="4"/>
      <c r="T241" s="4"/>
      <c r="U241" s="4"/>
      <c r="V241" s="4"/>
      <c r="W241" s="4"/>
      <c r="X241" s="58">
        <v>19964.98</v>
      </c>
      <c r="Y241" s="59"/>
      <c r="Z241" s="59"/>
      <c r="AA241" s="60"/>
    </row>
    <row r="242" spans="1:27" ht="15" customHeight="1" x14ac:dyDescent="0.2">
      <c r="A242" s="10"/>
      <c r="B242" s="49" t="s">
        <v>142</v>
      </c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1"/>
    </row>
    <row r="243" spans="1:27" ht="15" customHeight="1" x14ac:dyDescent="0.2">
      <c r="A243" s="52">
        <v>43749</v>
      </c>
      <c r="B243" s="50"/>
      <c r="C243" s="53"/>
      <c r="D243" s="49" t="s">
        <v>176</v>
      </c>
      <c r="E243" s="50"/>
      <c r="F243" s="53"/>
      <c r="G243" s="55">
        <v>3037.8297872340427</v>
      </c>
      <c r="H243" s="56"/>
      <c r="I243" s="57"/>
      <c r="J243" s="4" t="s">
        <v>147</v>
      </c>
      <c r="K243" s="49">
        <v>7727</v>
      </c>
      <c r="L243" s="53"/>
      <c r="M243" s="4" t="s">
        <v>148</v>
      </c>
      <c r="N243" s="4" t="s">
        <v>149</v>
      </c>
      <c r="O243" s="24">
        <v>3029.26</v>
      </c>
      <c r="P243" s="4"/>
      <c r="Q243" s="4"/>
      <c r="R243" s="4"/>
      <c r="S243" s="4"/>
      <c r="T243" s="61">
        <v>145.53</v>
      </c>
      <c r="U243" s="62"/>
      <c r="V243" s="62"/>
      <c r="W243" s="104"/>
      <c r="X243" s="58">
        <v>3174.79</v>
      </c>
      <c r="Y243" s="59"/>
      <c r="Z243" s="59"/>
      <c r="AA243" s="60"/>
    </row>
    <row r="244" spans="1:27" ht="15" customHeight="1" x14ac:dyDescent="0.2">
      <c r="A244" s="10"/>
      <c r="B244" s="49" t="s">
        <v>142</v>
      </c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1"/>
    </row>
    <row r="245" spans="1:27" ht="15" customHeight="1" x14ac:dyDescent="0.2">
      <c r="A245" s="52">
        <v>43749</v>
      </c>
      <c r="B245" s="50"/>
      <c r="C245" s="53"/>
      <c r="D245" s="49" t="s">
        <v>177</v>
      </c>
      <c r="E245" s="50"/>
      <c r="F245" s="53"/>
      <c r="G245" s="55">
        <v>2580</v>
      </c>
      <c r="H245" s="56"/>
      <c r="I245" s="57"/>
      <c r="J245" s="4" t="s">
        <v>22</v>
      </c>
      <c r="K245" s="49">
        <v>7727</v>
      </c>
      <c r="L245" s="53"/>
      <c r="M245" s="4" t="s">
        <v>120</v>
      </c>
      <c r="N245" s="4" t="s">
        <v>145</v>
      </c>
      <c r="O245" s="24">
        <v>22872.27</v>
      </c>
      <c r="P245" s="4"/>
      <c r="Q245" s="58">
        <v>3396.14</v>
      </c>
      <c r="R245" s="101"/>
      <c r="S245" s="4"/>
      <c r="T245" s="4"/>
      <c r="U245" s="4"/>
      <c r="V245" s="4"/>
      <c r="W245" s="4"/>
      <c r="X245" s="58">
        <v>19476.13</v>
      </c>
      <c r="Y245" s="59"/>
      <c r="Z245" s="59"/>
      <c r="AA245" s="60"/>
    </row>
    <row r="246" spans="1:27" ht="15" customHeight="1" x14ac:dyDescent="0.2">
      <c r="A246" s="10"/>
      <c r="B246" s="49" t="s">
        <v>142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1"/>
    </row>
    <row r="247" spans="1:27" ht="15" customHeight="1" x14ac:dyDescent="0.2">
      <c r="A247" s="52">
        <v>43749</v>
      </c>
      <c r="B247" s="50"/>
      <c r="C247" s="53"/>
      <c r="D247" s="49" t="s">
        <v>178</v>
      </c>
      <c r="E247" s="50"/>
      <c r="F247" s="53"/>
      <c r="G247" s="55">
        <v>3037.8510638297871</v>
      </c>
      <c r="H247" s="56"/>
      <c r="I247" s="57"/>
      <c r="J247" s="4" t="s">
        <v>147</v>
      </c>
      <c r="K247" s="49">
        <v>7727</v>
      </c>
      <c r="L247" s="53"/>
      <c r="M247" s="4" t="s">
        <v>148</v>
      </c>
      <c r="N247" s="4" t="s">
        <v>149</v>
      </c>
      <c r="O247" s="24">
        <v>3029.26</v>
      </c>
      <c r="P247" s="4"/>
      <c r="Q247" s="4"/>
      <c r="R247" s="4"/>
      <c r="S247" s="4"/>
      <c r="T247" s="61">
        <v>145.53</v>
      </c>
      <c r="U247" s="62"/>
      <c r="V247" s="62"/>
      <c r="W247" s="104"/>
      <c r="X247" s="58">
        <v>3174.79</v>
      </c>
      <c r="Y247" s="59"/>
      <c r="Z247" s="59"/>
      <c r="AA247" s="60"/>
    </row>
    <row r="248" spans="1:27" ht="15" customHeight="1" x14ac:dyDescent="0.2">
      <c r="A248" s="10"/>
      <c r="B248" s="49" t="s">
        <v>142</v>
      </c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1"/>
    </row>
    <row r="249" spans="1:27" ht="15" customHeight="1" x14ac:dyDescent="0.2">
      <c r="A249" s="52">
        <v>43749</v>
      </c>
      <c r="B249" s="50"/>
      <c r="C249" s="53"/>
      <c r="D249" s="49" t="s">
        <v>179</v>
      </c>
      <c r="E249" s="50"/>
      <c r="F249" s="53"/>
      <c r="G249" s="55">
        <v>3037.872340425532</v>
      </c>
      <c r="H249" s="56"/>
      <c r="I249" s="57"/>
      <c r="J249" s="4" t="s">
        <v>147</v>
      </c>
      <c r="K249" s="49">
        <v>7727</v>
      </c>
      <c r="L249" s="53"/>
      <c r="M249" s="4" t="s">
        <v>148</v>
      </c>
      <c r="N249" s="4" t="s">
        <v>149</v>
      </c>
      <c r="O249" s="24">
        <v>3029.26</v>
      </c>
      <c r="P249" s="4"/>
      <c r="Q249" s="4"/>
      <c r="R249" s="4"/>
      <c r="S249" s="4"/>
      <c r="T249" s="61">
        <v>145.53</v>
      </c>
      <c r="U249" s="62"/>
      <c r="V249" s="62"/>
      <c r="W249" s="104"/>
      <c r="X249" s="58">
        <v>3174.79</v>
      </c>
      <c r="Y249" s="59"/>
      <c r="Z249" s="59"/>
      <c r="AA249" s="60"/>
    </row>
    <row r="250" spans="1:27" ht="15" customHeight="1" x14ac:dyDescent="0.2">
      <c r="A250" s="10"/>
      <c r="B250" s="49" t="s">
        <v>142</v>
      </c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1"/>
    </row>
    <row r="251" spans="1:27" ht="15" customHeight="1" x14ac:dyDescent="0.2">
      <c r="A251" s="52">
        <v>43749</v>
      </c>
      <c r="B251" s="50"/>
      <c r="C251" s="53"/>
      <c r="D251" s="49" t="s">
        <v>180</v>
      </c>
      <c r="E251" s="50"/>
      <c r="F251" s="53"/>
      <c r="G251" s="55">
        <v>3037.8936170212764</v>
      </c>
      <c r="H251" s="56"/>
      <c r="I251" s="57"/>
      <c r="J251" s="4" t="s">
        <v>147</v>
      </c>
      <c r="K251" s="49">
        <v>7727</v>
      </c>
      <c r="L251" s="53"/>
      <c r="M251" s="4" t="s">
        <v>148</v>
      </c>
      <c r="N251" s="4" t="s">
        <v>149</v>
      </c>
      <c r="O251" s="24">
        <v>3029.26</v>
      </c>
      <c r="P251" s="4"/>
      <c r="Q251" s="4"/>
      <c r="R251" s="4"/>
      <c r="S251" s="4"/>
      <c r="T251" s="61">
        <v>145.53</v>
      </c>
      <c r="U251" s="62"/>
      <c r="V251" s="62"/>
      <c r="W251" s="104"/>
      <c r="X251" s="58">
        <v>3174.79</v>
      </c>
      <c r="Y251" s="59"/>
      <c r="Z251" s="59"/>
      <c r="AA251" s="60"/>
    </row>
    <row r="252" spans="1:27" ht="15" customHeight="1" x14ac:dyDescent="0.2">
      <c r="A252" s="10"/>
      <c r="B252" s="49" t="s">
        <v>142</v>
      </c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1"/>
    </row>
    <row r="253" spans="1:27" ht="15" customHeight="1" x14ac:dyDescent="0.2">
      <c r="A253" s="52">
        <v>43749</v>
      </c>
      <c r="B253" s="50"/>
      <c r="C253" s="53"/>
      <c r="D253" s="49" t="s">
        <v>181</v>
      </c>
      <c r="E253" s="50"/>
      <c r="F253" s="53"/>
      <c r="G253" s="55">
        <v>3037.9148936170213</v>
      </c>
      <c r="H253" s="56"/>
      <c r="I253" s="57"/>
      <c r="J253" s="4" t="s">
        <v>147</v>
      </c>
      <c r="K253" s="49">
        <v>7727</v>
      </c>
      <c r="L253" s="53"/>
      <c r="M253" s="4" t="s">
        <v>148</v>
      </c>
      <c r="N253" s="4" t="s">
        <v>149</v>
      </c>
      <c r="O253" s="24">
        <v>3029.26</v>
      </c>
      <c r="P253" s="4"/>
      <c r="Q253" s="4"/>
      <c r="R253" s="4"/>
      <c r="S253" s="4"/>
      <c r="T253" s="61">
        <v>145.53</v>
      </c>
      <c r="U253" s="62"/>
      <c r="V253" s="62"/>
      <c r="W253" s="104"/>
      <c r="X253" s="58">
        <v>3174.79</v>
      </c>
      <c r="Y253" s="59"/>
      <c r="Z253" s="59"/>
      <c r="AA253" s="60"/>
    </row>
    <row r="254" spans="1:27" ht="15" customHeight="1" x14ac:dyDescent="0.2">
      <c r="A254" s="10"/>
      <c r="B254" s="49" t="s">
        <v>142</v>
      </c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1"/>
    </row>
    <row r="255" spans="1:27" ht="15" customHeight="1" x14ac:dyDescent="0.2">
      <c r="A255" s="52">
        <v>43749</v>
      </c>
      <c r="B255" s="50"/>
      <c r="C255" s="53"/>
      <c r="D255" s="49" t="s">
        <v>182</v>
      </c>
      <c r="E255" s="50"/>
      <c r="F255" s="53"/>
      <c r="G255" s="55">
        <v>3037.9361702127658</v>
      </c>
      <c r="H255" s="56"/>
      <c r="I255" s="57"/>
      <c r="J255" s="4" t="s">
        <v>147</v>
      </c>
      <c r="K255" s="49">
        <v>7727</v>
      </c>
      <c r="L255" s="53"/>
      <c r="M255" s="4" t="s">
        <v>148</v>
      </c>
      <c r="N255" s="4" t="s">
        <v>149</v>
      </c>
      <c r="O255" s="24">
        <v>3029.26</v>
      </c>
      <c r="P255" s="4"/>
      <c r="Q255" s="4"/>
      <c r="R255" s="4"/>
      <c r="S255" s="4"/>
      <c r="T255" s="61">
        <v>145.53</v>
      </c>
      <c r="U255" s="62"/>
      <c r="V255" s="62"/>
      <c r="W255" s="104"/>
      <c r="X255" s="58">
        <v>3174.79</v>
      </c>
      <c r="Y255" s="59"/>
      <c r="Z255" s="59"/>
      <c r="AA255" s="60"/>
    </row>
    <row r="256" spans="1:27" ht="15" customHeight="1" x14ac:dyDescent="0.2">
      <c r="A256" s="10"/>
      <c r="B256" s="49" t="s">
        <v>142</v>
      </c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1"/>
    </row>
    <row r="257" spans="1:27" ht="15" customHeight="1" x14ac:dyDescent="0.2">
      <c r="A257" s="52">
        <v>43749</v>
      </c>
      <c r="B257" s="50"/>
      <c r="C257" s="53"/>
      <c r="D257" s="49" t="s">
        <v>183</v>
      </c>
      <c r="E257" s="50"/>
      <c r="F257" s="53"/>
      <c r="G257" s="55">
        <v>3037.9574468085107</v>
      </c>
      <c r="H257" s="56"/>
      <c r="I257" s="57"/>
      <c r="J257" s="4" t="s">
        <v>147</v>
      </c>
      <c r="K257" s="49">
        <v>7727</v>
      </c>
      <c r="L257" s="53"/>
      <c r="M257" s="4" t="s">
        <v>148</v>
      </c>
      <c r="N257" s="4" t="s">
        <v>149</v>
      </c>
      <c r="O257" s="24">
        <v>3029.26</v>
      </c>
      <c r="P257" s="4"/>
      <c r="Q257" s="4"/>
      <c r="R257" s="4"/>
      <c r="S257" s="4"/>
      <c r="T257" s="61">
        <v>145.53</v>
      </c>
      <c r="U257" s="62"/>
      <c r="V257" s="62"/>
      <c r="W257" s="104"/>
      <c r="X257" s="58">
        <v>3174.79</v>
      </c>
      <c r="Y257" s="59"/>
      <c r="Z257" s="59"/>
      <c r="AA257" s="60"/>
    </row>
    <row r="258" spans="1:27" ht="15" customHeight="1" x14ac:dyDescent="0.2">
      <c r="A258" s="10"/>
      <c r="B258" s="49" t="s">
        <v>142</v>
      </c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1"/>
    </row>
    <row r="259" spans="1:27" ht="15" customHeight="1" x14ac:dyDescent="0.2">
      <c r="A259" s="52">
        <v>43749</v>
      </c>
      <c r="B259" s="50"/>
      <c r="C259" s="53"/>
      <c r="D259" s="54">
        <v>43549</v>
      </c>
      <c r="E259" s="50"/>
      <c r="F259" s="53"/>
      <c r="G259" s="55">
        <v>3037.2848101265822</v>
      </c>
      <c r="H259" s="56"/>
      <c r="I259" s="57"/>
      <c r="J259" s="4" t="s">
        <v>22</v>
      </c>
      <c r="K259" s="49">
        <v>7727</v>
      </c>
      <c r="L259" s="53"/>
      <c r="M259" s="4" t="s">
        <v>148</v>
      </c>
      <c r="N259" s="4" t="s">
        <v>149</v>
      </c>
      <c r="O259" s="23">
        <v>36.03</v>
      </c>
      <c r="P259" s="4"/>
      <c r="Q259" s="4"/>
      <c r="R259" s="4"/>
      <c r="S259" s="4"/>
      <c r="T259" s="61">
        <v>24.25</v>
      </c>
      <c r="U259" s="62"/>
      <c r="V259" s="62"/>
      <c r="W259" s="104"/>
      <c r="X259" s="61">
        <v>60.28</v>
      </c>
      <c r="Y259" s="62"/>
      <c r="Z259" s="62"/>
      <c r="AA259" s="63"/>
    </row>
    <row r="260" spans="1:27" ht="15" customHeight="1" x14ac:dyDescent="0.2">
      <c r="A260" s="10"/>
      <c r="B260" s="49" t="s">
        <v>142</v>
      </c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1"/>
    </row>
    <row r="261" spans="1:27" ht="15" customHeight="1" x14ac:dyDescent="0.2">
      <c r="A261" s="52">
        <v>43749</v>
      </c>
      <c r="B261" s="50"/>
      <c r="C261" s="53"/>
      <c r="D261" s="49" t="s">
        <v>184</v>
      </c>
      <c r="E261" s="50"/>
      <c r="F261" s="53"/>
      <c r="G261" s="55">
        <v>3037.9787234042551</v>
      </c>
      <c r="H261" s="56"/>
      <c r="I261" s="57"/>
      <c r="J261" s="4" t="s">
        <v>147</v>
      </c>
      <c r="K261" s="49">
        <v>7727</v>
      </c>
      <c r="L261" s="53"/>
      <c r="M261" s="4" t="s">
        <v>148</v>
      </c>
      <c r="N261" s="4" t="s">
        <v>149</v>
      </c>
      <c r="O261" s="24">
        <v>3029.26</v>
      </c>
      <c r="P261" s="4"/>
      <c r="Q261" s="4"/>
      <c r="R261" s="4"/>
      <c r="S261" s="4"/>
      <c r="T261" s="61">
        <v>145.53</v>
      </c>
      <c r="U261" s="62"/>
      <c r="V261" s="62"/>
      <c r="W261" s="104"/>
      <c r="X261" s="58">
        <v>3174.79</v>
      </c>
      <c r="Y261" s="59"/>
      <c r="Z261" s="59"/>
      <c r="AA261" s="60"/>
    </row>
    <row r="262" spans="1:27" ht="15" customHeight="1" x14ac:dyDescent="0.2">
      <c r="A262" s="10"/>
      <c r="B262" s="49" t="s">
        <v>142</v>
      </c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1"/>
    </row>
    <row r="263" spans="1:27" ht="15" customHeight="1" x14ac:dyDescent="0.2">
      <c r="A263" s="52">
        <v>43749</v>
      </c>
      <c r="B263" s="50"/>
      <c r="C263" s="53"/>
      <c r="D263" s="49" t="s">
        <v>185</v>
      </c>
      <c r="E263" s="50"/>
      <c r="F263" s="53"/>
      <c r="G263" s="55">
        <v>3038</v>
      </c>
      <c r="H263" s="56"/>
      <c r="I263" s="57"/>
      <c r="J263" s="4" t="s">
        <v>147</v>
      </c>
      <c r="K263" s="49">
        <v>7727</v>
      </c>
      <c r="L263" s="53"/>
      <c r="M263" s="4" t="s">
        <v>148</v>
      </c>
      <c r="N263" s="4" t="s">
        <v>149</v>
      </c>
      <c r="O263" s="24">
        <v>3029.26</v>
      </c>
      <c r="P263" s="4"/>
      <c r="Q263" s="4"/>
      <c r="R263" s="4"/>
      <c r="S263" s="4"/>
      <c r="T263" s="61">
        <v>145.53</v>
      </c>
      <c r="U263" s="62"/>
      <c r="V263" s="62"/>
      <c r="W263" s="104"/>
      <c r="X263" s="58">
        <v>3174.79</v>
      </c>
      <c r="Y263" s="59"/>
      <c r="Z263" s="59"/>
      <c r="AA263" s="60"/>
    </row>
    <row r="264" spans="1:27" ht="15" customHeight="1" x14ac:dyDescent="0.2">
      <c r="A264" s="10"/>
      <c r="B264" s="49" t="s">
        <v>142</v>
      </c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1"/>
    </row>
    <row r="265" spans="1:27" ht="15" customHeight="1" x14ac:dyDescent="0.2">
      <c r="A265" s="52">
        <v>43749</v>
      </c>
      <c r="B265" s="50"/>
      <c r="C265" s="53"/>
      <c r="D265" s="54">
        <v>43610</v>
      </c>
      <c r="E265" s="50"/>
      <c r="F265" s="53"/>
      <c r="G265" s="55">
        <v>3037.3101265822784</v>
      </c>
      <c r="H265" s="56"/>
      <c r="I265" s="57"/>
      <c r="J265" s="4" t="s">
        <v>22</v>
      </c>
      <c r="K265" s="49">
        <v>7727</v>
      </c>
      <c r="L265" s="53"/>
      <c r="M265" s="4" t="s">
        <v>148</v>
      </c>
      <c r="N265" s="4" t="s">
        <v>149</v>
      </c>
      <c r="O265" s="24">
        <v>2018.93</v>
      </c>
      <c r="P265" s="4"/>
      <c r="Q265" s="4"/>
      <c r="R265" s="4"/>
      <c r="S265" s="4"/>
      <c r="T265" s="58">
        <v>1358.55</v>
      </c>
      <c r="U265" s="59"/>
      <c r="V265" s="59"/>
      <c r="W265" s="101"/>
      <c r="X265" s="58">
        <v>3377.48</v>
      </c>
      <c r="Y265" s="59"/>
      <c r="Z265" s="59"/>
      <c r="AA265" s="60"/>
    </row>
    <row r="266" spans="1:27" ht="15" customHeight="1" x14ac:dyDescent="0.2">
      <c r="A266" s="10"/>
      <c r="B266" s="49" t="s">
        <v>142</v>
      </c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1"/>
    </row>
    <row r="267" spans="1:27" ht="15" customHeight="1" x14ac:dyDescent="0.2">
      <c r="A267" s="52">
        <v>43749</v>
      </c>
      <c r="B267" s="50"/>
      <c r="C267" s="53"/>
      <c r="D267" s="54">
        <v>43641</v>
      </c>
      <c r="E267" s="50"/>
      <c r="F267" s="53"/>
      <c r="G267" s="55">
        <v>3037.3164556962024</v>
      </c>
      <c r="H267" s="56"/>
      <c r="I267" s="57"/>
      <c r="J267" s="4" t="s">
        <v>22</v>
      </c>
      <c r="K267" s="49">
        <v>7727</v>
      </c>
      <c r="L267" s="53"/>
      <c r="M267" s="4" t="s">
        <v>148</v>
      </c>
      <c r="N267" s="4" t="s">
        <v>149</v>
      </c>
      <c r="O267" s="24">
        <v>2018.93</v>
      </c>
      <c r="P267" s="4"/>
      <c r="Q267" s="4"/>
      <c r="R267" s="4"/>
      <c r="S267" s="4"/>
      <c r="T267" s="58">
        <v>1358.55</v>
      </c>
      <c r="U267" s="59"/>
      <c r="V267" s="59"/>
      <c r="W267" s="101"/>
      <c r="X267" s="58">
        <v>3377.48</v>
      </c>
      <c r="Y267" s="59"/>
      <c r="Z267" s="59"/>
      <c r="AA267" s="60"/>
    </row>
    <row r="268" spans="1:27" ht="15" customHeight="1" x14ac:dyDescent="0.2">
      <c r="A268" s="10"/>
      <c r="B268" s="49" t="s">
        <v>142</v>
      </c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1"/>
    </row>
    <row r="269" spans="1:27" ht="15" customHeight="1" x14ac:dyDescent="0.2">
      <c r="A269" s="52">
        <v>43749</v>
      </c>
      <c r="B269" s="50"/>
      <c r="C269" s="53"/>
      <c r="D269" s="54">
        <v>43671</v>
      </c>
      <c r="E269" s="50"/>
      <c r="F269" s="53"/>
      <c r="G269" s="55">
        <v>3037.3227848101264</v>
      </c>
      <c r="H269" s="56"/>
      <c r="I269" s="57"/>
      <c r="J269" s="4" t="s">
        <v>22</v>
      </c>
      <c r="K269" s="49">
        <v>7727</v>
      </c>
      <c r="L269" s="53"/>
      <c r="M269" s="4" t="s">
        <v>148</v>
      </c>
      <c r="N269" s="4" t="s">
        <v>149</v>
      </c>
      <c r="O269" s="24">
        <v>2018.93</v>
      </c>
      <c r="P269" s="4"/>
      <c r="Q269" s="4"/>
      <c r="R269" s="4"/>
      <c r="S269" s="4"/>
      <c r="T269" s="58">
        <v>1358.55</v>
      </c>
      <c r="U269" s="59"/>
      <c r="V269" s="59"/>
      <c r="W269" s="101"/>
      <c r="X269" s="58">
        <v>3377.48</v>
      </c>
      <c r="Y269" s="59"/>
      <c r="Z269" s="59"/>
      <c r="AA269" s="60"/>
    </row>
    <row r="270" spans="1:27" ht="15" customHeight="1" x14ac:dyDescent="0.2">
      <c r="A270" s="10"/>
      <c r="B270" s="49" t="s">
        <v>142</v>
      </c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1"/>
    </row>
    <row r="271" spans="1:27" ht="15" customHeight="1" x14ac:dyDescent="0.2">
      <c r="A271" s="52">
        <v>43749</v>
      </c>
      <c r="B271" s="50"/>
      <c r="C271" s="53"/>
      <c r="D271" s="54">
        <v>43702</v>
      </c>
      <c r="E271" s="50"/>
      <c r="F271" s="53"/>
      <c r="G271" s="55">
        <v>3037.3291139240505</v>
      </c>
      <c r="H271" s="56"/>
      <c r="I271" s="57"/>
      <c r="J271" s="4" t="s">
        <v>22</v>
      </c>
      <c r="K271" s="49">
        <v>7727</v>
      </c>
      <c r="L271" s="53"/>
      <c r="M271" s="4" t="s">
        <v>148</v>
      </c>
      <c r="N271" s="4" t="s">
        <v>149</v>
      </c>
      <c r="O271" s="24">
        <v>2018.93</v>
      </c>
      <c r="P271" s="4"/>
      <c r="Q271" s="4"/>
      <c r="R271" s="4"/>
      <c r="S271" s="4"/>
      <c r="T271" s="58">
        <v>1358.55</v>
      </c>
      <c r="U271" s="59"/>
      <c r="V271" s="59"/>
      <c r="W271" s="101"/>
      <c r="X271" s="58">
        <v>3377.48</v>
      </c>
      <c r="Y271" s="59"/>
      <c r="Z271" s="59"/>
      <c r="AA271" s="60"/>
    </row>
    <row r="272" spans="1:27" ht="15" customHeight="1" x14ac:dyDescent="0.2">
      <c r="A272" s="10"/>
      <c r="B272" s="49" t="s">
        <v>142</v>
      </c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1"/>
    </row>
    <row r="273" spans="1:27" ht="15" customHeight="1" x14ac:dyDescent="0.2">
      <c r="A273" s="52">
        <v>43749</v>
      </c>
      <c r="B273" s="50"/>
      <c r="C273" s="53"/>
      <c r="D273" s="54">
        <v>43733</v>
      </c>
      <c r="E273" s="50"/>
      <c r="F273" s="53"/>
      <c r="G273" s="55">
        <v>3037.3354430379745</v>
      </c>
      <c r="H273" s="56"/>
      <c r="I273" s="57"/>
      <c r="J273" s="4" t="s">
        <v>22</v>
      </c>
      <c r="K273" s="49">
        <v>7727</v>
      </c>
      <c r="L273" s="53"/>
      <c r="M273" s="4" t="s">
        <v>148</v>
      </c>
      <c r="N273" s="4" t="s">
        <v>149</v>
      </c>
      <c r="O273" s="24">
        <v>2018.93</v>
      </c>
      <c r="P273" s="4"/>
      <c r="Q273" s="4"/>
      <c r="R273" s="4"/>
      <c r="S273" s="4"/>
      <c r="T273" s="58">
        <v>1358.55</v>
      </c>
      <c r="U273" s="59"/>
      <c r="V273" s="59"/>
      <c r="W273" s="101"/>
      <c r="X273" s="58">
        <v>3377.48</v>
      </c>
      <c r="Y273" s="59"/>
      <c r="Z273" s="59"/>
      <c r="AA273" s="60"/>
    </row>
    <row r="274" spans="1:27" ht="15" customHeight="1" x14ac:dyDescent="0.2">
      <c r="A274" s="10"/>
      <c r="B274" s="49" t="s">
        <v>142</v>
      </c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1"/>
    </row>
    <row r="275" spans="1:27" ht="15" customHeight="1" x14ac:dyDescent="0.2">
      <c r="A275" s="52">
        <v>43749</v>
      </c>
      <c r="B275" s="50"/>
      <c r="C275" s="53"/>
      <c r="D275" s="49" t="s">
        <v>168</v>
      </c>
      <c r="E275" s="50"/>
      <c r="F275" s="53"/>
      <c r="G275" s="55">
        <v>3037.7025316455697</v>
      </c>
      <c r="H275" s="56"/>
      <c r="I275" s="57"/>
      <c r="J275" s="4" t="s">
        <v>22</v>
      </c>
      <c r="K275" s="49">
        <v>7727</v>
      </c>
      <c r="L275" s="53"/>
      <c r="M275" s="4" t="s">
        <v>148</v>
      </c>
      <c r="N275" s="4" t="s">
        <v>149</v>
      </c>
      <c r="O275" s="23">
        <v>451.57</v>
      </c>
      <c r="P275" s="4"/>
      <c r="Q275" s="4"/>
      <c r="R275" s="4"/>
      <c r="S275" s="4"/>
      <c r="T275" s="61">
        <v>303.86</v>
      </c>
      <c r="U275" s="62"/>
      <c r="V275" s="62"/>
      <c r="W275" s="104"/>
      <c r="X275" s="61">
        <v>755.43</v>
      </c>
      <c r="Y275" s="62"/>
      <c r="Z275" s="62"/>
      <c r="AA275" s="63"/>
    </row>
    <row r="276" spans="1:27" ht="15" customHeight="1" x14ac:dyDescent="0.2">
      <c r="A276" s="10"/>
      <c r="B276" s="49" t="s">
        <v>142</v>
      </c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1"/>
    </row>
    <row r="277" spans="1:27" ht="15" customHeight="1" x14ac:dyDescent="0.2">
      <c r="A277" s="52">
        <v>43749</v>
      </c>
      <c r="B277" s="50"/>
      <c r="C277" s="53"/>
      <c r="D277" s="49" t="s">
        <v>186</v>
      </c>
      <c r="E277" s="50"/>
      <c r="F277" s="53"/>
      <c r="G277" s="55">
        <v>3037.7088607594937</v>
      </c>
      <c r="H277" s="56"/>
      <c r="I277" s="57"/>
      <c r="J277" s="4" t="s">
        <v>22</v>
      </c>
      <c r="K277" s="49">
        <v>7727</v>
      </c>
      <c r="L277" s="53"/>
      <c r="M277" s="4" t="s">
        <v>148</v>
      </c>
      <c r="N277" s="4" t="s">
        <v>149</v>
      </c>
      <c r="O277" s="24">
        <v>2018.93</v>
      </c>
      <c r="P277" s="4"/>
      <c r="Q277" s="4"/>
      <c r="R277" s="4"/>
      <c r="S277" s="4"/>
      <c r="T277" s="58">
        <v>1358.55</v>
      </c>
      <c r="U277" s="59"/>
      <c r="V277" s="59"/>
      <c r="W277" s="101"/>
      <c r="X277" s="58">
        <v>3377.48</v>
      </c>
      <c r="Y277" s="59"/>
      <c r="Z277" s="59"/>
      <c r="AA277" s="60"/>
    </row>
    <row r="278" spans="1:27" ht="15" customHeight="1" x14ac:dyDescent="0.2">
      <c r="A278" s="10"/>
      <c r="B278" s="49" t="s">
        <v>142</v>
      </c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1"/>
    </row>
    <row r="279" spans="1:27" ht="15" customHeight="1" x14ac:dyDescent="0.2">
      <c r="A279" s="52">
        <v>43749</v>
      </c>
      <c r="B279" s="50"/>
      <c r="C279" s="53"/>
      <c r="D279" s="49" t="s">
        <v>187</v>
      </c>
      <c r="E279" s="50"/>
      <c r="F279" s="53"/>
      <c r="G279" s="55">
        <v>3037.7151898734178</v>
      </c>
      <c r="H279" s="56"/>
      <c r="I279" s="57"/>
      <c r="J279" s="4" t="s">
        <v>22</v>
      </c>
      <c r="K279" s="49">
        <v>7727</v>
      </c>
      <c r="L279" s="53"/>
      <c r="M279" s="4" t="s">
        <v>148</v>
      </c>
      <c r="N279" s="4" t="s">
        <v>149</v>
      </c>
      <c r="O279" s="24">
        <v>2018.93</v>
      </c>
      <c r="P279" s="4"/>
      <c r="Q279" s="4"/>
      <c r="R279" s="4"/>
      <c r="S279" s="4"/>
      <c r="T279" s="58">
        <v>1358.55</v>
      </c>
      <c r="U279" s="59"/>
      <c r="V279" s="59"/>
      <c r="W279" s="101"/>
      <c r="X279" s="58">
        <v>3377.48</v>
      </c>
      <c r="Y279" s="59"/>
      <c r="Z279" s="59"/>
      <c r="AA279" s="60"/>
    </row>
    <row r="280" spans="1:27" ht="15" customHeight="1" x14ac:dyDescent="0.2">
      <c r="A280" s="10"/>
      <c r="B280" s="49" t="s">
        <v>142</v>
      </c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1"/>
    </row>
    <row r="281" spans="1:27" ht="15" customHeight="1" x14ac:dyDescent="0.2">
      <c r="A281" s="52">
        <v>43749</v>
      </c>
      <c r="B281" s="50"/>
      <c r="C281" s="53"/>
      <c r="D281" s="49" t="s">
        <v>169</v>
      </c>
      <c r="E281" s="50"/>
      <c r="F281" s="53"/>
      <c r="G281" s="55">
        <v>3037.7215189873418</v>
      </c>
      <c r="H281" s="56"/>
      <c r="I281" s="57"/>
      <c r="J281" s="4" t="s">
        <v>22</v>
      </c>
      <c r="K281" s="49">
        <v>7727</v>
      </c>
      <c r="L281" s="53"/>
      <c r="M281" s="4" t="s">
        <v>148</v>
      </c>
      <c r="N281" s="4" t="s">
        <v>149</v>
      </c>
      <c r="O281" s="24">
        <v>2018.93</v>
      </c>
      <c r="P281" s="4"/>
      <c r="Q281" s="4"/>
      <c r="R281" s="4"/>
      <c r="S281" s="4"/>
      <c r="T281" s="58">
        <v>1358.55</v>
      </c>
      <c r="U281" s="59"/>
      <c r="V281" s="59"/>
      <c r="W281" s="101"/>
      <c r="X281" s="58">
        <v>3377.48</v>
      </c>
      <c r="Y281" s="59"/>
      <c r="Z281" s="59"/>
      <c r="AA281" s="60"/>
    </row>
    <row r="282" spans="1:27" ht="15" customHeight="1" x14ac:dyDescent="0.2">
      <c r="A282" s="10"/>
      <c r="B282" s="49" t="s">
        <v>142</v>
      </c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1"/>
    </row>
    <row r="283" spans="1:27" ht="15" customHeight="1" x14ac:dyDescent="0.2">
      <c r="A283" s="52">
        <v>43749</v>
      </c>
      <c r="B283" s="50"/>
      <c r="C283" s="53"/>
      <c r="D283" s="49" t="s">
        <v>188</v>
      </c>
      <c r="E283" s="50"/>
      <c r="F283" s="53"/>
      <c r="G283" s="55">
        <v>3037.7278481012659</v>
      </c>
      <c r="H283" s="56"/>
      <c r="I283" s="57"/>
      <c r="J283" s="4" t="s">
        <v>22</v>
      </c>
      <c r="K283" s="49">
        <v>7727</v>
      </c>
      <c r="L283" s="53"/>
      <c r="M283" s="4" t="s">
        <v>148</v>
      </c>
      <c r="N283" s="4" t="s">
        <v>149</v>
      </c>
      <c r="O283" s="24">
        <v>2018.93</v>
      </c>
      <c r="P283" s="4"/>
      <c r="Q283" s="4"/>
      <c r="R283" s="4"/>
      <c r="S283" s="4"/>
      <c r="T283" s="58">
        <v>1358.55</v>
      </c>
      <c r="U283" s="59"/>
      <c r="V283" s="59"/>
      <c r="W283" s="101"/>
      <c r="X283" s="58">
        <v>3377.48</v>
      </c>
      <c r="Y283" s="59"/>
      <c r="Z283" s="59"/>
      <c r="AA283" s="60"/>
    </row>
    <row r="284" spans="1:27" ht="15" customHeight="1" x14ac:dyDescent="0.2">
      <c r="A284" s="10"/>
      <c r="B284" s="49" t="s">
        <v>142</v>
      </c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1"/>
    </row>
    <row r="285" spans="1:27" ht="15" customHeight="1" x14ac:dyDescent="0.2">
      <c r="A285" s="52">
        <v>43749</v>
      </c>
      <c r="B285" s="50"/>
      <c r="C285" s="53"/>
      <c r="D285" s="49" t="s">
        <v>189</v>
      </c>
      <c r="E285" s="50"/>
      <c r="F285" s="53"/>
      <c r="G285" s="55">
        <v>3037.7341772151899</v>
      </c>
      <c r="H285" s="56"/>
      <c r="I285" s="57"/>
      <c r="J285" s="4" t="s">
        <v>22</v>
      </c>
      <c r="K285" s="49">
        <v>7727</v>
      </c>
      <c r="L285" s="53"/>
      <c r="M285" s="4" t="s">
        <v>148</v>
      </c>
      <c r="N285" s="4" t="s">
        <v>149</v>
      </c>
      <c r="O285" s="24">
        <v>2018.93</v>
      </c>
      <c r="P285" s="4"/>
      <c r="Q285" s="4"/>
      <c r="R285" s="4"/>
      <c r="S285" s="4"/>
      <c r="T285" s="58">
        <v>1358.55</v>
      </c>
      <c r="U285" s="59"/>
      <c r="V285" s="59"/>
      <c r="W285" s="101"/>
      <c r="X285" s="58">
        <v>3377.48</v>
      </c>
      <c r="Y285" s="59"/>
      <c r="Z285" s="59"/>
      <c r="AA285" s="60"/>
    </row>
    <row r="286" spans="1:27" ht="15" customHeight="1" x14ac:dyDescent="0.2">
      <c r="A286" s="10"/>
      <c r="B286" s="49" t="s">
        <v>142</v>
      </c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1"/>
    </row>
    <row r="287" spans="1:27" ht="15" customHeight="1" x14ac:dyDescent="0.2">
      <c r="A287" s="52">
        <v>43749</v>
      </c>
      <c r="B287" s="50"/>
      <c r="C287" s="53"/>
      <c r="D287" s="49" t="s">
        <v>170</v>
      </c>
      <c r="E287" s="50"/>
      <c r="F287" s="53"/>
      <c r="G287" s="55">
        <v>3037.7405063291139</v>
      </c>
      <c r="H287" s="56"/>
      <c r="I287" s="57"/>
      <c r="J287" s="4" t="s">
        <v>22</v>
      </c>
      <c r="K287" s="49">
        <v>7727</v>
      </c>
      <c r="L287" s="53"/>
      <c r="M287" s="4" t="s">
        <v>148</v>
      </c>
      <c r="N287" s="4" t="s">
        <v>149</v>
      </c>
      <c r="O287" s="24">
        <v>2018.93</v>
      </c>
      <c r="P287" s="4"/>
      <c r="Q287" s="4"/>
      <c r="R287" s="4"/>
      <c r="S287" s="4"/>
      <c r="T287" s="58">
        <v>1358.55</v>
      </c>
      <c r="U287" s="59"/>
      <c r="V287" s="59"/>
      <c r="W287" s="101"/>
      <c r="X287" s="58">
        <v>3377.48</v>
      </c>
      <c r="Y287" s="59"/>
      <c r="Z287" s="59"/>
      <c r="AA287" s="60"/>
    </row>
    <row r="288" spans="1:27" ht="15" customHeight="1" x14ac:dyDescent="0.2">
      <c r="A288" s="10"/>
      <c r="B288" s="49" t="s">
        <v>142</v>
      </c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1"/>
    </row>
    <row r="289" spans="1:27" ht="15" customHeight="1" x14ac:dyDescent="0.2">
      <c r="A289" s="52">
        <v>43749</v>
      </c>
      <c r="B289" s="50"/>
      <c r="C289" s="53"/>
      <c r="D289" s="49" t="s">
        <v>190</v>
      </c>
      <c r="E289" s="50"/>
      <c r="F289" s="53"/>
      <c r="G289" s="55">
        <v>3037.746835443038</v>
      </c>
      <c r="H289" s="56"/>
      <c r="I289" s="57"/>
      <c r="J289" s="4" t="s">
        <v>22</v>
      </c>
      <c r="K289" s="49">
        <v>7727</v>
      </c>
      <c r="L289" s="53"/>
      <c r="M289" s="4" t="s">
        <v>148</v>
      </c>
      <c r="N289" s="4" t="s">
        <v>149</v>
      </c>
      <c r="O289" s="24">
        <v>2018.93</v>
      </c>
      <c r="P289" s="4"/>
      <c r="Q289" s="4"/>
      <c r="R289" s="4"/>
      <c r="S289" s="4"/>
      <c r="T289" s="58">
        <v>1358.55</v>
      </c>
      <c r="U289" s="59"/>
      <c r="V289" s="59"/>
      <c r="W289" s="101"/>
      <c r="X289" s="58">
        <v>3377.48</v>
      </c>
      <c r="Y289" s="59"/>
      <c r="Z289" s="59"/>
      <c r="AA289" s="60"/>
    </row>
    <row r="290" spans="1:27" ht="15" customHeight="1" x14ac:dyDescent="0.2">
      <c r="A290" s="10"/>
      <c r="B290" s="49" t="s">
        <v>142</v>
      </c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1"/>
    </row>
    <row r="291" spans="1:27" ht="15" customHeight="1" x14ac:dyDescent="0.2">
      <c r="A291" s="52">
        <v>43749</v>
      </c>
      <c r="B291" s="50"/>
      <c r="C291" s="53"/>
      <c r="D291" s="49" t="s">
        <v>191</v>
      </c>
      <c r="E291" s="50"/>
      <c r="F291" s="53"/>
      <c r="G291" s="55">
        <v>3037.753164556962</v>
      </c>
      <c r="H291" s="56"/>
      <c r="I291" s="57"/>
      <c r="J291" s="4" t="s">
        <v>22</v>
      </c>
      <c r="K291" s="49">
        <v>7727</v>
      </c>
      <c r="L291" s="53"/>
      <c r="M291" s="4" t="s">
        <v>148</v>
      </c>
      <c r="N291" s="4" t="s">
        <v>149</v>
      </c>
      <c r="O291" s="24">
        <v>2018.93</v>
      </c>
      <c r="P291" s="4"/>
      <c r="Q291" s="4"/>
      <c r="R291" s="4"/>
      <c r="S291" s="4"/>
      <c r="T291" s="58">
        <v>1358.55</v>
      </c>
      <c r="U291" s="59"/>
      <c r="V291" s="59"/>
      <c r="W291" s="101"/>
      <c r="X291" s="58">
        <v>3377.48</v>
      </c>
      <c r="Y291" s="59"/>
      <c r="Z291" s="59"/>
      <c r="AA291" s="60"/>
    </row>
    <row r="292" spans="1:27" ht="15" customHeight="1" x14ac:dyDescent="0.2">
      <c r="A292" s="10"/>
      <c r="B292" s="49" t="s">
        <v>142</v>
      </c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1"/>
    </row>
    <row r="293" spans="1:27" ht="15" customHeight="1" x14ac:dyDescent="0.2">
      <c r="A293" s="52">
        <v>43749</v>
      </c>
      <c r="B293" s="50"/>
      <c r="C293" s="53"/>
      <c r="D293" s="49" t="s">
        <v>172</v>
      </c>
      <c r="E293" s="50"/>
      <c r="F293" s="53"/>
      <c r="G293" s="55">
        <v>3037.7594936708861</v>
      </c>
      <c r="H293" s="56"/>
      <c r="I293" s="57"/>
      <c r="J293" s="4" t="s">
        <v>22</v>
      </c>
      <c r="K293" s="49">
        <v>7727</v>
      </c>
      <c r="L293" s="53"/>
      <c r="M293" s="4" t="s">
        <v>148</v>
      </c>
      <c r="N293" s="4" t="s">
        <v>149</v>
      </c>
      <c r="O293" s="24">
        <v>2018.93</v>
      </c>
      <c r="P293" s="4"/>
      <c r="Q293" s="4"/>
      <c r="R293" s="4"/>
      <c r="S293" s="4"/>
      <c r="T293" s="58">
        <v>1358.55</v>
      </c>
      <c r="U293" s="59"/>
      <c r="V293" s="59"/>
      <c r="W293" s="101"/>
      <c r="X293" s="58">
        <v>3377.48</v>
      </c>
      <c r="Y293" s="59"/>
      <c r="Z293" s="59"/>
      <c r="AA293" s="60"/>
    </row>
    <row r="294" spans="1:27" ht="15" customHeight="1" x14ac:dyDescent="0.2">
      <c r="A294" s="10"/>
      <c r="B294" s="49" t="s">
        <v>142</v>
      </c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1"/>
    </row>
    <row r="295" spans="1:27" ht="15" customHeight="1" x14ac:dyDescent="0.2">
      <c r="A295" s="52">
        <v>43749</v>
      </c>
      <c r="B295" s="50"/>
      <c r="C295" s="53"/>
      <c r="D295" s="49" t="s">
        <v>192</v>
      </c>
      <c r="E295" s="50"/>
      <c r="F295" s="53"/>
      <c r="G295" s="55">
        <v>3037.7658227848101</v>
      </c>
      <c r="H295" s="56"/>
      <c r="I295" s="57"/>
      <c r="J295" s="4" t="s">
        <v>22</v>
      </c>
      <c r="K295" s="49">
        <v>7727</v>
      </c>
      <c r="L295" s="53"/>
      <c r="M295" s="4" t="s">
        <v>148</v>
      </c>
      <c r="N295" s="4" t="s">
        <v>149</v>
      </c>
      <c r="O295" s="24">
        <v>2018.93</v>
      </c>
      <c r="P295" s="4"/>
      <c r="Q295" s="4"/>
      <c r="R295" s="4"/>
      <c r="S295" s="4"/>
      <c r="T295" s="58">
        <v>1358.55</v>
      </c>
      <c r="U295" s="59"/>
      <c r="V295" s="59"/>
      <c r="W295" s="101"/>
      <c r="X295" s="58">
        <v>3377.48</v>
      </c>
      <c r="Y295" s="59"/>
      <c r="Z295" s="59"/>
      <c r="AA295" s="60"/>
    </row>
    <row r="296" spans="1:27" ht="15" customHeight="1" x14ac:dyDescent="0.2">
      <c r="A296" s="10"/>
      <c r="B296" s="49" t="s">
        <v>142</v>
      </c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1"/>
    </row>
    <row r="297" spans="1:27" ht="15" customHeight="1" x14ac:dyDescent="0.2">
      <c r="A297" s="52">
        <v>43749</v>
      </c>
      <c r="B297" s="50"/>
      <c r="C297" s="53"/>
      <c r="D297" s="49" t="s">
        <v>193</v>
      </c>
      <c r="E297" s="50"/>
      <c r="F297" s="53"/>
      <c r="G297" s="55">
        <v>3037.7721518987341</v>
      </c>
      <c r="H297" s="56"/>
      <c r="I297" s="57"/>
      <c r="J297" s="4" t="s">
        <v>22</v>
      </c>
      <c r="K297" s="49">
        <v>7727</v>
      </c>
      <c r="L297" s="53"/>
      <c r="M297" s="4" t="s">
        <v>148</v>
      </c>
      <c r="N297" s="4" t="s">
        <v>149</v>
      </c>
      <c r="O297" s="24">
        <v>2018.93</v>
      </c>
      <c r="P297" s="4"/>
      <c r="Q297" s="4"/>
      <c r="R297" s="4"/>
      <c r="S297" s="4"/>
      <c r="T297" s="58">
        <v>1358.55</v>
      </c>
      <c r="U297" s="59"/>
      <c r="V297" s="59"/>
      <c r="W297" s="101"/>
      <c r="X297" s="58">
        <v>3377.48</v>
      </c>
      <c r="Y297" s="59"/>
      <c r="Z297" s="59"/>
      <c r="AA297" s="60"/>
    </row>
    <row r="298" spans="1:27" ht="15" customHeight="1" x14ac:dyDescent="0.2">
      <c r="A298" s="10"/>
      <c r="B298" s="49" t="s">
        <v>142</v>
      </c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1"/>
    </row>
    <row r="299" spans="1:27" ht="15" customHeight="1" x14ac:dyDescent="0.2">
      <c r="A299" s="52">
        <v>43749</v>
      </c>
      <c r="B299" s="50"/>
      <c r="C299" s="53"/>
      <c r="D299" s="49" t="s">
        <v>174</v>
      </c>
      <c r="E299" s="50"/>
      <c r="F299" s="53"/>
      <c r="G299" s="55">
        <v>3037.7784810126582</v>
      </c>
      <c r="H299" s="56"/>
      <c r="I299" s="57"/>
      <c r="J299" s="4" t="s">
        <v>22</v>
      </c>
      <c r="K299" s="49">
        <v>7727</v>
      </c>
      <c r="L299" s="53"/>
      <c r="M299" s="4" t="s">
        <v>148</v>
      </c>
      <c r="N299" s="4" t="s">
        <v>149</v>
      </c>
      <c r="O299" s="24">
        <v>2018.93</v>
      </c>
      <c r="P299" s="4"/>
      <c r="Q299" s="4"/>
      <c r="R299" s="4"/>
      <c r="S299" s="4"/>
      <c r="T299" s="58">
        <v>1358.55</v>
      </c>
      <c r="U299" s="59"/>
      <c r="V299" s="59"/>
      <c r="W299" s="101"/>
      <c r="X299" s="58">
        <v>3377.48</v>
      </c>
      <c r="Y299" s="59"/>
      <c r="Z299" s="59"/>
      <c r="AA299" s="60"/>
    </row>
    <row r="300" spans="1:27" ht="15" customHeight="1" x14ac:dyDescent="0.2">
      <c r="A300" s="10"/>
      <c r="B300" s="49" t="s">
        <v>142</v>
      </c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1"/>
    </row>
    <row r="301" spans="1:27" ht="15" customHeight="1" x14ac:dyDescent="0.2">
      <c r="A301" s="52">
        <v>43749</v>
      </c>
      <c r="B301" s="50"/>
      <c r="C301" s="53"/>
      <c r="D301" s="49" t="s">
        <v>194</v>
      </c>
      <c r="E301" s="50"/>
      <c r="F301" s="53"/>
      <c r="G301" s="55">
        <v>3037.7848101265822</v>
      </c>
      <c r="H301" s="56"/>
      <c r="I301" s="57"/>
      <c r="J301" s="4" t="s">
        <v>22</v>
      </c>
      <c r="K301" s="49">
        <v>7727</v>
      </c>
      <c r="L301" s="53"/>
      <c r="M301" s="4" t="s">
        <v>148</v>
      </c>
      <c r="N301" s="4" t="s">
        <v>149</v>
      </c>
      <c r="O301" s="24">
        <v>2018.93</v>
      </c>
      <c r="P301" s="4"/>
      <c r="Q301" s="4"/>
      <c r="R301" s="4"/>
      <c r="S301" s="4"/>
      <c r="T301" s="58">
        <v>1358.55</v>
      </c>
      <c r="U301" s="59"/>
      <c r="V301" s="59"/>
      <c r="W301" s="101"/>
      <c r="X301" s="58">
        <v>3377.48</v>
      </c>
      <c r="Y301" s="59"/>
      <c r="Z301" s="59"/>
      <c r="AA301" s="60"/>
    </row>
    <row r="302" spans="1:27" ht="15" customHeight="1" x14ac:dyDescent="0.2">
      <c r="A302" s="10"/>
      <c r="B302" s="49" t="s">
        <v>142</v>
      </c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1"/>
    </row>
    <row r="303" spans="1:27" ht="15" customHeight="1" x14ac:dyDescent="0.2">
      <c r="A303" s="52">
        <v>43749</v>
      </c>
      <c r="B303" s="50"/>
      <c r="C303" s="53"/>
      <c r="D303" s="49" t="s">
        <v>195</v>
      </c>
      <c r="E303" s="50"/>
      <c r="F303" s="53"/>
      <c r="G303" s="55">
        <v>3037.7911392405063</v>
      </c>
      <c r="H303" s="56"/>
      <c r="I303" s="57"/>
      <c r="J303" s="4" t="s">
        <v>22</v>
      </c>
      <c r="K303" s="49">
        <v>7727</v>
      </c>
      <c r="L303" s="53"/>
      <c r="M303" s="4" t="s">
        <v>148</v>
      </c>
      <c r="N303" s="4" t="s">
        <v>149</v>
      </c>
      <c r="O303" s="24">
        <v>2018.93</v>
      </c>
      <c r="P303" s="4"/>
      <c r="Q303" s="4"/>
      <c r="R303" s="4"/>
      <c r="S303" s="4"/>
      <c r="T303" s="58">
        <v>1358.55</v>
      </c>
      <c r="U303" s="59"/>
      <c r="V303" s="59"/>
      <c r="W303" s="101"/>
      <c r="X303" s="58">
        <v>3377.48</v>
      </c>
      <c r="Y303" s="59"/>
      <c r="Z303" s="59"/>
      <c r="AA303" s="60"/>
    </row>
    <row r="304" spans="1:27" ht="15" customHeight="1" x14ac:dyDescent="0.2">
      <c r="A304" s="10"/>
      <c r="B304" s="49" t="s">
        <v>142</v>
      </c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1"/>
    </row>
    <row r="305" spans="1:27" ht="15" customHeight="1" x14ac:dyDescent="0.2">
      <c r="A305" s="52">
        <v>43749</v>
      </c>
      <c r="B305" s="50"/>
      <c r="C305" s="53"/>
      <c r="D305" s="49" t="s">
        <v>176</v>
      </c>
      <c r="E305" s="50"/>
      <c r="F305" s="53"/>
      <c r="G305" s="55">
        <v>3037.7974683544303</v>
      </c>
      <c r="H305" s="56"/>
      <c r="I305" s="57"/>
      <c r="J305" s="4" t="s">
        <v>22</v>
      </c>
      <c r="K305" s="49">
        <v>7727</v>
      </c>
      <c r="L305" s="53"/>
      <c r="M305" s="4" t="s">
        <v>148</v>
      </c>
      <c r="N305" s="4" t="s">
        <v>149</v>
      </c>
      <c r="O305" s="24">
        <v>2018.93</v>
      </c>
      <c r="P305" s="4"/>
      <c r="Q305" s="4"/>
      <c r="R305" s="4"/>
      <c r="S305" s="4"/>
      <c r="T305" s="58">
        <v>1358.55</v>
      </c>
      <c r="U305" s="59"/>
      <c r="V305" s="59"/>
      <c r="W305" s="101"/>
      <c r="X305" s="58">
        <v>3377.48</v>
      </c>
      <c r="Y305" s="59"/>
      <c r="Z305" s="59"/>
      <c r="AA305" s="60"/>
    </row>
    <row r="306" spans="1:27" ht="15" customHeight="1" x14ac:dyDescent="0.2">
      <c r="A306" s="10"/>
      <c r="B306" s="49" t="s">
        <v>142</v>
      </c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1"/>
    </row>
    <row r="307" spans="1:27" ht="15" customHeight="1" x14ac:dyDescent="0.2">
      <c r="A307" s="52">
        <v>43749</v>
      </c>
      <c r="B307" s="50"/>
      <c r="C307" s="53"/>
      <c r="D307" s="49" t="s">
        <v>196</v>
      </c>
      <c r="E307" s="50"/>
      <c r="F307" s="53"/>
      <c r="G307" s="55">
        <v>3037.8037974683543</v>
      </c>
      <c r="H307" s="56"/>
      <c r="I307" s="57"/>
      <c r="J307" s="4" t="s">
        <v>22</v>
      </c>
      <c r="K307" s="49">
        <v>7727</v>
      </c>
      <c r="L307" s="53"/>
      <c r="M307" s="4" t="s">
        <v>148</v>
      </c>
      <c r="N307" s="4" t="s">
        <v>149</v>
      </c>
      <c r="O307" s="24">
        <v>2018.93</v>
      </c>
      <c r="P307" s="4"/>
      <c r="Q307" s="4"/>
      <c r="R307" s="4"/>
      <c r="S307" s="4"/>
      <c r="T307" s="58">
        <v>1358.55</v>
      </c>
      <c r="U307" s="59"/>
      <c r="V307" s="59"/>
      <c r="W307" s="101"/>
      <c r="X307" s="58">
        <v>3377.48</v>
      </c>
      <c r="Y307" s="59"/>
      <c r="Z307" s="59"/>
      <c r="AA307" s="60"/>
    </row>
    <row r="308" spans="1:27" ht="15" customHeight="1" x14ac:dyDescent="0.2">
      <c r="A308" s="10"/>
      <c r="B308" s="49" t="s">
        <v>142</v>
      </c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1"/>
    </row>
    <row r="309" spans="1:27" ht="15" customHeight="1" x14ac:dyDescent="0.2">
      <c r="A309" s="52">
        <v>43749</v>
      </c>
      <c r="B309" s="50"/>
      <c r="C309" s="53"/>
      <c r="D309" s="49" t="s">
        <v>197</v>
      </c>
      <c r="E309" s="50"/>
      <c r="F309" s="53"/>
      <c r="G309" s="55">
        <v>3037.8101265822784</v>
      </c>
      <c r="H309" s="56"/>
      <c r="I309" s="57"/>
      <c r="J309" s="4" t="s">
        <v>22</v>
      </c>
      <c r="K309" s="49">
        <v>7727</v>
      </c>
      <c r="L309" s="53"/>
      <c r="M309" s="4" t="s">
        <v>148</v>
      </c>
      <c r="N309" s="4" t="s">
        <v>149</v>
      </c>
      <c r="O309" s="24">
        <v>2018.93</v>
      </c>
      <c r="P309" s="4"/>
      <c r="Q309" s="4"/>
      <c r="R309" s="4"/>
      <c r="S309" s="4"/>
      <c r="T309" s="58">
        <v>1358.55</v>
      </c>
      <c r="U309" s="59"/>
      <c r="V309" s="59"/>
      <c r="W309" s="101"/>
      <c r="X309" s="58">
        <v>3377.48</v>
      </c>
      <c r="Y309" s="59"/>
      <c r="Z309" s="59"/>
      <c r="AA309" s="60"/>
    </row>
    <row r="310" spans="1:27" ht="15" customHeight="1" x14ac:dyDescent="0.2">
      <c r="A310" s="10"/>
      <c r="B310" s="49" t="s">
        <v>142</v>
      </c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1"/>
    </row>
    <row r="311" spans="1:27" ht="15" customHeight="1" x14ac:dyDescent="0.2">
      <c r="A311" s="52">
        <v>43749</v>
      </c>
      <c r="B311" s="50"/>
      <c r="C311" s="53"/>
      <c r="D311" s="49" t="s">
        <v>178</v>
      </c>
      <c r="E311" s="50"/>
      <c r="F311" s="53"/>
      <c r="G311" s="55">
        <v>3037.8164556962024</v>
      </c>
      <c r="H311" s="56"/>
      <c r="I311" s="57"/>
      <c r="J311" s="4" t="s">
        <v>22</v>
      </c>
      <c r="K311" s="49">
        <v>7727</v>
      </c>
      <c r="L311" s="53"/>
      <c r="M311" s="4" t="s">
        <v>148</v>
      </c>
      <c r="N311" s="4" t="s">
        <v>149</v>
      </c>
      <c r="O311" s="24">
        <v>2018.93</v>
      </c>
      <c r="P311" s="4"/>
      <c r="Q311" s="4"/>
      <c r="R311" s="4"/>
      <c r="S311" s="4"/>
      <c r="T311" s="58">
        <v>1358.55</v>
      </c>
      <c r="U311" s="59"/>
      <c r="V311" s="59"/>
      <c r="W311" s="101"/>
      <c r="X311" s="58">
        <v>3377.48</v>
      </c>
      <c r="Y311" s="59"/>
      <c r="Z311" s="59"/>
      <c r="AA311" s="60"/>
    </row>
    <row r="312" spans="1:27" ht="15" customHeight="1" x14ac:dyDescent="0.2">
      <c r="A312" s="10"/>
      <c r="B312" s="49" t="s">
        <v>142</v>
      </c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1"/>
    </row>
    <row r="313" spans="1:27" ht="15" customHeight="1" x14ac:dyDescent="0.2">
      <c r="A313" s="52">
        <v>43749</v>
      </c>
      <c r="B313" s="50"/>
      <c r="C313" s="53"/>
      <c r="D313" s="49" t="s">
        <v>198</v>
      </c>
      <c r="E313" s="50"/>
      <c r="F313" s="53"/>
      <c r="G313" s="55">
        <v>3037.8227848101264</v>
      </c>
      <c r="H313" s="56"/>
      <c r="I313" s="57"/>
      <c r="J313" s="4" t="s">
        <v>22</v>
      </c>
      <c r="K313" s="49">
        <v>7727</v>
      </c>
      <c r="L313" s="53"/>
      <c r="M313" s="4" t="s">
        <v>148</v>
      </c>
      <c r="N313" s="4" t="s">
        <v>149</v>
      </c>
      <c r="O313" s="24">
        <v>2018.93</v>
      </c>
      <c r="P313" s="4"/>
      <c r="Q313" s="4"/>
      <c r="R313" s="4"/>
      <c r="S313" s="4"/>
      <c r="T313" s="58">
        <v>1358.55</v>
      </c>
      <c r="U313" s="59"/>
      <c r="V313" s="59"/>
      <c r="W313" s="101"/>
      <c r="X313" s="58">
        <v>3377.48</v>
      </c>
      <c r="Y313" s="59"/>
      <c r="Z313" s="59"/>
      <c r="AA313" s="60"/>
    </row>
    <row r="314" spans="1:27" ht="15" customHeight="1" x14ac:dyDescent="0.2">
      <c r="A314" s="10"/>
      <c r="B314" s="49" t="s">
        <v>142</v>
      </c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1"/>
    </row>
    <row r="315" spans="1:27" ht="15" customHeight="1" x14ac:dyDescent="0.2">
      <c r="A315" s="52">
        <v>43749</v>
      </c>
      <c r="B315" s="50"/>
      <c r="C315" s="53"/>
      <c r="D315" s="49" t="s">
        <v>199</v>
      </c>
      <c r="E315" s="50"/>
      <c r="F315" s="53"/>
      <c r="G315" s="55">
        <v>3037.8291139240505</v>
      </c>
      <c r="H315" s="56"/>
      <c r="I315" s="57"/>
      <c r="J315" s="4" t="s">
        <v>22</v>
      </c>
      <c r="K315" s="49">
        <v>7727</v>
      </c>
      <c r="L315" s="53"/>
      <c r="M315" s="4" t="s">
        <v>148</v>
      </c>
      <c r="N315" s="4" t="s">
        <v>149</v>
      </c>
      <c r="O315" s="24">
        <v>2018.93</v>
      </c>
      <c r="P315" s="4"/>
      <c r="Q315" s="4"/>
      <c r="R315" s="4"/>
      <c r="S315" s="4"/>
      <c r="T315" s="58">
        <v>1358.55</v>
      </c>
      <c r="U315" s="59"/>
      <c r="V315" s="59"/>
      <c r="W315" s="101"/>
      <c r="X315" s="58">
        <v>3377.48</v>
      </c>
      <c r="Y315" s="59"/>
      <c r="Z315" s="59"/>
      <c r="AA315" s="60"/>
    </row>
    <row r="316" spans="1:27" ht="15" customHeight="1" x14ac:dyDescent="0.2">
      <c r="A316" s="10"/>
      <c r="B316" s="49" t="s">
        <v>142</v>
      </c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1"/>
    </row>
    <row r="317" spans="1:27" ht="15" customHeight="1" x14ac:dyDescent="0.2">
      <c r="A317" s="52">
        <v>43749</v>
      </c>
      <c r="B317" s="50"/>
      <c r="C317" s="53"/>
      <c r="D317" s="49" t="s">
        <v>179</v>
      </c>
      <c r="E317" s="50"/>
      <c r="F317" s="53"/>
      <c r="G317" s="55">
        <v>3037.8354430379745</v>
      </c>
      <c r="H317" s="56"/>
      <c r="I317" s="57"/>
      <c r="J317" s="4" t="s">
        <v>22</v>
      </c>
      <c r="K317" s="49">
        <v>7727</v>
      </c>
      <c r="L317" s="53"/>
      <c r="M317" s="4" t="s">
        <v>148</v>
      </c>
      <c r="N317" s="4" t="s">
        <v>149</v>
      </c>
      <c r="O317" s="24">
        <v>2018.93</v>
      </c>
      <c r="P317" s="4"/>
      <c r="Q317" s="4"/>
      <c r="R317" s="4"/>
      <c r="S317" s="4"/>
      <c r="T317" s="58">
        <v>1358.55</v>
      </c>
      <c r="U317" s="59"/>
      <c r="V317" s="59"/>
      <c r="W317" s="101"/>
      <c r="X317" s="58">
        <v>3377.48</v>
      </c>
      <c r="Y317" s="59"/>
      <c r="Z317" s="59"/>
      <c r="AA317" s="60"/>
    </row>
    <row r="318" spans="1:27" ht="15" customHeight="1" x14ac:dyDescent="0.2">
      <c r="A318" s="10"/>
      <c r="B318" s="49" t="s">
        <v>142</v>
      </c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1"/>
    </row>
    <row r="319" spans="1:27" ht="15" customHeight="1" x14ac:dyDescent="0.2">
      <c r="A319" s="52">
        <v>43749</v>
      </c>
      <c r="B319" s="50"/>
      <c r="C319" s="53"/>
      <c r="D319" s="49" t="s">
        <v>200</v>
      </c>
      <c r="E319" s="50"/>
      <c r="F319" s="53"/>
      <c r="G319" s="55">
        <v>3037.8417721518986</v>
      </c>
      <c r="H319" s="56"/>
      <c r="I319" s="57"/>
      <c r="J319" s="4" t="s">
        <v>22</v>
      </c>
      <c r="K319" s="49">
        <v>7727</v>
      </c>
      <c r="L319" s="53"/>
      <c r="M319" s="4" t="s">
        <v>148</v>
      </c>
      <c r="N319" s="4" t="s">
        <v>149</v>
      </c>
      <c r="O319" s="24">
        <v>2018.93</v>
      </c>
      <c r="P319" s="4"/>
      <c r="Q319" s="4"/>
      <c r="R319" s="4"/>
      <c r="S319" s="4"/>
      <c r="T319" s="58">
        <v>1358.55</v>
      </c>
      <c r="U319" s="59"/>
      <c r="V319" s="59"/>
      <c r="W319" s="101"/>
      <c r="X319" s="58">
        <v>3377.48</v>
      </c>
      <c r="Y319" s="59"/>
      <c r="Z319" s="59"/>
      <c r="AA319" s="60"/>
    </row>
    <row r="320" spans="1:27" ht="15" customHeight="1" x14ac:dyDescent="0.2">
      <c r="A320" s="10"/>
      <c r="B320" s="49" t="s">
        <v>142</v>
      </c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1"/>
    </row>
    <row r="321" spans="1:27" ht="15" customHeight="1" x14ac:dyDescent="0.2">
      <c r="A321" s="52">
        <v>43749</v>
      </c>
      <c r="B321" s="50"/>
      <c r="C321" s="53"/>
      <c r="D321" s="49" t="s">
        <v>201</v>
      </c>
      <c r="E321" s="50"/>
      <c r="F321" s="53"/>
      <c r="G321" s="55">
        <v>3037.8481012658226</v>
      </c>
      <c r="H321" s="56"/>
      <c r="I321" s="57"/>
      <c r="J321" s="4" t="s">
        <v>22</v>
      </c>
      <c r="K321" s="49">
        <v>7727</v>
      </c>
      <c r="L321" s="53"/>
      <c r="M321" s="4" t="s">
        <v>148</v>
      </c>
      <c r="N321" s="4" t="s">
        <v>149</v>
      </c>
      <c r="O321" s="24">
        <v>2018.93</v>
      </c>
      <c r="P321" s="4"/>
      <c r="Q321" s="4"/>
      <c r="R321" s="4"/>
      <c r="S321" s="4"/>
      <c r="T321" s="58">
        <v>1358.55</v>
      </c>
      <c r="U321" s="59"/>
      <c r="V321" s="59"/>
      <c r="W321" s="101"/>
      <c r="X321" s="58">
        <v>3377.48</v>
      </c>
      <c r="Y321" s="59"/>
      <c r="Z321" s="59"/>
      <c r="AA321" s="60"/>
    </row>
    <row r="322" spans="1:27" ht="15" customHeight="1" x14ac:dyDescent="0.2">
      <c r="A322" s="10"/>
      <c r="B322" s="49" t="s">
        <v>142</v>
      </c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1"/>
    </row>
    <row r="323" spans="1:27" ht="15" customHeight="1" x14ac:dyDescent="0.2">
      <c r="A323" s="52">
        <v>43749</v>
      </c>
      <c r="B323" s="50"/>
      <c r="C323" s="53"/>
      <c r="D323" s="49" t="s">
        <v>180</v>
      </c>
      <c r="E323" s="50"/>
      <c r="F323" s="53"/>
      <c r="G323" s="55">
        <v>3037.8544303797466</v>
      </c>
      <c r="H323" s="56"/>
      <c r="I323" s="57"/>
      <c r="J323" s="4" t="s">
        <v>22</v>
      </c>
      <c r="K323" s="49">
        <v>7727</v>
      </c>
      <c r="L323" s="53"/>
      <c r="M323" s="4" t="s">
        <v>148</v>
      </c>
      <c r="N323" s="4" t="s">
        <v>149</v>
      </c>
      <c r="O323" s="24">
        <v>2018.93</v>
      </c>
      <c r="P323" s="4"/>
      <c r="Q323" s="4"/>
      <c r="R323" s="4"/>
      <c r="S323" s="4"/>
      <c r="T323" s="58">
        <v>1358.55</v>
      </c>
      <c r="U323" s="59"/>
      <c r="V323" s="59"/>
      <c r="W323" s="101"/>
      <c r="X323" s="58">
        <v>3377.48</v>
      </c>
      <c r="Y323" s="59"/>
      <c r="Z323" s="59"/>
      <c r="AA323" s="60"/>
    </row>
    <row r="324" spans="1:27" ht="15" customHeight="1" x14ac:dyDescent="0.2">
      <c r="A324" s="10"/>
      <c r="B324" s="49" t="s">
        <v>142</v>
      </c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1"/>
    </row>
    <row r="325" spans="1:27" ht="15" customHeight="1" x14ac:dyDescent="0.2">
      <c r="A325" s="52">
        <v>43749</v>
      </c>
      <c r="B325" s="50"/>
      <c r="C325" s="53"/>
      <c r="D325" s="49" t="s">
        <v>202</v>
      </c>
      <c r="E325" s="50"/>
      <c r="F325" s="53"/>
      <c r="G325" s="55">
        <v>3037.8607594936707</v>
      </c>
      <c r="H325" s="56"/>
      <c r="I325" s="57"/>
      <c r="J325" s="4" t="s">
        <v>22</v>
      </c>
      <c r="K325" s="49">
        <v>7727</v>
      </c>
      <c r="L325" s="53"/>
      <c r="M325" s="4" t="s">
        <v>148</v>
      </c>
      <c r="N325" s="4" t="s">
        <v>149</v>
      </c>
      <c r="O325" s="24">
        <v>2018.93</v>
      </c>
      <c r="P325" s="4"/>
      <c r="Q325" s="4"/>
      <c r="R325" s="4"/>
      <c r="S325" s="4"/>
      <c r="T325" s="58">
        <v>1358.55</v>
      </c>
      <c r="U325" s="59"/>
      <c r="V325" s="59"/>
      <c r="W325" s="101"/>
      <c r="X325" s="58">
        <v>3377.48</v>
      </c>
      <c r="Y325" s="59"/>
      <c r="Z325" s="59"/>
      <c r="AA325" s="60"/>
    </row>
    <row r="326" spans="1:27" ht="15" customHeight="1" x14ac:dyDescent="0.2">
      <c r="A326" s="10"/>
      <c r="B326" s="49" t="s">
        <v>142</v>
      </c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1"/>
    </row>
    <row r="327" spans="1:27" ht="15" customHeight="1" x14ac:dyDescent="0.2">
      <c r="A327" s="52">
        <v>43749</v>
      </c>
      <c r="B327" s="50"/>
      <c r="C327" s="53"/>
      <c r="D327" s="49" t="s">
        <v>203</v>
      </c>
      <c r="E327" s="50"/>
      <c r="F327" s="53"/>
      <c r="G327" s="55">
        <v>3037.8670886075947</v>
      </c>
      <c r="H327" s="56"/>
      <c r="I327" s="57"/>
      <c r="J327" s="4" t="s">
        <v>22</v>
      </c>
      <c r="K327" s="49">
        <v>7727</v>
      </c>
      <c r="L327" s="53"/>
      <c r="M327" s="4" t="s">
        <v>148</v>
      </c>
      <c r="N327" s="4" t="s">
        <v>149</v>
      </c>
      <c r="O327" s="24">
        <v>2018.93</v>
      </c>
      <c r="P327" s="4"/>
      <c r="Q327" s="4"/>
      <c r="R327" s="4"/>
      <c r="S327" s="4"/>
      <c r="T327" s="58">
        <v>1358.55</v>
      </c>
      <c r="U327" s="59"/>
      <c r="V327" s="59"/>
      <c r="W327" s="101"/>
      <c r="X327" s="58">
        <v>3377.48</v>
      </c>
      <c r="Y327" s="59"/>
      <c r="Z327" s="59"/>
      <c r="AA327" s="60"/>
    </row>
    <row r="328" spans="1:27" ht="15" customHeight="1" x14ac:dyDescent="0.2">
      <c r="A328" s="10"/>
      <c r="B328" s="49" t="s">
        <v>142</v>
      </c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1"/>
    </row>
    <row r="329" spans="1:27" ht="15" customHeight="1" x14ac:dyDescent="0.2">
      <c r="A329" s="52">
        <v>43749</v>
      </c>
      <c r="B329" s="50"/>
      <c r="C329" s="53"/>
      <c r="D329" s="49" t="s">
        <v>181</v>
      </c>
      <c r="E329" s="50"/>
      <c r="F329" s="53"/>
      <c r="G329" s="55">
        <v>3037.8734177215188</v>
      </c>
      <c r="H329" s="56"/>
      <c r="I329" s="57"/>
      <c r="J329" s="4" t="s">
        <v>22</v>
      </c>
      <c r="K329" s="49">
        <v>7727</v>
      </c>
      <c r="L329" s="53"/>
      <c r="M329" s="4" t="s">
        <v>148</v>
      </c>
      <c r="N329" s="4" t="s">
        <v>149</v>
      </c>
      <c r="O329" s="24">
        <v>2018.93</v>
      </c>
      <c r="P329" s="4"/>
      <c r="Q329" s="4"/>
      <c r="R329" s="4"/>
      <c r="S329" s="4"/>
      <c r="T329" s="58">
        <v>1358.55</v>
      </c>
      <c r="U329" s="59"/>
      <c r="V329" s="59"/>
      <c r="W329" s="101"/>
      <c r="X329" s="58">
        <v>3377.48</v>
      </c>
      <c r="Y329" s="59"/>
      <c r="Z329" s="59"/>
      <c r="AA329" s="60"/>
    </row>
    <row r="330" spans="1:27" ht="15" customHeight="1" x14ac:dyDescent="0.2">
      <c r="A330" s="10"/>
      <c r="B330" s="49" t="s">
        <v>142</v>
      </c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1"/>
    </row>
    <row r="331" spans="1:27" ht="15" customHeight="1" x14ac:dyDescent="0.2">
      <c r="A331" s="52">
        <v>43749</v>
      </c>
      <c r="B331" s="50"/>
      <c r="C331" s="53"/>
      <c r="D331" s="49" t="s">
        <v>204</v>
      </c>
      <c r="E331" s="50"/>
      <c r="F331" s="53"/>
      <c r="G331" s="55">
        <v>3037.8797468354433</v>
      </c>
      <c r="H331" s="56"/>
      <c r="I331" s="57"/>
      <c r="J331" s="4" t="s">
        <v>22</v>
      </c>
      <c r="K331" s="49">
        <v>7727</v>
      </c>
      <c r="L331" s="53"/>
      <c r="M331" s="4" t="s">
        <v>148</v>
      </c>
      <c r="N331" s="4" t="s">
        <v>149</v>
      </c>
      <c r="O331" s="24">
        <v>2018.93</v>
      </c>
      <c r="P331" s="4"/>
      <c r="Q331" s="4"/>
      <c r="R331" s="4"/>
      <c r="S331" s="4"/>
      <c r="T331" s="58">
        <v>1358.55</v>
      </c>
      <c r="U331" s="59"/>
      <c r="V331" s="59"/>
      <c r="W331" s="101"/>
      <c r="X331" s="58">
        <v>3377.48</v>
      </c>
      <c r="Y331" s="59"/>
      <c r="Z331" s="59"/>
      <c r="AA331" s="60"/>
    </row>
    <row r="332" spans="1:27" ht="15" customHeight="1" x14ac:dyDescent="0.2">
      <c r="A332" s="10"/>
      <c r="B332" s="49" t="s">
        <v>142</v>
      </c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1"/>
    </row>
    <row r="333" spans="1:27" ht="15" customHeight="1" x14ac:dyDescent="0.2">
      <c r="A333" s="52">
        <v>43749</v>
      </c>
      <c r="B333" s="50"/>
      <c r="C333" s="53"/>
      <c r="D333" s="49" t="s">
        <v>205</v>
      </c>
      <c r="E333" s="50"/>
      <c r="F333" s="53"/>
      <c r="G333" s="55">
        <v>3037.8860759493673</v>
      </c>
      <c r="H333" s="56"/>
      <c r="I333" s="57"/>
      <c r="J333" s="4" t="s">
        <v>22</v>
      </c>
      <c r="K333" s="49">
        <v>7727</v>
      </c>
      <c r="L333" s="53"/>
      <c r="M333" s="4" t="s">
        <v>148</v>
      </c>
      <c r="N333" s="4" t="s">
        <v>149</v>
      </c>
      <c r="O333" s="24">
        <v>2018.93</v>
      </c>
      <c r="P333" s="4"/>
      <c r="Q333" s="4"/>
      <c r="R333" s="4"/>
      <c r="S333" s="4"/>
      <c r="T333" s="58">
        <v>1358.55</v>
      </c>
      <c r="U333" s="59"/>
      <c r="V333" s="59"/>
      <c r="W333" s="101"/>
      <c r="X333" s="58">
        <v>3377.48</v>
      </c>
      <c r="Y333" s="59"/>
      <c r="Z333" s="59"/>
      <c r="AA333" s="60"/>
    </row>
    <row r="334" spans="1:27" ht="15" customHeight="1" x14ac:dyDescent="0.2">
      <c r="A334" s="10"/>
      <c r="B334" s="49" t="s">
        <v>142</v>
      </c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1"/>
    </row>
    <row r="335" spans="1:27" ht="15" customHeight="1" x14ac:dyDescent="0.2">
      <c r="A335" s="52">
        <v>43749</v>
      </c>
      <c r="B335" s="50"/>
      <c r="C335" s="53"/>
      <c r="D335" s="49" t="s">
        <v>182</v>
      </c>
      <c r="E335" s="50"/>
      <c r="F335" s="53"/>
      <c r="G335" s="55">
        <v>3037.8924050632913</v>
      </c>
      <c r="H335" s="56"/>
      <c r="I335" s="57"/>
      <c r="J335" s="4" t="s">
        <v>22</v>
      </c>
      <c r="K335" s="49">
        <v>7727</v>
      </c>
      <c r="L335" s="53"/>
      <c r="M335" s="4" t="s">
        <v>148</v>
      </c>
      <c r="N335" s="4" t="s">
        <v>149</v>
      </c>
      <c r="O335" s="24">
        <v>2018.93</v>
      </c>
      <c r="P335" s="4"/>
      <c r="Q335" s="4"/>
      <c r="R335" s="4"/>
      <c r="S335" s="4"/>
      <c r="T335" s="58">
        <v>1358.55</v>
      </c>
      <c r="U335" s="59"/>
      <c r="V335" s="59"/>
      <c r="W335" s="101"/>
      <c r="X335" s="58">
        <v>3377.48</v>
      </c>
      <c r="Y335" s="59"/>
      <c r="Z335" s="59"/>
      <c r="AA335" s="60"/>
    </row>
    <row r="336" spans="1:27" ht="15" customHeight="1" x14ac:dyDescent="0.2">
      <c r="A336" s="10"/>
      <c r="B336" s="49" t="s">
        <v>142</v>
      </c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1"/>
    </row>
    <row r="337" spans="1:27" ht="15" customHeight="1" x14ac:dyDescent="0.2">
      <c r="A337" s="52">
        <v>43749</v>
      </c>
      <c r="B337" s="50"/>
      <c r="C337" s="53"/>
      <c r="D337" s="49" t="s">
        <v>206</v>
      </c>
      <c r="E337" s="50"/>
      <c r="F337" s="53"/>
      <c r="G337" s="55">
        <v>3037.8987341772154</v>
      </c>
      <c r="H337" s="56"/>
      <c r="I337" s="57"/>
      <c r="J337" s="4" t="s">
        <v>22</v>
      </c>
      <c r="K337" s="49">
        <v>7727</v>
      </c>
      <c r="L337" s="53"/>
      <c r="M337" s="4" t="s">
        <v>148</v>
      </c>
      <c r="N337" s="4" t="s">
        <v>149</v>
      </c>
      <c r="O337" s="24">
        <v>2018.93</v>
      </c>
      <c r="P337" s="4"/>
      <c r="Q337" s="4"/>
      <c r="R337" s="4"/>
      <c r="S337" s="4"/>
      <c r="T337" s="58">
        <v>1358.55</v>
      </c>
      <c r="U337" s="59"/>
      <c r="V337" s="59"/>
      <c r="W337" s="101"/>
      <c r="X337" s="58">
        <v>3377.48</v>
      </c>
      <c r="Y337" s="59"/>
      <c r="Z337" s="59"/>
      <c r="AA337" s="60"/>
    </row>
    <row r="338" spans="1:27" ht="15" customHeight="1" x14ac:dyDescent="0.2">
      <c r="A338" s="10"/>
      <c r="B338" s="49" t="s">
        <v>142</v>
      </c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1"/>
    </row>
    <row r="339" spans="1:27" ht="15" customHeight="1" x14ac:dyDescent="0.2">
      <c r="A339" s="52">
        <v>43749</v>
      </c>
      <c r="B339" s="50"/>
      <c r="C339" s="53"/>
      <c r="D339" s="49" t="s">
        <v>207</v>
      </c>
      <c r="E339" s="50"/>
      <c r="F339" s="53"/>
      <c r="G339" s="55">
        <v>3037.9050632911394</v>
      </c>
      <c r="H339" s="56"/>
      <c r="I339" s="57"/>
      <c r="J339" s="4" t="s">
        <v>22</v>
      </c>
      <c r="K339" s="49">
        <v>7727</v>
      </c>
      <c r="L339" s="53"/>
      <c r="M339" s="4" t="s">
        <v>148</v>
      </c>
      <c r="N339" s="4" t="s">
        <v>149</v>
      </c>
      <c r="O339" s="24">
        <v>2018.93</v>
      </c>
      <c r="P339" s="4"/>
      <c r="Q339" s="4"/>
      <c r="R339" s="4"/>
      <c r="S339" s="4"/>
      <c r="T339" s="58">
        <v>1358.55</v>
      </c>
      <c r="U339" s="59"/>
      <c r="V339" s="59"/>
      <c r="W339" s="101"/>
      <c r="X339" s="58">
        <v>3377.48</v>
      </c>
      <c r="Y339" s="59"/>
      <c r="Z339" s="59"/>
      <c r="AA339" s="60"/>
    </row>
    <row r="340" spans="1:27" ht="15" customHeight="1" x14ac:dyDescent="0.2">
      <c r="A340" s="10"/>
      <c r="B340" s="49" t="s">
        <v>142</v>
      </c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1"/>
    </row>
    <row r="341" spans="1:27" ht="15" customHeight="1" x14ac:dyDescent="0.2">
      <c r="A341" s="52">
        <v>43749</v>
      </c>
      <c r="B341" s="50"/>
      <c r="C341" s="53"/>
      <c r="D341" s="49" t="s">
        <v>183</v>
      </c>
      <c r="E341" s="50"/>
      <c r="F341" s="53"/>
      <c r="G341" s="55">
        <v>3037.9113924050635</v>
      </c>
      <c r="H341" s="56"/>
      <c r="I341" s="57"/>
      <c r="J341" s="4" t="s">
        <v>22</v>
      </c>
      <c r="K341" s="49">
        <v>7727</v>
      </c>
      <c r="L341" s="53"/>
      <c r="M341" s="4" t="s">
        <v>148</v>
      </c>
      <c r="N341" s="4" t="s">
        <v>149</v>
      </c>
      <c r="O341" s="24">
        <v>2018.93</v>
      </c>
      <c r="P341" s="4"/>
      <c r="Q341" s="4"/>
      <c r="R341" s="4"/>
      <c r="S341" s="4"/>
      <c r="T341" s="58">
        <v>1358.55</v>
      </c>
      <c r="U341" s="59"/>
      <c r="V341" s="59"/>
      <c r="W341" s="101"/>
      <c r="X341" s="58">
        <v>3377.48</v>
      </c>
      <c r="Y341" s="59"/>
      <c r="Z341" s="59"/>
      <c r="AA341" s="60"/>
    </row>
    <row r="342" spans="1:27" ht="15" customHeight="1" x14ac:dyDescent="0.2">
      <c r="A342" s="10"/>
      <c r="B342" s="49" t="s">
        <v>142</v>
      </c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1"/>
    </row>
    <row r="343" spans="1:27" ht="15" customHeight="1" x14ac:dyDescent="0.2">
      <c r="A343" s="52">
        <v>43749</v>
      </c>
      <c r="B343" s="50"/>
      <c r="C343" s="53"/>
      <c r="D343" s="49" t="s">
        <v>208</v>
      </c>
      <c r="E343" s="50"/>
      <c r="F343" s="53"/>
      <c r="G343" s="55">
        <v>3037.9177215189875</v>
      </c>
      <c r="H343" s="56"/>
      <c r="I343" s="57"/>
      <c r="J343" s="4" t="s">
        <v>22</v>
      </c>
      <c r="K343" s="49">
        <v>7727</v>
      </c>
      <c r="L343" s="53"/>
      <c r="M343" s="4" t="s">
        <v>148</v>
      </c>
      <c r="N343" s="4" t="s">
        <v>149</v>
      </c>
      <c r="O343" s="24">
        <v>2018.93</v>
      </c>
      <c r="P343" s="4"/>
      <c r="Q343" s="4"/>
      <c r="R343" s="4"/>
      <c r="S343" s="4"/>
      <c r="T343" s="58">
        <v>1358.55</v>
      </c>
      <c r="U343" s="59"/>
      <c r="V343" s="59"/>
      <c r="W343" s="101"/>
      <c r="X343" s="58">
        <v>3377.48</v>
      </c>
      <c r="Y343" s="59"/>
      <c r="Z343" s="59"/>
      <c r="AA343" s="60"/>
    </row>
    <row r="344" spans="1:27" ht="15" customHeight="1" x14ac:dyDescent="0.2">
      <c r="A344" s="10"/>
      <c r="B344" s="49" t="s">
        <v>142</v>
      </c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1"/>
    </row>
    <row r="345" spans="1:27" ht="15" customHeight="1" x14ac:dyDescent="0.2">
      <c r="A345" s="52">
        <v>43749</v>
      </c>
      <c r="B345" s="50"/>
      <c r="C345" s="53"/>
      <c r="D345" s="49" t="s">
        <v>209</v>
      </c>
      <c r="E345" s="50"/>
      <c r="F345" s="53"/>
      <c r="G345" s="55">
        <v>3037.9240506329115</v>
      </c>
      <c r="H345" s="56"/>
      <c r="I345" s="57"/>
      <c r="J345" s="4" t="s">
        <v>22</v>
      </c>
      <c r="K345" s="49">
        <v>7727</v>
      </c>
      <c r="L345" s="53"/>
      <c r="M345" s="4" t="s">
        <v>148</v>
      </c>
      <c r="N345" s="4" t="s">
        <v>149</v>
      </c>
      <c r="O345" s="24">
        <v>2018.93</v>
      </c>
      <c r="P345" s="4"/>
      <c r="Q345" s="4"/>
      <c r="R345" s="4"/>
      <c r="S345" s="4"/>
      <c r="T345" s="58">
        <v>1358.55</v>
      </c>
      <c r="U345" s="59"/>
      <c r="V345" s="59"/>
      <c r="W345" s="101"/>
      <c r="X345" s="58">
        <v>3377.48</v>
      </c>
      <c r="Y345" s="59"/>
      <c r="Z345" s="59"/>
      <c r="AA345" s="60"/>
    </row>
    <row r="346" spans="1:27" ht="15" customHeight="1" x14ac:dyDescent="0.2">
      <c r="A346" s="10"/>
      <c r="B346" s="49" t="s">
        <v>142</v>
      </c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1"/>
    </row>
    <row r="347" spans="1:27" ht="15" customHeight="1" x14ac:dyDescent="0.2">
      <c r="A347" s="52">
        <v>43749</v>
      </c>
      <c r="B347" s="50"/>
      <c r="C347" s="53"/>
      <c r="D347" s="49" t="s">
        <v>184</v>
      </c>
      <c r="E347" s="50"/>
      <c r="F347" s="53"/>
      <c r="G347" s="55">
        <v>3037.9303797468356</v>
      </c>
      <c r="H347" s="56"/>
      <c r="I347" s="57"/>
      <c r="J347" s="4" t="s">
        <v>22</v>
      </c>
      <c r="K347" s="49">
        <v>7727</v>
      </c>
      <c r="L347" s="53"/>
      <c r="M347" s="4" t="s">
        <v>148</v>
      </c>
      <c r="N347" s="4" t="s">
        <v>149</v>
      </c>
      <c r="O347" s="24">
        <v>2018.93</v>
      </c>
      <c r="P347" s="4"/>
      <c r="Q347" s="4"/>
      <c r="R347" s="4"/>
      <c r="S347" s="4"/>
      <c r="T347" s="58">
        <v>1358.55</v>
      </c>
      <c r="U347" s="59"/>
      <c r="V347" s="59"/>
      <c r="W347" s="101"/>
      <c r="X347" s="58">
        <v>3377.48</v>
      </c>
      <c r="Y347" s="59"/>
      <c r="Z347" s="59"/>
      <c r="AA347" s="60"/>
    </row>
    <row r="348" spans="1:27" ht="15" customHeight="1" x14ac:dyDescent="0.2">
      <c r="A348" s="10"/>
      <c r="B348" s="49" t="s">
        <v>142</v>
      </c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1"/>
    </row>
    <row r="349" spans="1:27" ht="15" customHeight="1" x14ac:dyDescent="0.2">
      <c r="A349" s="52">
        <v>43749</v>
      </c>
      <c r="B349" s="50"/>
      <c r="C349" s="53"/>
      <c r="D349" s="49" t="s">
        <v>210</v>
      </c>
      <c r="E349" s="50"/>
      <c r="F349" s="53"/>
      <c r="G349" s="55">
        <v>3037.9367088607596</v>
      </c>
      <c r="H349" s="56"/>
      <c r="I349" s="57"/>
      <c r="J349" s="4" t="s">
        <v>22</v>
      </c>
      <c r="K349" s="49">
        <v>7727</v>
      </c>
      <c r="L349" s="53"/>
      <c r="M349" s="4" t="s">
        <v>148</v>
      </c>
      <c r="N349" s="4" t="s">
        <v>149</v>
      </c>
      <c r="O349" s="24">
        <v>2018.93</v>
      </c>
      <c r="P349" s="4"/>
      <c r="Q349" s="4"/>
      <c r="R349" s="4"/>
      <c r="S349" s="4"/>
      <c r="T349" s="58">
        <v>1358.55</v>
      </c>
      <c r="U349" s="59"/>
      <c r="V349" s="59"/>
      <c r="W349" s="101"/>
      <c r="X349" s="58">
        <v>3377.48</v>
      </c>
      <c r="Y349" s="59"/>
      <c r="Z349" s="59"/>
      <c r="AA349" s="60"/>
    </row>
    <row r="350" spans="1:27" ht="15" customHeight="1" x14ac:dyDescent="0.2">
      <c r="A350" s="10"/>
      <c r="B350" s="49" t="s">
        <v>142</v>
      </c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1"/>
    </row>
    <row r="351" spans="1:27" ht="15" customHeight="1" x14ac:dyDescent="0.2">
      <c r="A351" s="52">
        <v>43749</v>
      </c>
      <c r="B351" s="50"/>
      <c r="C351" s="53"/>
      <c r="D351" s="49" t="s">
        <v>211</v>
      </c>
      <c r="E351" s="50"/>
      <c r="F351" s="53"/>
      <c r="G351" s="55">
        <v>3037.9430379746836</v>
      </c>
      <c r="H351" s="56"/>
      <c r="I351" s="57"/>
      <c r="J351" s="4" t="s">
        <v>22</v>
      </c>
      <c r="K351" s="49">
        <v>7727</v>
      </c>
      <c r="L351" s="53"/>
      <c r="M351" s="4" t="s">
        <v>148</v>
      </c>
      <c r="N351" s="4" t="s">
        <v>149</v>
      </c>
      <c r="O351" s="24">
        <v>2018.93</v>
      </c>
      <c r="P351" s="4"/>
      <c r="Q351" s="4"/>
      <c r="R351" s="4"/>
      <c r="S351" s="4"/>
      <c r="T351" s="58">
        <v>1358.55</v>
      </c>
      <c r="U351" s="59"/>
      <c r="V351" s="59"/>
      <c r="W351" s="101"/>
      <c r="X351" s="58">
        <v>3377.48</v>
      </c>
      <c r="Y351" s="59"/>
      <c r="Z351" s="59"/>
      <c r="AA351" s="60"/>
    </row>
    <row r="352" spans="1:27" ht="15" customHeight="1" x14ac:dyDescent="0.2">
      <c r="A352" s="10"/>
      <c r="B352" s="49" t="s">
        <v>142</v>
      </c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1"/>
    </row>
    <row r="353" spans="1:27" ht="15" customHeight="1" x14ac:dyDescent="0.2">
      <c r="A353" s="52">
        <v>43749</v>
      </c>
      <c r="B353" s="50"/>
      <c r="C353" s="53"/>
      <c r="D353" s="49" t="s">
        <v>185</v>
      </c>
      <c r="E353" s="50"/>
      <c r="F353" s="53"/>
      <c r="G353" s="55">
        <v>3037.9493670886077</v>
      </c>
      <c r="H353" s="56"/>
      <c r="I353" s="57"/>
      <c r="J353" s="4" t="s">
        <v>22</v>
      </c>
      <c r="K353" s="49">
        <v>7727</v>
      </c>
      <c r="L353" s="53"/>
      <c r="M353" s="4" t="s">
        <v>148</v>
      </c>
      <c r="N353" s="4" t="s">
        <v>149</v>
      </c>
      <c r="O353" s="24">
        <v>2018.93</v>
      </c>
      <c r="P353" s="4"/>
      <c r="Q353" s="4"/>
      <c r="R353" s="4"/>
      <c r="S353" s="4"/>
      <c r="T353" s="58">
        <v>1358.55</v>
      </c>
      <c r="U353" s="59"/>
      <c r="V353" s="59"/>
      <c r="W353" s="101"/>
      <c r="X353" s="58">
        <v>3377.48</v>
      </c>
      <c r="Y353" s="59"/>
      <c r="Z353" s="59"/>
      <c r="AA353" s="60"/>
    </row>
    <row r="354" spans="1:27" ht="15" customHeight="1" x14ac:dyDescent="0.2">
      <c r="A354" s="10"/>
      <c r="B354" s="49" t="s">
        <v>142</v>
      </c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1"/>
    </row>
    <row r="355" spans="1:27" ht="15" customHeight="1" x14ac:dyDescent="0.2">
      <c r="A355" s="52">
        <v>43749</v>
      </c>
      <c r="B355" s="50"/>
      <c r="C355" s="53"/>
      <c r="D355" s="49" t="s">
        <v>212</v>
      </c>
      <c r="E355" s="50"/>
      <c r="F355" s="53"/>
      <c r="G355" s="55">
        <v>3037.9556962025317</v>
      </c>
      <c r="H355" s="56"/>
      <c r="I355" s="57"/>
      <c r="J355" s="4" t="s">
        <v>22</v>
      </c>
      <c r="K355" s="49">
        <v>7727</v>
      </c>
      <c r="L355" s="53"/>
      <c r="M355" s="4" t="s">
        <v>148</v>
      </c>
      <c r="N355" s="4" t="s">
        <v>149</v>
      </c>
      <c r="O355" s="24">
        <v>2018.93</v>
      </c>
      <c r="P355" s="4"/>
      <c r="Q355" s="4"/>
      <c r="R355" s="4"/>
      <c r="S355" s="4"/>
      <c r="T355" s="58">
        <v>1358.55</v>
      </c>
      <c r="U355" s="59"/>
      <c r="V355" s="59"/>
      <c r="W355" s="101"/>
      <c r="X355" s="58">
        <v>3377.48</v>
      </c>
      <c r="Y355" s="59"/>
      <c r="Z355" s="59"/>
      <c r="AA355" s="60"/>
    </row>
    <row r="356" spans="1:27" ht="15" customHeight="1" x14ac:dyDescent="0.2">
      <c r="A356" s="10"/>
      <c r="B356" s="49" t="s">
        <v>142</v>
      </c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1"/>
    </row>
    <row r="357" spans="1:27" ht="15" customHeight="1" x14ac:dyDescent="0.2">
      <c r="A357" s="52">
        <v>43749</v>
      </c>
      <c r="B357" s="50"/>
      <c r="C357" s="53"/>
      <c r="D357" s="49" t="s">
        <v>213</v>
      </c>
      <c r="E357" s="50"/>
      <c r="F357" s="53"/>
      <c r="G357" s="55">
        <v>3037.9620253164558</v>
      </c>
      <c r="H357" s="56"/>
      <c r="I357" s="57"/>
      <c r="J357" s="4" t="s">
        <v>22</v>
      </c>
      <c r="K357" s="49">
        <v>7727</v>
      </c>
      <c r="L357" s="53"/>
      <c r="M357" s="4" t="s">
        <v>148</v>
      </c>
      <c r="N357" s="4" t="s">
        <v>149</v>
      </c>
      <c r="O357" s="24">
        <v>2018.93</v>
      </c>
      <c r="P357" s="4"/>
      <c r="Q357" s="4"/>
      <c r="R357" s="4"/>
      <c r="S357" s="4"/>
      <c r="T357" s="58">
        <v>1358.55</v>
      </c>
      <c r="U357" s="59"/>
      <c r="V357" s="59"/>
      <c r="W357" s="101"/>
      <c r="X357" s="58">
        <v>3377.48</v>
      </c>
      <c r="Y357" s="59"/>
      <c r="Z357" s="59"/>
      <c r="AA357" s="60"/>
    </row>
    <row r="358" spans="1:27" ht="15" customHeight="1" x14ac:dyDescent="0.2">
      <c r="A358" s="10"/>
      <c r="B358" s="49" t="s">
        <v>142</v>
      </c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1"/>
    </row>
    <row r="359" spans="1:27" ht="15" customHeight="1" x14ac:dyDescent="0.2">
      <c r="A359" s="52">
        <v>43749</v>
      </c>
      <c r="B359" s="50"/>
      <c r="C359" s="53"/>
      <c r="D359" s="49" t="s">
        <v>214</v>
      </c>
      <c r="E359" s="50"/>
      <c r="F359" s="53"/>
      <c r="G359" s="55">
        <v>3037.9683544303798</v>
      </c>
      <c r="H359" s="56"/>
      <c r="I359" s="57"/>
      <c r="J359" s="4" t="s">
        <v>22</v>
      </c>
      <c r="K359" s="49">
        <v>7727</v>
      </c>
      <c r="L359" s="53"/>
      <c r="M359" s="4" t="s">
        <v>148</v>
      </c>
      <c r="N359" s="4" t="s">
        <v>149</v>
      </c>
      <c r="O359" s="24">
        <v>2018.93</v>
      </c>
      <c r="P359" s="4"/>
      <c r="Q359" s="4"/>
      <c r="R359" s="4"/>
      <c r="S359" s="4"/>
      <c r="T359" s="58">
        <v>1358.55</v>
      </c>
      <c r="U359" s="59"/>
      <c r="V359" s="59"/>
      <c r="W359" s="101"/>
      <c r="X359" s="58">
        <v>3377.48</v>
      </c>
      <c r="Y359" s="59"/>
      <c r="Z359" s="59"/>
      <c r="AA359" s="60"/>
    </row>
    <row r="360" spans="1:27" ht="15" customHeight="1" x14ac:dyDescent="0.2">
      <c r="A360" s="10"/>
      <c r="B360" s="49" t="s">
        <v>142</v>
      </c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1"/>
    </row>
    <row r="361" spans="1:27" ht="15" customHeight="1" x14ac:dyDescent="0.2">
      <c r="A361" s="52">
        <v>43749</v>
      </c>
      <c r="B361" s="50"/>
      <c r="C361" s="53"/>
      <c r="D361" s="49" t="s">
        <v>215</v>
      </c>
      <c r="E361" s="50"/>
      <c r="F361" s="53"/>
      <c r="G361" s="55">
        <v>3037.9746835443038</v>
      </c>
      <c r="H361" s="56"/>
      <c r="I361" s="57"/>
      <c r="J361" s="4" t="s">
        <v>22</v>
      </c>
      <c r="K361" s="49">
        <v>7727</v>
      </c>
      <c r="L361" s="53"/>
      <c r="M361" s="4" t="s">
        <v>148</v>
      </c>
      <c r="N361" s="4" t="s">
        <v>149</v>
      </c>
      <c r="O361" s="24">
        <v>2018.93</v>
      </c>
      <c r="P361" s="4"/>
      <c r="Q361" s="4"/>
      <c r="R361" s="4"/>
      <c r="S361" s="4"/>
      <c r="T361" s="58">
        <v>1358.55</v>
      </c>
      <c r="U361" s="59"/>
      <c r="V361" s="59"/>
      <c r="W361" s="101"/>
      <c r="X361" s="58">
        <v>3377.48</v>
      </c>
      <c r="Y361" s="59"/>
      <c r="Z361" s="59"/>
      <c r="AA361" s="60"/>
    </row>
    <row r="362" spans="1:27" ht="15" customHeight="1" x14ac:dyDescent="0.2">
      <c r="A362" s="10"/>
      <c r="B362" s="49" t="s">
        <v>142</v>
      </c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1"/>
    </row>
    <row r="363" spans="1:27" ht="15" customHeight="1" x14ac:dyDescent="0.2">
      <c r="A363" s="52">
        <v>43749</v>
      </c>
      <c r="B363" s="50"/>
      <c r="C363" s="53"/>
      <c r="D363" s="49" t="s">
        <v>216</v>
      </c>
      <c r="E363" s="50"/>
      <c r="F363" s="53"/>
      <c r="G363" s="55">
        <v>3037.9810126582279</v>
      </c>
      <c r="H363" s="56"/>
      <c r="I363" s="57"/>
      <c r="J363" s="4" t="s">
        <v>22</v>
      </c>
      <c r="K363" s="49">
        <v>7727</v>
      </c>
      <c r="L363" s="53"/>
      <c r="M363" s="4" t="s">
        <v>148</v>
      </c>
      <c r="N363" s="4" t="s">
        <v>149</v>
      </c>
      <c r="O363" s="24">
        <v>2018.93</v>
      </c>
      <c r="P363" s="4"/>
      <c r="Q363" s="4"/>
      <c r="R363" s="4"/>
      <c r="S363" s="4"/>
      <c r="T363" s="58">
        <v>1358.55</v>
      </c>
      <c r="U363" s="59"/>
      <c r="V363" s="59"/>
      <c r="W363" s="101"/>
      <c r="X363" s="58">
        <v>3377.48</v>
      </c>
      <c r="Y363" s="59"/>
      <c r="Z363" s="59"/>
      <c r="AA363" s="60"/>
    </row>
    <row r="364" spans="1:27" ht="15" customHeight="1" x14ac:dyDescent="0.2">
      <c r="A364" s="10"/>
      <c r="B364" s="49" t="s">
        <v>142</v>
      </c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1"/>
    </row>
    <row r="365" spans="1:27" ht="15" customHeight="1" x14ac:dyDescent="0.2">
      <c r="A365" s="52">
        <v>43749</v>
      </c>
      <c r="B365" s="50"/>
      <c r="C365" s="53"/>
      <c r="D365" s="49" t="s">
        <v>217</v>
      </c>
      <c r="E365" s="50"/>
      <c r="F365" s="53"/>
      <c r="G365" s="55">
        <v>3037.9873417721519</v>
      </c>
      <c r="H365" s="56"/>
      <c r="I365" s="57"/>
      <c r="J365" s="4" t="s">
        <v>22</v>
      </c>
      <c r="K365" s="49">
        <v>7727</v>
      </c>
      <c r="L365" s="53"/>
      <c r="M365" s="4" t="s">
        <v>148</v>
      </c>
      <c r="N365" s="4" t="s">
        <v>149</v>
      </c>
      <c r="O365" s="24">
        <v>2018.93</v>
      </c>
      <c r="P365" s="4"/>
      <c r="Q365" s="4"/>
      <c r="R365" s="4"/>
      <c r="S365" s="4"/>
      <c r="T365" s="58">
        <v>1358.55</v>
      </c>
      <c r="U365" s="59"/>
      <c r="V365" s="59"/>
      <c r="W365" s="101"/>
      <c r="X365" s="58">
        <v>3377.48</v>
      </c>
      <c r="Y365" s="59"/>
      <c r="Z365" s="59"/>
      <c r="AA365" s="60"/>
    </row>
    <row r="366" spans="1:27" ht="15" customHeight="1" x14ac:dyDescent="0.2">
      <c r="A366" s="10"/>
      <c r="B366" s="49" t="s">
        <v>142</v>
      </c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1"/>
    </row>
    <row r="367" spans="1:27" ht="15" customHeight="1" x14ac:dyDescent="0.2">
      <c r="A367" s="52">
        <v>43749</v>
      </c>
      <c r="B367" s="50"/>
      <c r="C367" s="53"/>
      <c r="D367" s="49" t="s">
        <v>218</v>
      </c>
      <c r="E367" s="50"/>
      <c r="F367" s="53"/>
      <c r="G367" s="55">
        <v>3037.993670886076</v>
      </c>
      <c r="H367" s="56"/>
      <c r="I367" s="57"/>
      <c r="J367" s="4" t="s">
        <v>22</v>
      </c>
      <c r="K367" s="49">
        <v>7727</v>
      </c>
      <c r="L367" s="53"/>
      <c r="M367" s="4" t="s">
        <v>148</v>
      </c>
      <c r="N367" s="4" t="s">
        <v>149</v>
      </c>
      <c r="O367" s="24">
        <v>2018.93</v>
      </c>
      <c r="P367" s="4"/>
      <c r="Q367" s="4"/>
      <c r="R367" s="4"/>
      <c r="S367" s="4"/>
      <c r="T367" s="58">
        <v>1358.55</v>
      </c>
      <c r="U367" s="59"/>
      <c r="V367" s="59"/>
      <c r="W367" s="101"/>
      <c r="X367" s="58">
        <v>3377.48</v>
      </c>
      <c r="Y367" s="59"/>
      <c r="Z367" s="59"/>
      <c r="AA367" s="60"/>
    </row>
    <row r="368" spans="1:27" ht="15" customHeight="1" x14ac:dyDescent="0.2">
      <c r="A368" s="10"/>
      <c r="B368" s="49" t="s">
        <v>142</v>
      </c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1"/>
    </row>
    <row r="369" spans="1:27" ht="15" customHeight="1" x14ac:dyDescent="0.2">
      <c r="A369" s="52">
        <v>43749</v>
      </c>
      <c r="B369" s="50"/>
      <c r="C369" s="53"/>
      <c r="D369" s="49" t="s">
        <v>219</v>
      </c>
      <c r="E369" s="50"/>
      <c r="F369" s="53"/>
      <c r="G369" s="55">
        <v>3038</v>
      </c>
      <c r="H369" s="56"/>
      <c r="I369" s="57"/>
      <c r="J369" s="4" t="s">
        <v>22</v>
      </c>
      <c r="K369" s="49">
        <v>7727</v>
      </c>
      <c r="L369" s="53"/>
      <c r="M369" s="4" t="s">
        <v>148</v>
      </c>
      <c r="N369" s="4" t="s">
        <v>149</v>
      </c>
      <c r="O369" s="23">
        <v>831.75</v>
      </c>
      <c r="P369" s="4"/>
      <c r="Q369" s="4"/>
      <c r="R369" s="4"/>
      <c r="S369" s="4"/>
      <c r="T369" s="61">
        <v>559.69000000000005</v>
      </c>
      <c r="U369" s="62"/>
      <c r="V369" s="62"/>
      <c r="W369" s="104"/>
      <c r="X369" s="58">
        <v>1391.45</v>
      </c>
      <c r="Y369" s="59"/>
      <c r="Z369" s="59"/>
      <c r="AA369" s="60"/>
    </row>
    <row r="370" spans="1:27" ht="15" customHeight="1" x14ac:dyDescent="0.2">
      <c r="A370" s="103" t="s">
        <v>220</v>
      </c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1"/>
    </row>
    <row r="371" spans="1:27" ht="15" customHeight="1" x14ac:dyDescent="0.2">
      <c r="A371" s="10"/>
      <c r="B371" s="49" t="s">
        <v>142</v>
      </c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1"/>
    </row>
    <row r="372" spans="1:27" s="3" customFormat="1" ht="15" customHeight="1" x14ac:dyDescent="0.2">
      <c r="A372" s="41" t="s">
        <v>26</v>
      </c>
      <c r="B372" s="42"/>
      <c r="C372" s="42"/>
      <c r="D372" s="42"/>
      <c r="E372" s="43"/>
      <c r="F372" s="44">
        <v>10</v>
      </c>
      <c r="G372" s="42"/>
      <c r="H372" s="42"/>
      <c r="I372" s="42"/>
      <c r="J372" s="42"/>
      <c r="K372" s="42"/>
      <c r="L372" s="42"/>
      <c r="M372" s="42"/>
      <c r="N372" s="43"/>
      <c r="O372" s="7">
        <f>O169+O171+O173+O175+O177+O179+O181+O183+O185+O187+O189+O191+O193+O195+O197+O199+O201+O203+O205+O207+O209+O211+O213+O215+O217+O219+O221+O223+O225+O227+O229+O231+O233+O235+O237+O239+O241+O243+O245+O247+O249+O251+O253+O255+O257+O259+O261+O263+O265+O267+O269+O271+O273+O275+O277+O279+O281+O283+O285+O287+O289+O291+O293+O295+O297+O299+O301+O303+O305+O307+O309+O311+O313+O315+O317+O319+O321+O323+O325+O327+O329+O331+O333+O335+O337+O339+O341+O343+O345+O347+O349+O351+O353+O355+O357+O359+O361+O363+O365+O367+O369</f>
        <v>491651.26999999973</v>
      </c>
      <c r="P372" s="7">
        <f>P213+P217</f>
        <v>1235.99</v>
      </c>
      <c r="Q372" s="45">
        <f>Q171+Q175+Q221+Q225+Q229+Q233+Q237+Q241+Q245</f>
        <v>24275.129999999997</v>
      </c>
      <c r="R372" s="87"/>
      <c r="S372" s="8"/>
      <c r="T372" s="45">
        <f>T169+T177+T179+T181+T183+T185+T187+T189+T191+T193+T195+T197+T199+T201+T203+T205+T207+T209+T211+T215+T219+T223+T227+T231+T235+T239+T243+T247+T249+T251+T253+T255+T257+T259+T261+T263+T265+T267+T269+T271+T273+T275+T277+T279+T281+T283+T285+T287+T289+T291+T293+T295+T297+T299+T301+T303+T305+T307+T309+T311+T313+T315+T317+T319+T321+T323+T325+T327+T329+T331+T333+T335+T337+T339+T341+T343+T345+T347+T349+T351+T353+T355+T357+T359+T361+T363+T365+T367+T369</f>
        <v>83596.130000000092</v>
      </c>
      <c r="U372" s="46"/>
      <c r="V372" s="46"/>
      <c r="W372" s="87"/>
      <c r="X372" s="45">
        <f>O372+P372-Q372+T372</f>
        <v>552208.25999999978</v>
      </c>
      <c r="Y372" s="46"/>
      <c r="Z372" s="46"/>
      <c r="AA372" s="47"/>
    </row>
    <row r="373" spans="1:27" ht="15" customHeight="1" thickBot="1" x14ac:dyDescent="0.25">
      <c r="A373" s="27" t="s">
        <v>27</v>
      </c>
      <c r="B373" s="28"/>
      <c r="C373" s="28"/>
      <c r="D373" s="28"/>
      <c r="E373" s="29"/>
      <c r="F373" s="30" t="s">
        <v>306</v>
      </c>
      <c r="G373" s="28"/>
      <c r="H373" s="28"/>
      <c r="I373" s="28"/>
      <c r="J373" s="28"/>
      <c r="K373" s="28"/>
      <c r="L373" s="28"/>
      <c r="M373" s="28"/>
      <c r="N373" s="29"/>
      <c r="O373" s="11">
        <f>O372</f>
        <v>491651.26999999973</v>
      </c>
      <c r="P373" s="11">
        <f>P372</f>
        <v>1235.99</v>
      </c>
      <c r="Q373" s="31">
        <f>Q372</f>
        <v>24275.129999999997</v>
      </c>
      <c r="R373" s="86"/>
      <c r="S373" s="12"/>
      <c r="T373" s="31">
        <f>T372</f>
        <v>83596.130000000092</v>
      </c>
      <c r="U373" s="32"/>
      <c r="V373" s="32"/>
      <c r="W373" s="86"/>
      <c r="X373" s="31">
        <f>X372</f>
        <v>552208.25999999978</v>
      </c>
      <c r="Y373" s="32"/>
      <c r="Z373" s="32"/>
      <c r="AA373" s="33"/>
    </row>
    <row r="374" spans="1:27" ht="15" customHeight="1" x14ac:dyDescent="0.2">
      <c r="A374" s="69">
        <v>43745</v>
      </c>
      <c r="B374" s="70"/>
      <c r="C374" s="71"/>
      <c r="D374" s="79">
        <v>43748</v>
      </c>
      <c r="E374" s="70"/>
      <c r="F374" s="71"/>
      <c r="G374" s="80">
        <v>2157.7166666666667</v>
      </c>
      <c r="H374" s="81"/>
      <c r="I374" s="82"/>
      <c r="J374" s="9" t="s">
        <v>22</v>
      </c>
      <c r="K374" s="72">
        <v>7719</v>
      </c>
      <c r="L374" s="71"/>
      <c r="M374" s="9">
        <v>46</v>
      </c>
      <c r="N374" s="9" t="s">
        <v>221</v>
      </c>
      <c r="O374" s="22">
        <v>2931.93</v>
      </c>
      <c r="P374" s="9"/>
      <c r="Q374" s="9"/>
      <c r="R374" s="9"/>
      <c r="S374" s="9"/>
      <c r="T374" s="76">
        <v>1991.85</v>
      </c>
      <c r="U374" s="77"/>
      <c r="V374" s="77"/>
      <c r="W374" s="102"/>
      <c r="X374" s="76">
        <v>4923.78</v>
      </c>
      <c r="Y374" s="77"/>
      <c r="Z374" s="77"/>
      <c r="AA374" s="78"/>
    </row>
    <row r="375" spans="1:27" ht="15" customHeight="1" x14ac:dyDescent="0.2">
      <c r="A375" s="10"/>
      <c r="B375" s="49" t="s">
        <v>21</v>
      </c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1"/>
    </row>
    <row r="376" spans="1:27" ht="15" customHeight="1" x14ac:dyDescent="0.2">
      <c r="A376" s="52">
        <v>43748</v>
      </c>
      <c r="B376" s="50"/>
      <c r="C376" s="53"/>
      <c r="D376" s="49" t="s">
        <v>222</v>
      </c>
      <c r="E376" s="50"/>
      <c r="F376" s="53"/>
      <c r="G376" s="64">
        <v>2194.5</v>
      </c>
      <c r="H376" s="65"/>
      <c r="I376" s="66"/>
      <c r="J376" s="4" t="s">
        <v>37</v>
      </c>
      <c r="K376" s="49">
        <v>7719</v>
      </c>
      <c r="L376" s="53"/>
      <c r="M376" s="4">
        <v>123</v>
      </c>
      <c r="N376" s="4" t="s">
        <v>223</v>
      </c>
      <c r="O376" s="24">
        <v>1227.99</v>
      </c>
      <c r="P376" s="4"/>
      <c r="Q376" s="4"/>
      <c r="R376" s="4"/>
      <c r="S376" s="4"/>
      <c r="T376" s="4"/>
      <c r="U376" s="4"/>
      <c r="V376" s="4"/>
      <c r="W376" s="4"/>
      <c r="X376" s="58">
        <v>1227.99</v>
      </c>
      <c r="Y376" s="59"/>
      <c r="Z376" s="59"/>
      <c r="AA376" s="60"/>
    </row>
    <row r="377" spans="1:27" ht="15" customHeight="1" x14ac:dyDescent="0.2">
      <c r="A377" s="10"/>
      <c r="B377" s="49" t="s">
        <v>21</v>
      </c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1"/>
    </row>
    <row r="378" spans="1:27" ht="15" customHeight="1" x14ac:dyDescent="0.2">
      <c r="A378" s="52">
        <v>43748</v>
      </c>
      <c r="B378" s="50"/>
      <c r="C378" s="53"/>
      <c r="D378" s="49" t="s">
        <v>224</v>
      </c>
      <c r="E378" s="50"/>
      <c r="F378" s="53"/>
      <c r="G378" s="64">
        <v>2194.6666666666665</v>
      </c>
      <c r="H378" s="65"/>
      <c r="I378" s="66"/>
      <c r="J378" s="4" t="s">
        <v>37</v>
      </c>
      <c r="K378" s="49">
        <v>7719</v>
      </c>
      <c r="L378" s="53"/>
      <c r="M378" s="4">
        <v>123</v>
      </c>
      <c r="N378" s="4" t="s">
        <v>223</v>
      </c>
      <c r="O378" s="23">
        <v>218.43</v>
      </c>
      <c r="P378" s="4"/>
      <c r="Q378" s="4"/>
      <c r="R378" s="4"/>
      <c r="S378" s="4"/>
      <c r="T378" s="4"/>
      <c r="U378" s="4"/>
      <c r="V378" s="4"/>
      <c r="W378" s="4"/>
      <c r="X378" s="61">
        <v>218.43</v>
      </c>
      <c r="Y378" s="62"/>
      <c r="Z378" s="62"/>
      <c r="AA378" s="63"/>
    </row>
    <row r="379" spans="1:27" ht="15" customHeight="1" x14ac:dyDescent="0.2">
      <c r="A379" s="10"/>
      <c r="B379" s="49" t="s">
        <v>21</v>
      </c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1"/>
    </row>
    <row r="380" spans="1:27" ht="15" customHeight="1" x14ac:dyDescent="0.2">
      <c r="A380" s="52">
        <v>43762</v>
      </c>
      <c r="B380" s="50"/>
      <c r="C380" s="53"/>
      <c r="D380" s="54">
        <v>43760</v>
      </c>
      <c r="E380" s="50"/>
      <c r="F380" s="53"/>
      <c r="G380" s="55">
        <v>1701.9916666666666</v>
      </c>
      <c r="H380" s="56"/>
      <c r="I380" s="57"/>
      <c r="J380" s="4" t="s">
        <v>22</v>
      </c>
      <c r="K380" s="49">
        <v>7719</v>
      </c>
      <c r="L380" s="53"/>
      <c r="M380" s="4">
        <v>51</v>
      </c>
      <c r="N380" s="4" t="s">
        <v>225</v>
      </c>
      <c r="O380" s="24">
        <v>3219.97</v>
      </c>
      <c r="P380" s="4"/>
      <c r="Q380" s="4"/>
      <c r="R380" s="4"/>
      <c r="S380" s="4"/>
      <c r="T380" s="58">
        <v>1524.32</v>
      </c>
      <c r="U380" s="59"/>
      <c r="V380" s="59"/>
      <c r="W380" s="101"/>
      <c r="X380" s="58">
        <v>4744.29</v>
      </c>
      <c r="Y380" s="59"/>
      <c r="Z380" s="59"/>
      <c r="AA380" s="60"/>
    </row>
    <row r="381" spans="1:27" ht="15" customHeight="1" x14ac:dyDescent="0.2">
      <c r="A381" s="10"/>
      <c r="B381" s="49" t="s">
        <v>226</v>
      </c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1"/>
    </row>
    <row r="382" spans="1:27" s="3" customFormat="1" ht="15" customHeight="1" x14ac:dyDescent="0.2">
      <c r="A382" s="41" t="s">
        <v>26</v>
      </c>
      <c r="B382" s="42"/>
      <c r="C382" s="42"/>
      <c r="D382" s="42"/>
      <c r="E382" s="43"/>
      <c r="F382" s="44">
        <v>10</v>
      </c>
      <c r="G382" s="42"/>
      <c r="H382" s="42"/>
      <c r="I382" s="42"/>
      <c r="J382" s="42"/>
      <c r="K382" s="42"/>
      <c r="L382" s="42"/>
      <c r="M382" s="42"/>
      <c r="N382" s="43"/>
      <c r="O382" s="7">
        <f>O374+O376+O378+O380</f>
        <v>7598.32</v>
      </c>
      <c r="P382" s="8"/>
      <c r="Q382" s="8"/>
      <c r="R382" s="8"/>
      <c r="S382" s="8"/>
      <c r="T382" s="45">
        <f>T374+T380</f>
        <v>3516.17</v>
      </c>
      <c r="U382" s="46"/>
      <c r="V382" s="46"/>
      <c r="W382" s="87"/>
      <c r="X382" s="45">
        <f>O382+T382</f>
        <v>11114.49</v>
      </c>
      <c r="Y382" s="46"/>
      <c r="Z382" s="46"/>
      <c r="AA382" s="47"/>
    </row>
    <row r="383" spans="1:27" ht="15" customHeight="1" thickBot="1" x14ac:dyDescent="0.25">
      <c r="A383" s="27" t="s">
        <v>27</v>
      </c>
      <c r="B383" s="28"/>
      <c r="C383" s="28"/>
      <c r="D383" s="28"/>
      <c r="E383" s="29"/>
      <c r="F383" s="30" t="s">
        <v>304</v>
      </c>
      <c r="G383" s="28"/>
      <c r="H383" s="28"/>
      <c r="I383" s="28"/>
      <c r="J383" s="28"/>
      <c r="K383" s="28"/>
      <c r="L383" s="28"/>
      <c r="M383" s="28"/>
      <c r="N383" s="29"/>
      <c r="O383" s="11">
        <f>O382</f>
        <v>7598.32</v>
      </c>
      <c r="P383" s="12"/>
      <c r="Q383" s="12"/>
      <c r="R383" s="12"/>
      <c r="S383" s="12"/>
      <c r="T383" s="31">
        <f>T382</f>
        <v>3516.17</v>
      </c>
      <c r="U383" s="32"/>
      <c r="V383" s="32"/>
      <c r="W383" s="86"/>
      <c r="X383" s="31">
        <f>X382</f>
        <v>11114.49</v>
      </c>
      <c r="Y383" s="32"/>
      <c r="Z383" s="32"/>
      <c r="AA383" s="33"/>
    </row>
    <row r="384" spans="1:27" ht="15" customHeight="1" x14ac:dyDescent="0.2">
      <c r="A384" s="69">
        <v>43755</v>
      </c>
      <c r="B384" s="70"/>
      <c r="C384" s="71"/>
      <c r="D384" s="79">
        <v>43753</v>
      </c>
      <c r="E384" s="70"/>
      <c r="F384" s="71"/>
      <c r="G384" s="80">
        <v>2191.6583333333333</v>
      </c>
      <c r="H384" s="81"/>
      <c r="I384" s="82"/>
      <c r="J384" s="9" t="s">
        <v>22</v>
      </c>
      <c r="K384" s="72">
        <v>7723</v>
      </c>
      <c r="L384" s="71"/>
      <c r="M384" s="9">
        <v>103</v>
      </c>
      <c r="N384" s="9" t="s">
        <v>227</v>
      </c>
      <c r="O384" s="22">
        <v>5361.04</v>
      </c>
      <c r="P384" s="9"/>
      <c r="Q384" s="9"/>
      <c r="R384" s="9"/>
      <c r="S384" s="9"/>
      <c r="T384" s="76">
        <v>3607.5</v>
      </c>
      <c r="U384" s="77"/>
      <c r="V384" s="77"/>
      <c r="W384" s="102"/>
      <c r="X384" s="76">
        <v>8968.5400000000009</v>
      </c>
      <c r="Y384" s="77"/>
      <c r="Z384" s="77"/>
      <c r="AA384" s="78"/>
    </row>
    <row r="385" spans="1:27" ht="15" customHeight="1" x14ac:dyDescent="0.2">
      <c r="A385" s="10"/>
      <c r="B385" s="49" t="s">
        <v>21</v>
      </c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1"/>
    </row>
    <row r="386" spans="1:27" s="3" customFormat="1" ht="15" customHeight="1" x14ac:dyDescent="0.2">
      <c r="A386" s="41" t="s">
        <v>26</v>
      </c>
      <c r="B386" s="42"/>
      <c r="C386" s="42"/>
      <c r="D386" s="42"/>
      <c r="E386" s="43"/>
      <c r="F386" s="44">
        <v>10</v>
      </c>
      <c r="G386" s="42"/>
      <c r="H386" s="42"/>
      <c r="I386" s="42"/>
      <c r="J386" s="42"/>
      <c r="K386" s="42"/>
      <c r="L386" s="42"/>
      <c r="M386" s="42"/>
      <c r="N386" s="43"/>
      <c r="O386" s="7">
        <f>O384</f>
        <v>5361.04</v>
      </c>
      <c r="P386" s="8"/>
      <c r="Q386" s="8"/>
      <c r="R386" s="8"/>
      <c r="S386" s="8"/>
      <c r="T386" s="45">
        <f>T384</f>
        <v>3607.5</v>
      </c>
      <c r="U386" s="46"/>
      <c r="V386" s="46"/>
      <c r="W386" s="87"/>
      <c r="X386" s="45">
        <f>O386+T386</f>
        <v>8968.5400000000009</v>
      </c>
      <c r="Y386" s="46"/>
      <c r="Z386" s="46"/>
      <c r="AA386" s="47"/>
    </row>
    <row r="387" spans="1:27" ht="15" customHeight="1" thickBot="1" x14ac:dyDescent="0.25">
      <c r="A387" s="27" t="s">
        <v>27</v>
      </c>
      <c r="B387" s="28"/>
      <c r="C387" s="28"/>
      <c r="D387" s="28"/>
      <c r="E387" s="29"/>
      <c r="F387" s="30" t="s">
        <v>307</v>
      </c>
      <c r="G387" s="28"/>
      <c r="H387" s="28"/>
      <c r="I387" s="28"/>
      <c r="J387" s="28"/>
      <c r="K387" s="28"/>
      <c r="L387" s="28"/>
      <c r="M387" s="28"/>
      <c r="N387" s="29"/>
      <c r="O387" s="11">
        <f>O386</f>
        <v>5361.04</v>
      </c>
      <c r="P387" s="12"/>
      <c r="Q387" s="12"/>
      <c r="R387" s="12"/>
      <c r="S387" s="12"/>
      <c r="T387" s="31">
        <f>T386</f>
        <v>3607.5</v>
      </c>
      <c r="U387" s="32"/>
      <c r="V387" s="32"/>
      <c r="W387" s="86"/>
      <c r="X387" s="31">
        <f>X386</f>
        <v>8968.5400000000009</v>
      </c>
      <c r="Y387" s="32"/>
      <c r="Z387" s="32"/>
      <c r="AA387" s="33"/>
    </row>
    <row r="388" spans="1:27" ht="15" customHeight="1" x14ac:dyDescent="0.2">
      <c r="A388" s="69">
        <v>43745</v>
      </c>
      <c r="B388" s="70"/>
      <c r="C388" s="71"/>
      <c r="D388" s="79">
        <v>43738</v>
      </c>
      <c r="E388" s="70"/>
      <c r="F388" s="71"/>
      <c r="G388" s="73">
        <v>2609</v>
      </c>
      <c r="H388" s="74"/>
      <c r="I388" s="75"/>
      <c r="J388" s="9" t="s">
        <v>60</v>
      </c>
      <c r="K388" s="72">
        <v>7729</v>
      </c>
      <c r="L388" s="71"/>
      <c r="M388" s="9">
        <v>114</v>
      </c>
      <c r="N388" s="9" t="s">
        <v>228</v>
      </c>
      <c r="O388" s="22">
        <v>115289.65</v>
      </c>
      <c r="P388" s="9"/>
      <c r="Q388" s="9"/>
      <c r="R388" s="9"/>
      <c r="S388" s="9"/>
      <c r="T388" s="9"/>
      <c r="U388" s="9"/>
      <c r="V388" s="9"/>
      <c r="W388" s="9"/>
      <c r="X388" s="76">
        <v>115289.65</v>
      </c>
      <c r="Y388" s="77"/>
      <c r="Z388" s="77"/>
      <c r="AA388" s="78"/>
    </row>
    <row r="389" spans="1:27" ht="15" customHeight="1" x14ac:dyDescent="0.2">
      <c r="A389" s="10"/>
      <c r="B389" s="49" t="s">
        <v>229</v>
      </c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1"/>
    </row>
    <row r="390" spans="1:27" s="3" customFormat="1" ht="15" customHeight="1" x14ac:dyDescent="0.2">
      <c r="A390" s="41" t="s">
        <v>26</v>
      </c>
      <c r="B390" s="42"/>
      <c r="C390" s="42"/>
      <c r="D390" s="42"/>
      <c r="E390" s="43"/>
      <c r="F390" s="44">
        <v>10</v>
      </c>
      <c r="G390" s="42"/>
      <c r="H390" s="42"/>
      <c r="I390" s="42"/>
      <c r="J390" s="42"/>
      <c r="K390" s="42"/>
      <c r="L390" s="42"/>
      <c r="M390" s="42"/>
      <c r="N390" s="43"/>
      <c r="O390" s="7">
        <f>O388</f>
        <v>115289.65</v>
      </c>
      <c r="P390" s="8"/>
      <c r="Q390" s="8"/>
      <c r="R390" s="8"/>
      <c r="S390" s="8"/>
      <c r="T390" s="8"/>
      <c r="U390" s="8"/>
      <c r="V390" s="8"/>
      <c r="W390" s="8"/>
      <c r="X390" s="45">
        <f>O390</f>
        <v>115289.65</v>
      </c>
      <c r="Y390" s="46"/>
      <c r="Z390" s="46"/>
      <c r="AA390" s="47"/>
    </row>
    <row r="391" spans="1:27" ht="15" customHeight="1" thickBot="1" x14ac:dyDescent="0.25">
      <c r="A391" s="27" t="s">
        <v>27</v>
      </c>
      <c r="B391" s="28"/>
      <c r="C391" s="28"/>
      <c r="D391" s="28"/>
      <c r="E391" s="29"/>
      <c r="F391" s="30" t="s">
        <v>308</v>
      </c>
      <c r="G391" s="28"/>
      <c r="H391" s="28"/>
      <c r="I391" s="28"/>
      <c r="J391" s="28"/>
      <c r="K391" s="28"/>
      <c r="L391" s="28"/>
      <c r="M391" s="28"/>
      <c r="N391" s="29"/>
      <c r="O391" s="11">
        <f>O390</f>
        <v>115289.65</v>
      </c>
      <c r="P391" s="12"/>
      <c r="Q391" s="12"/>
      <c r="R391" s="12"/>
      <c r="S391" s="12"/>
      <c r="T391" s="12"/>
      <c r="U391" s="12"/>
      <c r="V391" s="12"/>
      <c r="W391" s="12"/>
      <c r="X391" s="31">
        <f>X390</f>
        <v>115289.65</v>
      </c>
      <c r="Y391" s="32"/>
      <c r="Z391" s="32"/>
      <c r="AA391" s="33"/>
    </row>
    <row r="392" spans="1:27" ht="15" customHeight="1" x14ac:dyDescent="0.2">
      <c r="A392" s="69">
        <v>43741</v>
      </c>
      <c r="B392" s="70"/>
      <c r="C392" s="71"/>
      <c r="D392" s="72" t="s">
        <v>28</v>
      </c>
      <c r="E392" s="70"/>
      <c r="F392" s="71"/>
      <c r="G392" s="73">
        <v>2837</v>
      </c>
      <c r="H392" s="74"/>
      <c r="I392" s="75"/>
      <c r="J392" s="4" t="s">
        <v>22</v>
      </c>
      <c r="K392" s="72">
        <v>7728</v>
      </c>
      <c r="L392" s="71"/>
      <c r="M392" s="4">
        <v>162</v>
      </c>
      <c r="N392" s="4" t="s">
        <v>232</v>
      </c>
      <c r="O392" s="24">
        <v>451787</v>
      </c>
      <c r="P392" s="4"/>
      <c r="Q392" s="4"/>
      <c r="R392" s="4"/>
      <c r="S392" s="4"/>
      <c r="T392" s="4"/>
      <c r="U392" s="4"/>
      <c r="V392" s="4"/>
      <c r="W392" s="4"/>
      <c r="X392" s="76">
        <v>451787</v>
      </c>
      <c r="Y392" s="77"/>
      <c r="Z392" s="77"/>
      <c r="AA392" s="78"/>
    </row>
    <row r="393" spans="1:27" ht="15" customHeight="1" x14ac:dyDescent="0.2">
      <c r="A393" s="10"/>
      <c r="B393" s="49" t="s">
        <v>31</v>
      </c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1"/>
    </row>
    <row r="394" spans="1:27" ht="15" customHeight="1" x14ac:dyDescent="0.2">
      <c r="A394" s="52">
        <v>43752</v>
      </c>
      <c r="B394" s="50"/>
      <c r="C394" s="53"/>
      <c r="D394" s="54">
        <v>43753</v>
      </c>
      <c r="E394" s="50"/>
      <c r="F394" s="53"/>
      <c r="G394" s="55">
        <v>2914.8666666666668</v>
      </c>
      <c r="H394" s="56"/>
      <c r="I394" s="57"/>
      <c r="J394" s="4" t="s">
        <v>22</v>
      </c>
      <c r="K394" s="49">
        <v>7728</v>
      </c>
      <c r="L394" s="53"/>
      <c r="M394" s="4">
        <v>131</v>
      </c>
      <c r="N394" s="4" t="s">
        <v>234</v>
      </c>
      <c r="O394" s="24">
        <v>22337.5</v>
      </c>
      <c r="P394" s="4"/>
      <c r="Q394" s="4"/>
      <c r="R394" s="4"/>
      <c r="S394" s="4"/>
      <c r="T394" s="4"/>
      <c r="U394" s="4"/>
      <c r="V394" s="4"/>
      <c r="W394" s="4"/>
      <c r="X394" s="58">
        <v>22337.5</v>
      </c>
      <c r="Y394" s="59"/>
      <c r="Z394" s="59"/>
      <c r="AA394" s="60"/>
    </row>
    <row r="395" spans="1:27" ht="15" customHeight="1" x14ac:dyDescent="0.2">
      <c r="A395" s="10"/>
      <c r="B395" s="49" t="s">
        <v>233</v>
      </c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1"/>
    </row>
    <row r="396" spans="1:27" ht="15" customHeight="1" x14ac:dyDescent="0.2">
      <c r="A396" s="52">
        <v>43758</v>
      </c>
      <c r="B396" s="50"/>
      <c r="C396" s="53"/>
      <c r="D396" s="54">
        <v>43758</v>
      </c>
      <c r="E396" s="50"/>
      <c r="F396" s="53"/>
      <c r="G396" s="64">
        <v>3032.1428571428573</v>
      </c>
      <c r="H396" s="65"/>
      <c r="I396" s="66"/>
      <c r="J396" s="4" t="s">
        <v>22</v>
      </c>
      <c r="K396" s="49">
        <v>7728</v>
      </c>
      <c r="L396" s="53"/>
      <c r="M396" s="4">
        <v>101</v>
      </c>
      <c r="N396" s="4" t="s">
        <v>235</v>
      </c>
      <c r="O396" s="24">
        <v>40000</v>
      </c>
      <c r="P396" s="4"/>
      <c r="Q396" s="4"/>
      <c r="R396" s="4"/>
      <c r="S396" s="4"/>
      <c r="T396" s="4"/>
      <c r="U396" s="4"/>
      <c r="V396" s="4"/>
      <c r="W396" s="4"/>
      <c r="X396" s="58">
        <v>40000</v>
      </c>
      <c r="Y396" s="59"/>
      <c r="Z396" s="59"/>
      <c r="AA396" s="60"/>
    </row>
    <row r="397" spans="1:27" ht="15" customHeight="1" x14ac:dyDescent="0.2">
      <c r="A397" s="10"/>
      <c r="B397" s="49" t="s">
        <v>233</v>
      </c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1"/>
    </row>
    <row r="398" spans="1:27" ht="15" customHeight="1" x14ac:dyDescent="0.2">
      <c r="A398" s="52">
        <v>43758</v>
      </c>
      <c r="B398" s="50"/>
      <c r="C398" s="53"/>
      <c r="D398" s="54">
        <v>43758</v>
      </c>
      <c r="E398" s="50"/>
      <c r="F398" s="53"/>
      <c r="G398" s="55">
        <v>2638.4133333333334</v>
      </c>
      <c r="H398" s="56"/>
      <c r="I398" s="57"/>
      <c r="J398" s="4" t="s">
        <v>22</v>
      </c>
      <c r="K398" s="49">
        <v>7728</v>
      </c>
      <c r="L398" s="53"/>
      <c r="M398" s="4">
        <v>12</v>
      </c>
      <c r="N398" s="4" t="s">
        <v>236</v>
      </c>
      <c r="O398" s="24">
        <v>6698.67</v>
      </c>
      <c r="P398" s="4"/>
      <c r="Q398" s="4"/>
      <c r="R398" s="4"/>
      <c r="S398" s="4"/>
      <c r="T398" s="4"/>
      <c r="U398" s="4"/>
      <c r="V398" s="4"/>
      <c r="W398" s="4"/>
      <c r="X398" s="58">
        <v>6698.67</v>
      </c>
      <c r="Y398" s="59"/>
      <c r="Z398" s="59"/>
      <c r="AA398" s="60"/>
    </row>
    <row r="399" spans="1:27" ht="15" customHeight="1" x14ac:dyDescent="0.2">
      <c r="A399" s="10"/>
      <c r="B399" s="49" t="s">
        <v>233</v>
      </c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1"/>
    </row>
    <row r="400" spans="1:27" ht="15" customHeight="1" x14ac:dyDescent="0.2">
      <c r="A400" s="52">
        <v>43763</v>
      </c>
      <c r="B400" s="50"/>
      <c r="C400" s="53"/>
      <c r="D400" s="54">
        <v>43763</v>
      </c>
      <c r="E400" s="50"/>
      <c r="F400" s="53"/>
      <c r="G400" s="55">
        <v>2972.0504201680674</v>
      </c>
      <c r="H400" s="56"/>
      <c r="I400" s="57"/>
      <c r="J400" s="4" t="s">
        <v>22</v>
      </c>
      <c r="K400" s="49">
        <v>7728</v>
      </c>
      <c r="L400" s="53"/>
      <c r="M400" s="4">
        <v>102</v>
      </c>
      <c r="N400" s="4" t="s">
        <v>227</v>
      </c>
      <c r="O400" s="24">
        <v>6812.84</v>
      </c>
      <c r="P400" s="4"/>
      <c r="Q400" s="4"/>
      <c r="R400" s="4"/>
      <c r="S400" s="4"/>
      <c r="T400" s="4"/>
      <c r="U400" s="4"/>
      <c r="V400" s="4"/>
      <c r="W400" s="4"/>
      <c r="X400" s="58">
        <v>6812.84</v>
      </c>
      <c r="Y400" s="59"/>
      <c r="Z400" s="59"/>
      <c r="AA400" s="60"/>
    </row>
    <row r="401" spans="1:27" ht="15" customHeight="1" x14ac:dyDescent="0.2">
      <c r="A401" s="10"/>
      <c r="B401" s="49" t="s">
        <v>233</v>
      </c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1"/>
    </row>
    <row r="402" spans="1:27" ht="15" customHeight="1" x14ac:dyDescent="0.2">
      <c r="A402" s="52">
        <v>43763</v>
      </c>
      <c r="B402" s="50"/>
      <c r="C402" s="53"/>
      <c r="D402" s="54">
        <v>43733</v>
      </c>
      <c r="E402" s="50"/>
      <c r="F402" s="53"/>
      <c r="G402" s="55">
        <v>2831.7083333333335</v>
      </c>
      <c r="H402" s="56"/>
      <c r="I402" s="57"/>
      <c r="J402" s="4" t="s">
        <v>22</v>
      </c>
      <c r="K402" s="49">
        <v>7728</v>
      </c>
      <c r="L402" s="53"/>
      <c r="M402" s="4">
        <v>132</v>
      </c>
      <c r="N402" s="4" t="s">
        <v>237</v>
      </c>
      <c r="O402" s="23">
        <v>0.01</v>
      </c>
      <c r="P402" s="4"/>
      <c r="Q402" s="4"/>
      <c r="R402" s="4"/>
      <c r="S402" s="4"/>
      <c r="T402" s="4"/>
      <c r="U402" s="4"/>
      <c r="V402" s="4"/>
      <c r="W402" s="4"/>
      <c r="X402" s="61">
        <v>0.01</v>
      </c>
      <c r="Y402" s="62"/>
      <c r="Z402" s="62"/>
      <c r="AA402" s="63"/>
    </row>
    <row r="403" spans="1:27" ht="15" customHeight="1" x14ac:dyDescent="0.2">
      <c r="A403" s="10"/>
      <c r="B403" s="49" t="s">
        <v>233</v>
      </c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1"/>
    </row>
    <row r="404" spans="1:27" ht="15" customHeight="1" x14ac:dyDescent="0.2">
      <c r="A404" s="52">
        <v>43763</v>
      </c>
      <c r="B404" s="50"/>
      <c r="C404" s="53"/>
      <c r="D404" s="54">
        <v>43763</v>
      </c>
      <c r="E404" s="50"/>
      <c r="F404" s="53"/>
      <c r="G404" s="55">
        <v>2831.75</v>
      </c>
      <c r="H404" s="56"/>
      <c r="I404" s="57"/>
      <c r="J404" s="4" t="s">
        <v>22</v>
      </c>
      <c r="K404" s="49">
        <v>7728</v>
      </c>
      <c r="L404" s="53"/>
      <c r="M404" s="4">
        <v>132</v>
      </c>
      <c r="N404" s="4" t="s">
        <v>237</v>
      </c>
      <c r="O404" s="24">
        <v>7213.56</v>
      </c>
      <c r="P404" s="4"/>
      <c r="Q404" s="4"/>
      <c r="R404" s="4"/>
      <c r="S404" s="4"/>
      <c r="T404" s="4"/>
      <c r="U404" s="4"/>
      <c r="V404" s="4"/>
      <c r="W404" s="4"/>
      <c r="X404" s="58">
        <v>7213.56</v>
      </c>
      <c r="Y404" s="59"/>
      <c r="Z404" s="59"/>
      <c r="AA404" s="60"/>
    </row>
    <row r="405" spans="1:27" ht="15" customHeight="1" x14ac:dyDescent="0.2">
      <c r="A405" s="10"/>
      <c r="B405" s="49" t="s">
        <v>233</v>
      </c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1"/>
    </row>
    <row r="406" spans="1:27" ht="15" customHeight="1" x14ac:dyDescent="0.2">
      <c r="A406" s="52">
        <v>43766</v>
      </c>
      <c r="B406" s="50"/>
      <c r="C406" s="53"/>
      <c r="D406" s="49" t="s">
        <v>230</v>
      </c>
      <c r="E406" s="50"/>
      <c r="F406" s="53"/>
      <c r="G406" s="64">
        <v>2834</v>
      </c>
      <c r="H406" s="65"/>
      <c r="I406" s="66"/>
      <c r="J406" s="4" t="s">
        <v>60</v>
      </c>
      <c r="K406" s="49">
        <v>7728</v>
      </c>
      <c r="L406" s="53"/>
      <c r="M406" s="4">
        <v>51</v>
      </c>
      <c r="N406" s="4" t="s">
        <v>231</v>
      </c>
      <c r="O406" s="24">
        <v>12803.63</v>
      </c>
      <c r="P406" s="4"/>
      <c r="Q406" s="4"/>
      <c r="R406" s="4"/>
      <c r="S406" s="4"/>
      <c r="T406" s="4"/>
      <c r="U406" s="4"/>
      <c r="V406" s="4"/>
      <c r="W406" s="4"/>
      <c r="X406" s="58">
        <v>12803.63</v>
      </c>
      <c r="Y406" s="59"/>
      <c r="Z406" s="59"/>
      <c r="AA406" s="60"/>
    </row>
    <row r="407" spans="1:27" ht="15" customHeight="1" x14ac:dyDescent="0.2">
      <c r="A407" s="10"/>
      <c r="B407" s="49" t="s">
        <v>21</v>
      </c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1"/>
    </row>
    <row r="408" spans="1:27" ht="15" customHeight="1" x14ac:dyDescent="0.2">
      <c r="A408" s="52">
        <v>43766</v>
      </c>
      <c r="B408" s="50"/>
      <c r="C408" s="53"/>
      <c r="D408" s="54">
        <v>43819</v>
      </c>
      <c r="E408" s="50"/>
      <c r="F408" s="53"/>
      <c r="G408" s="64">
        <v>3033</v>
      </c>
      <c r="H408" s="65"/>
      <c r="I408" s="66"/>
      <c r="J408" s="4" t="s">
        <v>83</v>
      </c>
      <c r="K408" s="49">
        <v>7728</v>
      </c>
      <c r="L408" s="53"/>
      <c r="M408" s="4">
        <v>101</v>
      </c>
      <c r="N408" s="4" t="s">
        <v>235</v>
      </c>
      <c r="O408" s="24">
        <v>650000</v>
      </c>
      <c r="P408" s="4"/>
      <c r="Q408" s="58">
        <v>50000</v>
      </c>
      <c r="R408" s="101"/>
      <c r="S408" s="4"/>
      <c r="T408" s="4"/>
      <c r="U408" s="4"/>
      <c r="V408" s="4"/>
      <c r="W408" s="4"/>
      <c r="X408" s="58">
        <v>600000</v>
      </c>
      <c r="Y408" s="59"/>
      <c r="Z408" s="59"/>
      <c r="AA408" s="60"/>
    </row>
    <row r="409" spans="1:27" ht="15" customHeight="1" x14ac:dyDescent="0.2">
      <c r="A409" s="10"/>
      <c r="B409" s="49" t="s">
        <v>21</v>
      </c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1"/>
    </row>
    <row r="410" spans="1:27" s="3" customFormat="1" ht="15" customHeight="1" x14ac:dyDescent="0.2">
      <c r="A410" s="41" t="s">
        <v>26</v>
      </c>
      <c r="B410" s="42"/>
      <c r="C410" s="42"/>
      <c r="D410" s="42"/>
      <c r="E410" s="43"/>
      <c r="F410" s="44">
        <v>10</v>
      </c>
      <c r="G410" s="42"/>
      <c r="H410" s="42"/>
      <c r="I410" s="42"/>
      <c r="J410" s="42"/>
      <c r="K410" s="42"/>
      <c r="L410" s="42"/>
      <c r="M410" s="42"/>
      <c r="N410" s="43"/>
      <c r="O410" s="7">
        <f>O392+O394+O396+O398+O400+O402+O404+O406+O408</f>
        <v>1197653.21</v>
      </c>
      <c r="P410" s="8"/>
      <c r="Q410" s="45">
        <f>Q408</f>
        <v>50000</v>
      </c>
      <c r="R410" s="87"/>
      <c r="S410" s="8"/>
      <c r="T410" s="8"/>
      <c r="U410" s="8"/>
      <c r="V410" s="8"/>
      <c r="W410" s="8"/>
      <c r="X410" s="45">
        <f>O410-Q410</f>
        <v>1147653.21</v>
      </c>
      <c r="Y410" s="46"/>
      <c r="Z410" s="46"/>
      <c r="AA410" s="47"/>
    </row>
    <row r="411" spans="1:27" ht="15" customHeight="1" thickBot="1" x14ac:dyDescent="0.25">
      <c r="A411" s="27" t="s">
        <v>27</v>
      </c>
      <c r="B411" s="28"/>
      <c r="C411" s="28"/>
      <c r="D411" s="28"/>
      <c r="E411" s="29"/>
      <c r="F411" s="30" t="s">
        <v>309</v>
      </c>
      <c r="G411" s="28"/>
      <c r="H411" s="28"/>
      <c r="I411" s="28"/>
      <c r="J411" s="28"/>
      <c r="K411" s="28"/>
      <c r="L411" s="28"/>
      <c r="M411" s="28"/>
      <c r="N411" s="29"/>
      <c r="O411" s="11">
        <f>O410</f>
        <v>1197653.21</v>
      </c>
      <c r="P411" s="12"/>
      <c r="Q411" s="31">
        <f>Q410</f>
        <v>50000</v>
      </c>
      <c r="R411" s="86"/>
      <c r="S411" s="12"/>
      <c r="T411" s="12"/>
      <c r="U411" s="12"/>
      <c r="V411" s="12"/>
      <c r="W411" s="12"/>
      <c r="X411" s="31">
        <f>X410</f>
        <v>1147653.21</v>
      </c>
      <c r="Y411" s="32"/>
      <c r="Z411" s="32"/>
      <c r="AA411" s="33"/>
    </row>
    <row r="412" spans="1:27" ht="15" customHeight="1" x14ac:dyDescent="0.2">
      <c r="A412" s="69">
        <v>43741</v>
      </c>
      <c r="B412" s="70"/>
      <c r="C412" s="71"/>
      <c r="D412" s="79">
        <v>43753</v>
      </c>
      <c r="E412" s="70"/>
      <c r="F412" s="71"/>
      <c r="G412" s="80">
        <v>2996.0444444444443</v>
      </c>
      <c r="H412" s="81"/>
      <c r="I412" s="82"/>
      <c r="J412" s="4" t="s">
        <v>22</v>
      </c>
      <c r="K412" s="72">
        <v>7736</v>
      </c>
      <c r="L412" s="71"/>
      <c r="M412" s="4">
        <v>82</v>
      </c>
      <c r="N412" s="4" t="s">
        <v>240</v>
      </c>
      <c r="O412" s="23">
        <v>824.88</v>
      </c>
      <c r="P412" s="4"/>
      <c r="Q412" s="4"/>
      <c r="R412" s="4"/>
      <c r="S412" s="4"/>
      <c r="T412" s="4"/>
      <c r="U412" s="4"/>
      <c r="V412" s="4"/>
      <c r="W412" s="4"/>
      <c r="X412" s="83">
        <v>824.88</v>
      </c>
      <c r="Y412" s="84"/>
      <c r="Z412" s="84"/>
      <c r="AA412" s="85"/>
    </row>
    <row r="413" spans="1:27" ht="15" customHeight="1" x14ac:dyDescent="0.2">
      <c r="A413" s="10"/>
      <c r="B413" s="49" t="s">
        <v>21</v>
      </c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1"/>
    </row>
    <row r="414" spans="1:27" ht="15" customHeight="1" x14ac:dyDescent="0.2">
      <c r="A414" s="52">
        <v>43741</v>
      </c>
      <c r="B414" s="50"/>
      <c r="C414" s="53"/>
      <c r="D414" s="54">
        <v>43784</v>
      </c>
      <c r="E414" s="50"/>
      <c r="F414" s="53"/>
      <c r="G414" s="55">
        <v>2996.0666666666666</v>
      </c>
      <c r="H414" s="56"/>
      <c r="I414" s="57"/>
      <c r="J414" s="4" t="s">
        <v>22</v>
      </c>
      <c r="K414" s="49">
        <v>7736</v>
      </c>
      <c r="L414" s="53"/>
      <c r="M414" s="4">
        <v>82</v>
      </c>
      <c r="N414" s="4" t="s">
        <v>240</v>
      </c>
      <c r="O414" s="23">
        <v>0.01</v>
      </c>
      <c r="P414" s="4"/>
      <c r="Q414" s="4"/>
      <c r="R414" s="4"/>
      <c r="S414" s="4"/>
      <c r="T414" s="4"/>
      <c r="U414" s="4"/>
      <c r="V414" s="4"/>
      <c r="W414" s="4"/>
      <c r="X414" s="61">
        <v>0.01</v>
      </c>
      <c r="Y414" s="62"/>
      <c r="Z414" s="62"/>
      <c r="AA414" s="63"/>
    </row>
    <row r="415" spans="1:27" ht="15" customHeight="1" x14ac:dyDescent="0.2">
      <c r="A415" s="10"/>
      <c r="B415" s="49" t="s">
        <v>21</v>
      </c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1"/>
    </row>
    <row r="416" spans="1:27" ht="15" customHeight="1" x14ac:dyDescent="0.2">
      <c r="A416" s="52">
        <v>43742</v>
      </c>
      <c r="B416" s="50"/>
      <c r="C416" s="53"/>
      <c r="D416" s="54">
        <v>43718</v>
      </c>
      <c r="E416" s="50"/>
      <c r="F416" s="53"/>
      <c r="G416" s="55">
        <v>3017.0444444444443</v>
      </c>
      <c r="H416" s="56"/>
      <c r="I416" s="57"/>
      <c r="J416" s="4" t="s">
        <v>22</v>
      </c>
      <c r="K416" s="49">
        <v>7736</v>
      </c>
      <c r="L416" s="53"/>
      <c r="M416" s="4">
        <v>32</v>
      </c>
      <c r="N416" s="4" t="s">
        <v>241</v>
      </c>
      <c r="O416" s="23">
        <v>0.01</v>
      </c>
      <c r="P416" s="4"/>
      <c r="Q416" s="4"/>
      <c r="R416" s="4"/>
      <c r="S416" s="4"/>
      <c r="T416" s="4"/>
      <c r="U416" s="4"/>
      <c r="V416" s="4"/>
      <c r="W416" s="4"/>
      <c r="X416" s="61">
        <v>0.01</v>
      </c>
      <c r="Y416" s="62"/>
      <c r="Z416" s="62"/>
      <c r="AA416" s="63"/>
    </row>
    <row r="417" spans="1:27" ht="15" customHeight="1" x14ac:dyDescent="0.2">
      <c r="A417" s="10"/>
      <c r="B417" s="49" t="s">
        <v>21</v>
      </c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1"/>
    </row>
    <row r="418" spans="1:27" ht="15" customHeight="1" x14ac:dyDescent="0.2">
      <c r="A418" s="52">
        <v>43742</v>
      </c>
      <c r="B418" s="50"/>
      <c r="C418" s="53"/>
      <c r="D418" s="54">
        <v>43718</v>
      </c>
      <c r="E418" s="50"/>
      <c r="F418" s="53"/>
      <c r="G418" s="55">
        <v>3018.0444444444443</v>
      </c>
      <c r="H418" s="56"/>
      <c r="I418" s="57"/>
      <c r="J418" s="4" t="s">
        <v>22</v>
      </c>
      <c r="K418" s="49">
        <v>7736</v>
      </c>
      <c r="L418" s="53"/>
      <c r="M418" s="4">
        <v>61</v>
      </c>
      <c r="N418" s="4" t="s">
        <v>241</v>
      </c>
      <c r="O418" s="23">
        <v>0.01</v>
      </c>
      <c r="P418" s="4"/>
      <c r="Q418" s="4"/>
      <c r="R418" s="4"/>
      <c r="S418" s="4"/>
      <c r="T418" s="4"/>
      <c r="U418" s="4"/>
      <c r="V418" s="4"/>
      <c r="W418" s="4"/>
      <c r="X418" s="61">
        <v>0.01</v>
      </c>
      <c r="Y418" s="62"/>
      <c r="Z418" s="62"/>
      <c r="AA418" s="63"/>
    </row>
    <row r="419" spans="1:27" ht="15" customHeight="1" x14ac:dyDescent="0.2">
      <c r="A419" s="10"/>
      <c r="B419" s="49" t="s">
        <v>21</v>
      </c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1"/>
    </row>
    <row r="420" spans="1:27" ht="15" customHeight="1" x14ac:dyDescent="0.2">
      <c r="A420" s="52">
        <v>43742</v>
      </c>
      <c r="B420" s="50"/>
      <c r="C420" s="53"/>
      <c r="D420" s="54">
        <v>43748</v>
      </c>
      <c r="E420" s="50"/>
      <c r="F420" s="53"/>
      <c r="G420" s="55">
        <v>3017.0666666666666</v>
      </c>
      <c r="H420" s="56"/>
      <c r="I420" s="57"/>
      <c r="J420" s="4" t="s">
        <v>22</v>
      </c>
      <c r="K420" s="49">
        <v>7736</v>
      </c>
      <c r="L420" s="53"/>
      <c r="M420" s="4">
        <v>32</v>
      </c>
      <c r="N420" s="4" t="s">
        <v>241</v>
      </c>
      <c r="O420" s="24">
        <v>1752.88</v>
      </c>
      <c r="P420" s="4"/>
      <c r="Q420" s="4"/>
      <c r="R420" s="4"/>
      <c r="S420" s="4"/>
      <c r="T420" s="4"/>
      <c r="U420" s="4"/>
      <c r="V420" s="4"/>
      <c r="W420" s="4"/>
      <c r="X420" s="58">
        <v>1752.88</v>
      </c>
      <c r="Y420" s="59"/>
      <c r="Z420" s="59"/>
      <c r="AA420" s="60"/>
    </row>
    <row r="421" spans="1:27" ht="15" customHeight="1" x14ac:dyDescent="0.2">
      <c r="A421" s="10"/>
      <c r="B421" s="49" t="s">
        <v>21</v>
      </c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1"/>
    </row>
    <row r="422" spans="1:27" ht="15" customHeight="1" x14ac:dyDescent="0.2">
      <c r="A422" s="52">
        <v>43742</v>
      </c>
      <c r="B422" s="50"/>
      <c r="C422" s="53"/>
      <c r="D422" s="54">
        <v>43748</v>
      </c>
      <c r="E422" s="50"/>
      <c r="F422" s="53"/>
      <c r="G422" s="55">
        <v>3018.0666666666666</v>
      </c>
      <c r="H422" s="56"/>
      <c r="I422" s="57"/>
      <c r="J422" s="4" t="s">
        <v>22</v>
      </c>
      <c r="K422" s="49">
        <v>7736</v>
      </c>
      <c r="L422" s="53"/>
      <c r="M422" s="4">
        <v>61</v>
      </c>
      <c r="N422" s="4" t="s">
        <v>241</v>
      </c>
      <c r="O422" s="24">
        <v>1752.88</v>
      </c>
      <c r="P422" s="4"/>
      <c r="Q422" s="4"/>
      <c r="R422" s="4"/>
      <c r="S422" s="4"/>
      <c r="T422" s="4"/>
      <c r="U422" s="4"/>
      <c r="V422" s="4"/>
      <c r="W422" s="4"/>
      <c r="X422" s="58">
        <v>1752.88</v>
      </c>
      <c r="Y422" s="59"/>
      <c r="Z422" s="59"/>
      <c r="AA422" s="60"/>
    </row>
    <row r="423" spans="1:27" ht="15" customHeight="1" x14ac:dyDescent="0.2">
      <c r="A423" s="10"/>
      <c r="B423" s="49" t="s">
        <v>21</v>
      </c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1"/>
    </row>
    <row r="424" spans="1:27" ht="15" customHeight="1" x14ac:dyDescent="0.2">
      <c r="A424" s="52">
        <v>43742</v>
      </c>
      <c r="B424" s="50"/>
      <c r="C424" s="53"/>
      <c r="D424" s="54">
        <v>43779</v>
      </c>
      <c r="E424" s="50"/>
      <c r="F424" s="53"/>
      <c r="G424" s="55">
        <v>3018.088888888889</v>
      </c>
      <c r="H424" s="56"/>
      <c r="I424" s="57"/>
      <c r="J424" s="4" t="s">
        <v>22</v>
      </c>
      <c r="K424" s="49">
        <v>7736</v>
      </c>
      <c r="L424" s="53"/>
      <c r="M424" s="4">
        <v>61</v>
      </c>
      <c r="N424" s="4" t="s">
        <v>241</v>
      </c>
      <c r="O424" s="23">
        <v>1</v>
      </c>
      <c r="P424" s="4"/>
      <c r="Q424" s="4"/>
      <c r="R424" s="4"/>
      <c r="S424" s="4"/>
      <c r="T424" s="4"/>
      <c r="U424" s="4"/>
      <c r="V424" s="4"/>
      <c r="W424" s="4"/>
      <c r="X424" s="61">
        <v>1</v>
      </c>
      <c r="Y424" s="62"/>
      <c r="Z424" s="62"/>
      <c r="AA424" s="63"/>
    </row>
    <row r="425" spans="1:27" ht="15" customHeight="1" x14ac:dyDescent="0.2">
      <c r="A425" s="10"/>
      <c r="B425" s="49" t="s">
        <v>21</v>
      </c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1"/>
    </row>
    <row r="426" spans="1:27" ht="15" customHeight="1" x14ac:dyDescent="0.2">
      <c r="A426" s="52">
        <v>43743</v>
      </c>
      <c r="B426" s="50"/>
      <c r="C426" s="53"/>
      <c r="D426" s="54">
        <v>43764</v>
      </c>
      <c r="E426" s="50"/>
      <c r="F426" s="53"/>
      <c r="G426" s="64">
        <v>3042</v>
      </c>
      <c r="H426" s="65"/>
      <c r="I426" s="66"/>
      <c r="J426" s="4" t="s">
        <v>47</v>
      </c>
      <c r="K426" s="49">
        <v>7736</v>
      </c>
      <c r="L426" s="53"/>
      <c r="M426" s="4">
        <v>44</v>
      </c>
      <c r="N426" s="4" t="s">
        <v>242</v>
      </c>
      <c r="O426" s="24">
        <v>45000</v>
      </c>
      <c r="P426" s="4"/>
      <c r="Q426" s="4"/>
      <c r="R426" s="4"/>
      <c r="S426" s="4"/>
      <c r="T426" s="4"/>
      <c r="U426" s="4"/>
      <c r="V426" s="4"/>
      <c r="W426" s="4"/>
      <c r="X426" s="58">
        <v>45000</v>
      </c>
      <c r="Y426" s="59"/>
      <c r="Z426" s="59"/>
      <c r="AA426" s="60"/>
    </row>
    <row r="427" spans="1:27" ht="15" customHeight="1" x14ac:dyDescent="0.2">
      <c r="A427" s="10"/>
      <c r="B427" s="49" t="s">
        <v>243</v>
      </c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1"/>
    </row>
    <row r="428" spans="1:27" ht="15" customHeight="1" x14ac:dyDescent="0.2">
      <c r="A428" s="52">
        <v>43743</v>
      </c>
      <c r="B428" s="50"/>
      <c r="C428" s="53"/>
      <c r="D428" s="54">
        <v>43723</v>
      </c>
      <c r="E428" s="50"/>
      <c r="F428" s="53"/>
      <c r="G428" s="55">
        <v>3008.0444444444443</v>
      </c>
      <c r="H428" s="56"/>
      <c r="I428" s="57"/>
      <c r="J428" s="4" t="s">
        <v>22</v>
      </c>
      <c r="K428" s="49">
        <v>7736</v>
      </c>
      <c r="L428" s="53"/>
      <c r="M428" s="4">
        <v>23</v>
      </c>
      <c r="N428" s="4" t="s">
        <v>244</v>
      </c>
      <c r="O428" s="23">
        <v>0.01</v>
      </c>
      <c r="P428" s="4"/>
      <c r="Q428" s="4"/>
      <c r="R428" s="4"/>
      <c r="S428" s="4"/>
      <c r="T428" s="4"/>
      <c r="U428" s="4"/>
      <c r="V428" s="4"/>
      <c r="W428" s="4"/>
      <c r="X428" s="61">
        <v>0.01</v>
      </c>
      <c r="Y428" s="62"/>
      <c r="Z428" s="62"/>
      <c r="AA428" s="63"/>
    </row>
    <row r="429" spans="1:27" ht="15" customHeight="1" x14ac:dyDescent="0.2">
      <c r="A429" s="10"/>
      <c r="B429" s="49" t="s">
        <v>21</v>
      </c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1"/>
    </row>
    <row r="430" spans="1:27" ht="15" customHeight="1" x14ac:dyDescent="0.2">
      <c r="A430" s="52">
        <v>43743</v>
      </c>
      <c r="B430" s="50"/>
      <c r="C430" s="53"/>
      <c r="D430" s="54">
        <v>43718</v>
      </c>
      <c r="E430" s="50"/>
      <c r="F430" s="53"/>
      <c r="G430" s="64">
        <v>3016.75</v>
      </c>
      <c r="H430" s="65"/>
      <c r="I430" s="66"/>
      <c r="J430" s="4" t="s">
        <v>47</v>
      </c>
      <c r="K430" s="49">
        <v>7736</v>
      </c>
      <c r="L430" s="53"/>
      <c r="M430" s="4">
        <v>111</v>
      </c>
      <c r="N430" s="4" t="s">
        <v>245</v>
      </c>
      <c r="O430" s="24">
        <v>4837.5</v>
      </c>
      <c r="P430" s="23">
        <v>500</v>
      </c>
      <c r="Q430" s="4"/>
      <c r="R430" s="4"/>
      <c r="S430" s="4"/>
      <c r="T430" s="4"/>
      <c r="U430" s="4"/>
      <c r="V430" s="4"/>
      <c r="W430" s="4"/>
      <c r="X430" s="58">
        <v>5337.5</v>
      </c>
      <c r="Y430" s="59"/>
      <c r="Z430" s="59"/>
      <c r="AA430" s="60"/>
    </row>
    <row r="431" spans="1:27" ht="15" customHeight="1" x14ac:dyDescent="0.2">
      <c r="A431" s="10"/>
      <c r="B431" s="49" t="s">
        <v>21</v>
      </c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1"/>
    </row>
    <row r="432" spans="1:27" ht="15" customHeight="1" x14ac:dyDescent="0.2">
      <c r="A432" s="52">
        <v>43743</v>
      </c>
      <c r="B432" s="50"/>
      <c r="C432" s="53"/>
      <c r="D432" s="54">
        <v>43753</v>
      </c>
      <c r="E432" s="50"/>
      <c r="F432" s="53"/>
      <c r="G432" s="55">
        <v>3008.0666666666666</v>
      </c>
      <c r="H432" s="56"/>
      <c r="I432" s="57"/>
      <c r="J432" s="4" t="s">
        <v>22</v>
      </c>
      <c r="K432" s="49">
        <v>7736</v>
      </c>
      <c r="L432" s="53"/>
      <c r="M432" s="4">
        <v>23</v>
      </c>
      <c r="N432" s="4" t="s">
        <v>244</v>
      </c>
      <c r="O432" s="24">
        <v>1752.88</v>
      </c>
      <c r="P432" s="4"/>
      <c r="Q432" s="4"/>
      <c r="R432" s="4"/>
      <c r="S432" s="4"/>
      <c r="T432" s="4"/>
      <c r="U432" s="4"/>
      <c r="V432" s="4"/>
      <c r="W432" s="4"/>
      <c r="X432" s="58">
        <v>1752.88</v>
      </c>
      <c r="Y432" s="59"/>
      <c r="Z432" s="59"/>
      <c r="AA432" s="60"/>
    </row>
    <row r="433" spans="1:27" ht="15" customHeight="1" x14ac:dyDescent="0.2">
      <c r="A433" s="10"/>
      <c r="B433" s="49" t="s">
        <v>21</v>
      </c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1"/>
    </row>
    <row r="434" spans="1:27" ht="15" customHeight="1" x14ac:dyDescent="0.2">
      <c r="A434" s="52">
        <v>43744</v>
      </c>
      <c r="B434" s="50"/>
      <c r="C434" s="53"/>
      <c r="D434" s="49" t="s">
        <v>246</v>
      </c>
      <c r="E434" s="50"/>
      <c r="F434" s="53"/>
      <c r="G434" s="64">
        <v>3011.3333333333335</v>
      </c>
      <c r="H434" s="65"/>
      <c r="I434" s="66"/>
      <c r="J434" s="4" t="s">
        <v>37</v>
      </c>
      <c r="K434" s="49">
        <v>7736</v>
      </c>
      <c r="L434" s="53"/>
      <c r="M434" s="4">
        <v>43</v>
      </c>
      <c r="N434" s="4" t="s">
        <v>247</v>
      </c>
      <c r="O434" s="24">
        <v>12373.27</v>
      </c>
      <c r="P434" s="4"/>
      <c r="Q434" s="4"/>
      <c r="R434" s="4"/>
      <c r="S434" s="4"/>
      <c r="T434" s="4"/>
      <c r="U434" s="4"/>
      <c r="V434" s="4"/>
      <c r="W434" s="4"/>
      <c r="X434" s="58">
        <v>12373.27</v>
      </c>
      <c r="Y434" s="59"/>
      <c r="Z434" s="59"/>
      <c r="AA434" s="60"/>
    </row>
    <row r="435" spans="1:27" ht="15" customHeight="1" x14ac:dyDescent="0.2">
      <c r="A435" s="10"/>
      <c r="B435" s="49" t="s">
        <v>21</v>
      </c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1"/>
    </row>
    <row r="436" spans="1:27" ht="15" customHeight="1" x14ac:dyDescent="0.2">
      <c r="A436" s="52">
        <v>43744</v>
      </c>
      <c r="B436" s="50"/>
      <c r="C436" s="53"/>
      <c r="D436" s="54">
        <v>43763</v>
      </c>
      <c r="E436" s="50"/>
      <c r="F436" s="53"/>
      <c r="G436" s="55">
        <v>3009.0666666666666</v>
      </c>
      <c r="H436" s="56"/>
      <c r="I436" s="57"/>
      <c r="J436" s="4" t="s">
        <v>22</v>
      </c>
      <c r="K436" s="49">
        <v>7736</v>
      </c>
      <c r="L436" s="53"/>
      <c r="M436" s="4">
        <v>101</v>
      </c>
      <c r="N436" s="4" t="s">
        <v>248</v>
      </c>
      <c r="O436" s="24">
        <v>1959.1</v>
      </c>
      <c r="P436" s="4"/>
      <c r="Q436" s="4"/>
      <c r="R436" s="4"/>
      <c r="S436" s="4"/>
      <c r="T436" s="4"/>
      <c r="U436" s="4"/>
      <c r="V436" s="4"/>
      <c r="W436" s="4"/>
      <c r="X436" s="58">
        <v>1959.1</v>
      </c>
      <c r="Y436" s="59"/>
      <c r="Z436" s="59"/>
      <c r="AA436" s="60"/>
    </row>
    <row r="437" spans="1:27" ht="15" customHeight="1" x14ac:dyDescent="0.2">
      <c r="A437" s="10"/>
      <c r="B437" s="49" t="s">
        <v>21</v>
      </c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1"/>
    </row>
    <row r="438" spans="1:27" ht="15" customHeight="1" x14ac:dyDescent="0.2">
      <c r="A438" s="52">
        <v>43744</v>
      </c>
      <c r="B438" s="50"/>
      <c r="C438" s="53"/>
      <c r="D438" s="54">
        <v>43748</v>
      </c>
      <c r="E438" s="50"/>
      <c r="F438" s="53"/>
      <c r="G438" s="64">
        <v>3021</v>
      </c>
      <c r="H438" s="65"/>
      <c r="I438" s="66"/>
      <c r="J438" s="4" t="s">
        <v>47</v>
      </c>
      <c r="K438" s="49">
        <v>7736</v>
      </c>
      <c r="L438" s="53"/>
      <c r="M438" s="4">
        <v>91</v>
      </c>
      <c r="N438" s="4" t="s">
        <v>249</v>
      </c>
      <c r="O438" s="24">
        <v>11500</v>
      </c>
      <c r="P438" s="4"/>
      <c r="Q438" s="4"/>
      <c r="R438" s="4"/>
      <c r="S438" s="4"/>
      <c r="T438" s="4"/>
      <c r="U438" s="4"/>
      <c r="V438" s="4"/>
      <c r="W438" s="4"/>
      <c r="X438" s="58">
        <v>11500</v>
      </c>
      <c r="Y438" s="59"/>
      <c r="Z438" s="59"/>
      <c r="AA438" s="60"/>
    </row>
    <row r="439" spans="1:27" ht="15" customHeight="1" x14ac:dyDescent="0.2">
      <c r="A439" s="10"/>
      <c r="B439" s="49" t="s">
        <v>21</v>
      </c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1"/>
    </row>
    <row r="440" spans="1:27" ht="15" customHeight="1" x14ac:dyDescent="0.2">
      <c r="A440" s="52">
        <v>43745</v>
      </c>
      <c r="B440" s="50"/>
      <c r="C440" s="53"/>
      <c r="D440" s="49" t="s">
        <v>250</v>
      </c>
      <c r="E440" s="50"/>
      <c r="F440" s="53"/>
      <c r="G440" s="64">
        <v>3000</v>
      </c>
      <c r="H440" s="65"/>
      <c r="I440" s="66"/>
      <c r="J440" s="4" t="s">
        <v>60</v>
      </c>
      <c r="K440" s="49">
        <v>7736</v>
      </c>
      <c r="L440" s="53"/>
      <c r="M440" s="4">
        <v>121</v>
      </c>
      <c r="N440" s="4" t="s">
        <v>251</v>
      </c>
      <c r="O440" s="24">
        <v>10000</v>
      </c>
      <c r="P440" s="4"/>
      <c r="Q440" s="4"/>
      <c r="R440" s="4"/>
      <c r="S440" s="4"/>
      <c r="T440" s="4"/>
      <c r="U440" s="4"/>
      <c r="V440" s="4"/>
      <c r="W440" s="4"/>
      <c r="X440" s="58">
        <v>10000</v>
      </c>
      <c r="Y440" s="59"/>
      <c r="Z440" s="59"/>
      <c r="AA440" s="60"/>
    </row>
    <row r="441" spans="1:27" ht="15" customHeight="1" x14ac:dyDescent="0.2">
      <c r="A441" s="10"/>
      <c r="B441" s="49" t="s">
        <v>21</v>
      </c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1"/>
    </row>
    <row r="442" spans="1:27" ht="15" customHeight="1" x14ac:dyDescent="0.2">
      <c r="A442" s="52">
        <v>43745</v>
      </c>
      <c r="B442" s="50"/>
      <c r="C442" s="53"/>
      <c r="D442" s="49" t="s">
        <v>252</v>
      </c>
      <c r="E442" s="50"/>
      <c r="F442" s="53"/>
      <c r="G442" s="64">
        <v>3012</v>
      </c>
      <c r="H442" s="65"/>
      <c r="I442" s="66"/>
      <c r="J442" s="4" t="s">
        <v>37</v>
      </c>
      <c r="K442" s="49">
        <v>7736</v>
      </c>
      <c r="L442" s="53"/>
      <c r="M442" s="4">
        <v>43</v>
      </c>
      <c r="N442" s="4" t="s">
        <v>247</v>
      </c>
      <c r="O442" s="24">
        <v>12373.27</v>
      </c>
      <c r="P442" s="4"/>
      <c r="Q442" s="4"/>
      <c r="R442" s="4"/>
      <c r="S442" s="4"/>
      <c r="T442" s="4"/>
      <c r="U442" s="4"/>
      <c r="V442" s="4"/>
      <c r="W442" s="4"/>
      <c r="X442" s="58">
        <v>12373.27</v>
      </c>
      <c r="Y442" s="59"/>
      <c r="Z442" s="59"/>
      <c r="AA442" s="60"/>
    </row>
    <row r="443" spans="1:27" ht="15" customHeight="1" x14ac:dyDescent="0.2">
      <c r="A443" s="10"/>
      <c r="B443" s="49" t="s">
        <v>21</v>
      </c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1"/>
    </row>
    <row r="444" spans="1:27" ht="15" customHeight="1" x14ac:dyDescent="0.2">
      <c r="A444" s="52">
        <v>43748</v>
      </c>
      <c r="B444" s="50"/>
      <c r="C444" s="53"/>
      <c r="D444" s="54">
        <v>43718</v>
      </c>
      <c r="E444" s="50"/>
      <c r="F444" s="53"/>
      <c r="G444" s="55">
        <v>3007.0769230769229</v>
      </c>
      <c r="H444" s="56"/>
      <c r="I444" s="57"/>
      <c r="J444" s="4" t="s">
        <v>22</v>
      </c>
      <c r="K444" s="49">
        <v>7736</v>
      </c>
      <c r="L444" s="53"/>
      <c r="M444" s="4">
        <v>62</v>
      </c>
      <c r="N444" s="4" t="s">
        <v>253</v>
      </c>
      <c r="O444" s="23">
        <v>0.01</v>
      </c>
      <c r="P444" s="4"/>
      <c r="Q444" s="4"/>
      <c r="R444" s="4"/>
      <c r="S444" s="4"/>
      <c r="T444" s="4"/>
      <c r="U444" s="4"/>
      <c r="V444" s="4"/>
      <c r="W444" s="4"/>
      <c r="X444" s="61">
        <v>0.01</v>
      </c>
      <c r="Y444" s="62"/>
      <c r="Z444" s="62"/>
      <c r="AA444" s="63"/>
    </row>
    <row r="445" spans="1:27" ht="15" customHeight="1" x14ac:dyDescent="0.2">
      <c r="A445" s="10"/>
      <c r="B445" s="49" t="s">
        <v>21</v>
      </c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1"/>
    </row>
    <row r="446" spans="1:27" ht="15" customHeight="1" x14ac:dyDescent="0.2">
      <c r="A446" s="52">
        <v>43748</v>
      </c>
      <c r="B446" s="50"/>
      <c r="C446" s="53"/>
      <c r="D446" s="54">
        <v>43718</v>
      </c>
      <c r="E446" s="50"/>
      <c r="F446" s="53"/>
      <c r="G446" s="55">
        <v>3011.0444444444443</v>
      </c>
      <c r="H446" s="56"/>
      <c r="I446" s="57"/>
      <c r="J446" s="4" t="s">
        <v>22</v>
      </c>
      <c r="K446" s="49">
        <v>7736</v>
      </c>
      <c r="L446" s="53"/>
      <c r="M446" s="4">
        <v>43</v>
      </c>
      <c r="N446" s="4" t="s">
        <v>247</v>
      </c>
      <c r="O446" s="23">
        <v>0.01</v>
      </c>
      <c r="P446" s="4"/>
      <c r="Q446" s="4"/>
      <c r="R446" s="4"/>
      <c r="S446" s="4"/>
      <c r="T446" s="4"/>
      <c r="U446" s="4"/>
      <c r="V446" s="4"/>
      <c r="W446" s="4"/>
      <c r="X446" s="61">
        <v>0.01</v>
      </c>
      <c r="Y446" s="62"/>
      <c r="Z446" s="62"/>
      <c r="AA446" s="63"/>
    </row>
    <row r="447" spans="1:27" ht="15" customHeight="1" x14ac:dyDescent="0.2">
      <c r="A447" s="10"/>
      <c r="B447" s="49" t="s">
        <v>21</v>
      </c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1"/>
    </row>
    <row r="448" spans="1:27" ht="15" customHeight="1" x14ac:dyDescent="0.2">
      <c r="A448" s="52">
        <v>43748</v>
      </c>
      <c r="B448" s="50"/>
      <c r="C448" s="53"/>
      <c r="D448" s="54">
        <v>43748</v>
      </c>
      <c r="E448" s="50"/>
      <c r="F448" s="53"/>
      <c r="G448" s="55">
        <v>3007.1153846153848</v>
      </c>
      <c r="H448" s="56"/>
      <c r="I448" s="57"/>
      <c r="J448" s="4" t="s">
        <v>22</v>
      </c>
      <c r="K448" s="49">
        <v>7736</v>
      </c>
      <c r="L448" s="53"/>
      <c r="M448" s="4">
        <v>62</v>
      </c>
      <c r="N448" s="4" t="s">
        <v>253</v>
      </c>
      <c r="O448" s="24">
        <v>3123.06</v>
      </c>
      <c r="P448" s="4"/>
      <c r="Q448" s="4"/>
      <c r="R448" s="4"/>
      <c r="S448" s="4"/>
      <c r="T448" s="4"/>
      <c r="U448" s="4"/>
      <c r="V448" s="4"/>
      <c r="W448" s="4"/>
      <c r="X448" s="58">
        <v>3123.06</v>
      </c>
      <c r="Y448" s="59"/>
      <c r="Z448" s="59"/>
      <c r="AA448" s="60"/>
    </row>
    <row r="449" spans="1:27" ht="15" customHeight="1" x14ac:dyDescent="0.2">
      <c r="A449" s="10"/>
      <c r="B449" s="49" t="s">
        <v>21</v>
      </c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1"/>
    </row>
    <row r="450" spans="1:27" ht="15" customHeight="1" x14ac:dyDescent="0.2">
      <c r="A450" s="52">
        <v>43748</v>
      </c>
      <c r="B450" s="50"/>
      <c r="C450" s="53"/>
      <c r="D450" s="54">
        <v>43748</v>
      </c>
      <c r="E450" s="50"/>
      <c r="F450" s="53"/>
      <c r="G450" s="55">
        <v>3011.0666666666666</v>
      </c>
      <c r="H450" s="56"/>
      <c r="I450" s="57"/>
      <c r="J450" s="4" t="s">
        <v>22</v>
      </c>
      <c r="K450" s="49">
        <v>7736</v>
      </c>
      <c r="L450" s="53"/>
      <c r="M450" s="4">
        <v>43</v>
      </c>
      <c r="N450" s="4" t="s">
        <v>247</v>
      </c>
      <c r="O450" s="24">
        <v>1752.88</v>
      </c>
      <c r="P450" s="4"/>
      <c r="Q450" s="4"/>
      <c r="R450" s="4"/>
      <c r="S450" s="4"/>
      <c r="T450" s="4"/>
      <c r="U450" s="4"/>
      <c r="V450" s="4"/>
      <c r="W450" s="4"/>
      <c r="X450" s="58">
        <v>1752.88</v>
      </c>
      <c r="Y450" s="59"/>
      <c r="Z450" s="59"/>
      <c r="AA450" s="60"/>
    </row>
    <row r="451" spans="1:27" ht="15" customHeight="1" x14ac:dyDescent="0.2">
      <c r="A451" s="10"/>
      <c r="B451" s="49" t="s">
        <v>21</v>
      </c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1"/>
    </row>
    <row r="452" spans="1:27" ht="15" customHeight="1" x14ac:dyDescent="0.2">
      <c r="A452" s="52">
        <v>43748</v>
      </c>
      <c r="B452" s="50"/>
      <c r="C452" s="53"/>
      <c r="D452" s="54">
        <v>43748</v>
      </c>
      <c r="E452" s="50"/>
      <c r="F452" s="53"/>
      <c r="G452" s="55">
        <v>2985.0666666666666</v>
      </c>
      <c r="H452" s="56"/>
      <c r="I452" s="57"/>
      <c r="J452" s="4" t="s">
        <v>22</v>
      </c>
      <c r="K452" s="49">
        <v>7736</v>
      </c>
      <c r="L452" s="53"/>
      <c r="M452" s="4">
        <v>11</v>
      </c>
      <c r="N452" s="4" t="s">
        <v>254</v>
      </c>
      <c r="O452" s="24">
        <v>1546.66</v>
      </c>
      <c r="P452" s="4"/>
      <c r="Q452" s="4"/>
      <c r="R452" s="4"/>
      <c r="S452" s="4"/>
      <c r="T452" s="4"/>
      <c r="U452" s="4"/>
      <c r="V452" s="4"/>
      <c r="W452" s="4"/>
      <c r="X452" s="58">
        <v>1546.66</v>
      </c>
      <c r="Y452" s="59"/>
      <c r="Z452" s="59"/>
      <c r="AA452" s="60"/>
    </row>
    <row r="453" spans="1:27" ht="15" customHeight="1" x14ac:dyDescent="0.2">
      <c r="A453" s="10"/>
      <c r="B453" s="49" t="s">
        <v>21</v>
      </c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1"/>
    </row>
    <row r="454" spans="1:27" ht="15" customHeight="1" x14ac:dyDescent="0.2">
      <c r="A454" s="52">
        <v>43748</v>
      </c>
      <c r="B454" s="50"/>
      <c r="C454" s="53"/>
      <c r="D454" s="54">
        <v>43748</v>
      </c>
      <c r="E454" s="50"/>
      <c r="F454" s="53"/>
      <c r="G454" s="55">
        <v>2986.0666666666666</v>
      </c>
      <c r="H454" s="56"/>
      <c r="I454" s="57"/>
      <c r="J454" s="4" t="s">
        <v>22</v>
      </c>
      <c r="K454" s="49">
        <v>7736</v>
      </c>
      <c r="L454" s="53"/>
      <c r="M454" s="4">
        <v>12</v>
      </c>
      <c r="N454" s="4" t="s">
        <v>255</v>
      </c>
      <c r="O454" s="24">
        <v>1546.66</v>
      </c>
      <c r="P454" s="4"/>
      <c r="Q454" s="4"/>
      <c r="R454" s="4"/>
      <c r="S454" s="4"/>
      <c r="T454" s="4"/>
      <c r="U454" s="4"/>
      <c r="V454" s="4"/>
      <c r="W454" s="4"/>
      <c r="X454" s="58">
        <v>1546.66</v>
      </c>
      <c r="Y454" s="59"/>
      <c r="Z454" s="59"/>
      <c r="AA454" s="60"/>
    </row>
    <row r="455" spans="1:27" ht="15" customHeight="1" x14ac:dyDescent="0.2">
      <c r="A455" s="10"/>
      <c r="B455" s="49" t="s">
        <v>21</v>
      </c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1"/>
    </row>
    <row r="456" spans="1:27" ht="15" customHeight="1" x14ac:dyDescent="0.2">
      <c r="A456" s="52">
        <v>43748</v>
      </c>
      <c r="B456" s="50"/>
      <c r="C456" s="53"/>
      <c r="D456" s="54">
        <v>43758</v>
      </c>
      <c r="E456" s="50"/>
      <c r="F456" s="53"/>
      <c r="G456" s="55">
        <v>2988.0666666666666</v>
      </c>
      <c r="H456" s="56"/>
      <c r="I456" s="57"/>
      <c r="J456" s="4" t="s">
        <v>22</v>
      </c>
      <c r="K456" s="49">
        <v>7736</v>
      </c>
      <c r="L456" s="53"/>
      <c r="M456" s="4">
        <v>41</v>
      </c>
      <c r="N456" s="4" t="s">
        <v>256</v>
      </c>
      <c r="O456" s="24">
        <v>1718.5</v>
      </c>
      <c r="P456" s="4"/>
      <c r="Q456" s="4"/>
      <c r="R456" s="4"/>
      <c r="S456" s="4"/>
      <c r="T456" s="4"/>
      <c r="U456" s="4"/>
      <c r="V456" s="4"/>
      <c r="W456" s="4"/>
      <c r="X456" s="58">
        <v>1718.5</v>
      </c>
      <c r="Y456" s="59"/>
      <c r="Z456" s="59"/>
      <c r="AA456" s="60"/>
    </row>
    <row r="457" spans="1:27" ht="15" customHeight="1" x14ac:dyDescent="0.2">
      <c r="A457" s="10"/>
      <c r="B457" s="49" t="s">
        <v>21</v>
      </c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1"/>
    </row>
    <row r="458" spans="1:27" ht="15" customHeight="1" x14ac:dyDescent="0.2">
      <c r="A458" s="52">
        <v>43748</v>
      </c>
      <c r="B458" s="50"/>
      <c r="C458" s="53"/>
      <c r="D458" s="54">
        <v>43758</v>
      </c>
      <c r="E458" s="50"/>
      <c r="F458" s="53"/>
      <c r="G458" s="55">
        <v>2989.0666666666666</v>
      </c>
      <c r="H458" s="56"/>
      <c r="I458" s="57"/>
      <c r="J458" s="4" t="s">
        <v>22</v>
      </c>
      <c r="K458" s="49">
        <v>7736</v>
      </c>
      <c r="L458" s="53"/>
      <c r="M458" s="4">
        <v>42</v>
      </c>
      <c r="N458" s="4" t="s">
        <v>256</v>
      </c>
      <c r="O458" s="24">
        <v>1718.5</v>
      </c>
      <c r="P458" s="4"/>
      <c r="Q458" s="4"/>
      <c r="R458" s="4"/>
      <c r="S458" s="4"/>
      <c r="T458" s="4"/>
      <c r="U458" s="4"/>
      <c r="V458" s="4"/>
      <c r="W458" s="4"/>
      <c r="X458" s="58">
        <v>1718.5</v>
      </c>
      <c r="Y458" s="59"/>
      <c r="Z458" s="59"/>
      <c r="AA458" s="60"/>
    </row>
    <row r="459" spans="1:27" ht="15" customHeight="1" x14ac:dyDescent="0.2">
      <c r="A459" s="10"/>
      <c r="B459" s="49" t="s">
        <v>21</v>
      </c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1"/>
    </row>
    <row r="460" spans="1:27" ht="15" customHeight="1" x14ac:dyDescent="0.2">
      <c r="A460" s="52">
        <v>43748</v>
      </c>
      <c r="B460" s="50"/>
      <c r="C460" s="53"/>
      <c r="D460" s="54">
        <v>43758</v>
      </c>
      <c r="E460" s="50"/>
      <c r="F460" s="53"/>
      <c r="G460" s="55">
        <v>2991.0666666666666</v>
      </c>
      <c r="H460" s="56"/>
      <c r="I460" s="57"/>
      <c r="J460" s="4" t="s">
        <v>22</v>
      </c>
      <c r="K460" s="49">
        <v>7736</v>
      </c>
      <c r="L460" s="53"/>
      <c r="M460" s="4">
        <v>52</v>
      </c>
      <c r="N460" s="4" t="s">
        <v>256</v>
      </c>
      <c r="O460" s="24">
        <v>1718.52</v>
      </c>
      <c r="P460" s="4"/>
      <c r="Q460" s="4"/>
      <c r="R460" s="4"/>
      <c r="S460" s="4"/>
      <c r="T460" s="4"/>
      <c r="U460" s="4"/>
      <c r="V460" s="4"/>
      <c r="W460" s="4"/>
      <c r="X460" s="58">
        <v>1718.52</v>
      </c>
      <c r="Y460" s="59"/>
      <c r="Z460" s="59"/>
      <c r="AA460" s="60"/>
    </row>
    <row r="461" spans="1:27" ht="15" customHeight="1" x14ac:dyDescent="0.2">
      <c r="A461" s="10"/>
      <c r="B461" s="49" t="s">
        <v>21</v>
      </c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1"/>
    </row>
    <row r="462" spans="1:27" ht="15" customHeight="1" x14ac:dyDescent="0.2">
      <c r="A462" s="52">
        <v>43748</v>
      </c>
      <c r="B462" s="50"/>
      <c r="C462" s="53"/>
      <c r="D462" s="54">
        <v>43748</v>
      </c>
      <c r="E462" s="50"/>
      <c r="F462" s="53"/>
      <c r="G462" s="55">
        <v>2995.0666666666666</v>
      </c>
      <c r="H462" s="56"/>
      <c r="I462" s="57"/>
      <c r="J462" s="4" t="s">
        <v>22</v>
      </c>
      <c r="K462" s="49">
        <v>7736</v>
      </c>
      <c r="L462" s="53"/>
      <c r="M462" s="4">
        <v>81</v>
      </c>
      <c r="N462" s="4" t="s">
        <v>239</v>
      </c>
      <c r="O462" s="24">
        <v>1959.1</v>
      </c>
      <c r="P462" s="4"/>
      <c r="Q462" s="4"/>
      <c r="R462" s="4"/>
      <c r="S462" s="4"/>
      <c r="T462" s="4"/>
      <c r="U462" s="4"/>
      <c r="V462" s="4"/>
      <c r="W462" s="4"/>
      <c r="X462" s="58">
        <v>1959.1</v>
      </c>
      <c r="Y462" s="59"/>
      <c r="Z462" s="59"/>
      <c r="AA462" s="60"/>
    </row>
    <row r="463" spans="1:27" ht="15" customHeight="1" x14ac:dyDescent="0.2">
      <c r="A463" s="10"/>
      <c r="B463" s="49" t="s">
        <v>21</v>
      </c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1"/>
    </row>
    <row r="464" spans="1:27" ht="15" customHeight="1" x14ac:dyDescent="0.2">
      <c r="A464" s="52">
        <v>43748</v>
      </c>
      <c r="B464" s="50"/>
      <c r="C464" s="53"/>
      <c r="D464" s="54">
        <v>43779</v>
      </c>
      <c r="E464" s="50"/>
      <c r="F464" s="53"/>
      <c r="G464" s="55">
        <v>3007.1538461538462</v>
      </c>
      <c r="H464" s="56"/>
      <c r="I464" s="57"/>
      <c r="J464" s="4" t="s">
        <v>22</v>
      </c>
      <c r="K464" s="49">
        <v>7736</v>
      </c>
      <c r="L464" s="53"/>
      <c r="M464" s="4">
        <v>62</v>
      </c>
      <c r="N464" s="4" t="s">
        <v>253</v>
      </c>
      <c r="O464" s="23">
        <v>0.01</v>
      </c>
      <c r="P464" s="4"/>
      <c r="Q464" s="4"/>
      <c r="R464" s="4"/>
      <c r="S464" s="4"/>
      <c r="T464" s="4"/>
      <c r="U464" s="4"/>
      <c r="V464" s="4"/>
      <c r="W464" s="4"/>
      <c r="X464" s="61">
        <v>0.01</v>
      </c>
      <c r="Y464" s="62"/>
      <c r="Z464" s="62"/>
      <c r="AA464" s="63"/>
    </row>
    <row r="465" spans="1:27" ht="15" customHeight="1" x14ac:dyDescent="0.2">
      <c r="A465" s="10"/>
      <c r="B465" s="49" t="s">
        <v>21</v>
      </c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1"/>
    </row>
    <row r="466" spans="1:27" ht="15" customHeight="1" x14ac:dyDescent="0.2">
      <c r="A466" s="52">
        <v>43749</v>
      </c>
      <c r="B466" s="50"/>
      <c r="C466" s="53"/>
      <c r="D466" s="49" t="s">
        <v>250</v>
      </c>
      <c r="E466" s="50"/>
      <c r="F466" s="53"/>
      <c r="G466" s="64">
        <v>3000</v>
      </c>
      <c r="H466" s="65"/>
      <c r="I466" s="66"/>
      <c r="J466" s="4" t="s">
        <v>60</v>
      </c>
      <c r="K466" s="49">
        <v>7736</v>
      </c>
      <c r="L466" s="53"/>
      <c r="M466" s="4">
        <v>121</v>
      </c>
      <c r="N466" s="4" t="s">
        <v>251</v>
      </c>
      <c r="O466" s="24">
        <v>10000</v>
      </c>
      <c r="P466" s="4"/>
      <c r="Q466" s="4"/>
      <c r="R466" s="4"/>
      <c r="S466" s="4"/>
      <c r="T466" s="4"/>
      <c r="U466" s="4"/>
      <c r="V466" s="4"/>
      <c r="W466" s="4"/>
      <c r="X466" s="58">
        <v>10000</v>
      </c>
      <c r="Y466" s="59"/>
      <c r="Z466" s="59"/>
      <c r="AA466" s="60"/>
    </row>
    <row r="467" spans="1:27" ht="15" customHeight="1" x14ac:dyDescent="0.2">
      <c r="A467" s="10"/>
      <c r="B467" s="49" t="s">
        <v>21</v>
      </c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1"/>
    </row>
    <row r="468" spans="1:27" ht="15" customHeight="1" x14ac:dyDescent="0.2">
      <c r="A468" s="52">
        <v>43749</v>
      </c>
      <c r="B468" s="50"/>
      <c r="C468" s="53"/>
      <c r="D468" s="54">
        <v>43763</v>
      </c>
      <c r="E468" s="50"/>
      <c r="F468" s="53"/>
      <c r="G468" s="55">
        <v>3035.0222222222224</v>
      </c>
      <c r="H468" s="56"/>
      <c r="I468" s="57"/>
      <c r="J468" s="4" t="s">
        <v>22</v>
      </c>
      <c r="K468" s="49">
        <v>7736</v>
      </c>
      <c r="L468" s="53"/>
      <c r="M468" s="4">
        <v>73</v>
      </c>
      <c r="N468" s="4" t="s">
        <v>257</v>
      </c>
      <c r="O468" s="24">
        <v>1701.5</v>
      </c>
      <c r="P468" s="4"/>
      <c r="Q468" s="4"/>
      <c r="R468" s="4"/>
      <c r="S468" s="4"/>
      <c r="T468" s="4"/>
      <c r="U468" s="4"/>
      <c r="V468" s="4"/>
      <c r="W468" s="4"/>
      <c r="X468" s="58">
        <v>1701.5</v>
      </c>
      <c r="Y468" s="59"/>
      <c r="Z468" s="59"/>
      <c r="AA468" s="60"/>
    </row>
    <row r="469" spans="1:27" ht="15" customHeight="1" x14ac:dyDescent="0.2">
      <c r="A469" s="10"/>
      <c r="B469" s="49" t="s">
        <v>21</v>
      </c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1"/>
    </row>
    <row r="470" spans="1:27" ht="15" customHeight="1" x14ac:dyDescent="0.2">
      <c r="A470" s="52">
        <v>43751</v>
      </c>
      <c r="B470" s="50"/>
      <c r="C470" s="53"/>
      <c r="D470" s="54">
        <v>43765</v>
      </c>
      <c r="E470" s="50"/>
      <c r="F470" s="53"/>
      <c r="G470" s="55">
        <v>3039.0222222222224</v>
      </c>
      <c r="H470" s="56"/>
      <c r="I470" s="57"/>
      <c r="J470" s="4" t="s">
        <v>22</v>
      </c>
      <c r="K470" s="49">
        <v>7736</v>
      </c>
      <c r="L470" s="53"/>
      <c r="M470" s="4">
        <v>74</v>
      </c>
      <c r="N470" s="4" t="s">
        <v>258</v>
      </c>
      <c r="O470" s="24">
        <v>1701.5</v>
      </c>
      <c r="P470" s="4"/>
      <c r="Q470" s="4"/>
      <c r="R470" s="4"/>
      <c r="S470" s="4"/>
      <c r="T470" s="4"/>
      <c r="U470" s="4"/>
      <c r="V470" s="4"/>
      <c r="W470" s="4"/>
      <c r="X470" s="58">
        <v>1701.5</v>
      </c>
      <c r="Y470" s="59"/>
      <c r="Z470" s="59"/>
      <c r="AA470" s="60"/>
    </row>
    <row r="471" spans="1:27" ht="15" customHeight="1" x14ac:dyDescent="0.2">
      <c r="A471" s="10"/>
      <c r="B471" s="49" t="s">
        <v>21</v>
      </c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1"/>
    </row>
    <row r="472" spans="1:27" ht="15" customHeight="1" x14ac:dyDescent="0.2">
      <c r="A472" s="52">
        <v>43751</v>
      </c>
      <c r="B472" s="50"/>
      <c r="C472" s="53"/>
      <c r="D472" s="54">
        <v>43753</v>
      </c>
      <c r="E472" s="50"/>
      <c r="F472" s="53"/>
      <c r="G472" s="55">
        <v>3033.0222222222224</v>
      </c>
      <c r="H472" s="56"/>
      <c r="I472" s="57"/>
      <c r="J472" s="4" t="s">
        <v>22</v>
      </c>
      <c r="K472" s="49">
        <v>7736</v>
      </c>
      <c r="L472" s="53"/>
      <c r="M472" s="4">
        <v>191</v>
      </c>
      <c r="N472" s="4" t="s">
        <v>259</v>
      </c>
      <c r="O472" s="24">
        <v>2001.76</v>
      </c>
      <c r="P472" s="4"/>
      <c r="Q472" s="4"/>
      <c r="R472" s="4"/>
      <c r="S472" s="4"/>
      <c r="T472" s="4"/>
      <c r="U472" s="4"/>
      <c r="V472" s="4"/>
      <c r="W472" s="4"/>
      <c r="X472" s="58">
        <v>2001.76</v>
      </c>
      <c r="Y472" s="59"/>
      <c r="Z472" s="59"/>
      <c r="AA472" s="60"/>
    </row>
    <row r="473" spans="1:27" ht="15" customHeight="1" x14ac:dyDescent="0.2">
      <c r="A473" s="10"/>
      <c r="B473" s="49" t="s">
        <v>21</v>
      </c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1"/>
    </row>
    <row r="474" spans="1:27" ht="15" customHeight="1" x14ac:dyDescent="0.2">
      <c r="A474" s="52">
        <v>43751</v>
      </c>
      <c r="B474" s="50"/>
      <c r="C474" s="53"/>
      <c r="D474" s="54">
        <v>43723</v>
      </c>
      <c r="E474" s="50"/>
      <c r="F474" s="53"/>
      <c r="G474" s="55">
        <v>3021.0444444444443</v>
      </c>
      <c r="H474" s="56"/>
      <c r="I474" s="57"/>
      <c r="J474" s="4" t="s">
        <v>22</v>
      </c>
      <c r="K474" s="49">
        <v>7736</v>
      </c>
      <c r="L474" s="53"/>
      <c r="M474" s="4">
        <v>64</v>
      </c>
      <c r="N474" s="4" t="s">
        <v>260</v>
      </c>
      <c r="O474" s="23">
        <v>0.01</v>
      </c>
      <c r="P474" s="4"/>
      <c r="Q474" s="4"/>
      <c r="R474" s="4"/>
      <c r="S474" s="4"/>
      <c r="T474" s="4"/>
      <c r="U474" s="4"/>
      <c r="V474" s="4"/>
      <c r="W474" s="4"/>
      <c r="X474" s="61">
        <v>0.01</v>
      </c>
      <c r="Y474" s="62"/>
      <c r="Z474" s="62"/>
      <c r="AA474" s="63"/>
    </row>
    <row r="475" spans="1:27" ht="15" customHeight="1" x14ac:dyDescent="0.2">
      <c r="A475" s="10"/>
      <c r="B475" s="49" t="s">
        <v>21</v>
      </c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1"/>
    </row>
    <row r="476" spans="1:27" ht="15" customHeight="1" x14ac:dyDescent="0.2">
      <c r="A476" s="52">
        <v>43751</v>
      </c>
      <c r="B476" s="50"/>
      <c r="C476" s="53"/>
      <c r="D476" s="54">
        <v>43753</v>
      </c>
      <c r="E476" s="50"/>
      <c r="F476" s="53"/>
      <c r="G476" s="55">
        <v>3021.0666666666666</v>
      </c>
      <c r="H476" s="56"/>
      <c r="I476" s="57"/>
      <c r="J476" s="4" t="s">
        <v>22</v>
      </c>
      <c r="K476" s="49">
        <v>7736</v>
      </c>
      <c r="L476" s="53"/>
      <c r="M476" s="4">
        <v>64</v>
      </c>
      <c r="N476" s="4" t="s">
        <v>260</v>
      </c>
      <c r="O476" s="24">
        <v>1752.88</v>
      </c>
      <c r="P476" s="4"/>
      <c r="Q476" s="4"/>
      <c r="R476" s="4"/>
      <c r="S476" s="4"/>
      <c r="T476" s="4"/>
      <c r="U476" s="4"/>
      <c r="V476" s="4"/>
      <c r="W476" s="4"/>
      <c r="X476" s="58">
        <v>1752.88</v>
      </c>
      <c r="Y476" s="59"/>
      <c r="Z476" s="59"/>
      <c r="AA476" s="60"/>
    </row>
    <row r="477" spans="1:27" ht="15" customHeight="1" x14ac:dyDescent="0.2">
      <c r="A477" s="10"/>
      <c r="B477" s="49" t="s">
        <v>21</v>
      </c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1"/>
    </row>
    <row r="478" spans="1:27" ht="15" customHeight="1" x14ac:dyDescent="0.2">
      <c r="A478" s="52">
        <v>43752</v>
      </c>
      <c r="B478" s="50"/>
      <c r="C478" s="53"/>
      <c r="D478" s="54">
        <v>43753</v>
      </c>
      <c r="E478" s="50"/>
      <c r="F478" s="53"/>
      <c r="G478" s="55">
        <v>3005.0222222222224</v>
      </c>
      <c r="H478" s="56"/>
      <c r="I478" s="57"/>
      <c r="J478" s="4" t="s">
        <v>22</v>
      </c>
      <c r="K478" s="49">
        <v>7736</v>
      </c>
      <c r="L478" s="53"/>
      <c r="M478" s="4">
        <v>63</v>
      </c>
      <c r="N478" s="4" t="s">
        <v>261</v>
      </c>
      <c r="O478" s="24">
        <v>1752.88</v>
      </c>
      <c r="P478" s="4"/>
      <c r="Q478" s="4"/>
      <c r="R478" s="4"/>
      <c r="S478" s="4"/>
      <c r="T478" s="4"/>
      <c r="U478" s="4"/>
      <c r="V478" s="4"/>
      <c r="W478" s="4"/>
      <c r="X478" s="58">
        <v>1752.88</v>
      </c>
      <c r="Y478" s="59"/>
      <c r="Z478" s="59"/>
      <c r="AA478" s="60"/>
    </row>
    <row r="479" spans="1:27" ht="15" customHeight="1" x14ac:dyDescent="0.2">
      <c r="A479" s="10"/>
      <c r="B479" s="49" t="s">
        <v>21</v>
      </c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1"/>
    </row>
    <row r="480" spans="1:27" ht="15" customHeight="1" x14ac:dyDescent="0.2">
      <c r="A480" s="52">
        <v>43755</v>
      </c>
      <c r="B480" s="50"/>
      <c r="C480" s="53"/>
      <c r="D480" s="54">
        <v>43753</v>
      </c>
      <c r="E480" s="50"/>
      <c r="F480" s="53"/>
      <c r="G480" s="55">
        <v>3029.0227272727275</v>
      </c>
      <c r="H480" s="56"/>
      <c r="I480" s="57"/>
      <c r="J480" s="4" t="s">
        <v>22</v>
      </c>
      <c r="K480" s="49">
        <v>7736</v>
      </c>
      <c r="L480" s="53"/>
      <c r="M480" s="4">
        <v>72</v>
      </c>
      <c r="N480" s="4" t="s">
        <v>262</v>
      </c>
      <c r="O480" s="24">
        <v>9007.92</v>
      </c>
      <c r="P480" s="4"/>
      <c r="Q480" s="4"/>
      <c r="R480" s="4"/>
      <c r="S480" s="4"/>
      <c r="T480" s="4"/>
      <c r="U480" s="4"/>
      <c r="V480" s="4"/>
      <c r="W480" s="4"/>
      <c r="X480" s="58">
        <v>9007.92</v>
      </c>
      <c r="Y480" s="59"/>
      <c r="Z480" s="59"/>
      <c r="AA480" s="60"/>
    </row>
    <row r="481" spans="1:27" ht="15" customHeight="1" x14ac:dyDescent="0.2">
      <c r="A481" s="10"/>
      <c r="B481" s="49" t="s">
        <v>21</v>
      </c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1"/>
    </row>
    <row r="482" spans="1:27" ht="15" customHeight="1" x14ac:dyDescent="0.2">
      <c r="A482" s="52">
        <v>43757</v>
      </c>
      <c r="B482" s="50"/>
      <c r="C482" s="53"/>
      <c r="D482" s="54">
        <v>43759</v>
      </c>
      <c r="E482" s="50"/>
      <c r="F482" s="53"/>
      <c r="G482" s="55">
        <v>3006.0666666666666</v>
      </c>
      <c r="H482" s="56"/>
      <c r="I482" s="57"/>
      <c r="J482" s="4" t="s">
        <v>22</v>
      </c>
      <c r="K482" s="49">
        <v>7736</v>
      </c>
      <c r="L482" s="53"/>
      <c r="M482" s="4">
        <v>14</v>
      </c>
      <c r="N482" s="4" t="s">
        <v>263</v>
      </c>
      <c r="O482" s="24">
        <v>1546.66</v>
      </c>
      <c r="P482" s="4"/>
      <c r="Q482" s="4"/>
      <c r="R482" s="4"/>
      <c r="S482" s="4"/>
      <c r="T482" s="4"/>
      <c r="U482" s="4"/>
      <c r="V482" s="4"/>
      <c r="W482" s="4"/>
      <c r="X482" s="58">
        <v>1546.66</v>
      </c>
      <c r="Y482" s="59"/>
      <c r="Z482" s="59"/>
      <c r="AA482" s="60"/>
    </row>
    <row r="483" spans="1:27" ht="15" customHeight="1" x14ac:dyDescent="0.2">
      <c r="A483" s="10"/>
      <c r="B483" s="49" t="s">
        <v>21</v>
      </c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1"/>
    </row>
    <row r="484" spans="1:27" ht="15" customHeight="1" x14ac:dyDescent="0.2">
      <c r="A484" s="52">
        <v>43758</v>
      </c>
      <c r="B484" s="50"/>
      <c r="C484" s="53"/>
      <c r="D484" s="54">
        <v>43728</v>
      </c>
      <c r="E484" s="50"/>
      <c r="F484" s="53"/>
      <c r="G484" s="55">
        <v>2992.0444444444443</v>
      </c>
      <c r="H484" s="56"/>
      <c r="I484" s="57"/>
      <c r="J484" s="4" t="s">
        <v>22</v>
      </c>
      <c r="K484" s="49">
        <v>7736</v>
      </c>
      <c r="L484" s="53"/>
      <c r="M484" s="4">
        <v>53</v>
      </c>
      <c r="N484" s="4" t="s">
        <v>264</v>
      </c>
      <c r="O484" s="23">
        <v>0.01</v>
      </c>
      <c r="P484" s="4"/>
      <c r="Q484" s="4"/>
      <c r="R484" s="4"/>
      <c r="S484" s="4"/>
      <c r="T484" s="4"/>
      <c r="U484" s="4"/>
      <c r="V484" s="4"/>
      <c r="W484" s="4"/>
      <c r="X484" s="61">
        <v>0.01</v>
      </c>
      <c r="Y484" s="62"/>
      <c r="Z484" s="62"/>
      <c r="AA484" s="63"/>
    </row>
    <row r="485" spans="1:27" ht="15" customHeight="1" x14ac:dyDescent="0.2">
      <c r="A485" s="10"/>
      <c r="B485" s="49" t="s">
        <v>21</v>
      </c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1"/>
    </row>
    <row r="486" spans="1:27" ht="15" customHeight="1" x14ac:dyDescent="0.2">
      <c r="A486" s="52">
        <v>43758</v>
      </c>
      <c r="B486" s="50"/>
      <c r="C486" s="53"/>
      <c r="D486" s="54">
        <v>43758</v>
      </c>
      <c r="E486" s="50"/>
      <c r="F486" s="53"/>
      <c r="G486" s="55">
        <v>2992.0666666666666</v>
      </c>
      <c r="H486" s="56"/>
      <c r="I486" s="57"/>
      <c r="J486" s="4" t="s">
        <v>22</v>
      </c>
      <c r="K486" s="49">
        <v>7736</v>
      </c>
      <c r="L486" s="53"/>
      <c r="M486" s="4">
        <v>53</v>
      </c>
      <c r="N486" s="4" t="s">
        <v>264</v>
      </c>
      <c r="O486" s="24">
        <v>1752.88</v>
      </c>
      <c r="P486" s="4"/>
      <c r="Q486" s="4"/>
      <c r="R486" s="4"/>
      <c r="S486" s="4"/>
      <c r="T486" s="4"/>
      <c r="U486" s="4"/>
      <c r="V486" s="4"/>
      <c r="W486" s="4"/>
      <c r="X486" s="58">
        <v>1752.88</v>
      </c>
      <c r="Y486" s="59"/>
      <c r="Z486" s="59"/>
      <c r="AA486" s="60"/>
    </row>
    <row r="487" spans="1:27" ht="15" customHeight="1" x14ac:dyDescent="0.2">
      <c r="A487" s="10"/>
      <c r="B487" s="49" t="s">
        <v>21</v>
      </c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1"/>
    </row>
    <row r="488" spans="1:27" ht="15" customHeight="1" x14ac:dyDescent="0.2">
      <c r="A488" s="52">
        <v>43758</v>
      </c>
      <c r="B488" s="50"/>
      <c r="C488" s="53"/>
      <c r="D488" s="54">
        <v>43760</v>
      </c>
      <c r="E488" s="50"/>
      <c r="F488" s="53"/>
      <c r="G488" s="55">
        <v>2998.0666666666666</v>
      </c>
      <c r="H488" s="56"/>
      <c r="I488" s="57"/>
      <c r="J488" s="4" t="s">
        <v>22</v>
      </c>
      <c r="K488" s="49">
        <v>7736</v>
      </c>
      <c r="L488" s="53"/>
      <c r="M488" s="4">
        <v>113</v>
      </c>
      <c r="N488" s="4" t="s">
        <v>265</v>
      </c>
      <c r="O488" s="24">
        <v>1959.1</v>
      </c>
      <c r="P488" s="4"/>
      <c r="Q488" s="4"/>
      <c r="R488" s="4"/>
      <c r="S488" s="4"/>
      <c r="T488" s="4"/>
      <c r="U488" s="4"/>
      <c r="V488" s="4"/>
      <c r="W488" s="4"/>
      <c r="X488" s="58">
        <v>1959.1</v>
      </c>
      <c r="Y488" s="59"/>
      <c r="Z488" s="59"/>
      <c r="AA488" s="60"/>
    </row>
    <row r="489" spans="1:27" ht="15" customHeight="1" x14ac:dyDescent="0.2">
      <c r="A489" s="10"/>
      <c r="B489" s="49" t="s">
        <v>21</v>
      </c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1"/>
    </row>
    <row r="490" spans="1:27" ht="15" customHeight="1" x14ac:dyDescent="0.2">
      <c r="A490" s="52">
        <v>43758</v>
      </c>
      <c r="B490" s="50"/>
      <c r="C490" s="53"/>
      <c r="D490" s="54">
        <v>43758</v>
      </c>
      <c r="E490" s="50"/>
      <c r="F490" s="53"/>
      <c r="G490" s="55">
        <v>3000.0666666666666</v>
      </c>
      <c r="H490" s="56"/>
      <c r="I490" s="57"/>
      <c r="J490" s="4" t="s">
        <v>22</v>
      </c>
      <c r="K490" s="49">
        <v>7736</v>
      </c>
      <c r="L490" s="53"/>
      <c r="M490" s="4">
        <v>122</v>
      </c>
      <c r="N490" s="4" t="s">
        <v>266</v>
      </c>
      <c r="O490" s="24">
        <v>1959.1</v>
      </c>
      <c r="P490" s="4"/>
      <c r="Q490" s="4"/>
      <c r="R490" s="4"/>
      <c r="S490" s="4"/>
      <c r="T490" s="4"/>
      <c r="U490" s="4"/>
      <c r="V490" s="4"/>
      <c r="W490" s="4"/>
      <c r="X490" s="58">
        <v>1959.1</v>
      </c>
      <c r="Y490" s="59"/>
      <c r="Z490" s="59"/>
      <c r="AA490" s="60"/>
    </row>
    <row r="491" spans="1:27" ht="15" customHeight="1" x14ac:dyDescent="0.2">
      <c r="A491" s="10"/>
      <c r="B491" s="49" t="s">
        <v>21</v>
      </c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1"/>
    </row>
    <row r="492" spans="1:27" ht="15" customHeight="1" x14ac:dyDescent="0.2">
      <c r="A492" s="52">
        <v>43758</v>
      </c>
      <c r="B492" s="50"/>
      <c r="C492" s="53"/>
      <c r="D492" s="54">
        <v>43760</v>
      </c>
      <c r="E492" s="50"/>
      <c r="F492" s="53"/>
      <c r="G492" s="64">
        <v>2999</v>
      </c>
      <c r="H492" s="65"/>
      <c r="I492" s="66"/>
      <c r="J492" s="4" t="s">
        <v>47</v>
      </c>
      <c r="K492" s="49">
        <v>7736</v>
      </c>
      <c r="L492" s="53"/>
      <c r="M492" s="4">
        <v>113</v>
      </c>
      <c r="N492" s="4" t="s">
        <v>265</v>
      </c>
      <c r="O492" s="24">
        <v>5845</v>
      </c>
      <c r="P492" s="4"/>
      <c r="Q492" s="4"/>
      <c r="R492" s="4"/>
      <c r="S492" s="4"/>
      <c r="T492" s="4"/>
      <c r="U492" s="4"/>
      <c r="V492" s="4"/>
      <c r="W492" s="4"/>
      <c r="X492" s="58">
        <v>5845</v>
      </c>
      <c r="Y492" s="59"/>
      <c r="Z492" s="59"/>
      <c r="AA492" s="60"/>
    </row>
    <row r="493" spans="1:27" ht="15" customHeight="1" x14ac:dyDescent="0.2">
      <c r="A493" s="10"/>
      <c r="B493" s="49" t="s">
        <v>21</v>
      </c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1"/>
    </row>
    <row r="494" spans="1:27" ht="15" customHeight="1" x14ac:dyDescent="0.2">
      <c r="A494" s="52">
        <v>43759</v>
      </c>
      <c r="B494" s="50"/>
      <c r="C494" s="53"/>
      <c r="D494" s="49" t="s">
        <v>267</v>
      </c>
      <c r="E494" s="50"/>
      <c r="F494" s="53"/>
      <c r="G494" s="64">
        <v>3031</v>
      </c>
      <c r="H494" s="65"/>
      <c r="I494" s="66"/>
      <c r="J494" s="4" t="s">
        <v>22</v>
      </c>
      <c r="K494" s="49">
        <v>7736</v>
      </c>
      <c r="L494" s="53"/>
      <c r="M494" s="4">
        <v>185</v>
      </c>
      <c r="N494" s="4" t="s">
        <v>268</v>
      </c>
      <c r="O494" s="24">
        <v>65264.9</v>
      </c>
      <c r="P494" s="4"/>
      <c r="Q494" s="4"/>
      <c r="R494" s="4"/>
      <c r="S494" s="4"/>
      <c r="T494" s="4"/>
      <c r="U494" s="4"/>
      <c r="V494" s="4"/>
      <c r="W494" s="4"/>
      <c r="X494" s="58">
        <v>65264.9</v>
      </c>
      <c r="Y494" s="59"/>
      <c r="Z494" s="59"/>
      <c r="AA494" s="60"/>
    </row>
    <row r="495" spans="1:27" ht="15" customHeight="1" x14ac:dyDescent="0.2">
      <c r="A495" s="10"/>
      <c r="B495" s="49" t="s">
        <v>31</v>
      </c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1"/>
    </row>
    <row r="496" spans="1:27" ht="15" customHeight="1" x14ac:dyDescent="0.2">
      <c r="A496" s="52">
        <v>43759</v>
      </c>
      <c r="B496" s="50"/>
      <c r="C496" s="53"/>
      <c r="D496" s="54">
        <v>43759</v>
      </c>
      <c r="E496" s="50"/>
      <c r="F496" s="53"/>
      <c r="G496" s="64">
        <v>3050</v>
      </c>
      <c r="H496" s="65"/>
      <c r="I496" s="66"/>
      <c r="J496" s="4" t="s">
        <v>269</v>
      </c>
      <c r="K496" s="49">
        <v>7736</v>
      </c>
      <c r="L496" s="53"/>
      <c r="M496" s="4">
        <v>105</v>
      </c>
      <c r="N496" s="4" t="s">
        <v>265</v>
      </c>
      <c r="O496" s="24">
        <v>29237.1</v>
      </c>
      <c r="P496" s="4"/>
      <c r="Q496" s="4"/>
      <c r="R496" s="4"/>
      <c r="S496" s="4"/>
      <c r="T496" s="4"/>
      <c r="U496" s="4"/>
      <c r="V496" s="4"/>
      <c r="W496" s="4"/>
      <c r="X496" s="58">
        <v>29237.1</v>
      </c>
      <c r="Y496" s="59"/>
      <c r="Z496" s="59"/>
      <c r="AA496" s="60"/>
    </row>
    <row r="497" spans="1:27" ht="15" customHeight="1" x14ac:dyDescent="0.2">
      <c r="A497" s="88" t="s">
        <v>312</v>
      </c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90"/>
    </row>
    <row r="498" spans="1:27" ht="15" customHeight="1" x14ac:dyDescent="0.2">
      <c r="A498" s="52">
        <v>43762</v>
      </c>
      <c r="B498" s="50"/>
      <c r="C498" s="53"/>
      <c r="D498" s="54">
        <v>43762</v>
      </c>
      <c r="E498" s="50"/>
      <c r="F498" s="53"/>
      <c r="G498" s="64">
        <v>3051</v>
      </c>
      <c r="H498" s="65"/>
      <c r="I498" s="66"/>
      <c r="J498" s="4" t="s">
        <v>269</v>
      </c>
      <c r="K498" s="49">
        <v>7736</v>
      </c>
      <c r="L498" s="53"/>
      <c r="M498" s="4">
        <v>95</v>
      </c>
      <c r="N498" s="4" t="s">
        <v>265</v>
      </c>
      <c r="O498" s="24">
        <v>31933.63</v>
      </c>
      <c r="P498" s="4"/>
      <c r="Q498" s="4"/>
      <c r="R498" s="4"/>
      <c r="S498" s="4"/>
      <c r="T498" s="4"/>
      <c r="U498" s="4"/>
      <c r="V498" s="4"/>
      <c r="W498" s="4"/>
      <c r="X498" s="58">
        <v>31933.63</v>
      </c>
      <c r="Y498" s="59"/>
      <c r="Z498" s="59"/>
      <c r="AA498" s="60"/>
    </row>
    <row r="499" spans="1:27" ht="15" customHeight="1" x14ac:dyDescent="0.2">
      <c r="A499" s="88" t="s">
        <v>313</v>
      </c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90"/>
    </row>
    <row r="500" spans="1:27" ht="15" customHeight="1" x14ac:dyDescent="0.2">
      <c r="A500" s="52">
        <v>43762</v>
      </c>
      <c r="B500" s="50"/>
      <c r="C500" s="53"/>
      <c r="D500" s="54">
        <v>43760</v>
      </c>
      <c r="E500" s="50"/>
      <c r="F500" s="53"/>
      <c r="G500" s="55">
        <v>3002.0666666666666</v>
      </c>
      <c r="H500" s="56"/>
      <c r="I500" s="57"/>
      <c r="J500" s="4" t="s">
        <v>22</v>
      </c>
      <c r="K500" s="49">
        <v>7736</v>
      </c>
      <c r="L500" s="53"/>
      <c r="M500" s="4">
        <v>123</v>
      </c>
      <c r="N500" s="4" t="s">
        <v>265</v>
      </c>
      <c r="O500" s="24">
        <v>2165.3200000000002</v>
      </c>
      <c r="P500" s="4"/>
      <c r="Q500" s="4"/>
      <c r="R500" s="4"/>
      <c r="S500" s="4"/>
      <c r="T500" s="4"/>
      <c r="U500" s="4"/>
      <c r="V500" s="4"/>
      <c r="W500" s="4"/>
      <c r="X500" s="58">
        <v>2165.3200000000002</v>
      </c>
      <c r="Y500" s="59"/>
      <c r="Z500" s="59"/>
      <c r="AA500" s="60"/>
    </row>
    <row r="501" spans="1:27" ht="15" customHeight="1" x14ac:dyDescent="0.2">
      <c r="A501" s="10"/>
      <c r="B501" s="49" t="s">
        <v>21</v>
      </c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1"/>
    </row>
    <row r="502" spans="1:27" ht="15" customHeight="1" x14ac:dyDescent="0.2">
      <c r="A502" s="52">
        <v>43762</v>
      </c>
      <c r="B502" s="50"/>
      <c r="C502" s="53"/>
      <c r="D502" s="54">
        <v>43760</v>
      </c>
      <c r="E502" s="50"/>
      <c r="F502" s="53"/>
      <c r="G502" s="64">
        <v>3003</v>
      </c>
      <c r="H502" s="65"/>
      <c r="I502" s="66"/>
      <c r="J502" s="4" t="s">
        <v>47</v>
      </c>
      <c r="K502" s="49">
        <v>7736</v>
      </c>
      <c r="L502" s="53"/>
      <c r="M502" s="4">
        <v>123</v>
      </c>
      <c r="N502" s="4" t="s">
        <v>265</v>
      </c>
      <c r="O502" s="24">
        <v>6365</v>
      </c>
      <c r="P502" s="4"/>
      <c r="Q502" s="4"/>
      <c r="R502" s="4"/>
      <c r="S502" s="4"/>
      <c r="T502" s="4"/>
      <c r="U502" s="4"/>
      <c r="V502" s="4"/>
      <c r="W502" s="4"/>
      <c r="X502" s="58">
        <v>6365</v>
      </c>
      <c r="Y502" s="59"/>
      <c r="Z502" s="59"/>
      <c r="AA502" s="60"/>
    </row>
    <row r="503" spans="1:27" ht="15" customHeight="1" x14ac:dyDescent="0.2">
      <c r="A503" s="10"/>
      <c r="B503" s="49" t="s">
        <v>21</v>
      </c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1"/>
    </row>
    <row r="504" spans="1:27" ht="15" customHeight="1" x14ac:dyDescent="0.2">
      <c r="A504" s="52">
        <v>43762</v>
      </c>
      <c r="B504" s="50"/>
      <c r="C504" s="53"/>
      <c r="D504" s="54">
        <v>43779</v>
      </c>
      <c r="E504" s="50"/>
      <c r="F504" s="53"/>
      <c r="G504" s="55">
        <v>3017.088888888889</v>
      </c>
      <c r="H504" s="56"/>
      <c r="I504" s="57"/>
      <c r="J504" s="4" t="s">
        <v>22</v>
      </c>
      <c r="K504" s="49">
        <v>7736</v>
      </c>
      <c r="L504" s="53"/>
      <c r="M504" s="4">
        <v>32</v>
      </c>
      <c r="N504" s="4" t="s">
        <v>241</v>
      </c>
      <c r="O504" s="24">
        <v>1752.88</v>
      </c>
      <c r="P504" s="4"/>
      <c r="Q504" s="4"/>
      <c r="R504" s="4"/>
      <c r="S504" s="4"/>
      <c r="T504" s="4"/>
      <c r="U504" s="4"/>
      <c r="V504" s="4"/>
      <c r="W504" s="4"/>
      <c r="X504" s="58">
        <v>1752.88</v>
      </c>
      <c r="Y504" s="59"/>
      <c r="Z504" s="59"/>
      <c r="AA504" s="60"/>
    </row>
    <row r="505" spans="1:27" ht="15" customHeight="1" x14ac:dyDescent="0.2">
      <c r="A505" s="10"/>
      <c r="B505" s="49" t="s">
        <v>21</v>
      </c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1"/>
    </row>
    <row r="506" spans="1:27" ht="15" customHeight="1" x14ac:dyDescent="0.2">
      <c r="A506" s="52">
        <v>43762</v>
      </c>
      <c r="B506" s="50"/>
      <c r="C506" s="53"/>
      <c r="D506" s="54">
        <v>43779</v>
      </c>
      <c r="E506" s="50"/>
      <c r="F506" s="53"/>
      <c r="G506" s="55">
        <v>3018.088888888889</v>
      </c>
      <c r="H506" s="56"/>
      <c r="I506" s="57"/>
      <c r="J506" s="4" t="s">
        <v>22</v>
      </c>
      <c r="K506" s="49">
        <v>7736</v>
      </c>
      <c r="L506" s="53"/>
      <c r="M506" s="4">
        <v>61</v>
      </c>
      <c r="N506" s="4" t="s">
        <v>241</v>
      </c>
      <c r="O506" s="24">
        <v>1751.88</v>
      </c>
      <c r="P506" s="4"/>
      <c r="Q506" s="4"/>
      <c r="R506" s="4"/>
      <c r="S506" s="4"/>
      <c r="T506" s="4"/>
      <c r="U506" s="4"/>
      <c r="V506" s="4"/>
      <c r="W506" s="4"/>
      <c r="X506" s="58">
        <v>1751.88</v>
      </c>
      <c r="Y506" s="59"/>
      <c r="Z506" s="59"/>
      <c r="AA506" s="60"/>
    </row>
    <row r="507" spans="1:27" ht="15" customHeight="1" x14ac:dyDescent="0.2">
      <c r="A507" s="10"/>
      <c r="B507" s="49" t="s">
        <v>21</v>
      </c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1"/>
    </row>
    <row r="508" spans="1:27" ht="15" customHeight="1" x14ac:dyDescent="0.2">
      <c r="A508" s="52">
        <v>43762</v>
      </c>
      <c r="B508" s="50"/>
      <c r="C508" s="53"/>
      <c r="D508" s="54">
        <v>43809</v>
      </c>
      <c r="E508" s="50"/>
      <c r="F508" s="53"/>
      <c r="G508" s="55">
        <v>3017.1111111111113</v>
      </c>
      <c r="H508" s="56"/>
      <c r="I508" s="57"/>
      <c r="J508" s="4" t="s">
        <v>22</v>
      </c>
      <c r="K508" s="49">
        <v>7736</v>
      </c>
      <c r="L508" s="53"/>
      <c r="M508" s="4">
        <v>32</v>
      </c>
      <c r="N508" s="4" t="s">
        <v>241</v>
      </c>
      <c r="O508" s="23">
        <v>1.57</v>
      </c>
      <c r="P508" s="4"/>
      <c r="Q508" s="4"/>
      <c r="R508" s="4"/>
      <c r="S508" s="4"/>
      <c r="T508" s="4"/>
      <c r="U508" s="4"/>
      <c r="V508" s="4"/>
      <c r="W508" s="4"/>
      <c r="X508" s="61">
        <v>1.57</v>
      </c>
      <c r="Y508" s="62"/>
      <c r="Z508" s="62"/>
      <c r="AA508" s="63"/>
    </row>
    <row r="509" spans="1:27" ht="15" customHeight="1" x14ac:dyDescent="0.2">
      <c r="A509" s="10"/>
      <c r="B509" s="49" t="s">
        <v>21</v>
      </c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1"/>
    </row>
    <row r="510" spans="1:27" ht="15" customHeight="1" x14ac:dyDescent="0.2">
      <c r="A510" s="52">
        <v>43762</v>
      </c>
      <c r="B510" s="50"/>
      <c r="C510" s="53"/>
      <c r="D510" s="54">
        <v>43809</v>
      </c>
      <c r="E510" s="50"/>
      <c r="F510" s="53"/>
      <c r="G510" s="55">
        <v>3018.1111111111113</v>
      </c>
      <c r="H510" s="56"/>
      <c r="I510" s="57"/>
      <c r="J510" s="4" t="s">
        <v>22</v>
      </c>
      <c r="K510" s="49">
        <v>7736</v>
      </c>
      <c r="L510" s="53"/>
      <c r="M510" s="4">
        <v>61</v>
      </c>
      <c r="N510" s="4" t="s">
        <v>241</v>
      </c>
      <c r="O510" s="23">
        <v>1.57</v>
      </c>
      <c r="P510" s="4"/>
      <c r="Q510" s="4"/>
      <c r="R510" s="4"/>
      <c r="S510" s="4"/>
      <c r="T510" s="4"/>
      <c r="U510" s="4"/>
      <c r="V510" s="4"/>
      <c r="W510" s="4"/>
      <c r="X510" s="61">
        <v>1.57</v>
      </c>
      <c r="Y510" s="62"/>
      <c r="Z510" s="62"/>
      <c r="AA510" s="63"/>
    </row>
    <row r="511" spans="1:27" ht="15" customHeight="1" x14ac:dyDescent="0.2">
      <c r="A511" s="10"/>
      <c r="B511" s="49" t="s">
        <v>21</v>
      </c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1"/>
    </row>
    <row r="512" spans="1:27" ht="15" customHeight="1" x14ac:dyDescent="0.2">
      <c r="A512" s="52">
        <v>43763</v>
      </c>
      <c r="B512" s="50"/>
      <c r="C512" s="53"/>
      <c r="D512" s="54">
        <v>43733</v>
      </c>
      <c r="E512" s="50"/>
      <c r="F512" s="53"/>
      <c r="G512" s="55">
        <v>3015.0444444444443</v>
      </c>
      <c r="H512" s="56"/>
      <c r="I512" s="57"/>
      <c r="J512" s="4" t="s">
        <v>22</v>
      </c>
      <c r="K512" s="49">
        <v>7736</v>
      </c>
      <c r="L512" s="53"/>
      <c r="M512" s="4">
        <v>45</v>
      </c>
      <c r="N512" s="4" t="s">
        <v>270</v>
      </c>
      <c r="O512" s="23">
        <v>0.01</v>
      </c>
      <c r="P512" s="4"/>
      <c r="Q512" s="4"/>
      <c r="R512" s="4"/>
      <c r="S512" s="4"/>
      <c r="T512" s="4"/>
      <c r="U512" s="4"/>
      <c r="V512" s="4"/>
      <c r="W512" s="4"/>
      <c r="X512" s="61">
        <v>0.01</v>
      </c>
      <c r="Y512" s="62"/>
      <c r="Z512" s="62"/>
      <c r="AA512" s="63"/>
    </row>
    <row r="513" spans="1:27" ht="15" customHeight="1" x14ac:dyDescent="0.2">
      <c r="A513" s="10"/>
      <c r="B513" s="49" t="s">
        <v>21</v>
      </c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1"/>
    </row>
    <row r="514" spans="1:27" ht="15" customHeight="1" x14ac:dyDescent="0.2">
      <c r="A514" s="52">
        <v>43763</v>
      </c>
      <c r="B514" s="50"/>
      <c r="C514" s="53"/>
      <c r="D514" s="54">
        <v>43720</v>
      </c>
      <c r="E514" s="50"/>
      <c r="F514" s="53"/>
      <c r="G514" s="64">
        <v>2994.75</v>
      </c>
      <c r="H514" s="65"/>
      <c r="I514" s="66"/>
      <c r="J514" s="4" t="s">
        <v>47</v>
      </c>
      <c r="K514" s="49">
        <v>7736</v>
      </c>
      <c r="L514" s="53"/>
      <c r="M514" s="4">
        <v>71</v>
      </c>
      <c r="N514" s="4" t="s">
        <v>271</v>
      </c>
      <c r="O514" s="24">
        <v>8519.0499999999993</v>
      </c>
      <c r="P514" s="24">
        <v>1480.95</v>
      </c>
      <c r="Q514" s="4"/>
      <c r="R514" s="4"/>
      <c r="S514" s="4"/>
      <c r="T514" s="4"/>
      <c r="U514" s="4"/>
      <c r="V514" s="4"/>
      <c r="W514" s="4"/>
      <c r="X514" s="58">
        <v>10000</v>
      </c>
      <c r="Y514" s="59"/>
      <c r="Z514" s="59"/>
      <c r="AA514" s="60"/>
    </row>
    <row r="515" spans="1:27" ht="15" customHeight="1" x14ac:dyDescent="0.2">
      <c r="A515" s="10"/>
      <c r="B515" s="49" t="s">
        <v>21</v>
      </c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1"/>
    </row>
    <row r="516" spans="1:27" ht="15" customHeight="1" x14ac:dyDescent="0.2">
      <c r="A516" s="52">
        <v>43763</v>
      </c>
      <c r="B516" s="50"/>
      <c r="C516" s="53"/>
      <c r="D516" s="54">
        <v>43763</v>
      </c>
      <c r="E516" s="50"/>
      <c r="F516" s="53"/>
      <c r="G516" s="55">
        <v>3015.0666666666666</v>
      </c>
      <c r="H516" s="56"/>
      <c r="I516" s="57"/>
      <c r="J516" s="4" t="s">
        <v>22</v>
      </c>
      <c r="K516" s="49">
        <v>7736</v>
      </c>
      <c r="L516" s="53"/>
      <c r="M516" s="4">
        <v>45</v>
      </c>
      <c r="N516" s="4" t="s">
        <v>270</v>
      </c>
      <c r="O516" s="24">
        <v>2268.4299999999998</v>
      </c>
      <c r="P516" s="4"/>
      <c r="Q516" s="4"/>
      <c r="R516" s="4"/>
      <c r="S516" s="4"/>
      <c r="T516" s="4"/>
      <c r="U516" s="4"/>
      <c r="V516" s="4"/>
      <c r="W516" s="4"/>
      <c r="X516" s="58">
        <v>2268.4299999999998</v>
      </c>
      <c r="Y516" s="59"/>
      <c r="Z516" s="59"/>
      <c r="AA516" s="60"/>
    </row>
    <row r="517" spans="1:27" ht="15" customHeight="1" x14ac:dyDescent="0.2">
      <c r="A517" s="10"/>
      <c r="B517" s="49" t="s">
        <v>21</v>
      </c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1"/>
    </row>
    <row r="518" spans="1:27" ht="15" customHeight="1" x14ac:dyDescent="0.2">
      <c r="A518" s="52">
        <v>43764</v>
      </c>
      <c r="B518" s="50"/>
      <c r="C518" s="53"/>
      <c r="D518" s="54">
        <v>43736</v>
      </c>
      <c r="E518" s="50"/>
      <c r="F518" s="53"/>
      <c r="G518" s="55">
        <v>2990.0444444444443</v>
      </c>
      <c r="H518" s="56"/>
      <c r="I518" s="57"/>
      <c r="J518" s="4" t="s">
        <v>22</v>
      </c>
      <c r="K518" s="49">
        <v>7736</v>
      </c>
      <c r="L518" s="53"/>
      <c r="M518" s="4">
        <v>51</v>
      </c>
      <c r="N518" s="4" t="s">
        <v>272</v>
      </c>
      <c r="O518" s="23">
        <v>0.01</v>
      </c>
      <c r="P518" s="4"/>
      <c r="Q518" s="4"/>
      <c r="R518" s="4"/>
      <c r="S518" s="4"/>
      <c r="T518" s="4"/>
      <c r="U518" s="4"/>
      <c r="V518" s="4"/>
      <c r="W518" s="4"/>
      <c r="X518" s="61">
        <v>0.01</v>
      </c>
      <c r="Y518" s="62"/>
      <c r="Z518" s="62"/>
      <c r="AA518" s="63"/>
    </row>
    <row r="519" spans="1:27" ht="15" customHeight="1" x14ac:dyDescent="0.2">
      <c r="A519" s="10"/>
      <c r="B519" s="49" t="s">
        <v>21</v>
      </c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1"/>
    </row>
    <row r="520" spans="1:27" ht="15" customHeight="1" x14ac:dyDescent="0.2">
      <c r="A520" s="52">
        <v>43764</v>
      </c>
      <c r="B520" s="50"/>
      <c r="C520" s="53"/>
      <c r="D520" s="54">
        <v>43766</v>
      </c>
      <c r="E520" s="50"/>
      <c r="F520" s="53"/>
      <c r="G520" s="55">
        <v>2990.0666666666666</v>
      </c>
      <c r="H520" s="56"/>
      <c r="I520" s="57"/>
      <c r="J520" s="4" t="s">
        <v>22</v>
      </c>
      <c r="K520" s="49">
        <v>7736</v>
      </c>
      <c r="L520" s="53"/>
      <c r="M520" s="4">
        <v>51</v>
      </c>
      <c r="N520" s="4" t="s">
        <v>272</v>
      </c>
      <c r="O520" s="24">
        <v>1752.87</v>
      </c>
      <c r="P520" s="4"/>
      <c r="Q520" s="4"/>
      <c r="R520" s="4"/>
      <c r="S520" s="4"/>
      <c r="T520" s="4"/>
      <c r="U520" s="4"/>
      <c r="V520" s="4"/>
      <c r="W520" s="4"/>
      <c r="X520" s="58">
        <v>1752.87</v>
      </c>
      <c r="Y520" s="59"/>
      <c r="Z520" s="59"/>
      <c r="AA520" s="60"/>
    </row>
    <row r="521" spans="1:27" ht="15" customHeight="1" x14ac:dyDescent="0.2">
      <c r="A521" s="10"/>
      <c r="B521" s="49" t="s">
        <v>21</v>
      </c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1"/>
    </row>
    <row r="522" spans="1:27" ht="15" customHeight="1" x14ac:dyDescent="0.2">
      <c r="A522" s="52">
        <v>43766</v>
      </c>
      <c r="B522" s="50"/>
      <c r="C522" s="53"/>
      <c r="D522" s="54">
        <v>43766</v>
      </c>
      <c r="E522" s="50"/>
      <c r="F522" s="53"/>
      <c r="G522" s="64">
        <v>3052</v>
      </c>
      <c r="H522" s="65"/>
      <c r="I522" s="66"/>
      <c r="J522" s="4" t="s">
        <v>47</v>
      </c>
      <c r="K522" s="49">
        <v>7736</v>
      </c>
      <c r="L522" s="53"/>
      <c r="M522" s="4">
        <v>116</v>
      </c>
      <c r="N522" s="4" t="s">
        <v>273</v>
      </c>
      <c r="O522" s="24">
        <v>16040</v>
      </c>
      <c r="P522" s="4"/>
      <c r="Q522" s="4"/>
      <c r="R522" s="4"/>
      <c r="S522" s="4"/>
      <c r="T522" s="4"/>
      <c r="U522" s="4"/>
      <c r="V522" s="4"/>
      <c r="W522" s="4"/>
      <c r="X522" s="58">
        <v>16040</v>
      </c>
      <c r="Y522" s="59"/>
      <c r="Z522" s="59"/>
      <c r="AA522" s="60"/>
    </row>
    <row r="523" spans="1:27" ht="15" customHeight="1" x14ac:dyDescent="0.2">
      <c r="A523" s="10"/>
      <c r="B523" s="49" t="s">
        <v>21</v>
      </c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1"/>
    </row>
    <row r="524" spans="1:27" ht="15" customHeight="1" x14ac:dyDescent="0.2">
      <c r="A524" s="52">
        <v>43766</v>
      </c>
      <c r="B524" s="50"/>
      <c r="C524" s="53"/>
      <c r="D524" s="54">
        <v>43768</v>
      </c>
      <c r="E524" s="50"/>
      <c r="F524" s="53"/>
      <c r="G524" s="64">
        <v>3015</v>
      </c>
      <c r="H524" s="65"/>
      <c r="I524" s="66"/>
      <c r="J524" s="4" t="s">
        <v>47</v>
      </c>
      <c r="K524" s="49">
        <v>7736</v>
      </c>
      <c r="L524" s="53"/>
      <c r="M524" s="4">
        <v>31</v>
      </c>
      <c r="N524" s="4" t="s">
        <v>274</v>
      </c>
      <c r="O524" s="24">
        <v>8000</v>
      </c>
      <c r="P524" s="4"/>
      <c r="Q524" s="4"/>
      <c r="R524" s="4"/>
      <c r="S524" s="4"/>
      <c r="T524" s="4"/>
      <c r="U524" s="4"/>
      <c r="V524" s="4"/>
      <c r="W524" s="4"/>
      <c r="X524" s="58">
        <v>8000</v>
      </c>
      <c r="Y524" s="59"/>
      <c r="Z524" s="59"/>
      <c r="AA524" s="60"/>
    </row>
    <row r="525" spans="1:27" ht="15" customHeight="1" x14ac:dyDescent="0.2">
      <c r="A525" s="10"/>
      <c r="B525" s="49" t="s">
        <v>21</v>
      </c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1"/>
    </row>
    <row r="526" spans="1:27" ht="15" customHeight="1" x14ac:dyDescent="0.2">
      <c r="A526" s="52">
        <v>43769</v>
      </c>
      <c r="B526" s="50"/>
      <c r="C526" s="53"/>
      <c r="D526" s="54">
        <v>43750</v>
      </c>
      <c r="E526" s="50"/>
      <c r="F526" s="53"/>
      <c r="G526" s="64">
        <v>2995</v>
      </c>
      <c r="H526" s="65"/>
      <c r="I526" s="66"/>
      <c r="J526" s="4" t="s">
        <v>47</v>
      </c>
      <c r="K526" s="49">
        <v>7736</v>
      </c>
      <c r="L526" s="53"/>
      <c r="M526" s="4">
        <v>71</v>
      </c>
      <c r="N526" s="4" t="s">
        <v>271</v>
      </c>
      <c r="O526" s="24">
        <v>9214.2999999999993</v>
      </c>
      <c r="P526" s="23">
        <v>785.7</v>
      </c>
      <c r="Q526" s="4"/>
      <c r="R526" s="4"/>
      <c r="S526" s="4"/>
      <c r="T526" s="4"/>
      <c r="U526" s="4"/>
      <c r="V526" s="4"/>
      <c r="W526" s="4"/>
      <c r="X526" s="58">
        <v>10000</v>
      </c>
      <c r="Y526" s="59"/>
      <c r="Z526" s="59"/>
      <c r="AA526" s="60"/>
    </row>
    <row r="527" spans="1:27" ht="15" customHeight="1" x14ac:dyDescent="0.2">
      <c r="A527" s="10"/>
      <c r="B527" s="49" t="s">
        <v>21</v>
      </c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1"/>
    </row>
    <row r="528" spans="1:27" ht="15" customHeight="1" x14ac:dyDescent="0.2">
      <c r="A528" s="91">
        <v>43769</v>
      </c>
      <c r="B528" s="92"/>
      <c r="C528" s="93"/>
      <c r="D528" s="94" t="s">
        <v>314</v>
      </c>
      <c r="E528" s="92"/>
      <c r="F528" s="93"/>
      <c r="G528" s="95">
        <v>2995.7333333333331</v>
      </c>
      <c r="H528" s="96"/>
      <c r="I528" s="97"/>
      <c r="J528" s="18" t="s">
        <v>22</v>
      </c>
      <c r="K528" s="94">
        <v>7736</v>
      </c>
      <c r="L528" s="93"/>
      <c r="M528" s="18">
        <v>81</v>
      </c>
      <c r="N528" s="18" t="s">
        <v>239</v>
      </c>
      <c r="O528" s="19">
        <v>1959.1</v>
      </c>
      <c r="P528" s="18"/>
      <c r="Q528" s="18"/>
      <c r="R528" s="18"/>
      <c r="S528" s="18"/>
      <c r="T528" s="18"/>
      <c r="U528" s="18"/>
      <c r="V528" s="18"/>
      <c r="W528" s="18"/>
      <c r="X528" s="98">
        <v>1959.1</v>
      </c>
      <c r="Y528" s="99"/>
      <c r="Z528" s="99"/>
      <c r="AA528" s="100"/>
    </row>
    <row r="529" spans="1:27" ht="15" customHeight="1" x14ac:dyDescent="0.2">
      <c r="A529" s="17"/>
      <c r="B529" s="94" t="s">
        <v>21</v>
      </c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109"/>
    </row>
    <row r="530" spans="1:27" ht="15" customHeight="1" x14ac:dyDescent="0.2">
      <c r="A530" s="91">
        <v>43769</v>
      </c>
      <c r="B530" s="92"/>
      <c r="C530" s="93"/>
      <c r="D530" s="94" t="s">
        <v>315</v>
      </c>
      <c r="E530" s="92"/>
      <c r="F530" s="93"/>
      <c r="G530" s="95">
        <v>2995.7555555555555</v>
      </c>
      <c r="H530" s="96"/>
      <c r="I530" s="97"/>
      <c r="J530" s="18" t="s">
        <v>22</v>
      </c>
      <c r="K530" s="94">
        <v>7736</v>
      </c>
      <c r="L530" s="93"/>
      <c r="M530" s="18">
        <v>81</v>
      </c>
      <c r="N530" s="18" t="s">
        <v>239</v>
      </c>
      <c r="O530" s="19">
        <v>1959.1</v>
      </c>
      <c r="P530" s="18"/>
      <c r="Q530" s="18"/>
      <c r="R530" s="18"/>
      <c r="S530" s="18"/>
      <c r="T530" s="18"/>
      <c r="U530" s="18"/>
      <c r="V530" s="18"/>
      <c r="W530" s="18"/>
      <c r="X530" s="98">
        <v>1959.1</v>
      </c>
      <c r="Y530" s="99"/>
      <c r="Z530" s="99"/>
      <c r="AA530" s="100"/>
    </row>
    <row r="531" spans="1:27" ht="15" customHeight="1" x14ac:dyDescent="0.2">
      <c r="A531" s="17"/>
      <c r="B531" s="94" t="s">
        <v>21</v>
      </c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109"/>
    </row>
    <row r="532" spans="1:27" ht="15" customHeight="1" x14ac:dyDescent="0.2">
      <c r="A532" s="91">
        <v>43769</v>
      </c>
      <c r="B532" s="92"/>
      <c r="C532" s="93"/>
      <c r="D532" s="94" t="s">
        <v>316</v>
      </c>
      <c r="E532" s="92"/>
      <c r="F532" s="93"/>
      <c r="G532" s="95">
        <v>2995.7777777777778</v>
      </c>
      <c r="H532" s="96"/>
      <c r="I532" s="97"/>
      <c r="J532" s="18" t="s">
        <v>22</v>
      </c>
      <c r="K532" s="94">
        <v>7736</v>
      </c>
      <c r="L532" s="93"/>
      <c r="M532" s="18">
        <v>81</v>
      </c>
      <c r="N532" s="18" t="s">
        <v>239</v>
      </c>
      <c r="O532" s="19">
        <v>1959.1</v>
      </c>
      <c r="P532" s="18"/>
      <c r="Q532" s="18"/>
      <c r="R532" s="18"/>
      <c r="S532" s="18"/>
      <c r="T532" s="18"/>
      <c r="U532" s="18"/>
      <c r="V532" s="18"/>
      <c r="W532" s="18"/>
      <c r="X532" s="98">
        <v>1959.1</v>
      </c>
      <c r="Y532" s="99"/>
      <c r="Z532" s="99"/>
      <c r="AA532" s="100"/>
    </row>
    <row r="533" spans="1:27" ht="15" customHeight="1" x14ac:dyDescent="0.2">
      <c r="A533" s="17"/>
      <c r="B533" s="94" t="s">
        <v>21</v>
      </c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109"/>
    </row>
    <row r="534" spans="1:27" ht="15" customHeight="1" x14ac:dyDescent="0.2">
      <c r="A534" s="91">
        <v>43769</v>
      </c>
      <c r="B534" s="92"/>
      <c r="C534" s="93"/>
      <c r="D534" s="94" t="s">
        <v>252</v>
      </c>
      <c r="E534" s="92"/>
      <c r="F534" s="93"/>
      <c r="G534" s="95">
        <v>2995.8</v>
      </c>
      <c r="H534" s="96"/>
      <c r="I534" s="97"/>
      <c r="J534" s="18" t="s">
        <v>22</v>
      </c>
      <c r="K534" s="94">
        <v>7736</v>
      </c>
      <c r="L534" s="93"/>
      <c r="M534" s="18">
        <v>81</v>
      </c>
      <c r="N534" s="18" t="s">
        <v>239</v>
      </c>
      <c r="O534" s="19">
        <v>1959.1</v>
      </c>
      <c r="P534" s="18"/>
      <c r="Q534" s="18"/>
      <c r="R534" s="18"/>
      <c r="S534" s="18"/>
      <c r="T534" s="18"/>
      <c r="U534" s="18"/>
      <c r="V534" s="18"/>
      <c r="W534" s="18"/>
      <c r="X534" s="98">
        <v>1959.1</v>
      </c>
      <c r="Y534" s="99"/>
      <c r="Z534" s="99"/>
      <c r="AA534" s="100"/>
    </row>
    <row r="535" spans="1:27" ht="15" customHeight="1" x14ac:dyDescent="0.2">
      <c r="A535" s="17"/>
      <c r="B535" s="94" t="s">
        <v>21</v>
      </c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109"/>
    </row>
    <row r="536" spans="1:27" s="3" customFormat="1" ht="15" customHeight="1" x14ac:dyDescent="0.2">
      <c r="A536" s="41" t="s">
        <v>26</v>
      </c>
      <c r="B536" s="42"/>
      <c r="C536" s="42"/>
      <c r="D536" s="42"/>
      <c r="E536" s="43"/>
      <c r="F536" s="44">
        <v>10</v>
      </c>
      <c r="G536" s="42"/>
      <c r="H536" s="42"/>
      <c r="I536" s="42"/>
      <c r="J536" s="42"/>
      <c r="K536" s="42"/>
      <c r="L536" s="42"/>
      <c r="M536" s="42"/>
      <c r="N536" s="43"/>
      <c r="O536" s="7">
        <f>O412+O414+O416+O418+O420+O422+O424+O426+O428+O430+O432+O434+O436+O438+O440+O442+O444+O446+O448+O450+O452+O454+O456+O458+O460+O462+O464+O466+O468+O470+O472+O474+O476+O478+O480+O482+O484+O486+O488+O490+O492+O494+O496+O498+O500+O502+O504+O506+O508+O510+O512+O514+O516+O518+O520+O522+O524+O526+O528+O530+O532+O534</f>
        <v>352297.73</v>
      </c>
      <c r="P536" s="7">
        <f>P430+P514+P526</f>
        <v>2766.65</v>
      </c>
      <c r="Q536" s="8"/>
      <c r="R536" s="8"/>
      <c r="S536" s="8"/>
      <c r="T536" s="8"/>
      <c r="U536" s="8"/>
      <c r="V536" s="8"/>
      <c r="W536" s="8"/>
      <c r="X536" s="45">
        <f>O536+P536</f>
        <v>355064.38</v>
      </c>
      <c r="Y536" s="46"/>
      <c r="Z536" s="46"/>
      <c r="AA536" s="47"/>
    </row>
    <row r="537" spans="1:27" ht="15" customHeight="1" thickBot="1" x14ac:dyDescent="0.25">
      <c r="A537" s="27" t="s">
        <v>27</v>
      </c>
      <c r="B537" s="28"/>
      <c r="C537" s="28"/>
      <c r="D537" s="28"/>
      <c r="E537" s="29"/>
      <c r="F537" s="30" t="s">
        <v>310</v>
      </c>
      <c r="G537" s="28"/>
      <c r="H537" s="28"/>
      <c r="I537" s="28"/>
      <c r="J537" s="28"/>
      <c r="K537" s="28"/>
      <c r="L537" s="28"/>
      <c r="M537" s="28"/>
      <c r="N537" s="29"/>
      <c r="O537" s="11">
        <f>O536</f>
        <v>352297.73</v>
      </c>
      <c r="P537" s="11">
        <f>P536</f>
        <v>2766.65</v>
      </c>
      <c r="Q537" s="12"/>
      <c r="R537" s="12"/>
      <c r="S537" s="12"/>
      <c r="T537" s="12"/>
      <c r="U537" s="12"/>
      <c r="V537" s="12"/>
      <c r="W537" s="12"/>
      <c r="X537" s="31">
        <f>X536</f>
        <v>355064.38</v>
      </c>
      <c r="Y537" s="32"/>
      <c r="Z537" s="32"/>
      <c r="AA537" s="33"/>
    </row>
    <row r="538" spans="1:27" ht="15" customHeight="1" x14ac:dyDescent="0.2">
      <c r="A538" s="69">
        <v>43738</v>
      </c>
      <c r="B538" s="70"/>
      <c r="C538" s="71"/>
      <c r="D538" s="72" t="s">
        <v>275</v>
      </c>
      <c r="E538" s="70"/>
      <c r="F538" s="71"/>
      <c r="G538" s="73">
        <v>2905</v>
      </c>
      <c r="H538" s="74"/>
      <c r="I538" s="75"/>
      <c r="J538" s="9" t="s">
        <v>22</v>
      </c>
      <c r="K538" s="72">
        <v>7731</v>
      </c>
      <c r="L538" s="71"/>
      <c r="M538" s="9">
        <v>61</v>
      </c>
      <c r="N538" s="9" t="s">
        <v>276</v>
      </c>
      <c r="O538" s="22">
        <v>3811.84</v>
      </c>
      <c r="P538" s="9"/>
      <c r="Q538" s="9"/>
      <c r="R538" s="9"/>
      <c r="S538" s="9"/>
      <c r="T538" s="9"/>
      <c r="U538" s="9"/>
      <c r="V538" s="9"/>
      <c r="W538" s="9"/>
      <c r="X538" s="76">
        <v>3811.84</v>
      </c>
      <c r="Y538" s="77"/>
      <c r="Z538" s="77"/>
      <c r="AA538" s="78"/>
    </row>
    <row r="539" spans="1:27" ht="15" customHeight="1" x14ac:dyDescent="0.2">
      <c r="A539" s="10"/>
      <c r="B539" s="49" t="s">
        <v>21</v>
      </c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1"/>
    </row>
    <row r="540" spans="1:27" ht="15" customHeight="1" x14ac:dyDescent="0.2">
      <c r="A540" s="52">
        <v>43738</v>
      </c>
      <c r="B540" s="50"/>
      <c r="C540" s="53"/>
      <c r="D540" s="54">
        <v>43738</v>
      </c>
      <c r="E540" s="50"/>
      <c r="F540" s="53"/>
      <c r="G540" s="64">
        <v>2857.5</v>
      </c>
      <c r="H540" s="65"/>
      <c r="I540" s="66"/>
      <c r="J540" s="4" t="s">
        <v>37</v>
      </c>
      <c r="K540" s="49">
        <v>7731</v>
      </c>
      <c r="L540" s="53"/>
      <c r="M540" s="4">
        <v>62</v>
      </c>
      <c r="N540" s="4" t="s">
        <v>277</v>
      </c>
      <c r="O540" s="24">
        <v>19977.59</v>
      </c>
      <c r="P540" s="4"/>
      <c r="Q540" s="4"/>
      <c r="R540" s="4"/>
      <c r="S540" s="4"/>
      <c r="T540" s="4"/>
      <c r="U540" s="4"/>
      <c r="V540" s="4"/>
      <c r="W540" s="4"/>
      <c r="X540" s="58">
        <v>19977.59</v>
      </c>
      <c r="Y540" s="59"/>
      <c r="Z540" s="59"/>
      <c r="AA540" s="60"/>
    </row>
    <row r="541" spans="1:27" ht="15" customHeight="1" x14ac:dyDescent="0.2">
      <c r="A541" s="10"/>
      <c r="B541" s="49" t="s">
        <v>21</v>
      </c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1"/>
    </row>
    <row r="542" spans="1:27" ht="15" customHeight="1" x14ac:dyDescent="0.2">
      <c r="A542" s="52">
        <v>43738</v>
      </c>
      <c r="B542" s="50"/>
      <c r="C542" s="53"/>
      <c r="D542" s="54">
        <v>43707</v>
      </c>
      <c r="E542" s="50"/>
      <c r="F542" s="53"/>
      <c r="G542" s="55">
        <v>2919.2</v>
      </c>
      <c r="H542" s="56"/>
      <c r="I542" s="57"/>
      <c r="J542" s="4" t="s">
        <v>22</v>
      </c>
      <c r="K542" s="49">
        <v>7731</v>
      </c>
      <c r="L542" s="53"/>
      <c r="M542" s="4">
        <v>91</v>
      </c>
      <c r="N542" s="4" t="s">
        <v>278</v>
      </c>
      <c r="O542" s="23">
        <v>50.8</v>
      </c>
      <c r="P542" s="4"/>
      <c r="Q542" s="4"/>
      <c r="R542" s="4"/>
      <c r="S542" s="4"/>
      <c r="T542" s="4"/>
      <c r="U542" s="4"/>
      <c r="V542" s="4"/>
      <c r="W542" s="4"/>
      <c r="X542" s="61">
        <v>50.8</v>
      </c>
      <c r="Y542" s="62"/>
      <c r="Z542" s="62"/>
      <c r="AA542" s="63"/>
    </row>
    <row r="543" spans="1:27" ht="15" customHeight="1" x14ac:dyDescent="0.2">
      <c r="A543" s="10"/>
      <c r="B543" s="49" t="s">
        <v>21</v>
      </c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1"/>
    </row>
    <row r="544" spans="1:27" ht="15" customHeight="1" x14ac:dyDescent="0.2">
      <c r="A544" s="52">
        <v>43738</v>
      </c>
      <c r="B544" s="50"/>
      <c r="C544" s="53"/>
      <c r="D544" s="54">
        <v>43707</v>
      </c>
      <c r="E544" s="50"/>
      <c r="F544" s="53"/>
      <c r="G544" s="55">
        <v>2924.9</v>
      </c>
      <c r="H544" s="56"/>
      <c r="I544" s="57"/>
      <c r="J544" s="4" t="s">
        <v>22</v>
      </c>
      <c r="K544" s="49">
        <v>7731</v>
      </c>
      <c r="L544" s="53"/>
      <c r="M544" s="4">
        <v>74</v>
      </c>
      <c r="N544" s="4" t="s">
        <v>279</v>
      </c>
      <c r="O544" s="23">
        <v>645.95000000000005</v>
      </c>
      <c r="P544" s="4"/>
      <c r="Q544" s="4"/>
      <c r="R544" s="4"/>
      <c r="S544" s="4"/>
      <c r="T544" s="4"/>
      <c r="U544" s="4"/>
      <c r="V544" s="4"/>
      <c r="W544" s="4"/>
      <c r="X544" s="61">
        <v>645.95000000000005</v>
      </c>
      <c r="Y544" s="62"/>
      <c r="Z544" s="62"/>
      <c r="AA544" s="63"/>
    </row>
    <row r="545" spans="1:27" ht="15" customHeight="1" x14ac:dyDescent="0.2">
      <c r="A545" s="10"/>
      <c r="B545" s="49" t="s">
        <v>21</v>
      </c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1"/>
    </row>
    <row r="546" spans="1:27" ht="15" customHeight="1" x14ac:dyDescent="0.2">
      <c r="A546" s="52">
        <v>43738</v>
      </c>
      <c r="B546" s="50"/>
      <c r="C546" s="53"/>
      <c r="D546" s="54">
        <v>43738</v>
      </c>
      <c r="E546" s="50"/>
      <c r="F546" s="53"/>
      <c r="G546" s="55">
        <v>2919.2249999999999</v>
      </c>
      <c r="H546" s="56"/>
      <c r="I546" s="57"/>
      <c r="J546" s="4" t="s">
        <v>22</v>
      </c>
      <c r="K546" s="49">
        <v>7731</v>
      </c>
      <c r="L546" s="53"/>
      <c r="M546" s="4">
        <v>91</v>
      </c>
      <c r="N546" s="4" t="s">
        <v>278</v>
      </c>
      <c r="O546" s="24">
        <v>2443.62</v>
      </c>
      <c r="P546" s="4"/>
      <c r="Q546" s="4"/>
      <c r="R546" s="4"/>
      <c r="S546" s="4"/>
      <c r="T546" s="4"/>
      <c r="U546" s="4"/>
      <c r="V546" s="4"/>
      <c r="W546" s="4"/>
      <c r="X546" s="58">
        <v>2443.62</v>
      </c>
      <c r="Y546" s="59"/>
      <c r="Z546" s="59"/>
      <c r="AA546" s="60"/>
    </row>
    <row r="547" spans="1:27" ht="15" customHeight="1" x14ac:dyDescent="0.2">
      <c r="A547" s="10"/>
      <c r="B547" s="49" t="s">
        <v>21</v>
      </c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1"/>
    </row>
    <row r="548" spans="1:27" ht="15" customHeight="1" x14ac:dyDescent="0.2">
      <c r="A548" s="52">
        <v>43738</v>
      </c>
      <c r="B548" s="50"/>
      <c r="C548" s="53"/>
      <c r="D548" s="54">
        <v>43738</v>
      </c>
      <c r="E548" s="50"/>
      <c r="F548" s="53"/>
      <c r="G548" s="55">
        <v>2925</v>
      </c>
      <c r="H548" s="56"/>
      <c r="I548" s="57"/>
      <c r="J548" s="4" t="s">
        <v>22</v>
      </c>
      <c r="K548" s="49">
        <v>7731</v>
      </c>
      <c r="L548" s="53"/>
      <c r="M548" s="4">
        <v>74</v>
      </c>
      <c r="N548" s="4" t="s">
        <v>279</v>
      </c>
      <c r="O548" s="24">
        <v>33152.080000000002</v>
      </c>
      <c r="P548" s="4"/>
      <c r="Q548" s="4"/>
      <c r="R548" s="4"/>
      <c r="S548" s="4"/>
      <c r="T548" s="4"/>
      <c r="U548" s="4"/>
      <c r="V548" s="4"/>
      <c r="W548" s="4"/>
      <c r="X548" s="58">
        <v>33152.080000000002</v>
      </c>
      <c r="Y548" s="59"/>
      <c r="Z548" s="59"/>
      <c r="AA548" s="60"/>
    </row>
    <row r="549" spans="1:27" ht="15" customHeight="1" x14ac:dyDescent="0.2">
      <c r="A549" s="10"/>
      <c r="B549" s="49" t="s">
        <v>21</v>
      </c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1"/>
    </row>
    <row r="550" spans="1:27" ht="15" customHeight="1" x14ac:dyDescent="0.2">
      <c r="A550" s="52">
        <v>43738</v>
      </c>
      <c r="B550" s="50"/>
      <c r="C550" s="53"/>
      <c r="D550" s="54">
        <v>43738</v>
      </c>
      <c r="E550" s="50"/>
      <c r="F550" s="53"/>
      <c r="G550" s="55">
        <v>2873.35</v>
      </c>
      <c r="H550" s="56"/>
      <c r="I550" s="57"/>
      <c r="J550" s="4" t="s">
        <v>22</v>
      </c>
      <c r="K550" s="49">
        <v>7731</v>
      </c>
      <c r="L550" s="53"/>
      <c r="M550" s="4">
        <v>103</v>
      </c>
      <c r="N550" s="4" t="s">
        <v>238</v>
      </c>
      <c r="O550" s="24">
        <v>2350.3000000000002</v>
      </c>
      <c r="P550" s="4"/>
      <c r="Q550" s="4"/>
      <c r="R550" s="4"/>
      <c r="S550" s="4"/>
      <c r="T550" s="4"/>
      <c r="U550" s="4"/>
      <c r="V550" s="4"/>
      <c r="W550" s="4"/>
      <c r="X550" s="58">
        <v>2350.3000000000002</v>
      </c>
      <c r="Y550" s="59"/>
      <c r="Z550" s="59"/>
      <c r="AA550" s="60"/>
    </row>
    <row r="551" spans="1:27" ht="15" customHeight="1" x14ac:dyDescent="0.2">
      <c r="A551" s="10"/>
      <c r="B551" s="49" t="s">
        <v>21</v>
      </c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1"/>
    </row>
    <row r="552" spans="1:27" ht="15" customHeight="1" x14ac:dyDescent="0.2">
      <c r="A552" s="52">
        <v>43738</v>
      </c>
      <c r="B552" s="50"/>
      <c r="C552" s="53"/>
      <c r="D552" s="54">
        <v>43707</v>
      </c>
      <c r="E552" s="50"/>
      <c r="F552" s="53"/>
      <c r="G552" s="55">
        <v>2857.35</v>
      </c>
      <c r="H552" s="56"/>
      <c r="I552" s="57"/>
      <c r="J552" s="4" t="s">
        <v>22</v>
      </c>
      <c r="K552" s="49">
        <v>7731</v>
      </c>
      <c r="L552" s="53"/>
      <c r="M552" s="4">
        <v>62</v>
      </c>
      <c r="N552" s="4" t="s">
        <v>277</v>
      </c>
      <c r="O552" s="23">
        <v>0.01</v>
      </c>
      <c r="P552" s="4"/>
      <c r="Q552" s="4"/>
      <c r="R552" s="4"/>
      <c r="S552" s="4"/>
      <c r="T552" s="4"/>
      <c r="U552" s="4"/>
      <c r="V552" s="4"/>
      <c r="W552" s="4"/>
      <c r="X552" s="61">
        <v>0.01</v>
      </c>
      <c r="Y552" s="62"/>
      <c r="Z552" s="62"/>
      <c r="AA552" s="63"/>
    </row>
    <row r="553" spans="1:27" ht="15" customHeight="1" x14ac:dyDescent="0.2">
      <c r="A553" s="10"/>
      <c r="B553" s="49" t="s">
        <v>21</v>
      </c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1"/>
    </row>
    <row r="554" spans="1:27" ht="15" customHeight="1" x14ac:dyDescent="0.2">
      <c r="A554" s="52">
        <v>43738</v>
      </c>
      <c r="B554" s="50"/>
      <c r="C554" s="53"/>
      <c r="D554" s="54">
        <v>43707</v>
      </c>
      <c r="E554" s="50"/>
      <c r="F554" s="53"/>
      <c r="G554" s="55">
        <v>2857.35</v>
      </c>
      <c r="H554" s="56"/>
      <c r="I554" s="57"/>
      <c r="J554" s="4" t="s">
        <v>22</v>
      </c>
      <c r="K554" s="49">
        <v>7731</v>
      </c>
      <c r="L554" s="53"/>
      <c r="M554" s="4">
        <v>62</v>
      </c>
      <c r="N554" s="4" t="s">
        <v>277</v>
      </c>
      <c r="O554" s="23">
        <v>50.93</v>
      </c>
      <c r="P554" s="4"/>
      <c r="Q554" s="4"/>
      <c r="R554" s="4"/>
      <c r="S554" s="4"/>
      <c r="T554" s="4"/>
      <c r="U554" s="4"/>
      <c r="V554" s="4"/>
      <c r="W554" s="4"/>
      <c r="X554" s="61">
        <v>50.93</v>
      </c>
      <c r="Y554" s="62"/>
      <c r="Z554" s="62"/>
      <c r="AA554" s="63"/>
    </row>
    <row r="555" spans="1:27" ht="15" customHeight="1" x14ac:dyDescent="0.2">
      <c r="A555" s="10"/>
      <c r="B555" s="49" t="s">
        <v>21</v>
      </c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1"/>
    </row>
    <row r="556" spans="1:27" ht="15" customHeight="1" x14ac:dyDescent="0.2">
      <c r="A556" s="52">
        <v>43738</v>
      </c>
      <c r="B556" s="50"/>
      <c r="C556" s="53"/>
      <c r="D556" s="54">
        <v>43768</v>
      </c>
      <c r="E556" s="50"/>
      <c r="F556" s="53"/>
      <c r="G556" s="55">
        <v>2857.4</v>
      </c>
      <c r="H556" s="56"/>
      <c r="I556" s="57"/>
      <c r="J556" s="4" t="s">
        <v>22</v>
      </c>
      <c r="K556" s="49">
        <v>7731</v>
      </c>
      <c r="L556" s="53"/>
      <c r="M556" s="4">
        <v>62</v>
      </c>
      <c r="N556" s="4" t="s">
        <v>277</v>
      </c>
      <c r="O556" s="24">
        <v>2536.69</v>
      </c>
      <c r="P556" s="4"/>
      <c r="Q556" s="4"/>
      <c r="R556" s="4"/>
      <c r="S556" s="4"/>
      <c r="T556" s="4"/>
      <c r="U556" s="4"/>
      <c r="V556" s="4"/>
      <c r="W556" s="4"/>
      <c r="X556" s="58">
        <v>2536.69</v>
      </c>
      <c r="Y556" s="59"/>
      <c r="Z556" s="59"/>
      <c r="AA556" s="60"/>
    </row>
    <row r="557" spans="1:27" ht="15" customHeight="1" x14ac:dyDescent="0.2">
      <c r="A557" s="10"/>
      <c r="B557" s="49" t="s">
        <v>21</v>
      </c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1"/>
    </row>
    <row r="558" spans="1:27" ht="15" customHeight="1" x14ac:dyDescent="0.2">
      <c r="A558" s="52">
        <v>43743</v>
      </c>
      <c r="B558" s="50"/>
      <c r="C558" s="53"/>
      <c r="D558" s="54">
        <v>43697</v>
      </c>
      <c r="E558" s="50"/>
      <c r="F558" s="53"/>
      <c r="G558" s="55">
        <v>2865.2750000000001</v>
      </c>
      <c r="H558" s="56"/>
      <c r="I558" s="57"/>
      <c r="J558" s="4" t="s">
        <v>22</v>
      </c>
      <c r="K558" s="49">
        <v>7731</v>
      </c>
      <c r="L558" s="53"/>
      <c r="M558" s="4">
        <v>132</v>
      </c>
      <c r="N558" s="4" t="s">
        <v>245</v>
      </c>
      <c r="O558" s="23">
        <v>22.16</v>
      </c>
      <c r="P558" s="4"/>
      <c r="Q558" s="4"/>
      <c r="R558" s="4"/>
      <c r="S558" s="4"/>
      <c r="T558" s="4"/>
      <c r="U558" s="4"/>
      <c r="V558" s="4"/>
      <c r="W558" s="4"/>
      <c r="X558" s="61">
        <v>22.16</v>
      </c>
      <c r="Y558" s="62"/>
      <c r="Z558" s="62"/>
      <c r="AA558" s="63"/>
    </row>
    <row r="559" spans="1:27" ht="15" customHeight="1" x14ac:dyDescent="0.2">
      <c r="A559" s="10"/>
      <c r="B559" s="49" t="s">
        <v>21</v>
      </c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1"/>
    </row>
    <row r="560" spans="1:27" ht="15" customHeight="1" x14ac:dyDescent="0.2">
      <c r="A560" s="52">
        <v>43743</v>
      </c>
      <c r="B560" s="50"/>
      <c r="C560" s="53"/>
      <c r="D560" s="54">
        <v>43728</v>
      </c>
      <c r="E560" s="50"/>
      <c r="F560" s="53"/>
      <c r="G560" s="55">
        <v>2865.3</v>
      </c>
      <c r="H560" s="56"/>
      <c r="I560" s="57"/>
      <c r="J560" s="4" t="s">
        <v>22</v>
      </c>
      <c r="K560" s="49">
        <v>7731</v>
      </c>
      <c r="L560" s="53"/>
      <c r="M560" s="4">
        <v>132</v>
      </c>
      <c r="N560" s="4" t="s">
        <v>245</v>
      </c>
      <c r="O560" s="24">
        <v>2563.17</v>
      </c>
      <c r="P560" s="23">
        <v>181</v>
      </c>
      <c r="Q560" s="4"/>
      <c r="R560" s="4"/>
      <c r="S560" s="4"/>
      <c r="T560" s="4"/>
      <c r="U560" s="4"/>
      <c r="V560" s="4"/>
      <c r="W560" s="4"/>
      <c r="X560" s="58">
        <v>2744.17</v>
      </c>
      <c r="Y560" s="59"/>
      <c r="Z560" s="59"/>
      <c r="AA560" s="60"/>
    </row>
    <row r="561" spans="1:27" ht="15" customHeight="1" x14ac:dyDescent="0.2">
      <c r="A561" s="10"/>
      <c r="B561" s="49" t="s">
        <v>21</v>
      </c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1"/>
    </row>
    <row r="562" spans="1:27" ht="15" customHeight="1" x14ac:dyDescent="0.2">
      <c r="A562" s="52">
        <v>43744</v>
      </c>
      <c r="B562" s="50"/>
      <c r="C562" s="53"/>
      <c r="D562" s="54">
        <v>43748</v>
      </c>
      <c r="E562" s="50"/>
      <c r="F562" s="53"/>
      <c r="G562" s="55">
        <v>2952.2</v>
      </c>
      <c r="H562" s="56"/>
      <c r="I562" s="57"/>
      <c r="J562" s="4" t="s">
        <v>22</v>
      </c>
      <c r="K562" s="49">
        <v>7731</v>
      </c>
      <c r="L562" s="53"/>
      <c r="M562" s="4">
        <v>24</v>
      </c>
      <c r="N562" s="4" t="s">
        <v>280</v>
      </c>
      <c r="O562" s="24">
        <v>1628.37</v>
      </c>
      <c r="P562" s="4"/>
      <c r="Q562" s="4"/>
      <c r="R562" s="4"/>
      <c r="S562" s="4"/>
      <c r="T562" s="4"/>
      <c r="U562" s="4"/>
      <c r="V562" s="4"/>
      <c r="W562" s="4"/>
      <c r="X562" s="58">
        <v>1628.37</v>
      </c>
      <c r="Y562" s="59"/>
      <c r="Z562" s="59"/>
      <c r="AA562" s="60"/>
    </row>
    <row r="563" spans="1:27" ht="15" customHeight="1" x14ac:dyDescent="0.2">
      <c r="A563" s="10"/>
      <c r="B563" s="49" t="s">
        <v>21</v>
      </c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1"/>
    </row>
    <row r="564" spans="1:27" ht="15" customHeight="1" x14ac:dyDescent="0.2">
      <c r="A564" s="52">
        <v>43748</v>
      </c>
      <c r="B564" s="50"/>
      <c r="C564" s="53"/>
      <c r="D564" s="54">
        <v>43748</v>
      </c>
      <c r="E564" s="50"/>
      <c r="F564" s="53"/>
      <c r="G564" s="55">
        <v>2937.2249999999999</v>
      </c>
      <c r="H564" s="56"/>
      <c r="I564" s="57"/>
      <c r="J564" s="4" t="s">
        <v>22</v>
      </c>
      <c r="K564" s="49">
        <v>7731</v>
      </c>
      <c r="L564" s="53"/>
      <c r="M564" s="4">
        <v>82</v>
      </c>
      <c r="N564" s="4" t="s">
        <v>281</v>
      </c>
      <c r="O564" s="24">
        <v>2396.5500000000002</v>
      </c>
      <c r="P564" s="4"/>
      <c r="Q564" s="4"/>
      <c r="R564" s="4"/>
      <c r="S564" s="4"/>
      <c r="T564" s="4"/>
      <c r="U564" s="4"/>
      <c r="V564" s="4"/>
      <c r="W564" s="4"/>
      <c r="X564" s="58">
        <v>2396.5500000000002</v>
      </c>
      <c r="Y564" s="59"/>
      <c r="Z564" s="59"/>
      <c r="AA564" s="60"/>
    </row>
    <row r="565" spans="1:27" ht="15" customHeight="1" x14ac:dyDescent="0.2">
      <c r="A565" s="10"/>
      <c r="B565" s="49" t="s">
        <v>21</v>
      </c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1"/>
    </row>
    <row r="566" spans="1:27" ht="15" customHeight="1" x14ac:dyDescent="0.2">
      <c r="A566" s="52">
        <v>43748</v>
      </c>
      <c r="B566" s="50"/>
      <c r="C566" s="53"/>
      <c r="D566" s="54">
        <v>43748</v>
      </c>
      <c r="E566" s="50"/>
      <c r="F566" s="53"/>
      <c r="G566" s="55">
        <v>2883.35</v>
      </c>
      <c r="H566" s="56"/>
      <c r="I566" s="57"/>
      <c r="J566" s="4" t="s">
        <v>22</v>
      </c>
      <c r="K566" s="49">
        <v>7731</v>
      </c>
      <c r="L566" s="53"/>
      <c r="M566" s="4">
        <v>104</v>
      </c>
      <c r="N566" s="4" t="s">
        <v>282</v>
      </c>
      <c r="O566" s="24">
        <v>2301.31</v>
      </c>
      <c r="P566" s="4"/>
      <c r="Q566" s="4"/>
      <c r="R566" s="4"/>
      <c r="S566" s="4"/>
      <c r="T566" s="4"/>
      <c r="U566" s="4"/>
      <c r="V566" s="4"/>
      <c r="W566" s="4"/>
      <c r="X566" s="58">
        <v>2301.31</v>
      </c>
      <c r="Y566" s="59"/>
      <c r="Z566" s="59"/>
      <c r="AA566" s="60"/>
    </row>
    <row r="567" spans="1:27" ht="15" customHeight="1" x14ac:dyDescent="0.2">
      <c r="A567" s="10"/>
      <c r="B567" s="49" t="s">
        <v>21</v>
      </c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1"/>
    </row>
    <row r="568" spans="1:27" ht="15" customHeight="1" x14ac:dyDescent="0.2">
      <c r="A568" s="52">
        <v>43748</v>
      </c>
      <c r="B568" s="50"/>
      <c r="C568" s="53"/>
      <c r="D568" s="54">
        <v>43748</v>
      </c>
      <c r="E568" s="50"/>
      <c r="F568" s="53"/>
      <c r="G568" s="55">
        <v>2875.375</v>
      </c>
      <c r="H568" s="56"/>
      <c r="I568" s="57"/>
      <c r="J568" s="4" t="s">
        <v>22</v>
      </c>
      <c r="K568" s="49">
        <v>7731</v>
      </c>
      <c r="L568" s="53"/>
      <c r="M568" s="4">
        <v>32</v>
      </c>
      <c r="N568" s="4" t="s">
        <v>283</v>
      </c>
      <c r="O568" s="24">
        <v>1764.28</v>
      </c>
      <c r="P568" s="4"/>
      <c r="Q568" s="4"/>
      <c r="R568" s="4"/>
      <c r="S568" s="4"/>
      <c r="T568" s="4"/>
      <c r="U568" s="4"/>
      <c r="V568" s="4"/>
      <c r="W568" s="4"/>
      <c r="X568" s="58">
        <v>1764.28</v>
      </c>
      <c r="Y568" s="59"/>
      <c r="Z568" s="59"/>
      <c r="AA568" s="60"/>
    </row>
    <row r="569" spans="1:27" ht="15" customHeight="1" x14ac:dyDescent="0.2">
      <c r="A569" s="10"/>
      <c r="B569" s="49" t="s">
        <v>21</v>
      </c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1"/>
    </row>
    <row r="570" spans="1:27" ht="15" customHeight="1" x14ac:dyDescent="0.2">
      <c r="A570" s="52">
        <v>43748</v>
      </c>
      <c r="B570" s="50"/>
      <c r="C570" s="53"/>
      <c r="D570" s="54">
        <v>43748</v>
      </c>
      <c r="E570" s="50"/>
      <c r="F570" s="53"/>
      <c r="G570" s="55">
        <v>2849.375</v>
      </c>
      <c r="H570" s="56"/>
      <c r="I570" s="57"/>
      <c r="J570" s="4" t="s">
        <v>22</v>
      </c>
      <c r="K570" s="49">
        <v>7731</v>
      </c>
      <c r="L570" s="53"/>
      <c r="M570" s="4">
        <v>54</v>
      </c>
      <c r="N570" s="4" t="s">
        <v>284</v>
      </c>
      <c r="O570" s="24">
        <v>2234.7600000000002</v>
      </c>
      <c r="P570" s="4"/>
      <c r="Q570" s="4"/>
      <c r="R570" s="4"/>
      <c r="S570" s="4"/>
      <c r="T570" s="4"/>
      <c r="U570" s="4"/>
      <c r="V570" s="4"/>
      <c r="W570" s="4"/>
      <c r="X570" s="58">
        <v>2234.7600000000002</v>
      </c>
      <c r="Y570" s="59"/>
      <c r="Z570" s="59"/>
      <c r="AA570" s="60"/>
    </row>
    <row r="571" spans="1:27" ht="15" customHeight="1" x14ac:dyDescent="0.2">
      <c r="A571" s="10"/>
      <c r="B571" s="49" t="s">
        <v>21</v>
      </c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1"/>
    </row>
    <row r="572" spans="1:27" ht="15" customHeight="1" x14ac:dyDescent="0.2">
      <c r="A572" s="52">
        <v>43748</v>
      </c>
      <c r="B572" s="50"/>
      <c r="C572" s="53"/>
      <c r="D572" s="54">
        <v>43748</v>
      </c>
      <c r="E572" s="50"/>
      <c r="F572" s="53"/>
      <c r="G572" s="55">
        <v>2850.375</v>
      </c>
      <c r="H572" s="56"/>
      <c r="I572" s="57"/>
      <c r="J572" s="4" t="s">
        <v>22</v>
      </c>
      <c r="K572" s="49">
        <v>7731</v>
      </c>
      <c r="L572" s="53"/>
      <c r="M572" s="4">
        <v>12</v>
      </c>
      <c r="N572" s="4" t="s">
        <v>285</v>
      </c>
      <c r="O572" s="24">
        <v>1764.28</v>
      </c>
      <c r="P572" s="4"/>
      <c r="Q572" s="4"/>
      <c r="R572" s="4"/>
      <c r="S572" s="4"/>
      <c r="T572" s="4"/>
      <c r="U572" s="4"/>
      <c r="V572" s="4"/>
      <c r="W572" s="4"/>
      <c r="X572" s="58">
        <v>1764.28</v>
      </c>
      <c r="Y572" s="59"/>
      <c r="Z572" s="59"/>
      <c r="AA572" s="60"/>
    </row>
    <row r="573" spans="1:27" ht="15" customHeight="1" x14ac:dyDescent="0.2">
      <c r="A573" s="10"/>
      <c r="B573" s="49" t="s">
        <v>21</v>
      </c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1"/>
    </row>
    <row r="574" spans="1:27" ht="15" customHeight="1" x14ac:dyDescent="0.2">
      <c r="A574" s="52">
        <v>43748</v>
      </c>
      <c r="B574" s="50"/>
      <c r="C574" s="53"/>
      <c r="D574" s="54">
        <v>43718</v>
      </c>
      <c r="E574" s="50"/>
      <c r="F574" s="53"/>
      <c r="G574" s="55">
        <v>2872.375</v>
      </c>
      <c r="H574" s="56"/>
      <c r="I574" s="57"/>
      <c r="J574" s="4" t="s">
        <v>22</v>
      </c>
      <c r="K574" s="49">
        <v>7731</v>
      </c>
      <c r="L574" s="53"/>
      <c r="M574" s="4">
        <v>154</v>
      </c>
      <c r="N574" s="4" t="s">
        <v>286</v>
      </c>
      <c r="O574" s="23">
        <v>0.01</v>
      </c>
      <c r="P574" s="4"/>
      <c r="Q574" s="4"/>
      <c r="R574" s="4"/>
      <c r="S574" s="4"/>
      <c r="T574" s="4"/>
      <c r="U574" s="4"/>
      <c r="V574" s="4"/>
      <c r="W574" s="4"/>
      <c r="X574" s="61">
        <v>0.01</v>
      </c>
      <c r="Y574" s="62"/>
      <c r="Z574" s="62"/>
      <c r="AA574" s="63"/>
    </row>
    <row r="575" spans="1:27" ht="15" customHeight="1" x14ac:dyDescent="0.2">
      <c r="A575" s="10"/>
      <c r="B575" s="49" t="s">
        <v>21</v>
      </c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1"/>
    </row>
    <row r="576" spans="1:27" ht="15" customHeight="1" x14ac:dyDescent="0.2">
      <c r="A576" s="52">
        <v>43748</v>
      </c>
      <c r="B576" s="50"/>
      <c r="C576" s="53"/>
      <c r="D576" s="54">
        <v>43746</v>
      </c>
      <c r="E576" s="50"/>
      <c r="F576" s="53"/>
      <c r="G576" s="55">
        <v>2866.4</v>
      </c>
      <c r="H576" s="56"/>
      <c r="I576" s="57"/>
      <c r="J576" s="4" t="s">
        <v>22</v>
      </c>
      <c r="K576" s="49">
        <v>7731</v>
      </c>
      <c r="L576" s="53"/>
      <c r="M576" s="4">
        <v>41</v>
      </c>
      <c r="N576" s="4" t="s">
        <v>287</v>
      </c>
      <c r="O576" s="24">
        <v>2234.7600000000002</v>
      </c>
      <c r="P576" s="4"/>
      <c r="Q576" s="4"/>
      <c r="R576" s="4"/>
      <c r="S576" s="4"/>
      <c r="T576" s="4"/>
      <c r="U576" s="4"/>
      <c r="V576" s="4"/>
      <c r="W576" s="4"/>
      <c r="X576" s="58">
        <v>2234.7600000000002</v>
      </c>
      <c r="Y576" s="59"/>
      <c r="Z576" s="59"/>
      <c r="AA576" s="60"/>
    </row>
    <row r="577" spans="1:27" ht="15" customHeight="1" x14ac:dyDescent="0.2">
      <c r="A577" s="10"/>
      <c r="B577" s="49" t="s">
        <v>21</v>
      </c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1"/>
    </row>
    <row r="578" spans="1:27" ht="15" customHeight="1" x14ac:dyDescent="0.2">
      <c r="A578" s="52">
        <v>43748</v>
      </c>
      <c r="B578" s="50"/>
      <c r="C578" s="53"/>
      <c r="D578" s="54">
        <v>43748</v>
      </c>
      <c r="E578" s="50"/>
      <c r="F578" s="53"/>
      <c r="G578" s="55">
        <v>2872.4</v>
      </c>
      <c r="H578" s="56"/>
      <c r="I578" s="57"/>
      <c r="J578" s="4" t="s">
        <v>22</v>
      </c>
      <c r="K578" s="49">
        <v>7731</v>
      </c>
      <c r="L578" s="53"/>
      <c r="M578" s="4">
        <v>154</v>
      </c>
      <c r="N578" s="4" t="s">
        <v>286</v>
      </c>
      <c r="O578" s="24">
        <v>2587.61</v>
      </c>
      <c r="P578" s="4"/>
      <c r="Q578" s="4"/>
      <c r="R578" s="4"/>
      <c r="S578" s="4"/>
      <c r="T578" s="4"/>
      <c r="U578" s="4"/>
      <c r="V578" s="4"/>
      <c r="W578" s="4"/>
      <c r="X578" s="58">
        <v>2587.61</v>
      </c>
      <c r="Y578" s="59"/>
      <c r="Z578" s="59"/>
      <c r="AA578" s="60"/>
    </row>
    <row r="579" spans="1:27" ht="15" customHeight="1" x14ac:dyDescent="0.2">
      <c r="A579" s="10"/>
      <c r="B579" s="49" t="s">
        <v>21</v>
      </c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1"/>
    </row>
    <row r="580" spans="1:27" ht="15" customHeight="1" x14ac:dyDescent="0.2">
      <c r="A580" s="52">
        <v>43748</v>
      </c>
      <c r="B580" s="50"/>
      <c r="C580" s="53"/>
      <c r="D580" s="54">
        <v>43779</v>
      </c>
      <c r="E580" s="50"/>
      <c r="F580" s="53"/>
      <c r="G580" s="55">
        <v>2872.4250000000002</v>
      </c>
      <c r="H580" s="56"/>
      <c r="I580" s="57"/>
      <c r="J580" s="4" t="s">
        <v>22</v>
      </c>
      <c r="K580" s="49">
        <v>7731</v>
      </c>
      <c r="L580" s="53"/>
      <c r="M580" s="4">
        <v>154</v>
      </c>
      <c r="N580" s="4" t="s">
        <v>286</v>
      </c>
      <c r="O580" s="23">
        <v>0.01</v>
      </c>
      <c r="P580" s="4"/>
      <c r="Q580" s="4"/>
      <c r="R580" s="4"/>
      <c r="S580" s="4"/>
      <c r="T580" s="4"/>
      <c r="U580" s="4"/>
      <c r="V580" s="4"/>
      <c r="W580" s="4"/>
      <c r="X580" s="61">
        <v>0.01</v>
      </c>
      <c r="Y580" s="62"/>
      <c r="Z580" s="62"/>
      <c r="AA580" s="63"/>
    </row>
    <row r="581" spans="1:27" ht="15" customHeight="1" x14ac:dyDescent="0.2">
      <c r="A581" s="10"/>
      <c r="B581" s="49" t="s">
        <v>21</v>
      </c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1"/>
    </row>
    <row r="582" spans="1:27" ht="15" customHeight="1" x14ac:dyDescent="0.2">
      <c r="A582" s="52">
        <v>43751</v>
      </c>
      <c r="B582" s="50"/>
      <c r="C582" s="53"/>
      <c r="D582" s="49" t="s">
        <v>288</v>
      </c>
      <c r="E582" s="50"/>
      <c r="F582" s="53"/>
      <c r="G582" s="64">
        <v>2930</v>
      </c>
      <c r="H582" s="65"/>
      <c r="I582" s="66"/>
      <c r="J582" s="4" t="s">
        <v>60</v>
      </c>
      <c r="K582" s="49">
        <v>7731</v>
      </c>
      <c r="L582" s="53"/>
      <c r="M582" s="4">
        <v>14</v>
      </c>
      <c r="N582" s="4" t="s">
        <v>289</v>
      </c>
      <c r="O582" s="24">
        <v>1500</v>
      </c>
      <c r="P582" s="4"/>
      <c r="Q582" s="4"/>
      <c r="R582" s="4"/>
      <c r="S582" s="4"/>
      <c r="T582" s="4"/>
      <c r="U582" s="4"/>
      <c r="V582" s="4"/>
      <c r="W582" s="4"/>
      <c r="X582" s="58">
        <v>1500</v>
      </c>
      <c r="Y582" s="59"/>
      <c r="Z582" s="59"/>
      <c r="AA582" s="60"/>
    </row>
    <row r="583" spans="1:27" ht="15" customHeight="1" x14ac:dyDescent="0.2">
      <c r="A583" s="10"/>
      <c r="B583" s="49" t="s">
        <v>21</v>
      </c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1"/>
    </row>
    <row r="584" spans="1:27" ht="15" customHeight="1" x14ac:dyDescent="0.2">
      <c r="A584" s="52">
        <v>43752</v>
      </c>
      <c r="B584" s="50"/>
      <c r="C584" s="53"/>
      <c r="D584" s="54">
        <v>43753</v>
      </c>
      <c r="E584" s="50"/>
      <c r="F584" s="53"/>
      <c r="G584" s="55">
        <v>2967.2</v>
      </c>
      <c r="H584" s="56"/>
      <c r="I584" s="57"/>
      <c r="J584" s="4" t="s">
        <v>22</v>
      </c>
      <c r="K584" s="49">
        <v>7731</v>
      </c>
      <c r="L584" s="53"/>
      <c r="M584" s="4">
        <v>151</v>
      </c>
      <c r="N584" s="4" t="s">
        <v>261</v>
      </c>
      <c r="O584" s="24">
        <v>2362.29</v>
      </c>
      <c r="P584" s="4"/>
      <c r="Q584" s="4"/>
      <c r="R584" s="4"/>
      <c r="S584" s="4"/>
      <c r="T584" s="4"/>
      <c r="U584" s="4"/>
      <c r="V584" s="4"/>
      <c r="W584" s="4"/>
      <c r="X584" s="58">
        <v>2362.29</v>
      </c>
      <c r="Y584" s="59"/>
      <c r="Z584" s="59"/>
      <c r="AA584" s="60"/>
    </row>
    <row r="585" spans="1:27" ht="15" customHeight="1" x14ac:dyDescent="0.2">
      <c r="A585" s="10"/>
      <c r="B585" s="49" t="s">
        <v>21</v>
      </c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1"/>
    </row>
    <row r="586" spans="1:27" ht="15" customHeight="1" x14ac:dyDescent="0.2">
      <c r="A586" s="52">
        <v>43752</v>
      </c>
      <c r="B586" s="50"/>
      <c r="C586" s="53"/>
      <c r="D586" s="54">
        <v>43723</v>
      </c>
      <c r="E586" s="50"/>
      <c r="F586" s="53"/>
      <c r="G586" s="55">
        <v>2868.375</v>
      </c>
      <c r="H586" s="56"/>
      <c r="I586" s="57"/>
      <c r="J586" s="4" t="s">
        <v>22</v>
      </c>
      <c r="K586" s="49">
        <v>7731</v>
      </c>
      <c r="L586" s="53"/>
      <c r="M586" s="4">
        <v>112</v>
      </c>
      <c r="N586" s="4" t="s">
        <v>290</v>
      </c>
      <c r="O586" s="23">
        <v>0.01</v>
      </c>
      <c r="P586" s="4"/>
      <c r="Q586" s="4"/>
      <c r="R586" s="4"/>
      <c r="S586" s="4"/>
      <c r="T586" s="4"/>
      <c r="U586" s="4"/>
      <c r="V586" s="4"/>
      <c r="W586" s="4"/>
      <c r="X586" s="61">
        <v>0.01</v>
      </c>
      <c r="Y586" s="62"/>
      <c r="Z586" s="62"/>
      <c r="AA586" s="63"/>
    </row>
    <row r="587" spans="1:27" ht="15" customHeight="1" x14ac:dyDescent="0.2">
      <c r="A587" s="10"/>
      <c r="B587" s="49" t="s">
        <v>21</v>
      </c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1"/>
    </row>
    <row r="588" spans="1:27" ht="15" customHeight="1" x14ac:dyDescent="0.2">
      <c r="A588" s="52">
        <v>43752</v>
      </c>
      <c r="B588" s="50"/>
      <c r="C588" s="53"/>
      <c r="D588" s="54">
        <v>43753</v>
      </c>
      <c r="E588" s="50"/>
      <c r="F588" s="53"/>
      <c r="G588" s="55">
        <v>2868.4</v>
      </c>
      <c r="H588" s="56"/>
      <c r="I588" s="57"/>
      <c r="J588" s="4" t="s">
        <v>22</v>
      </c>
      <c r="K588" s="49">
        <v>7731</v>
      </c>
      <c r="L588" s="53"/>
      <c r="M588" s="4">
        <v>112</v>
      </c>
      <c r="N588" s="4" t="s">
        <v>290</v>
      </c>
      <c r="O588" s="24">
        <v>2587.61</v>
      </c>
      <c r="P588" s="4"/>
      <c r="Q588" s="4"/>
      <c r="R588" s="4"/>
      <c r="S588" s="4"/>
      <c r="T588" s="4"/>
      <c r="U588" s="4"/>
      <c r="V588" s="4"/>
      <c r="W588" s="4"/>
      <c r="X588" s="58">
        <v>2587.61</v>
      </c>
      <c r="Y588" s="59"/>
      <c r="Z588" s="59"/>
      <c r="AA588" s="60"/>
    </row>
    <row r="589" spans="1:27" ht="15" customHeight="1" x14ac:dyDescent="0.2">
      <c r="A589" s="10"/>
      <c r="B589" s="49" t="s">
        <v>21</v>
      </c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1"/>
    </row>
    <row r="590" spans="1:27" ht="15" customHeight="1" x14ac:dyDescent="0.2">
      <c r="A590" s="52">
        <v>43752</v>
      </c>
      <c r="B590" s="50"/>
      <c r="C590" s="53"/>
      <c r="D590" s="54">
        <v>43814</v>
      </c>
      <c r="E590" s="50"/>
      <c r="F590" s="53"/>
      <c r="G590" s="55">
        <v>2868.45</v>
      </c>
      <c r="H590" s="56"/>
      <c r="I590" s="57"/>
      <c r="J590" s="4" t="s">
        <v>22</v>
      </c>
      <c r="K590" s="49">
        <v>7731</v>
      </c>
      <c r="L590" s="53"/>
      <c r="M590" s="4">
        <v>112</v>
      </c>
      <c r="N590" s="4" t="s">
        <v>290</v>
      </c>
      <c r="O590" s="23">
        <v>0.01</v>
      </c>
      <c r="P590" s="4"/>
      <c r="Q590" s="4"/>
      <c r="R590" s="4"/>
      <c r="S590" s="4"/>
      <c r="T590" s="4"/>
      <c r="U590" s="4"/>
      <c r="V590" s="4"/>
      <c r="W590" s="4"/>
      <c r="X590" s="61">
        <v>0.01</v>
      </c>
      <c r="Y590" s="62"/>
      <c r="Z590" s="62"/>
      <c r="AA590" s="63"/>
    </row>
    <row r="591" spans="1:27" ht="15" customHeight="1" x14ac:dyDescent="0.2">
      <c r="A591" s="10"/>
      <c r="B591" s="49" t="s">
        <v>21</v>
      </c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1"/>
    </row>
    <row r="592" spans="1:27" ht="15" customHeight="1" x14ac:dyDescent="0.2">
      <c r="A592" s="52">
        <v>43755</v>
      </c>
      <c r="B592" s="50"/>
      <c r="C592" s="53"/>
      <c r="D592" s="54">
        <v>43753</v>
      </c>
      <c r="E592" s="50"/>
      <c r="F592" s="53"/>
      <c r="G592" s="55">
        <v>2890.375</v>
      </c>
      <c r="H592" s="56"/>
      <c r="I592" s="57"/>
      <c r="J592" s="4" t="s">
        <v>22</v>
      </c>
      <c r="K592" s="49">
        <v>7731</v>
      </c>
      <c r="L592" s="53"/>
      <c r="M592" s="4">
        <v>153</v>
      </c>
      <c r="N592" s="4" t="s">
        <v>291</v>
      </c>
      <c r="O592" s="24">
        <v>6472.43</v>
      </c>
      <c r="P592" s="4"/>
      <c r="Q592" s="4"/>
      <c r="R592" s="4"/>
      <c r="S592" s="4"/>
      <c r="T592" s="4"/>
      <c r="U592" s="4"/>
      <c r="V592" s="4"/>
      <c r="W592" s="4"/>
      <c r="X592" s="58">
        <v>6472.43</v>
      </c>
      <c r="Y592" s="59"/>
      <c r="Z592" s="59"/>
      <c r="AA592" s="60"/>
    </row>
    <row r="593" spans="1:27" ht="15" customHeight="1" x14ac:dyDescent="0.2">
      <c r="A593" s="10"/>
      <c r="B593" s="49" t="s">
        <v>21</v>
      </c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1"/>
    </row>
    <row r="594" spans="1:27" ht="15" customHeight="1" x14ac:dyDescent="0.2">
      <c r="A594" s="52">
        <v>43755</v>
      </c>
      <c r="B594" s="50"/>
      <c r="C594" s="53"/>
      <c r="D594" s="54">
        <v>43758</v>
      </c>
      <c r="E594" s="50"/>
      <c r="F594" s="53"/>
      <c r="G594" s="55">
        <v>2854.5333333333333</v>
      </c>
      <c r="H594" s="56"/>
      <c r="I594" s="57"/>
      <c r="J594" s="4" t="s">
        <v>22</v>
      </c>
      <c r="K594" s="49">
        <v>7731</v>
      </c>
      <c r="L594" s="53"/>
      <c r="M594" s="4">
        <v>51</v>
      </c>
      <c r="N594" s="4" t="s">
        <v>292</v>
      </c>
      <c r="O594" s="24">
        <v>2940.46</v>
      </c>
      <c r="P594" s="4"/>
      <c r="Q594" s="4"/>
      <c r="R594" s="4"/>
      <c r="S594" s="4"/>
      <c r="T594" s="4"/>
      <c r="U594" s="4"/>
      <c r="V594" s="4"/>
      <c r="W594" s="4"/>
      <c r="X594" s="58">
        <v>2940.46</v>
      </c>
      <c r="Y594" s="59"/>
      <c r="Z594" s="59"/>
      <c r="AA594" s="60"/>
    </row>
    <row r="595" spans="1:27" ht="15" customHeight="1" x14ac:dyDescent="0.2">
      <c r="A595" s="10"/>
      <c r="B595" s="49" t="s">
        <v>21</v>
      </c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1"/>
    </row>
    <row r="596" spans="1:27" ht="15" customHeight="1" x14ac:dyDescent="0.2">
      <c r="A596" s="52">
        <v>43758</v>
      </c>
      <c r="B596" s="50"/>
      <c r="C596" s="53"/>
      <c r="D596" s="54">
        <v>43758</v>
      </c>
      <c r="E596" s="50"/>
      <c r="F596" s="53"/>
      <c r="G596" s="55">
        <v>2926.25</v>
      </c>
      <c r="H596" s="56"/>
      <c r="I596" s="57"/>
      <c r="J596" s="4" t="s">
        <v>22</v>
      </c>
      <c r="K596" s="49">
        <v>7731</v>
      </c>
      <c r="L596" s="53"/>
      <c r="M596" s="4">
        <v>72</v>
      </c>
      <c r="N596" s="4" t="s">
        <v>293</v>
      </c>
      <c r="O596" s="24">
        <v>2433.29</v>
      </c>
      <c r="P596" s="4"/>
      <c r="Q596" s="4"/>
      <c r="R596" s="4"/>
      <c r="S596" s="4"/>
      <c r="T596" s="4"/>
      <c r="U596" s="4"/>
      <c r="V596" s="4"/>
      <c r="W596" s="4"/>
      <c r="X596" s="58">
        <v>2433.29</v>
      </c>
      <c r="Y596" s="59"/>
      <c r="Z596" s="59"/>
      <c r="AA596" s="60"/>
    </row>
    <row r="597" spans="1:27" ht="15" customHeight="1" x14ac:dyDescent="0.2">
      <c r="A597" s="10"/>
      <c r="B597" s="49" t="s">
        <v>21</v>
      </c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1"/>
    </row>
    <row r="598" spans="1:27" ht="15" customHeight="1" x14ac:dyDescent="0.2">
      <c r="A598" s="52">
        <v>43758</v>
      </c>
      <c r="B598" s="50"/>
      <c r="C598" s="53"/>
      <c r="D598" s="54">
        <v>43758</v>
      </c>
      <c r="E598" s="50"/>
      <c r="F598" s="53"/>
      <c r="G598" s="55">
        <v>2882.375</v>
      </c>
      <c r="H598" s="56"/>
      <c r="I598" s="57"/>
      <c r="J598" s="4" t="s">
        <v>22</v>
      </c>
      <c r="K598" s="49">
        <v>7731</v>
      </c>
      <c r="L598" s="53"/>
      <c r="M598" s="4">
        <v>142</v>
      </c>
      <c r="N598" s="4" t="s">
        <v>294</v>
      </c>
      <c r="O598" s="24">
        <v>1764.28</v>
      </c>
      <c r="P598" s="4"/>
      <c r="Q598" s="4"/>
      <c r="R598" s="4"/>
      <c r="S598" s="4"/>
      <c r="T598" s="4"/>
      <c r="U598" s="4"/>
      <c r="V598" s="4"/>
      <c r="W598" s="4"/>
      <c r="X598" s="58">
        <v>1764.28</v>
      </c>
      <c r="Y598" s="59"/>
      <c r="Z598" s="59"/>
      <c r="AA598" s="60"/>
    </row>
    <row r="599" spans="1:27" ht="15" customHeight="1" x14ac:dyDescent="0.2">
      <c r="A599" s="10"/>
      <c r="B599" s="49" t="s">
        <v>21</v>
      </c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1"/>
    </row>
    <row r="600" spans="1:27" ht="15" customHeight="1" x14ac:dyDescent="0.2">
      <c r="A600" s="52">
        <v>43758</v>
      </c>
      <c r="B600" s="50"/>
      <c r="C600" s="53"/>
      <c r="D600" s="54">
        <v>43728</v>
      </c>
      <c r="E600" s="50"/>
      <c r="F600" s="53"/>
      <c r="G600" s="55">
        <v>2867.375</v>
      </c>
      <c r="H600" s="56"/>
      <c r="I600" s="57"/>
      <c r="J600" s="4" t="s">
        <v>22</v>
      </c>
      <c r="K600" s="49">
        <v>7731</v>
      </c>
      <c r="L600" s="53"/>
      <c r="M600" s="4">
        <v>162</v>
      </c>
      <c r="N600" s="4" t="s">
        <v>287</v>
      </c>
      <c r="O600" s="23">
        <v>0.01</v>
      </c>
      <c r="P600" s="4"/>
      <c r="Q600" s="4"/>
      <c r="R600" s="4"/>
      <c r="S600" s="4"/>
      <c r="T600" s="4"/>
      <c r="U600" s="4"/>
      <c r="V600" s="4"/>
      <c r="W600" s="4"/>
      <c r="X600" s="61">
        <v>0.01</v>
      </c>
      <c r="Y600" s="62"/>
      <c r="Z600" s="62"/>
      <c r="AA600" s="63"/>
    </row>
    <row r="601" spans="1:27" ht="15" customHeight="1" x14ac:dyDescent="0.2">
      <c r="A601" s="10"/>
      <c r="B601" s="49" t="s">
        <v>21</v>
      </c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1"/>
    </row>
    <row r="602" spans="1:27" ht="15" customHeight="1" x14ac:dyDescent="0.2">
      <c r="A602" s="52">
        <v>43758</v>
      </c>
      <c r="B602" s="50"/>
      <c r="C602" s="53"/>
      <c r="D602" s="54">
        <v>43758</v>
      </c>
      <c r="E602" s="50"/>
      <c r="F602" s="53"/>
      <c r="G602" s="55">
        <v>2867.4</v>
      </c>
      <c r="H602" s="56"/>
      <c r="I602" s="57"/>
      <c r="J602" s="4" t="s">
        <v>22</v>
      </c>
      <c r="K602" s="49">
        <v>7731</v>
      </c>
      <c r="L602" s="53"/>
      <c r="M602" s="4">
        <v>162</v>
      </c>
      <c r="N602" s="4" t="s">
        <v>287</v>
      </c>
      <c r="O602" s="24">
        <v>2587.61</v>
      </c>
      <c r="P602" s="4"/>
      <c r="Q602" s="4"/>
      <c r="R602" s="4"/>
      <c r="S602" s="4"/>
      <c r="T602" s="4"/>
      <c r="U602" s="4"/>
      <c r="V602" s="4"/>
      <c r="W602" s="4"/>
      <c r="X602" s="58">
        <v>2587.61</v>
      </c>
      <c r="Y602" s="59"/>
      <c r="Z602" s="59"/>
      <c r="AA602" s="60"/>
    </row>
    <row r="603" spans="1:27" ht="15" customHeight="1" x14ac:dyDescent="0.2">
      <c r="A603" s="10"/>
      <c r="B603" s="49" t="s">
        <v>21</v>
      </c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1"/>
    </row>
    <row r="604" spans="1:27" ht="15" customHeight="1" x14ac:dyDescent="0.2">
      <c r="A604" s="52">
        <v>43758</v>
      </c>
      <c r="B604" s="50"/>
      <c r="C604" s="53"/>
      <c r="D604" s="54">
        <v>43758</v>
      </c>
      <c r="E604" s="50"/>
      <c r="F604" s="53"/>
      <c r="G604" s="55">
        <v>2853.4</v>
      </c>
      <c r="H604" s="56"/>
      <c r="I604" s="57"/>
      <c r="J604" s="4" t="s">
        <v>22</v>
      </c>
      <c r="K604" s="49">
        <v>7731</v>
      </c>
      <c r="L604" s="53"/>
      <c r="M604" s="4">
        <v>34</v>
      </c>
      <c r="N604" s="4" t="s">
        <v>295</v>
      </c>
      <c r="O604" s="24">
        <v>2234.7600000000002</v>
      </c>
      <c r="P604" s="4"/>
      <c r="Q604" s="4"/>
      <c r="R604" s="4"/>
      <c r="S604" s="4"/>
      <c r="T604" s="4"/>
      <c r="U604" s="4"/>
      <c r="V604" s="4"/>
      <c r="W604" s="4"/>
      <c r="X604" s="58">
        <v>2234.7600000000002</v>
      </c>
      <c r="Y604" s="59"/>
      <c r="Z604" s="59"/>
      <c r="AA604" s="60"/>
    </row>
    <row r="605" spans="1:27" ht="15" customHeight="1" x14ac:dyDescent="0.2">
      <c r="A605" s="10"/>
      <c r="B605" s="49" t="s">
        <v>21</v>
      </c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1"/>
    </row>
    <row r="606" spans="1:27" ht="15" customHeight="1" x14ac:dyDescent="0.2">
      <c r="A606" s="52">
        <v>43758</v>
      </c>
      <c r="B606" s="50"/>
      <c r="C606" s="53"/>
      <c r="D606" s="54">
        <v>43758</v>
      </c>
      <c r="E606" s="50"/>
      <c r="F606" s="53"/>
      <c r="G606" s="55">
        <v>2862.4</v>
      </c>
      <c r="H606" s="56"/>
      <c r="I606" s="57"/>
      <c r="J606" s="4" t="s">
        <v>22</v>
      </c>
      <c r="K606" s="49">
        <v>7731</v>
      </c>
      <c r="L606" s="53"/>
      <c r="M606" s="4">
        <v>134</v>
      </c>
      <c r="N606" s="4" t="s">
        <v>296</v>
      </c>
      <c r="O606" s="23">
        <v>940.95</v>
      </c>
      <c r="P606" s="4"/>
      <c r="Q606" s="4"/>
      <c r="R606" s="4"/>
      <c r="S606" s="4"/>
      <c r="T606" s="4"/>
      <c r="U606" s="4"/>
      <c r="V606" s="4"/>
      <c r="W606" s="4"/>
      <c r="X606" s="61">
        <v>940.95</v>
      </c>
      <c r="Y606" s="62"/>
      <c r="Z606" s="62"/>
      <c r="AA606" s="63"/>
    </row>
    <row r="607" spans="1:27" ht="15" customHeight="1" x14ac:dyDescent="0.2">
      <c r="A607" s="10"/>
      <c r="B607" s="49" t="s">
        <v>21</v>
      </c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1"/>
    </row>
    <row r="608" spans="1:27" ht="15" customHeight="1" x14ac:dyDescent="0.2">
      <c r="A608" s="52">
        <v>43758</v>
      </c>
      <c r="B608" s="50"/>
      <c r="C608" s="53"/>
      <c r="D608" s="54">
        <v>43758</v>
      </c>
      <c r="E608" s="50"/>
      <c r="F608" s="53"/>
      <c r="G608" s="55">
        <v>2864.4</v>
      </c>
      <c r="H608" s="56"/>
      <c r="I608" s="57"/>
      <c r="J608" s="4" t="s">
        <v>22</v>
      </c>
      <c r="K608" s="49">
        <v>7731</v>
      </c>
      <c r="L608" s="53"/>
      <c r="M608" s="4">
        <v>22</v>
      </c>
      <c r="N608" s="4" t="s">
        <v>297</v>
      </c>
      <c r="O608" s="24">
        <v>2234.7600000000002</v>
      </c>
      <c r="P608" s="4"/>
      <c r="Q608" s="4"/>
      <c r="R608" s="4"/>
      <c r="S608" s="4"/>
      <c r="T608" s="4"/>
      <c r="U608" s="4"/>
      <c r="V608" s="4"/>
      <c r="W608" s="4"/>
      <c r="X608" s="58">
        <v>2234.7600000000002</v>
      </c>
      <c r="Y608" s="59"/>
      <c r="Z608" s="59"/>
      <c r="AA608" s="60"/>
    </row>
    <row r="609" spans="1:27" ht="15" customHeight="1" x14ac:dyDescent="0.2">
      <c r="A609" s="10"/>
      <c r="B609" s="49" t="s">
        <v>21</v>
      </c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1"/>
    </row>
    <row r="610" spans="1:27" ht="15" customHeight="1" x14ac:dyDescent="0.2">
      <c r="A610" s="52">
        <v>43758</v>
      </c>
      <c r="B610" s="50"/>
      <c r="C610" s="53"/>
      <c r="D610" s="54">
        <v>43819</v>
      </c>
      <c r="E610" s="50"/>
      <c r="F610" s="53"/>
      <c r="G610" s="55">
        <v>2867.45</v>
      </c>
      <c r="H610" s="56"/>
      <c r="I610" s="57"/>
      <c r="J610" s="4" t="s">
        <v>22</v>
      </c>
      <c r="K610" s="49">
        <v>7731</v>
      </c>
      <c r="L610" s="53"/>
      <c r="M610" s="4">
        <v>162</v>
      </c>
      <c r="N610" s="4" t="s">
        <v>287</v>
      </c>
      <c r="O610" s="23">
        <v>0.01</v>
      </c>
      <c r="P610" s="4"/>
      <c r="Q610" s="4"/>
      <c r="R610" s="4"/>
      <c r="S610" s="4"/>
      <c r="T610" s="4"/>
      <c r="U610" s="4"/>
      <c r="V610" s="4"/>
      <c r="W610" s="4"/>
      <c r="X610" s="61">
        <v>0.01</v>
      </c>
      <c r="Y610" s="62"/>
      <c r="Z610" s="62"/>
      <c r="AA610" s="63"/>
    </row>
    <row r="611" spans="1:27" ht="15" customHeight="1" x14ac:dyDescent="0.2">
      <c r="A611" s="10"/>
      <c r="B611" s="49" t="s">
        <v>21</v>
      </c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1"/>
    </row>
    <row r="612" spans="1:27" ht="15" customHeight="1" x14ac:dyDescent="0.2">
      <c r="A612" s="52">
        <v>43762</v>
      </c>
      <c r="B612" s="50"/>
      <c r="C612" s="53"/>
      <c r="D612" s="49" t="s">
        <v>275</v>
      </c>
      <c r="E612" s="50"/>
      <c r="F612" s="53"/>
      <c r="G612" s="64">
        <v>2905</v>
      </c>
      <c r="H612" s="65"/>
      <c r="I612" s="66"/>
      <c r="J612" s="4" t="s">
        <v>22</v>
      </c>
      <c r="K612" s="49">
        <v>7731</v>
      </c>
      <c r="L612" s="53"/>
      <c r="M612" s="4">
        <v>61</v>
      </c>
      <c r="N612" s="4" t="s">
        <v>276</v>
      </c>
      <c r="O612" s="24">
        <v>3811.84</v>
      </c>
      <c r="P612" s="4"/>
      <c r="Q612" s="4"/>
      <c r="R612" s="4"/>
      <c r="S612" s="4"/>
      <c r="T612" s="4"/>
      <c r="U612" s="4"/>
      <c r="V612" s="4"/>
      <c r="W612" s="4"/>
      <c r="X612" s="58">
        <v>3811.84</v>
      </c>
      <c r="Y612" s="59"/>
      <c r="Z612" s="59"/>
      <c r="AA612" s="60"/>
    </row>
    <row r="613" spans="1:27" ht="15" customHeight="1" x14ac:dyDescent="0.2">
      <c r="A613" s="10"/>
      <c r="B613" s="49" t="s">
        <v>21</v>
      </c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1"/>
    </row>
    <row r="614" spans="1:27" ht="15" customHeight="1" x14ac:dyDescent="0.2">
      <c r="A614" s="52">
        <v>43763</v>
      </c>
      <c r="B614" s="50"/>
      <c r="C614" s="53"/>
      <c r="D614" s="54">
        <v>43763</v>
      </c>
      <c r="E614" s="50"/>
      <c r="F614" s="53"/>
      <c r="G614" s="64">
        <v>2920.5</v>
      </c>
      <c r="H614" s="65"/>
      <c r="I614" s="66"/>
      <c r="J614" s="4" t="s">
        <v>37</v>
      </c>
      <c r="K614" s="49">
        <v>7731</v>
      </c>
      <c r="L614" s="53"/>
      <c r="M614" s="4">
        <v>114</v>
      </c>
      <c r="N614" s="4" t="s">
        <v>298</v>
      </c>
      <c r="O614" s="24">
        <v>11117.17</v>
      </c>
      <c r="P614" s="4"/>
      <c r="Q614" s="4"/>
      <c r="R614" s="4"/>
      <c r="S614" s="4"/>
      <c r="T614" s="4"/>
      <c r="U614" s="4"/>
      <c r="V614" s="4"/>
      <c r="W614" s="4"/>
      <c r="X614" s="58">
        <v>11117.17</v>
      </c>
      <c r="Y614" s="59"/>
      <c r="Z614" s="59"/>
      <c r="AA614" s="60"/>
    </row>
    <row r="615" spans="1:27" ht="15" customHeight="1" x14ac:dyDescent="0.2">
      <c r="A615" s="10"/>
      <c r="B615" s="49" t="s">
        <v>21</v>
      </c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1"/>
    </row>
    <row r="616" spans="1:27" ht="15" customHeight="1" x14ac:dyDescent="0.2">
      <c r="A616" s="52">
        <v>43763</v>
      </c>
      <c r="B616" s="50"/>
      <c r="C616" s="53"/>
      <c r="D616" s="54">
        <v>43733</v>
      </c>
      <c r="E616" s="50"/>
      <c r="F616" s="53"/>
      <c r="G616" s="55">
        <v>2920.2750000000001</v>
      </c>
      <c r="H616" s="56"/>
      <c r="I616" s="57"/>
      <c r="J616" s="4" t="s">
        <v>22</v>
      </c>
      <c r="K616" s="49">
        <v>7731</v>
      </c>
      <c r="L616" s="53"/>
      <c r="M616" s="4">
        <v>114</v>
      </c>
      <c r="N616" s="4" t="s">
        <v>298</v>
      </c>
      <c r="O616" s="23">
        <v>0.01</v>
      </c>
      <c r="P616" s="4"/>
      <c r="Q616" s="4"/>
      <c r="R616" s="4"/>
      <c r="S616" s="4"/>
      <c r="T616" s="4"/>
      <c r="U616" s="4"/>
      <c r="V616" s="4"/>
      <c r="W616" s="4"/>
      <c r="X616" s="61">
        <v>0.01</v>
      </c>
      <c r="Y616" s="62"/>
      <c r="Z616" s="62"/>
      <c r="AA616" s="63"/>
    </row>
    <row r="617" spans="1:27" ht="15" customHeight="1" x14ac:dyDescent="0.2">
      <c r="A617" s="10"/>
      <c r="B617" s="49" t="s">
        <v>21</v>
      </c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1"/>
    </row>
    <row r="618" spans="1:27" ht="15" customHeight="1" x14ac:dyDescent="0.2">
      <c r="A618" s="52">
        <v>43763</v>
      </c>
      <c r="B618" s="50"/>
      <c r="C618" s="53"/>
      <c r="D618" s="54">
        <v>43763</v>
      </c>
      <c r="E618" s="50"/>
      <c r="F618" s="53"/>
      <c r="G618" s="55">
        <v>2920.3</v>
      </c>
      <c r="H618" s="56"/>
      <c r="I618" s="57"/>
      <c r="J618" s="4" t="s">
        <v>22</v>
      </c>
      <c r="K618" s="49">
        <v>7731</v>
      </c>
      <c r="L618" s="53"/>
      <c r="M618" s="4">
        <v>114</v>
      </c>
      <c r="N618" s="4" t="s">
        <v>298</v>
      </c>
      <c r="O618" s="24">
        <v>2779.28</v>
      </c>
      <c r="P618" s="4"/>
      <c r="Q618" s="4"/>
      <c r="R618" s="4"/>
      <c r="S618" s="4"/>
      <c r="T618" s="4"/>
      <c r="U618" s="4"/>
      <c r="V618" s="4"/>
      <c r="W618" s="4"/>
      <c r="X618" s="58">
        <v>2779.28</v>
      </c>
      <c r="Y618" s="59"/>
      <c r="Z618" s="59"/>
      <c r="AA618" s="60"/>
    </row>
    <row r="619" spans="1:27" ht="15" customHeight="1" x14ac:dyDescent="0.2">
      <c r="A619" s="10"/>
      <c r="B619" s="49" t="s">
        <v>21</v>
      </c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1"/>
    </row>
    <row r="620" spans="1:27" ht="15" customHeight="1" x14ac:dyDescent="0.2">
      <c r="A620" s="52">
        <v>43763</v>
      </c>
      <c r="B620" s="50"/>
      <c r="C620" s="53"/>
      <c r="D620" s="54">
        <v>43763</v>
      </c>
      <c r="E620" s="50"/>
      <c r="F620" s="53"/>
      <c r="G620" s="55">
        <v>2860.4</v>
      </c>
      <c r="H620" s="56"/>
      <c r="I620" s="57"/>
      <c r="J620" s="4" t="s">
        <v>22</v>
      </c>
      <c r="K620" s="49">
        <v>7731</v>
      </c>
      <c r="L620" s="53"/>
      <c r="M620" s="4">
        <v>52</v>
      </c>
      <c r="N620" s="4" t="s">
        <v>299</v>
      </c>
      <c r="O620" s="24">
        <v>2234.7600000000002</v>
      </c>
      <c r="P620" s="4"/>
      <c r="Q620" s="4"/>
      <c r="R620" s="4"/>
      <c r="S620" s="4"/>
      <c r="T620" s="4"/>
      <c r="U620" s="4"/>
      <c r="V620" s="4"/>
      <c r="W620" s="4"/>
      <c r="X620" s="58">
        <v>2234.7600000000002</v>
      </c>
      <c r="Y620" s="59"/>
      <c r="Z620" s="59"/>
      <c r="AA620" s="60"/>
    </row>
    <row r="621" spans="1:27" ht="15" customHeight="1" x14ac:dyDescent="0.2">
      <c r="A621" s="10"/>
      <c r="B621" s="49" t="s">
        <v>21</v>
      </c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1"/>
    </row>
    <row r="622" spans="1:27" ht="15" customHeight="1" x14ac:dyDescent="0.2">
      <c r="A622" s="52">
        <v>43764</v>
      </c>
      <c r="B622" s="50"/>
      <c r="C622" s="53"/>
      <c r="D622" s="54">
        <v>43728</v>
      </c>
      <c r="E622" s="50"/>
      <c r="F622" s="53"/>
      <c r="G622" s="55">
        <v>2870.375</v>
      </c>
      <c r="H622" s="56"/>
      <c r="I622" s="57"/>
      <c r="J622" s="4" t="s">
        <v>22</v>
      </c>
      <c r="K622" s="49">
        <v>7731</v>
      </c>
      <c r="L622" s="53"/>
      <c r="M622" s="4">
        <v>83</v>
      </c>
      <c r="N622" s="4" t="s">
        <v>300</v>
      </c>
      <c r="O622" s="23">
        <v>0.01</v>
      </c>
      <c r="P622" s="4"/>
      <c r="Q622" s="4"/>
      <c r="R622" s="4"/>
      <c r="S622" s="4"/>
      <c r="T622" s="4"/>
      <c r="U622" s="4"/>
      <c r="V622" s="4"/>
      <c r="W622" s="4"/>
      <c r="X622" s="61">
        <v>0.01</v>
      </c>
      <c r="Y622" s="62"/>
      <c r="Z622" s="62"/>
      <c r="AA622" s="63"/>
    </row>
    <row r="623" spans="1:27" ht="15" customHeight="1" x14ac:dyDescent="0.2">
      <c r="A623" s="10"/>
      <c r="B623" s="49" t="s">
        <v>21</v>
      </c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1"/>
    </row>
    <row r="624" spans="1:27" ht="15" customHeight="1" x14ac:dyDescent="0.2">
      <c r="A624" s="52">
        <v>43764</v>
      </c>
      <c r="B624" s="50"/>
      <c r="C624" s="53"/>
      <c r="D624" s="54">
        <v>43758</v>
      </c>
      <c r="E624" s="50"/>
      <c r="F624" s="53"/>
      <c r="G624" s="55">
        <v>2870.4</v>
      </c>
      <c r="H624" s="56"/>
      <c r="I624" s="57"/>
      <c r="J624" s="4" t="s">
        <v>22</v>
      </c>
      <c r="K624" s="49">
        <v>7731</v>
      </c>
      <c r="L624" s="53"/>
      <c r="M624" s="4">
        <v>83</v>
      </c>
      <c r="N624" s="4" t="s">
        <v>300</v>
      </c>
      <c r="O624" s="24">
        <v>2587.61</v>
      </c>
      <c r="P624" s="23">
        <v>103.53</v>
      </c>
      <c r="Q624" s="4"/>
      <c r="R624" s="4"/>
      <c r="S624" s="4"/>
      <c r="T624" s="4"/>
      <c r="U624" s="4"/>
      <c r="V624" s="4"/>
      <c r="W624" s="4"/>
      <c r="X624" s="58">
        <v>2691.14</v>
      </c>
      <c r="Y624" s="59"/>
      <c r="Z624" s="59"/>
      <c r="AA624" s="60"/>
    </row>
    <row r="625" spans="1:27" ht="15" customHeight="1" x14ac:dyDescent="0.2">
      <c r="A625" s="10"/>
      <c r="B625" s="49" t="s">
        <v>21</v>
      </c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1"/>
    </row>
    <row r="626" spans="1:27" ht="15" customHeight="1" x14ac:dyDescent="0.2">
      <c r="A626" s="52">
        <v>43764</v>
      </c>
      <c r="B626" s="50"/>
      <c r="C626" s="53"/>
      <c r="D626" s="54">
        <v>43819</v>
      </c>
      <c r="E626" s="50"/>
      <c r="F626" s="53"/>
      <c r="G626" s="55">
        <v>2870.45</v>
      </c>
      <c r="H626" s="56"/>
      <c r="I626" s="57"/>
      <c r="J626" s="4" t="s">
        <v>22</v>
      </c>
      <c r="K626" s="49">
        <v>7731</v>
      </c>
      <c r="L626" s="53"/>
      <c r="M626" s="4">
        <v>83</v>
      </c>
      <c r="N626" s="4" t="s">
        <v>300</v>
      </c>
      <c r="O626" s="23">
        <v>0.01</v>
      </c>
      <c r="P626" s="4"/>
      <c r="Q626" s="4"/>
      <c r="R626" s="4"/>
      <c r="S626" s="4"/>
      <c r="T626" s="4"/>
      <c r="U626" s="4"/>
      <c r="V626" s="4"/>
      <c r="W626" s="4"/>
      <c r="X626" s="61">
        <v>0.01</v>
      </c>
      <c r="Y626" s="62"/>
      <c r="Z626" s="62"/>
      <c r="AA626" s="63"/>
    </row>
    <row r="627" spans="1:27" ht="15" customHeight="1" x14ac:dyDescent="0.2">
      <c r="A627" s="10"/>
      <c r="B627" s="49" t="s">
        <v>21</v>
      </c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1"/>
    </row>
    <row r="628" spans="1:27" ht="15" customHeight="1" x14ac:dyDescent="0.2">
      <c r="A628" s="52">
        <v>43765</v>
      </c>
      <c r="B628" s="50"/>
      <c r="C628" s="53"/>
      <c r="D628" s="54">
        <v>43766</v>
      </c>
      <c r="E628" s="50"/>
      <c r="F628" s="53"/>
      <c r="G628" s="55">
        <v>2977.125</v>
      </c>
      <c r="H628" s="56"/>
      <c r="I628" s="57"/>
      <c r="J628" s="4" t="s">
        <v>22</v>
      </c>
      <c r="K628" s="49">
        <v>7731</v>
      </c>
      <c r="L628" s="53"/>
      <c r="M628" s="4">
        <v>94</v>
      </c>
      <c r="N628" s="4" t="s">
        <v>301</v>
      </c>
      <c r="O628" s="24">
        <v>1581.98</v>
      </c>
      <c r="P628" s="4"/>
      <c r="Q628" s="4"/>
      <c r="R628" s="4"/>
      <c r="S628" s="4"/>
      <c r="T628" s="4"/>
      <c r="U628" s="4"/>
      <c r="V628" s="4"/>
      <c r="W628" s="4"/>
      <c r="X628" s="58">
        <v>1581.98</v>
      </c>
      <c r="Y628" s="59"/>
      <c r="Z628" s="59"/>
      <c r="AA628" s="60"/>
    </row>
    <row r="629" spans="1:27" ht="15" customHeight="1" x14ac:dyDescent="0.2">
      <c r="A629" s="10"/>
      <c r="B629" s="49" t="s">
        <v>21</v>
      </c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1"/>
    </row>
    <row r="630" spans="1:27" ht="15" customHeight="1" x14ac:dyDescent="0.2">
      <c r="A630" s="52">
        <v>43766</v>
      </c>
      <c r="B630" s="50"/>
      <c r="C630" s="53"/>
      <c r="D630" s="54">
        <v>43738</v>
      </c>
      <c r="E630" s="50"/>
      <c r="F630" s="53"/>
      <c r="G630" s="55">
        <v>2919.2249999999999</v>
      </c>
      <c r="H630" s="56"/>
      <c r="I630" s="57"/>
      <c r="J630" s="4" t="s">
        <v>22</v>
      </c>
      <c r="K630" s="49">
        <v>7731</v>
      </c>
      <c r="L630" s="53"/>
      <c r="M630" s="4">
        <v>91</v>
      </c>
      <c r="N630" s="4" t="s">
        <v>278</v>
      </c>
      <c r="O630" s="23">
        <v>0.01</v>
      </c>
      <c r="P630" s="4"/>
      <c r="Q630" s="4"/>
      <c r="R630" s="4"/>
      <c r="S630" s="4"/>
      <c r="T630" s="4"/>
      <c r="U630" s="4"/>
      <c r="V630" s="4"/>
      <c r="W630" s="4"/>
      <c r="X630" s="61">
        <v>0.01</v>
      </c>
      <c r="Y630" s="62"/>
      <c r="Z630" s="62"/>
      <c r="AA630" s="63"/>
    </row>
    <row r="631" spans="1:27" ht="15" customHeight="1" x14ac:dyDescent="0.2">
      <c r="A631" s="10"/>
      <c r="B631" s="49" t="s">
        <v>21</v>
      </c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1"/>
    </row>
    <row r="632" spans="1:27" ht="15" customHeight="1" x14ac:dyDescent="0.2">
      <c r="A632" s="52">
        <v>43766</v>
      </c>
      <c r="B632" s="50"/>
      <c r="C632" s="53"/>
      <c r="D632" s="54">
        <v>43768</v>
      </c>
      <c r="E632" s="50"/>
      <c r="F632" s="53"/>
      <c r="G632" s="55">
        <v>2919.25</v>
      </c>
      <c r="H632" s="56"/>
      <c r="I632" s="57"/>
      <c r="J632" s="4" t="s">
        <v>22</v>
      </c>
      <c r="K632" s="49">
        <v>7731</v>
      </c>
      <c r="L632" s="53"/>
      <c r="M632" s="4">
        <v>91</v>
      </c>
      <c r="N632" s="4" t="s">
        <v>278</v>
      </c>
      <c r="O632" s="24">
        <v>2445.77</v>
      </c>
      <c r="P632" s="4"/>
      <c r="Q632" s="4"/>
      <c r="R632" s="4"/>
      <c r="S632" s="4"/>
      <c r="T632" s="4"/>
      <c r="U632" s="4"/>
      <c r="V632" s="4"/>
      <c r="W632" s="4"/>
      <c r="X632" s="58">
        <v>2445.77</v>
      </c>
      <c r="Y632" s="59"/>
      <c r="Z632" s="59"/>
      <c r="AA632" s="60"/>
    </row>
    <row r="633" spans="1:27" ht="15" customHeight="1" x14ac:dyDescent="0.2">
      <c r="A633" s="10"/>
      <c r="B633" s="49" t="s">
        <v>21</v>
      </c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1"/>
    </row>
    <row r="634" spans="1:27" s="3" customFormat="1" ht="15" customHeight="1" x14ac:dyDescent="0.2">
      <c r="A634" s="41" t="s">
        <v>26</v>
      </c>
      <c r="B634" s="42"/>
      <c r="C634" s="42"/>
      <c r="D634" s="42"/>
      <c r="E634" s="43"/>
      <c r="F634" s="44">
        <v>10</v>
      </c>
      <c r="G634" s="42"/>
      <c r="H634" s="42"/>
      <c r="I634" s="42"/>
      <c r="J634" s="42"/>
      <c r="K634" s="42"/>
      <c r="L634" s="42"/>
      <c r="M634" s="42"/>
      <c r="N634" s="43"/>
      <c r="O634" s="7">
        <f>O538+O540+O542+O544+O546+O548+O550+O552+O554+O556+O558+O560+O562+O564+O566+O568+O570+O572+O574+O576+O578+O580+O582+O584+O586+O588+O590+O592+O594+O596+O598+O600+O602+O604+O606+O608+O610+O612+O614+O616+O618+O620+O622+O624+O626+O628+O630+O632</f>
        <v>139134.00999999995</v>
      </c>
      <c r="P634" s="7">
        <f>P560+P624</f>
        <v>284.52999999999997</v>
      </c>
      <c r="Q634" s="8"/>
      <c r="R634" s="8"/>
      <c r="S634" s="8"/>
      <c r="T634" s="8"/>
      <c r="U634" s="8"/>
      <c r="V634" s="8"/>
      <c r="W634" s="8"/>
      <c r="X634" s="45">
        <f>O634+P634</f>
        <v>139418.53999999995</v>
      </c>
      <c r="Y634" s="46"/>
      <c r="Z634" s="46"/>
      <c r="AA634" s="47"/>
    </row>
    <row r="635" spans="1:27" ht="15" customHeight="1" thickBot="1" x14ac:dyDescent="0.25">
      <c r="A635" s="27" t="s">
        <v>27</v>
      </c>
      <c r="B635" s="28"/>
      <c r="C635" s="28"/>
      <c r="D635" s="28"/>
      <c r="E635" s="29"/>
      <c r="F635" s="30" t="s">
        <v>311</v>
      </c>
      <c r="G635" s="28"/>
      <c r="H635" s="28"/>
      <c r="I635" s="28"/>
      <c r="J635" s="28"/>
      <c r="K635" s="28"/>
      <c r="L635" s="28"/>
      <c r="M635" s="28"/>
      <c r="N635" s="29"/>
      <c r="O635" s="15">
        <f>O634</f>
        <v>139134.00999999995</v>
      </c>
      <c r="P635" s="15">
        <f>P634</f>
        <v>284.52999999999997</v>
      </c>
      <c r="Q635" s="16"/>
      <c r="R635" s="16"/>
      <c r="S635" s="16"/>
      <c r="T635" s="16"/>
      <c r="U635" s="16"/>
      <c r="V635" s="16"/>
      <c r="W635" s="16"/>
      <c r="X635" s="31">
        <f>X634</f>
        <v>139418.53999999995</v>
      </c>
      <c r="Y635" s="32"/>
      <c r="Z635" s="32"/>
      <c r="AA635" s="33"/>
    </row>
    <row r="636" spans="1:27" s="3" customFormat="1" ht="15" customHeight="1" thickBot="1" x14ac:dyDescent="0.25">
      <c r="A636" s="34" t="s">
        <v>302</v>
      </c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6"/>
      <c r="O636" s="25">
        <f>SUM(O634+O536+O410+O390+O386+O382+O372+O167+O15)</f>
        <v>2759136.4199999995</v>
      </c>
      <c r="P636" s="14">
        <v>5448.66</v>
      </c>
      <c r="Q636" s="37">
        <v>74275.13</v>
      </c>
      <c r="R636" s="38"/>
      <c r="S636" s="13"/>
      <c r="T636" s="37">
        <v>94170.84</v>
      </c>
      <c r="U636" s="39"/>
      <c r="V636" s="39"/>
      <c r="W636" s="38"/>
      <c r="X636" s="37">
        <f>O636+P636-Q636+T636</f>
        <v>2784480.7899999996</v>
      </c>
      <c r="Y636" s="39"/>
      <c r="Z636" s="39"/>
      <c r="AA636" s="40"/>
    </row>
    <row r="637" spans="1:27" ht="3" customHeight="1" x14ac:dyDescent="0.2"/>
    <row r="638" spans="1:27" x14ac:dyDescent="0.2">
      <c r="Q638" s="48">
        <v>11079.83</v>
      </c>
      <c r="R638" s="48"/>
      <c r="S638" s="48"/>
      <c r="T638" s="48"/>
      <c r="U638" s="26" t="s">
        <v>318</v>
      </c>
      <c r="V638" s="26"/>
      <c r="W638" s="26"/>
      <c r="X638" s="26"/>
      <c r="Y638" s="26"/>
      <c r="Z638" s="26"/>
      <c r="AA638" s="26"/>
    </row>
    <row r="639" spans="1:27" x14ac:dyDescent="0.2">
      <c r="Q639" s="48">
        <v>443683.89</v>
      </c>
      <c r="R639" s="48"/>
      <c r="S639" s="48"/>
      <c r="T639" s="48"/>
      <c r="U639" s="26" t="s">
        <v>319</v>
      </c>
      <c r="V639" s="26"/>
      <c r="W639" s="26"/>
      <c r="X639" s="26"/>
      <c r="Y639" s="26"/>
      <c r="Z639" s="26"/>
      <c r="AA639" s="26"/>
    </row>
    <row r="640" spans="1:27" x14ac:dyDescent="0.2">
      <c r="Q640" s="48">
        <v>552208.26</v>
      </c>
      <c r="R640" s="48"/>
      <c r="S640" s="48"/>
      <c r="T640" s="48"/>
      <c r="U640" s="26" t="s">
        <v>320</v>
      </c>
      <c r="V640" s="26"/>
      <c r="W640" s="26"/>
      <c r="X640" s="26"/>
      <c r="Y640" s="26"/>
      <c r="Z640" s="26"/>
      <c r="AA640" s="26"/>
    </row>
    <row r="641" spans="16:28" x14ac:dyDescent="0.2">
      <c r="Q641" s="48">
        <v>11114.49</v>
      </c>
      <c r="R641" s="48"/>
      <c r="S641" s="48"/>
      <c r="T641" s="48"/>
      <c r="U641" s="26" t="s">
        <v>321</v>
      </c>
      <c r="V641" s="26"/>
      <c r="W641" s="26"/>
      <c r="X641" s="26"/>
      <c r="Y641" s="26"/>
      <c r="Z641" s="26"/>
      <c r="AA641" s="26"/>
    </row>
    <row r="642" spans="16:28" x14ac:dyDescent="0.2">
      <c r="Q642" s="48">
        <v>8968.5400000000009</v>
      </c>
      <c r="R642" s="48"/>
      <c r="S642" s="48"/>
      <c r="T642" s="48"/>
      <c r="U642" s="26" t="s">
        <v>322</v>
      </c>
      <c r="V642" s="26"/>
      <c r="W642" s="26"/>
      <c r="X642" s="26"/>
      <c r="Y642" s="26"/>
      <c r="Z642" s="26"/>
      <c r="AA642" s="26"/>
    </row>
    <row r="643" spans="16:28" x14ac:dyDescent="0.2">
      <c r="Q643" s="48">
        <v>115289.65</v>
      </c>
      <c r="R643" s="48"/>
      <c r="S643" s="48"/>
      <c r="T643" s="48"/>
      <c r="U643" s="26" t="s">
        <v>323</v>
      </c>
      <c r="V643" s="26"/>
      <c r="W643" s="26"/>
      <c r="X643" s="26"/>
      <c r="Y643" s="26"/>
      <c r="Z643" s="26"/>
      <c r="AA643" s="26"/>
      <c r="AB643" s="21"/>
    </row>
    <row r="644" spans="16:28" x14ac:dyDescent="0.2">
      <c r="Q644" s="48">
        <v>1147653.21</v>
      </c>
      <c r="R644" s="48"/>
      <c r="S644" s="48"/>
      <c r="T644" s="48"/>
      <c r="U644" s="26" t="s">
        <v>324</v>
      </c>
      <c r="V644" s="26"/>
      <c r="W644" s="26"/>
      <c r="X644" s="26"/>
      <c r="Y644" s="26"/>
      <c r="Z644" s="26"/>
      <c r="AA644" s="26"/>
    </row>
    <row r="645" spans="16:28" x14ac:dyDescent="0.2">
      <c r="Q645" s="48">
        <v>355064.38</v>
      </c>
      <c r="R645" s="48"/>
      <c r="S645" s="48"/>
      <c r="T645" s="48"/>
      <c r="U645" s="26" t="s">
        <v>325</v>
      </c>
      <c r="V645" s="26"/>
      <c r="W645" s="26"/>
      <c r="X645" s="26"/>
      <c r="Y645" s="26"/>
      <c r="Z645" s="26"/>
      <c r="AA645" s="26"/>
    </row>
    <row r="646" spans="16:28" x14ac:dyDescent="0.2">
      <c r="Q646" s="48">
        <v>139418.54</v>
      </c>
      <c r="R646" s="48"/>
      <c r="S646" s="48"/>
      <c r="T646" s="48"/>
      <c r="U646" s="26" t="s">
        <v>326</v>
      </c>
      <c r="V646" s="26"/>
      <c r="W646" s="26"/>
      <c r="X646" s="26"/>
      <c r="Y646" s="26"/>
      <c r="Z646" s="26"/>
      <c r="AA646" s="26"/>
    </row>
    <row r="647" spans="16:28" x14ac:dyDescent="0.2">
      <c r="P647" s="20" t="s">
        <v>317</v>
      </c>
      <c r="Q647" s="68">
        <f>SUM(Q638:T646)</f>
        <v>2784480.79</v>
      </c>
      <c r="R647" s="68"/>
      <c r="S647" s="68"/>
      <c r="T647" s="68"/>
      <c r="U647" s="67"/>
      <c r="V647" s="67"/>
      <c r="W647" s="67"/>
      <c r="X647" s="67"/>
      <c r="Y647" s="67"/>
      <c r="Z647" s="67"/>
      <c r="AA647" s="67"/>
    </row>
    <row r="648" spans="16:28" x14ac:dyDescent="0.2">
      <c r="Q648" s="48"/>
      <c r="R648" s="48"/>
      <c r="S648" s="48"/>
      <c r="T648" s="48"/>
      <c r="U648" s="67"/>
      <c r="V648" s="67"/>
      <c r="W648" s="67"/>
      <c r="X648" s="67"/>
      <c r="Y648" s="67"/>
      <c r="Z648" s="67"/>
      <c r="AA648" s="67"/>
    </row>
    <row r="649" spans="16:28" x14ac:dyDescent="0.2">
      <c r="Q649" s="48"/>
      <c r="R649" s="48"/>
      <c r="S649" s="48"/>
      <c r="T649" s="48"/>
      <c r="U649" s="67"/>
      <c r="V649" s="67"/>
      <c r="W649" s="67"/>
      <c r="X649" s="67"/>
      <c r="Y649" s="67"/>
      <c r="Z649" s="67"/>
      <c r="AA649" s="67"/>
    </row>
    <row r="650" spans="16:28" x14ac:dyDescent="0.2">
      <c r="Q650" s="48"/>
      <c r="R650" s="48"/>
      <c r="S650" s="48"/>
      <c r="T650" s="48"/>
      <c r="U650" s="67"/>
      <c r="V650" s="67"/>
      <c r="W650" s="67"/>
      <c r="X650" s="67"/>
      <c r="Y650" s="67"/>
      <c r="Z650" s="67"/>
      <c r="AA650" s="67"/>
    </row>
    <row r="651" spans="16:28" x14ac:dyDescent="0.2">
      <c r="Q651" s="48"/>
      <c r="R651" s="48"/>
      <c r="S651" s="48"/>
      <c r="T651" s="48"/>
      <c r="U651" s="67"/>
      <c r="V651" s="67"/>
      <c r="W651" s="67"/>
      <c r="X651" s="67"/>
      <c r="Y651" s="67"/>
      <c r="Z651" s="67"/>
      <c r="AA651" s="67"/>
    </row>
  </sheetData>
  <autoFilter ref="A8:AB636" xr:uid="{00000000-0001-0000-0000-000000000000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10" showButton="0"/>
    <filterColumn colId="16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</autoFilter>
  <dataConsolidate/>
  <mergeCells count="2046">
    <mergeCell ref="A530:C530"/>
    <mergeCell ref="D530:F530"/>
    <mergeCell ref="G530:I530"/>
    <mergeCell ref="K530:L530"/>
    <mergeCell ref="X530:AA530"/>
    <mergeCell ref="A532:C532"/>
    <mergeCell ref="D532:F532"/>
    <mergeCell ref="G532:I532"/>
    <mergeCell ref="K532:L532"/>
    <mergeCell ref="X532:AA532"/>
    <mergeCell ref="A534:C534"/>
    <mergeCell ref="D534:F534"/>
    <mergeCell ref="G534:I534"/>
    <mergeCell ref="K534:L534"/>
    <mergeCell ref="X534:AA534"/>
    <mergeCell ref="B535:AA535"/>
    <mergeCell ref="B533:AA533"/>
    <mergeCell ref="B531:AA531"/>
    <mergeCell ref="B529:AA529"/>
    <mergeCell ref="A6:AA6"/>
    <mergeCell ref="A7:G7"/>
    <mergeCell ref="I7:AA7"/>
    <mergeCell ref="A8:C8"/>
    <mergeCell ref="D8:F8"/>
    <mergeCell ref="G8:I8"/>
    <mergeCell ref="K8:L8"/>
    <mergeCell ref="Q8:R8"/>
    <mergeCell ref="A1:B3"/>
    <mergeCell ref="C1:Q1"/>
    <mergeCell ref="U1:U2"/>
    <mergeCell ref="Y1:Y2"/>
    <mergeCell ref="AA1:AA2"/>
    <mergeCell ref="C2:Q4"/>
    <mergeCell ref="U3:U5"/>
    <mergeCell ref="W3:AA5"/>
    <mergeCell ref="A497:AA497"/>
    <mergeCell ref="X13:AA13"/>
    <mergeCell ref="B14:AA14"/>
    <mergeCell ref="A13:C13"/>
    <mergeCell ref="D13:F13"/>
    <mergeCell ref="G13:I13"/>
    <mergeCell ref="K13:L13"/>
    <mergeCell ref="T13:W13"/>
    <mergeCell ref="T11:W11"/>
    <mergeCell ref="X11:AA11"/>
    <mergeCell ref="B12:AA12"/>
    <mergeCell ref="B10:AA10"/>
    <mergeCell ref="A11:C11"/>
    <mergeCell ref="D11:F11"/>
    <mergeCell ref="G11:I11"/>
    <mergeCell ref="K11:L11"/>
    <mergeCell ref="T8:W8"/>
    <mergeCell ref="X8:AA8"/>
    <mergeCell ref="A9:C9"/>
    <mergeCell ref="D9:F9"/>
    <mergeCell ref="G9:I9"/>
    <mergeCell ref="K9:L9"/>
    <mergeCell ref="T9:W9"/>
    <mergeCell ref="X9:AA9"/>
    <mergeCell ref="B20:AA20"/>
    <mergeCell ref="B18:AA18"/>
    <mergeCell ref="A19:C19"/>
    <mergeCell ref="D19:F19"/>
    <mergeCell ref="G19:I19"/>
    <mergeCell ref="K19:L19"/>
    <mergeCell ref="X19:AA19"/>
    <mergeCell ref="A17:C17"/>
    <mergeCell ref="D17:F17"/>
    <mergeCell ref="G17:I17"/>
    <mergeCell ref="K17:L17"/>
    <mergeCell ref="X17:AA17"/>
    <mergeCell ref="A15:E15"/>
    <mergeCell ref="F15:N15"/>
    <mergeCell ref="T15:W15"/>
    <mergeCell ref="X15:AA15"/>
    <mergeCell ref="A16:E16"/>
    <mergeCell ref="F16:N16"/>
    <mergeCell ref="T16:W16"/>
    <mergeCell ref="X16:AA16"/>
    <mergeCell ref="B24:AA24"/>
    <mergeCell ref="A25:C25"/>
    <mergeCell ref="D25:F25"/>
    <mergeCell ref="G25:I25"/>
    <mergeCell ref="K25:L25"/>
    <mergeCell ref="X25:AA25"/>
    <mergeCell ref="B22:AA22"/>
    <mergeCell ref="A23:C23"/>
    <mergeCell ref="D23:F23"/>
    <mergeCell ref="G23:I23"/>
    <mergeCell ref="K23:L23"/>
    <mergeCell ref="X23:AA23"/>
    <mergeCell ref="A21:C21"/>
    <mergeCell ref="D21:F21"/>
    <mergeCell ref="G21:I21"/>
    <mergeCell ref="K21:L21"/>
    <mergeCell ref="X21:AA21"/>
    <mergeCell ref="B30:AA30"/>
    <mergeCell ref="A31:C31"/>
    <mergeCell ref="D31:F31"/>
    <mergeCell ref="G31:I31"/>
    <mergeCell ref="K31:L31"/>
    <mergeCell ref="X31:AA31"/>
    <mergeCell ref="B28:AA28"/>
    <mergeCell ref="A29:C29"/>
    <mergeCell ref="D29:F29"/>
    <mergeCell ref="G29:I29"/>
    <mergeCell ref="K29:L29"/>
    <mergeCell ref="X29:AA29"/>
    <mergeCell ref="B26:AA26"/>
    <mergeCell ref="A27:C27"/>
    <mergeCell ref="D27:F27"/>
    <mergeCell ref="G27:I27"/>
    <mergeCell ref="K27:L27"/>
    <mergeCell ref="X27:AA27"/>
    <mergeCell ref="B36:AA36"/>
    <mergeCell ref="A37:C37"/>
    <mergeCell ref="D37:F37"/>
    <mergeCell ref="G37:I37"/>
    <mergeCell ref="K37:L37"/>
    <mergeCell ref="X37:AA37"/>
    <mergeCell ref="B34:AA34"/>
    <mergeCell ref="A35:C35"/>
    <mergeCell ref="D35:F35"/>
    <mergeCell ref="G35:I35"/>
    <mergeCell ref="K35:L35"/>
    <mergeCell ref="X35:AA35"/>
    <mergeCell ref="B32:AA32"/>
    <mergeCell ref="A33:C33"/>
    <mergeCell ref="D33:F33"/>
    <mergeCell ref="G33:I33"/>
    <mergeCell ref="K33:L33"/>
    <mergeCell ref="X33:AA33"/>
    <mergeCell ref="B42:AA42"/>
    <mergeCell ref="A43:C43"/>
    <mergeCell ref="D43:F43"/>
    <mergeCell ref="G43:I43"/>
    <mergeCell ref="K43:L43"/>
    <mergeCell ref="X43:AA43"/>
    <mergeCell ref="B40:AA40"/>
    <mergeCell ref="A41:C41"/>
    <mergeCell ref="D41:F41"/>
    <mergeCell ref="G41:I41"/>
    <mergeCell ref="K41:L41"/>
    <mergeCell ref="X41:AA41"/>
    <mergeCell ref="B38:AA38"/>
    <mergeCell ref="A39:C39"/>
    <mergeCell ref="D39:F39"/>
    <mergeCell ref="G39:I39"/>
    <mergeCell ref="K39:L39"/>
    <mergeCell ref="X39:AA39"/>
    <mergeCell ref="B48:AA48"/>
    <mergeCell ref="A49:C49"/>
    <mergeCell ref="D49:F49"/>
    <mergeCell ref="G49:I49"/>
    <mergeCell ref="K49:L49"/>
    <mergeCell ref="X49:AA49"/>
    <mergeCell ref="B46:AA46"/>
    <mergeCell ref="A47:C47"/>
    <mergeCell ref="D47:F47"/>
    <mergeCell ref="G47:I47"/>
    <mergeCell ref="K47:L47"/>
    <mergeCell ref="X47:AA47"/>
    <mergeCell ref="B44:AA44"/>
    <mergeCell ref="A45:C45"/>
    <mergeCell ref="D45:F45"/>
    <mergeCell ref="G45:I45"/>
    <mergeCell ref="K45:L45"/>
    <mergeCell ref="X45:AA45"/>
    <mergeCell ref="B54:AA54"/>
    <mergeCell ref="A55:C55"/>
    <mergeCell ref="D55:F55"/>
    <mergeCell ref="G55:I55"/>
    <mergeCell ref="K55:L55"/>
    <mergeCell ref="X55:AA55"/>
    <mergeCell ref="B52:AA52"/>
    <mergeCell ref="A53:C53"/>
    <mergeCell ref="D53:F53"/>
    <mergeCell ref="G53:I53"/>
    <mergeCell ref="K53:L53"/>
    <mergeCell ref="X53:AA53"/>
    <mergeCell ref="B50:AA50"/>
    <mergeCell ref="A51:C51"/>
    <mergeCell ref="D51:F51"/>
    <mergeCell ref="G51:I51"/>
    <mergeCell ref="K51:L51"/>
    <mergeCell ref="X51:AA51"/>
    <mergeCell ref="B60:AA60"/>
    <mergeCell ref="A61:C61"/>
    <mergeCell ref="D61:F61"/>
    <mergeCell ref="G61:I61"/>
    <mergeCell ref="K61:L61"/>
    <mergeCell ref="X61:AA61"/>
    <mergeCell ref="A59:C59"/>
    <mergeCell ref="D59:F59"/>
    <mergeCell ref="G59:I59"/>
    <mergeCell ref="K59:L59"/>
    <mergeCell ref="X59:AA59"/>
    <mergeCell ref="B58:AA58"/>
    <mergeCell ref="B56:AA56"/>
    <mergeCell ref="A57:C57"/>
    <mergeCell ref="D57:F57"/>
    <mergeCell ref="G57:I57"/>
    <mergeCell ref="K57:L57"/>
    <mergeCell ref="X57:AA57"/>
    <mergeCell ref="B66:AA66"/>
    <mergeCell ref="A67:C67"/>
    <mergeCell ref="D67:F67"/>
    <mergeCell ref="G67:I67"/>
    <mergeCell ref="K67:L67"/>
    <mergeCell ref="X67:AA67"/>
    <mergeCell ref="B64:AA64"/>
    <mergeCell ref="A65:C65"/>
    <mergeCell ref="D65:F65"/>
    <mergeCell ref="G65:I65"/>
    <mergeCell ref="K65:L65"/>
    <mergeCell ref="X65:AA65"/>
    <mergeCell ref="B62:AA62"/>
    <mergeCell ref="A63:C63"/>
    <mergeCell ref="D63:F63"/>
    <mergeCell ref="G63:I63"/>
    <mergeCell ref="K63:L63"/>
    <mergeCell ref="X63:AA63"/>
    <mergeCell ref="B72:AA72"/>
    <mergeCell ref="A73:C73"/>
    <mergeCell ref="D73:F73"/>
    <mergeCell ref="G73:I73"/>
    <mergeCell ref="K73:L73"/>
    <mergeCell ref="X73:AA73"/>
    <mergeCell ref="B70:AA70"/>
    <mergeCell ref="A71:C71"/>
    <mergeCell ref="D71:F71"/>
    <mergeCell ref="G71:I71"/>
    <mergeCell ref="K71:L71"/>
    <mergeCell ref="X71:AA71"/>
    <mergeCell ref="B68:AA68"/>
    <mergeCell ref="A69:C69"/>
    <mergeCell ref="D69:F69"/>
    <mergeCell ref="G69:I69"/>
    <mergeCell ref="K69:L69"/>
    <mergeCell ref="X69:AA69"/>
    <mergeCell ref="B78:AA78"/>
    <mergeCell ref="A79:C79"/>
    <mergeCell ref="D79:F79"/>
    <mergeCell ref="G79:I79"/>
    <mergeCell ref="K79:L79"/>
    <mergeCell ref="X79:AA79"/>
    <mergeCell ref="B76:AA76"/>
    <mergeCell ref="A77:C77"/>
    <mergeCell ref="D77:F77"/>
    <mergeCell ref="G77:I77"/>
    <mergeCell ref="K77:L77"/>
    <mergeCell ref="X77:AA77"/>
    <mergeCell ref="B74:AA74"/>
    <mergeCell ref="A75:C75"/>
    <mergeCell ref="D75:F75"/>
    <mergeCell ref="G75:I75"/>
    <mergeCell ref="K75:L75"/>
    <mergeCell ref="X75:AA75"/>
    <mergeCell ref="B84:AA84"/>
    <mergeCell ref="A85:C85"/>
    <mergeCell ref="D85:F85"/>
    <mergeCell ref="G85:I85"/>
    <mergeCell ref="K85:L85"/>
    <mergeCell ref="X85:AA85"/>
    <mergeCell ref="B82:AA82"/>
    <mergeCell ref="A83:C83"/>
    <mergeCell ref="D83:F83"/>
    <mergeCell ref="G83:I83"/>
    <mergeCell ref="K83:L83"/>
    <mergeCell ref="X83:AA83"/>
    <mergeCell ref="B80:AA80"/>
    <mergeCell ref="A81:C81"/>
    <mergeCell ref="D81:F81"/>
    <mergeCell ref="G81:I81"/>
    <mergeCell ref="K81:L81"/>
    <mergeCell ref="X81:AA81"/>
    <mergeCell ref="B90:AA90"/>
    <mergeCell ref="A91:C91"/>
    <mergeCell ref="D91:F91"/>
    <mergeCell ref="G91:I91"/>
    <mergeCell ref="K91:L91"/>
    <mergeCell ref="X91:AA91"/>
    <mergeCell ref="B88:AA88"/>
    <mergeCell ref="A89:C89"/>
    <mergeCell ref="D89:F89"/>
    <mergeCell ref="G89:I89"/>
    <mergeCell ref="K89:L89"/>
    <mergeCell ref="X89:AA89"/>
    <mergeCell ref="B86:AA86"/>
    <mergeCell ref="A87:C87"/>
    <mergeCell ref="D87:F87"/>
    <mergeCell ref="G87:I87"/>
    <mergeCell ref="K87:L87"/>
    <mergeCell ref="X87:AA87"/>
    <mergeCell ref="A97:C97"/>
    <mergeCell ref="D97:F97"/>
    <mergeCell ref="G97:I97"/>
    <mergeCell ref="K97:L97"/>
    <mergeCell ref="X97:AA97"/>
    <mergeCell ref="B96:AA96"/>
    <mergeCell ref="B94:AA94"/>
    <mergeCell ref="A95:C95"/>
    <mergeCell ref="D95:F95"/>
    <mergeCell ref="G95:I95"/>
    <mergeCell ref="K95:L95"/>
    <mergeCell ref="X95:AA95"/>
    <mergeCell ref="B92:AA92"/>
    <mergeCell ref="A93:C93"/>
    <mergeCell ref="D93:F93"/>
    <mergeCell ref="G93:I93"/>
    <mergeCell ref="K93:L93"/>
    <mergeCell ref="X93:AA93"/>
    <mergeCell ref="B102:AA102"/>
    <mergeCell ref="A103:C103"/>
    <mergeCell ref="D103:F103"/>
    <mergeCell ref="G103:I103"/>
    <mergeCell ref="K103:L103"/>
    <mergeCell ref="X103:AA103"/>
    <mergeCell ref="B100:AA100"/>
    <mergeCell ref="A101:C101"/>
    <mergeCell ref="D101:F101"/>
    <mergeCell ref="G101:I101"/>
    <mergeCell ref="K101:L101"/>
    <mergeCell ref="X101:AA101"/>
    <mergeCell ref="B98:AA98"/>
    <mergeCell ref="A99:C99"/>
    <mergeCell ref="D99:F99"/>
    <mergeCell ref="G99:I99"/>
    <mergeCell ref="K99:L99"/>
    <mergeCell ref="X99:AA99"/>
    <mergeCell ref="B108:AA108"/>
    <mergeCell ref="A109:C109"/>
    <mergeCell ref="D109:F109"/>
    <mergeCell ref="G109:I109"/>
    <mergeCell ref="K109:L109"/>
    <mergeCell ref="X109:AA109"/>
    <mergeCell ref="B106:AA106"/>
    <mergeCell ref="A107:C107"/>
    <mergeCell ref="D107:F107"/>
    <mergeCell ref="G107:I107"/>
    <mergeCell ref="K107:L107"/>
    <mergeCell ref="X107:AA107"/>
    <mergeCell ref="B104:AA104"/>
    <mergeCell ref="A105:C105"/>
    <mergeCell ref="D105:F105"/>
    <mergeCell ref="G105:I105"/>
    <mergeCell ref="K105:L105"/>
    <mergeCell ref="X105:AA105"/>
    <mergeCell ref="B114:AA114"/>
    <mergeCell ref="A115:C115"/>
    <mergeCell ref="D115:F115"/>
    <mergeCell ref="G115:I115"/>
    <mergeCell ref="K115:L115"/>
    <mergeCell ref="X115:AA115"/>
    <mergeCell ref="B112:AA112"/>
    <mergeCell ref="A113:C113"/>
    <mergeCell ref="D113:F113"/>
    <mergeCell ref="G113:I113"/>
    <mergeCell ref="K113:L113"/>
    <mergeCell ref="X113:AA113"/>
    <mergeCell ref="B110:AA110"/>
    <mergeCell ref="A111:C111"/>
    <mergeCell ref="D111:F111"/>
    <mergeCell ref="G111:I111"/>
    <mergeCell ref="K111:L111"/>
    <mergeCell ref="X111:AA111"/>
    <mergeCell ref="B120:AA120"/>
    <mergeCell ref="A121:C121"/>
    <mergeCell ref="D121:F121"/>
    <mergeCell ref="G121:I121"/>
    <mergeCell ref="K121:L121"/>
    <mergeCell ref="X121:AA121"/>
    <mergeCell ref="B118:AA118"/>
    <mergeCell ref="A119:C119"/>
    <mergeCell ref="D119:F119"/>
    <mergeCell ref="G119:I119"/>
    <mergeCell ref="K119:L119"/>
    <mergeCell ref="X119:AA119"/>
    <mergeCell ref="B116:AA116"/>
    <mergeCell ref="A117:C117"/>
    <mergeCell ref="D117:F117"/>
    <mergeCell ref="G117:I117"/>
    <mergeCell ref="K117:L117"/>
    <mergeCell ref="X117:AA117"/>
    <mergeCell ref="B126:AA126"/>
    <mergeCell ref="A127:C127"/>
    <mergeCell ref="D127:F127"/>
    <mergeCell ref="G127:I127"/>
    <mergeCell ref="K127:L127"/>
    <mergeCell ref="X127:AA127"/>
    <mergeCell ref="B124:AA124"/>
    <mergeCell ref="A125:C125"/>
    <mergeCell ref="D125:F125"/>
    <mergeCell ref="G125:I125"/>
    <mergeCell ref="K125:L125"/>
    <mergeCell ref="X125:AA125"/>
    <mergeCell ref="B122:AA122"/>
    <mergeCell ref="A123:C123"/>
    <mergeCell ref="D123:F123"/>
    <mergeCell ref="G123:I123"/>
    <mergeCell ref="K123:L123"/>
    <mergeCell ref="X123:AA123"/>
    <mergeCell ref="B132:AA132"/>
    <mergeCell ref="A133:C133"/>
    <mergeCell ref="D133:F133"/>
    <mergeCell ref="G133:I133"/>
    <mergeCell ref="K133:L133"/>
    <mergeCell ref="X133:AA133"/>
    <mergeCell ref="B130:AA130"/>
    <mergeCell ref="A131:C131"/>
    <mergeCell ref="D131:F131"/>
    <mergeCell ref="G131:I131"/>
    <mergeCell ref="K131:L131"/>
    <mergeCell ref="X131:AA131"/>
    <mergeCell ref="B128:AA128"/>
    <mergeCell ref="A129:C129"/>
    <mergeCell ref="D129:F129"/>
    <mergeCell ref="G129:I129"/>
    <mergeCell ref="K129:L129"/>
    <mergeCell ref="X129:AA129"/>
    <mergeCell ref="B138:AA138"/>
    <mergeCell ref="A139:C139"/>
    <mergeCell ref="D139:F139"/>
    <mergeCell ref="G139:I139"/>
    <mergeCell ref="K139:L139"/>
    <mergeCell ref="X139:AA139"/>
    <mergeCell ref="A137:C137"/>
    <mergeCell ref="D137:F137"/>
    <mergeCell ref="G137:I137"/>
    <mergeCell ref="K137:L137"/>
    <mergeCell ref="X137:AA137"/>
    <mergeCell ref="B136:AA136"/>
    <mergeCell ref="B134:AA134"/>
    <mergeCell ref="A135:C135"/>
    <mergeCell ref="D135:F135"/>
    <mergeCell ref="G135:I135"/>
    <mergeCell ref="K135:L135"/>
    <mergeCell ref="X135:AA135"/>
    <mergeCell ref="B144:AA144"/>
    <mergeCell ref="A145:C145"/>
    <mergeCell ref="D145:F145"/>
    <mergeCell ref="G145:I145"/>
    <mergeCell ref="K145:L145"/>
    <mergeCell ref="X145:AA145"/>
    <mergeCell ref="B142:AA142"/>
    <mergeCell ref="A143:C143"/>
    <mergeCell ref="D143:F143"/>
    <mergeCell ref="G143:I143"/>
    <mergeCell ref="K143:L143"/>
    <mergeCell ref="X143:AA143"/>
    <mergeCell ref="B140:AA140"/>
    <mergeCell ref="A141:C141"/>
    <mergeCell ref="D141:F141"/>
    <mergeCell ref="G141:I141"/>
    <mergeCell ref="K141:L141"/>
    <mergeCell ref="X141:AA141"/>
    <mergeCell ref="B150:AA150"/>
    <mergeCell ref="A151:C151"/>
    <mergeCell ref="D151:F151"/>
    <mergeCell ref="G151:I151"/>
    <mergeCell ref="K151:L151"/>
    <mergeCell ref="X151:AA151"/>
    <mergeCell ref="B148:AA148"/>
    <mergeCell ref="A149:C149"/>
    <mergeCell ref="D149:F149"/>
    <mergeCell ref="G149:I149"/>
    <mergeCell ref="K149:L149"/>
    <mergeCell ref="X149:AA149"/>
    <mergeCell ref="B146:AA146"/>
    <mergeCell ref="A147:C147"/>
    <mergeCell ref="D147:F147"/>
    <mergeCell ref="G147:I147"/>
    <mergeCell ref="K147:L147"/>
    <mergeCell ref="X147:AA147"/>
    <mergeCell ref="B156:AA156"/>
    <mergeCell ref="A157:C157"/>
    <mergeCell ref="D157:F157"/>
    <mergeCell ref="G157:I157"/>
    <mergeCell ref="K157:L157"/>
    <mergeCell ref="X157:AA157"/>
    <mergeCell ref="B154:AA154"/>
    <mergeCell ref="A155:C155"/>
    <mergeCell ref="D155:F155"/>
    <mergeCell ref="G155:I155"/>
    <mergeCell ref="K155:L155"/>
    <mergeCell ref="X155:AA155"/>
    <mergeCell ref="B152:AA152"/>
    <mergeCell ref="A153:C153"/>
    <mergeCell ref="D153:F153"/>
    <mergeCell ref="G153:I153"/>
    <mergeCell ref="K153:L153"/>
    <mergeCell ref="X153:AA153"/>
    <mergeCell ref="B162:AA162"/>
    <mergeCell ref="A163:C163"/>
    <mergeCell ref="D163:F163"/>
    <mergeCell ref="G163:I163"/>
    <mergeCell ref="K163:L163"/>
    <mergeCell ref="X163:AA163"/>
    <mergeCell ref="B160:AA160"/>
    <mergeCell ref="A161:C161"/>
    <mergeCell ref="D161:F161"/>
    <mergeCell ref="G161:I161"/>
    <mergeCell ref="K161:L161"/>
    <mergeCell ref="X161:AA161"/>
    <mergeCell ref="B158:AA158"/>
    <mergeCell ref="A159:C159"/>
    <mergeCell ref="D159:F159"/>
    <mergeCell ref="G159:I159"/>
    <mergeCell ref="K159:L159"/>
    <mergeCell ref="X159:AA159"/>
    <mergeCell ref="B170:AA170"/>
    <mergeCell ref="A168:E168"/>
    <mergeCell ref="F168:N168"/>
    <mergeCell ref="X168:AA168"/>
    <mergeCell ref="A169:C169"/>
    <mergeCell ref="D169:F169"/>
    <mergeCell ref="G169:I169"/>
    <mergeCell ref="K169:L169"/>
    <mergeCell ref="T169:W169"/>
    <mergeCell ref="X169:AA169"/>
    <mergeCell ref="B166:AA166"/>
    <mergeCell ref="A167:E167"/>
    <mergeCell ref="F167:N167"/>
    <mergeCell ref="X167:AA167"/>
    <mergeCell ref="B164:AA164"/>
    <mergeCell ref="A165:C165"/>
    <mergeCell ref="D165:F165"/>
    <mergeCell ref="G165:I165"/>
    <mergeCell ref="K165:L165"/>
    <mergeCell ref="X165:AA165"/>
    <mergeCell ref="B176:AA176"/>
    <mergeCell ref="A177:C177"/>
    <mergeCell ref="D177:F177"/>
    <mergeCell ref="G177:I177"/>
    <mergeCell ref="K177:L177"/>
    <mergeCell ref="T177:W177"/>
    <mergeCell ref="X177:AA177"/>
    <mergeCell ref="B174:AA174"/>
    <mergeCell ref="A175:C175"/>
    <mergeCell ref="D175:F175"/>
    <mergeCell ref="G175:I175"/>
    <mergeCell ref="K175:L175"/>
    <mergeCell ref="Q175:R175"/>
    <mergeCell ref="X175:AA175"/>
    <mergeCell ref="X171:AA171"/>
    <mergeCell ref="B172:AA172"/>
    <mergeCell ref="A173:C173"/>
    <mergeCell ref="D173:F173"/>
    <mergeCell ref="G173:I173"/>
    <mergeCell ref="K173:L173"/>
    <mergeCell ref="X173:AA173"/>
    <mergeCell ref="A171:C171"/>
    <mergeCell ref="D171:F171"/>
    <mergeCell ref="G171:I171"/>
    <mergeCell ref="K171:L171"/>
    <mergeCell ref="Q171:R171"/>
    <mergeCell ref="B182:AA182"/>
    <mergeCell ref="A183:C183"/>
    <mergeCell ref="D183:F183"/>
    <mergeCell ref="G183:I183"/>
    <mergeCell ref="K183:L183"/>
    <mergeCell ref="T183:W183"/>
    <mergeCell ref="X183:AA183"/>
    <mergeCell ref="B180:AA180"/>
    <mergeCell ref="A181:C181"/>
    <mergeCell ref="D181:F181"/>
    <mergeCell ref="G181:I181"/>
    <mergeCell ref="K181:L181"/>
    <mergeCell ref="T181:W181"/>
    <mergeCell ref="X181:AA181"/>
    <mergeCell ref="B178:AA178"/>
    <mergeCell ref="A179:C179"/>
    <mergeCell ref="D179:F179"/>
    <mergeCell ref="G179:I179"/>
    <mergeCell ref="K179:L179"/>
    <mergeCell ref="T179:W179"/>
    <mergeCell ref="X179:AA179"/>
    <mergeCell ref="B188:AA188"/>
    <mergeCell ref="A189:C189"/>
    <mergeCell ref="D189:F189"/>
    <mergeCell ref="G189:I189"/>
    <mergeCell ref="K189:L189"/>
    <mergeCell ref="T189:W189"/>
    <mergeCell ref="X189:AA189"/>
    <mergeCell ref="B186:AA186"/>
    <mergeCell ref="A187:C187"/>
    <mergeCell ref="D187:F187"/>
    <mergeCell ref="G187:I187"/>
    <mergeCell ref="K187:L187"/>
    <mergeCell ref="T187:W187"/>
    <mergeCell ref="X187:AA187"/>
    <mergeCell ref="B184:AA184"/>
    <mergeCell ref="A185:C185"/>
    <mergeCell ref="D185:F185"/>
    <mergeCell ref="G185:I185"/>
    <mergeCell ref="K185:L185"/>
    <mergeCell ref="T185:W185"/>
    <mergeCell ref="X185:AA185"/>
    <mergeCell ref="B194:AA194"/>
    <mergeCell ref="A195:C195"/>
    <mergeCell ref="D195:F195"/>
    <mergeCell ref="G195:I195"/>
    <mergeCell ref="K195:L195"/>
    <mergeCell ref="T195:W195"/>
    <mergeCell ref="X195:AA195"/>
    <mergeCell ref="B192:AA192"/>
    <mergeCell ref="A193:C193"/>
    <mergeCell ref="D193:F193"/>
    <mergeCell ref="G193:I193"/>
    <mergeCell ref="K193:L193"/>
    <mergeCell ref="T193:W193"/>
    <mergeCell ref="X193:AA193"/>
    <mergeCell ref="B190:AA190"/>
    <mergeCell ref="A191:C191"/>
    <mergeCell ref="D191:F191"/>
    <mergeCell ref="G191:I191"/>
    <mergeCell ref="K191:L191"/>
    <mergeCell ref="T191:W191"/>
    <mergeCell ref="X191:AA191"/>
    <mergeCell ref="B200:AA200"/>
    <mergeCell ref="A201:C201"/>
    <mergeCell ref="D201:F201"/>
    <mergeCell ref="G201:I201"/>
    <mergeCell ref="K201:L201"/>
    <mergeCell ref="T201:W201"/>
    <mergeCell ref="X201:AA201"/>
    <mergeCell ref="B198:AA198"/>
    <mergeCell ref="A199:C199"/>
    <mergeCell ref="D199:F199"/>
    <mergeCell ref="G199:I199"/>
    <mergeCell ref="K199:L199"/>
    <mergeCell ref="T199:W199"/>
    <mergeCell ref="X199:AA199"/>
    <mergeCell ref="B196:AA196"/>
    <mergeCell ref="A197:C197"/>
    <mergeCell ref="D197:F197"/>
    <mergeCell ref="G197:I197"/>
    <mergeCell ref="K197:L197"/>
    <mergeCell ref="T197:W197"/>
    <mergeCell ref="X197:AA197"/>
    <mergeCell ref="B206:AA206"/>
    <mergeCell ref="A207:C207"/>
    <mergeCell ref="D207:F207"/>
    <mergeCell ref="G207:I207"/>
    <mergeCell ref="K207:L207"/>
    <mergeCell ref="T207:W207"/>
    <mergeCell ref="X207:AA207"/>
    <mergeCell ref="B204:AA204"/>
    <mergeCell ref="A205:C205"/>
    <mergeCell ref="D205:F205"/>
    <mergeCell ref="G205:I205"/>
    <mergeCell ref="K205:L205"/>
    <mergeCell ref="T205:W205"/>
    <mergeCell ref="X205:AA205"/>
    <mergeCell ref="B202:AA202"/>
    <mergeCell ref="A203:C203"/>
    <mergeCell ref="D203:F203"/>
    <mergeCell ref="G203:I203"/>
    <mergeCell ref="K203:L203"/>
    <mergeCell ref="T203:W203"/>
    <mergeCell ref="X203:AA203"/>
    <mergeCell ref="A213:C213"/>
    <mergeCell ref="D213:F213"/>
    <mergeCell ref="G213:I213"/>
    <mergeCell ref="K213:L213"/>
    <mergeCell ref="X213:AA213"/>
    <mergeCell ref="B212:AA212"/>
    <mergeCell ref="B210:AA210"/>
    <mergeCell ref="A211:C211"/>
    <mergeCell ref="D211:F211"/>
    <mergeCell ref="G211:I211"/>
    <mergeCell ref="K211:L211"/>
    <mergeCell ref="T211:W211"/>
    <mergeCell ref="X211:AA211"/>
    <mergeCell ref="B208:AA208"/>
    <mergeCell ref="A209:C209"/>
    <mergeCell ref="D209:F209"/>
    <mergeCell ref="G209:I209"/>
    <mergeCell ref="K209:L209"/>
    <mergeCell ref="T209:W209"/>
    <mergeCell ref="X209:AA209"/>
    <mergeCell ref="B218:AA218"/>
    <mergeCell ref="A219:C219"/>
    <mergeCell ref="D219:F219"/>
    <mergeCell ref="G219:I219"/>
    <mergeCell ref="K219:L219"/>
    <mergeCell ref="T219:W219"/>
    <mergeCell ref="X219:AA219"/>
    <mergeCell ref="B216:AA216"/>
    <mergeCell ref="A217:C217"/>
    <mergeCell ref="D217:F217"/>
    <mergeCell ref="G217:I217"/>
    <mergeCell ref="K217:L217"/>
    <mergeCell ref="X217:AA217"/>
    <mergeCell ref="B214:AA214"/>
    <mergeCell ref="A215:C215"/>
    <mergeCell ref="D215:F215"/>
    <mergeCell ref="G215:I215"/>
    <mergeCell ref="K215:L215"/>
    <mergeCell ref="T215:W215"/>
    <mergeCell ref="X215:AA215"/>
    <mergeCell ref="B224:AA224"/>
    <mergeCell ref="A225:C225"/>
    <mergeCell ref="D225:F225"/>
    <mergeCell ref="G225:I225"/>
    <mergeCell ref="K225:L225"/>
    <mergeCell ref="Q225:R225"/>
    <mergeCell ref="X225:AA225"/>
    <mergeCell ref="B222:AA222"/>
    <mergeCell ref="A223:C223"/>
    <mergeCell ref="D223:F223"/>
    <mergeCell ref="G223:I223"/>
    <mergeCell ref="K223:L223"/>
    <mergeCell ref="T223:W223"/>
    <mergeCell ref="X223:AA223"/>
    <mergeCell ref="B220:AA220"/>
    <mergeCell ref="A221:C221"/>
    <mergeCell ref="D221:F221"/>
    <mergeCell ref="G221:I221"/>
    <mergeCell ref="K221:L221"/>
    <mergeCell ref="Q221:R221"/>
    <mergeCell ref="X221:AA221"/>
    <mergeCell ref="B230:AA230"/>
    <mergeCell ref="A231:C231"/>
    <mergeCell ref="D231:F231"/>
    <mergeCell ref="G231:I231"/>
    <mergeCell ref="K231:L231"/>
    <mergeCell ref="T231:W231"/>
    <mergeCell ref="X231:AA231"/>
    <mergeCell ref="B228:AA228"/>
    <mergeCell ref="A229:C229"/>
    <mergeCell ref="D229:F229"/>
    <mergeCell ref="G229:I229"/>
    <mergeCell ref="K229:L229"/>
    <mergeCell ref="Q229:R229"/>
    <mergeCell ref="X229:AA229"/>
    <mergeCell ref="B226:AA226"/>
    <mergeCell ref="A227:C227"/>
    <mergeCell ref="D227:F227"/>
    <mergeCell ref="G227:I227"/>
    <mergeCell ref="K227:L227"/>
    <mergeCell ref="T227:W227"/>
    <mergeCell ref="X227:AA227"/>
    <mergeCell ref="B236:AA236"/>
    <mergeCell ref="A237:C237"/>
    <mergeCell ref="D237:F237"/>
    <mergeCell ref="G237:I237"/>
    <mergeCell ref="K237:L237"/>
    <mergeCell ref="Q237:R237"/>
    <mergeCell ref="X237:AA237"/>
    <mergeCell ref="B234:AA234"/>
    <mergeCell ref="A235:C235"/>
    <mergeCell ref="D235:F235"/>
    <mergeCell ref="G235:I235"/>
    <mergeCell ref="K235:L235"/>
    <mergeCell ref="T235:W235"/>
    <mergeCell ref="X235:AA235"/>
    <mergeCell ref="B232:AA232"/>
    <mergeCell ref="A233:C233"/>
    <mergeCell ref="D233:F233"/>
    <mergeCell ref="G233:I233"/>
    <mergeCell ref="K233:L233"/>
    <mergeCell ref="Q233:R233"/>
    <mergeCell ref="X233:AA233"/>
    <mergeCell ref="B242:AA242"/>
    <mergeCell ref="A243:C243"/>
    <mergeCell ref="D243:F243"/>
    <mergeCell ref="G243:I243"/>
    <mergeCell ref="K243:L243"/>
    <mergeCell ref="T243:W243"/>
    <mergeCell ref="X243:AA243"/>
    <mergeCell ref="B240:AA240"/>
    <mergeCell ref="A241:C241"/>
    <mergeCell ref="D241:F241"/>
    <mergeCell ref="G241:I241"/>
    <mergeCell ref="K241:L241"/>
    <mergeCell ref="Q241:R241"/>
    <mergeCell ref="X241:AA241"/>
    <mergeCell ref="B238:AA238"/>
    <mergeCell ref="A239:C239"/>
    <mergeCell ref="D239:F239"/>
    <mergeCell ref="G239:I239"/>
    <mergeCell ref="K239:L239"/>
    <mergeCell ref="T239:W239"/>
    <mergeCell ref="X239:AA239"/>
    <mergeCell ref="B248:AA248"/>
    <mergeCell ref="A249:C249"/>
    <mergeCell ref="D249:F249"/>
    <mergeCell ref="G249:I249"/>
    <mergeCell ref="K249:L249"/>
    <mergeCell ref="T249:W249"/>
    <mergeCell ref="X249:AA249"/>
    <mergeCell ref="B246:AA246"/>
    <mergeCell ref="A247:C247"/>
    <mergeCell ref="D247:F247"/>
    <mergeCell ref="G247:I247"/>
    <mergeCell ref="K247:L247"/>
    <mergeCell ref="T247:W247"/>
    <mergeCell ref="X247:AA247"/>
    <mergeCell ref="B244:AA244"/>
    <mergeCell ref="A245:C245"/>
    <mergeCell ref="D245:F245"/>
    <mergeCell ref="G245:I245"/>
    <mergeCell ref="K245:L245"/>
    <mergeCell ref="Q245:R245"/>
    <mergeCell ref="X245:AA245"/>
    <mergeCell ref="A255:C255"/>
    <mergeCell ref="D255:F255"/>
    <mergeCell ref="G255:I255"/>
    <mergeCell ref="K255:L255"/>
    <mergeCell ref="T255:W255"/>
    <mergeCell ref="X255:AA255"/>
    <mergeCell ref="B254:AA254"/>
    <mergeCell ref="B252:AA252"/>
    <mergeCell ref="A253:C253"/>
    <mergeCell ref="D253:F253"/>
    <mergeCell ref="G253:I253"/>
    <mergeCell ref="K253:L253"/>
    <mergeCell ref="T253:W253"/>
    <mergeCell ref="X253:AA253"/>
    <mergeCell ref="B250:AA250"/>
    <mergeCell ref="A251:C251"/>
    <mergeCell ref="D251:F251"/>
    <mergeCell ref="G251:I251"/>
    <mergeCell ref="K251:L251"/>
    <mergeCell ref="T251:W251"/>
    <mergeCell ref="X251:AA251"/>
    <mergeCell ref="B260:AA260"/>
    <mergeCell ref="A261:C261"/>
    <mergeCell ref="D261:F261"/>
    <mergeCell ref="G261:I261"/>
    <mergeCell ref="K261:L261"/>
    <mergeCell ref="T261:W261"/>
    <mergeCell ref="X261:AA261"/>
    <mergeCell ref="B258:AA258"/>
    <mergeCell ref="A259:C259"/>
    <mergeCell ref="D259:F259"/>
    <mergeCell ref="G259:I259"/>
    <mergeCell ref="K259:L259"/>
    <mergeCell ref="T259:W259"/>
    <mergeCell ref="X259:AA259"/>
    <mergeCell ref="B256:AA256"/>
    <mergeCell ref="A257:C257"/>
    <mergeCell ref="D257:F257"/>
    <mergeCell ref="G257:I257"/>
    <mergeCell ref="K257:L257"/>
    <mergeCell ref="T257:W257"/>
    <mergeCell ref="X257:AA257"/>
    <mergeCell ref="B266:AA266"/>
    <mergeCell ref="A267:C267"/>
    <mergeCell ref="D267:F267"/>
    <mergeCell ref="G267:I267"/>
    <mergeCell ref="K267:L267"/>
    <mergeCell ref="T267:W267"/>
    <mergeCell ref="X267:AA267"/>
    <mergeCell ref="B264:AA264"/>
    <mergeCell ref="A265:C265"/>
    <mergeCell ref="D265:F265"/>
    <mergeCell ref="G265:I265"/>
    <mergeCell ref="K265:L265"/>
    <mergeCell ref="T265:W265"/>
    <mergeCell ref="X265:AA265"/>
    <mergeCell ref="B262:AA262"/>
    <mergeCell ref="A263:C263"/>
    <mergeCell ref="D263:F263"/>
    <mergeCell ref="G263:I263"/>
    <mergeCell ref="K263:L263"/>
    <mergeCell ref="T263:W263"/>
    <mergeCell ref="X263:AA263"/>
    <mergeCell ref="B272:AA272"/>
    <mergeCell ref="A273:C273"/>
    <mergeCell ref="D273:F273"/>
    <mergeCell ref="G273:I273"/>
    <mergeCell ref="K273:L273"/>
    <mergeCell ref="T273:W273"/>
    <mergeCell ref="X273:AA273"/>
    <mergeCell ref="B270:AA270"/>
    <mergeCell ref="A271:C271"/>
    <mergeCell ref="D271:F271"/>
    <mergeCell ref="G271:I271"/>
    <mergeCell ref="K271:L271"/>
    <mergeCell ref="T271:W271"/>
    <mergeCell ref="X271:AA271"/>
    <mergeCell ref="B268:AA268"/>
    <mergeCell ref="A269:C269"/>
    <mergeCell ref="D269:F269"/>
    <mergeCell ref="G269:I269"/>
    <mergeCell ref="K269:L269"/>
    <mergeCell ref="T269:W269"/>
    <mergeCell ref="X269:AA269"/>
    <mergeCell ref="B278:AA278"/>
    <mergeCell ref="A279:C279"/>
    <mergeCell ref="D279:F279"/>
    <mergeCell ref="G279:I279"/>
    <mergeCell ref="K279:L279"/>
    <mergeCell ref="T279:W279"/>
    <mergeCell ref="X279:AA279"/>
    <mergeCell ref="B276:AA276"/>
    <mergeCell ref="A277:C277"/>
    <mergeCell ref="D277:F277"/>
    <mergeCell ref="G277:I277"/>
    <mergeCell ref="K277:L277"/>
    <mergeCell ref="T277:W277"/>
    <mergeCell ref="X277:AA277"/>
    <mergeCell ref="B274:AA274"/>
    <mergeCell ref="A275:C275"/>
    <mergeCell ref="D275:F275"/>
    <mergeCell ref="G275:I275"/>
    <mergeCell ref="K275:L275"/>
    <mergeCell ref="T275:W275"/>
    <mergeCell ref="X275:AA275"/>
    <mergeCell ref="B284:AA284"/>
    <mergeCell ref="A285:C285"/>
    <mergeCell ref="D285:F285"/>
    <mergeCell ref="G285:I285"/>
    <mergeCell ref="K285:L285"/>
    <mergeCell ref="T285:W285"/>
    <mergeCell ref="X285:AA285"/>
    <mergeCell ref="B282:AA282"/>
    <mergeCell ref="A283:C283"/>
    <mergeCell ref="D283:F283"/>
    <mergeCell ref="G283:I283"/>
    <mergeCell ref="K283:L283"/>
    <mergeCell ref="T283:W283"/>
    <mergeCell ref="X283:AA283"/>
    <mergeCell ref="B280:AA280"/>
    <mergeCell ref="A281:C281"/>
    <mergeCell ref="D281:F281"/>
    <mergeCell ref="G281:I281"/>
    <mergeCell ref="K281:L281"/>
    <mergeCell ref="T281:W281"/>
    <mergeCell ref="X281:AA281"/>
    <mergeCell ref="B290:AA290"/>
    <mergeCell ref="A291:C291"/>
    <mergeCell ref="D291:F291"/>
    <mergeCell ref="G291:I291"/>
    <mergeCell ref="K291:L291"/>
    <mergeCell ref="T291:W291"/>
    <mergeCell ref="X291:AA291"/>
    <mergeCell ref="B288:AA288"/>
    <mergeCell ref="A289:C289"/>
    <mergeCell ref="D289:F289"/>
    <mergeCell ref="G289:I289"/>
    <mergeCell ref="K289:L289"/>
    <mergeCell ref="T289:W289"/>
    <mergeCell ref="X289:AA289"/>
    <mergeCell ref="B286:AA286"/>
    <mergeCell ref="A287:C287"/>
    <mergeCell ref="D287:F287"/>
    <mergeCell ref="G287:I287"/>
    <mergeCell ref="K287:L287"/>
    <mergeCell ref="T287:W287"/>
    <mergeCell ref="X287:AA287"/>
    <mergeCell ref="A297:C297"/>
    <mergeCell ref="D297:F297"/>
    <mergeCell ref="G297:I297"/>
    <mergeCell ref="K297:L297"/>
    <mergeCell ref="T297:W297"/>
    <mergeCell ref="X297:AA297"/>
    <mergeCell ref="B296:AA296"/>
    <mergeCell ref="B294:AA294"/>
    <mergeCell ref="A295:C295"/>
    <mergeCell ref="D295:F295"/>
    <mergeCell ref="G295:I295"/>
    <mergeCell ref="K295:L295"/>
    <mergeCell ref="T295:W295"/>
    <mergeCell ref="X295:AA295"/>
    <mergeCell ref="B292:AA292"/>
    <mergeCell ref="A293:C293"/>
    <mergeCell ref="D293:F293"/>
    <mergeCell ref="G293:I293"/>
    <mergeCell ref="K293:L293"/>
    <mergeCell ref="T293:W293"/>
    <mergeCell ref="X293:AA293"/>
    <mergeCell ref="B302:AA302"/>
    <mergeCell ref="A303:C303"/>
    <mergeCell ref="D303:F303"/>
    <mergeCell ref="G303:I303"/>
    <mergeCell ref="K303:L303"/>
    <mergeCell ref="T303:W303"/>
    <mergeCell ref="X303:AA303"/>
    <mergeCell ref="B300:AA300"/>
    <mergeCell ref="A301:C301"/>
    <mergeCell ref="D301:F301"/>
    <mergeCell ref="G301:I301"/>
    <mergeCell ref="K301:L301"/>
    <mergeCell ref="T301:W301"/>
    <mergeCell ref="X301:AA301"/>
    <mergeCell ref="B298:AA298"/>
    <mergeCell ref="A299:C299"/>
    <mergeCell ref="D299:F299"/>
    <mergeCell ref="G299:I299"/>
    <mergeCell ref="K299:L299"/>
    <mergeCell ref="T299:W299"/>
    <mergeCell ref="X299:AA299"/>
    <mergeCell ref="B308:AA308"/>
    <mergeCell ref="A309:C309"/>
    <mergeCell ref="D309:F309"/>
    <mergeCell ref="G309:I309"/>
    <mergeCell ref="K309:L309"/>
    <mergeCell ref="T309:W309"/>
    <mergeCell ref="X309:AA309"/>
    <mergeCell ref="B306:AA306"/>
    <mergeCell ref="A307:C307"/>
    <mergeCell ref="D307:F307"/>
    <mergeCell ref="G307:I307"/>
    <mergeCell ref="K307:L307"/>
    <mergeCell ref="T307:W307"/>
    <mergeCell ref="X307:AA307"/>
    <mergeCell ref="B304:AA304"/>
    <mergeCell ref="A305:C305"/>
    <mergeCell ref="D305:F305"/>
    <mergeCell ref="G305:I305"/>
    <mergeCell ref="K305:L305"/>
    <mergeCell ref="T305:W305"/>
    <mergeCell ref="X305:AA305"/>
    <mergeCell ref="B314:AA314"/>
    <mergeCell ref="A315:C315"/>
    <mergeCell ref="D315:F315"/>
    <mergeCell ref="G315:I315"/>
    <mergeCell ref="K315:L315"/>
    <mergeCell ref="T315:W315"/>
    <mergeCell ref="X315:AA315"/>
    <mergeCell ref="B312:AA312"/>
    <mergeCell ref="A313:C313"/>
    <mergeCell ref="D313:F313"/>
    <mergeCell ref="G313:I313"/>
    <mergeCell ref="K313:L313"/>
    <mergeCell ref="T313:W313"/>
    <mergeCell ref="X313:AA313"/>
    <mergeCell ref="B310:AA310"/>
    <mergeCell ref="A311:C311"/>
    <mergeCell ref="D311:F311"/>
    <mergeCell ref="G311:I311"/>
    <mergeCell ref="K311:L311"/>
    <mergeCell ref="T311:W311"/>
    <mergeCell ref="X311:AA311"/>
    <mergeCell ref="B320:AA320"/>
    <mergeCell ref="A321:C321"/>
    <mergeCell ref="D321:F321"/>
    <mergeCell ref="G321:I321"/>
    <mergeCell ref="K321:L321"/>
    <mergeCell ref="T321:W321"/>
    <mergeCell ref="X321:AA321"/>
    <mergeCell ref="B318:AA318"/>
    <mergeCell ref="A319:C319"/>
    <mergeCell ref="D319:F319"/>
    <mergeCell ref="G319:I319"/>
    <mergeCell ref="K319:L319"/>
    <mergeCell ref="T319:W319"/>
    <mergeCell ref="X319:AA319"/>
    <mergeCell ref="B316:AA316"/>
    <mergeCell ref="A317:C317"/>
    <mergeCell ref="D317:F317"/>
    <mergeCell ref="G317:I317"/>
    <mergeCell ref="K317:L317"/>
    <mergeCell ref="T317:W317"/>
    <mergeCell ref="X317:AA317"/>
    <mergeCell ref="B326:AA326"/>
    <mergeCell ref="A327:C327"/>
    <mergeCell ref="D327:F327"/>
    <mergeCell ref="G327:I327"/>
    <mergeCell ref="K327:L327"/>
    <mergeCell ref="T327:W327"/>
    <mergeCell ref="X327:AA327"/>
    <mergeCell ref="B324:AA324"/>
    <mergeCell ref="A325:C325"/>
    <mergeCell ref="D325:F325"/>
    <mergeCell ref="G325:I325"/>
    <mergeCell ref="K325:L325"/>
    <mergeCell ref="T325:W325"/>
    <mergeCell ref="X325:AA325"/>
    <mergeCell ref="B322:AA322"/>
    <mergeCell ref="A323:C323"/>
    <mergeCell ref="D323:F323"/>
    <mergeCell ref="G323:I323"/>
    <mergeCell ref="K323:L323"/>
    <mergeCell ref="T323:W323"/>
    <mergeCell ref="X323:AA323"/>
    <mergeCell ref="B332:AA332"/>
    <mergeCell ref="A333:C333"/>
    <mergeCell ref="D333:F333"/>
    <mergeCell ref="G333:I333"/>
    <mergeCell ref="K333:L333"/>
    <mergeCell ref="T333:W333"/>
    <mergeCell ref="X333:AA333"/>
    <mergeCell ref="B330:AA330"/>
    <mergeCell ref="A331:C331"/>
    <mergeCell ref="D331:F331"/>
    <mergeCell ref="G331:I331"/>
    <mergeCell ref="K331:L331"/>
    <mergeCell ref="T331:W331"/>
    <mergeCell ref="X331:AA331"/>
    <mergeCell ref="B328:AA328"/>
    <mergeCell ref="A329:C329"/>
    <mergeCell ref="D329:F329"/>
    <mergeCell ref="G329:I329"/>
    <mergeCell ref="K329:L329"/>
    <mergeCell ref="T329:W329"/>
    <mergeCell ref="X329:AA329"/>
    <mergeCell ref="A339:C339"/>
    <mergeCell ref="D339:F339"/>
    <mergeCell ref="G339:I339"/>
    <mergeCell ref="K339:L339"/>
    <mergeCell ref="T339:W339"/>
    <mergeCell ref="X339:AA339"/>
    <mergeCell ref="B338:AA338"/>
    <mergeCell ref="B336:AA336"/>
    <mergeCell ref="A337:C337"/>
    <mergeCell ref="D337:F337"/>
    <mergeCell ref="G337:I337"/>
    <mergeCell ref="K337:L337"/>
    <mergeCell ref="T337:W337"/>
    <mergeCell ref="X337:AA337"/>
    <mergeCell ref="B334:AA334"/>
    <mergeCell ref="A335:C335"/>
    <mergeCell ref="D335:F335"/>
    <mergeCell ref="G335:I335"/>
    <mergeCell ref="K335:L335"/>
    <mergeCell ref="T335:W335"/>
    <mergeCell ref="X335:AA335"/>
    <mergeCell ref="B344:AA344"/>
    <mergeCell ref="A345:C345"/>
    <mergeCell ref="D345:F345"/>
    <mergeCell ref="G345:I345"/>
    <mergeCell ref="K345:L345"/>
    <mergeCell ref="T345:W345"/>
    <mergeCell ref="X345:AA345"/>
    <mergeCell ref="B342:AA342"/>
    <mergeCell ref="A343:C343"/>
    <mergeCell ref="D343:F343"/>
    <mergeCell ref="G343:I343"/>
    <mergeCell ref="K343:L343"/>
    <mergeCell ref="T343:W343"/>
    <mergeCell ref="X343:AA343"/>
    <mergeCell ref="B340:AA340"/>
    <mergeCell ref="A341:C341"/>
    <mergeCell ref="D341:F341"/>
    <mergeCell ref="G341:I341"/>
    <mergeCell ref="K341:L341"/>
    <mergeCell ref="T341:W341"/>
    <mergeCell ref="X341:AA341"/>
    <mergeCell ref="B350:AA350"/>
    <mergeCell ref="A351:C351"/>
    <mergeCell ref="D351:F351"/>
    <mergeCell ref="G351:I351"/>
    <mergeCell ref="K351:L351"/>
    <mergeCell ref="T351:W351"/>
    <mergeCell ref="X351:AA351"/>
    <mergeCell ref="B348:AA348"/>
    <mergeCell ref="A349:C349"/>
    <mergeCell ref="D349:F349"/>
    <mergeCell ref="G349:I349"/>
    <mergeCell ref="K349:L349"/>
    <mergeCell ref="T349:W349"/>
    <mergeCell ref="X349:AA349"/>
    <mergeCell ref="B346:AA346"/>
    <mergeCell ref="A347:C347"/>
    <mergeCell ref="D347:F347"/>
    <mergeCell ref="G347:I347"/>
    <mergeCell ref="K347:L347"/>
    <mergeCell ref="T347:W347"/>
    <mergeCell ref="X347:AA347"/>
    <mergeCell ref="B356:AA356"/>
    <mergeCell ref="A357:C357"/>
    <mergeCell ref="D357:F357"/>
    <mergeCell ref="G357:I357"/>
    <mergeCell ref="K357:L357"/>
    <mergeCell ref="T357:W357"/>
    <mergeCell ref="X357:AA357"/>
    <mergeCell ref="B354:AA354"/>
    <mergeCell ref="A355:C355"/>
    <mergeCell ref="D355:F355"/>
    <mergeCell ref="G355:I355"/>
    <mergeCell ref="K355:L355"/>
    <mergeCell ref="T355:W355"/>
    <mergeCell ref="X355:AA355"/>
    <mergeCell ref="B352:AA352"/>
    <mergeCell ref="A353:C353"/>
    <mergeCell ref="D353:F353"/>
    <mergeCell ref="G353:I353"/>
    <mergeCell ref="K353:L353"/>
    <mergeCell ref="T353:W353"/>
    <mergeCell ref="X353:AA353"/>
    <mergeCell ref="B362:AA362"/>
    <mergeCell ref="A363:C363"/>
    <mergeCell ref="D363:F363"/>
    <mergeCell ref="G363:I363"/>
    <mergeCell ref="K363:L363"/>
    <mergeCell ref="T363:W363"/>
    <mergeCell ref="X363:AA363"/>
    <mergeCell ref="B360:AA360"/>
    <mergeCell ref="A361:C361"/>
    <mergeCell ref="D361:F361"/>
    <mergeCell ref="G361:I361"/>
    <mergeCell ref="K361:L361"/>
    <mergeCell ref="T361:W361"/>
    <mergeCell ref="X361:AA361"/>
    <mergeCell ref="B358:AA358"/>
    <mergeCell ref="A359:C359"/>
    <mergeCell ref="D359:F359"/>
    <mergeCell ref="G359:I359"/>
    <mergeCell ref="K359:L359"/>
    <mergeCell ref="T359:W359"/>
    <mergeCell ref="X359:AA359"/>
    <mergeCell ref="A370:AA370"/>
    <mergeCell ref="B371:AA371"/>
    <mergeCell ref="B368:AA368"/>
    <mergeCell ref="A369:C369"/>
    <mergeCell ref="D369:F369"/>
    <mergeCell ref="G369:I369"/>
    <mergeCell ref="K369:L369"/>
    <mergeCell ref="T369:W369"/>
    <mergeCell ref="X369:AA369"/>
    <mergeCell ref="B366:AA366"/>
    <mergeCell ref="A367:C367"/>
    <mergeCell ref="D367:F367"/>
    <mergeCell ref="G367:I367"/>
    <mergeCell ref="K367:L367"/>
    <mergeCell ref="T367:W367"/>
    <mergeCell ref="X367:AA367"/>
    <mergeCell ref="B364:AA364"/>
    <mergeCell ref="A365:C365"/>
    <mergeCell ref="D365:F365"/>
    <mergeCell ref="G365:I365"/>
    <mergeCell ref="K365:L365"/>
    <mergeCell ref="T365:W365"/>
    <mergeCell ref="X365:AA365"/>
    <mergeCell ref="X374:AA374"/>
    <mergeCell ref="B375:AA375"/>
    <mergeCell ref="A374:C374"/>
    <mergeCell ref="D374:F374"/>
    <mergeCell ref="G374:I374"/>
    <mergeCell ref="K374:L374"/>
    <mergeCell ref="T374:W374"/>
    <mergeCell ref="A372:E372"/>
    <mergeCell ref="F372:N372"/>
    <mergeCell ref="Q372:R372"/>
    <mergeCell ref="T372:W372"/>
    <mergeCell ref="X372:AA372"/>
    <mergeCell ref="A373:E373"/>
    <mergeCell ref="F373:N373"/>
    <mergeCell ref="Q373:R373"/>
    <mergeCell ref="T373:W373"/>
    <mergeCell ref="X373:AA373"/>
    <mergeCell ref="X380:AA380"/>
    <mergeCell ref="B381:AA381"/>
    <mergeCell ref="B379:AA379"/>
    <mergeCell ref="A380:C380"/>
    <mergeCell ref="D380:F380"/>
    <mergeCell ref="G380:I380"/>
    <mergeCell ref="K380:L380"/>
    <mergeCell ref="T380:W380"/>
    <mergeCell ref="A378:C378"/>
    <mergeCell ref="D378:F378"/>
    <mergeCell ref="G378:I378"/>
    <mergeCell ref="K378:L378"/>
    <mergeCell ref="X378:AA378"/>
    <mergeCell ref="B377:AA377"/>
    <mergeCell ref="A376:C376"/>
    <mergeCell ref="D376:F376"/>
    <mergeCell ref="G376:I376"/>
    <mergeCell ref="K376:L376"/>
    <mergeCell ref="X376:AA376"/>
    <mergeCell ref="A386:E386"/>
    <mergeCell ref="F386:N386"/>
    <mergeCell ref="T386:W386"/>
    <mergeCell ref="X386:AA386"/>
    <mergeCell ref="A387:E387"/>
    <mergeCell ref="F387:N387"/>
    <mergeCell ref="T387:W387"/>
    <mergeCell ref="X387:AA387"/>
    <mergeCell ref="X384:AA384"/>
    <mergeCell ref="B385:AA385"/>
    <mergeCell ref="A384:C384"/>
    <mergeCell ref="D384:F384"/>
    <mergeCell ref="G384:I384"/>
    <mergeCell ref="K384:L384"/>
    <mergeCell ref="T384:W384"/>
    <mergeCell ref="A382:E382"/>
    <mergeCell ref="F382:N382"/>
    <mergeCell ref="T382:W382"/>
    <mergeCell ref="X382:AA382"/>
    <mergeCell ref="A383:E383"/>
    <mergeCell ref="F383:N383"/>
    <mergeCell ref="T383:W383"/>
    <mergeCell ref="X383:AA383"/>
    <mergeCell ref="A391:E391"/>
    <mergeCell ref="F391:N391"/>
    <mergeCell ref="X391:AA391"/>
    <mergeCell ref="B389:AA389"/>
    <mergeCell ref="A390:E390"/>
    <mergeCell ref="F390:N390"/>
    <mergeCell ref="X390:AA390"/>
    <mergeCell ref="A388:C388"/>
    <mergeCell ref="D388:F388"/>
    <mergeCell ref="G388:I388"/>
    <mergeCell ref="K388:L388"/>
    <mergeCell ref="X388:AA388"/>
    <mergeCell ref="B395:AA395"/>
    <mergeCell ref="A396:C396"/>
    <mergeCell ref="D396:F396"/>
    <mergeCell ref="G396:I396"/>
    <mergeCell ref="K396:L396"/>
    <mergeCell ref="X396:AA396"/>
    <mergeCell ref="B393:AA393"/>
    <mergeCell ref="A394:C394"/>
    <mergeCell ref="D394:F394"/>
    <mergeCell ref="G394:I394"/>
    <mergeCell ref="K394:L394"/>
    <mergeCell ref="X394:AA394"/>
    <mergeCell ref="A392:C392"/>
    <mergeCell ref="D392:F392"/>
    <mergeCell ref="G392:I392"/>
    <mergeCell ref="K392:L392"/>
    <mergeCell ref="X392:AA392"/>
    <mergeCell ref="B401:AA401"/>
    <mergeCell ref="A402:C402"/>
    <mergeCell ref="D402:F402"/>
    <mergeCell ref="G402:I402"/>
    <mergeCell ref="K402:L402"/>
    <mergeCell ref="X402:AA402"/>
    <mergeCell ref="A400:C400"/>
    <mergeCell ref="D400:F400"/>
    <mergeCell ref="G400:I400"/>
    <mergeCell ref="K400:L400"/>
    <mergeCell ref="X400:AA400"/>
    <mergeCell ref="Q649:T649"/>
    <mergeCell ref="B399:AA399"/>
    <mergeCell ref="B397:AA397"/>
    <mergeCell ref="A398:C398"/>
    <mergeCell ref="D398:F398"/>
    <mergeCell ref="G398:I398"/>
    <mergeCell ref="K398:L398"/>
    <mergeCell ref="X398:AA398"/>
    <mergeCell ref="A499:AA499"/>
    <mergeCell ref="A528:C528"/>
    <mergeCell ref="D528:F528"/>
    <mergeCell ref="G528:I528"/>
    <mergeCell ref="K528:L528"/>
    <mergeCell ref="X528:AA528"/>
    <mergeCell ref="B407:AA407"/>
    <mergeCell ref="A408:C408"/>
    <mergeCell ref="D408:F408"/>
    <mergeCell ref="G408:I408"/>
    <mergeCell ref="K408:L408"/>
    <mergeCell ref="Q408:R408"/>
    <mergeCell ref="X408:AA408"/>
    <mergeCell ref="B405:AA405"/>
    <mergeCell ref="A406:C406"/>
    <mergeCell ref="D406:F406"/>
    <mergeCell ref="G406:I406"/>
    <mergeCell ref="K406:L406"/>
    <mergeCell ref="X406:AA406"/>
    <mergeCell ref="B403:AA403"/>
    <mergeCell ref="A404:C404"/>
    <mergeCell ref="D404:F404"/>
    <mergeCell ref="G404:I404"/>
    <mergeCell ref="K404:L404"/>
    <mergeCell ref="X404:AA404"/>
    <mergeCell ref="A411:E411"/>
    <mergeCell ref="F411:N411"/>
    <mergeCell ref="Q411:R411"/>
    <mergeCell ref="X411:AA411"/>
    <mergeCell ref="B409:AA409"/>
    <mergeCell ref="A410:E410"/>
    <mergeCell ref="F410:N410"/>
    <mergeCell ref="Q410:R410"/>
    <mergeCell ref="X410:AA410"/>
    <mergeCell ref="A412:C412"/>
    <mergeCell ref="D412:F412"/>
    <mergeCell ref="G412:I412"/>
    <mergeCell ref="K412:L412"/>
    <mergeCell ref="X412:AA412"/>
    <mergeCell ref="Q648:T648"/>
    <mergeCell ref="B417:AA417"/>
    <mergeCell ref="A418:C418"/>
    <mergeCell ref="D418:F418"/>
    <mergeCell ref="G418:I418"/>
    <mergeCell ref="K418:L418"/>
    <mergeCell ref="X418:AA418"/>
    <mergeCell ref="B415:AA415"/>
    <mergeCell ref="A416:C416"/>
    <mergeCell ref="D416:F416"/>
    <mergeCell ref="G416:I416"/>
    <mergeCell ref="K416:L416"/>
    <mergeCell ref="X416:AA416"/>
    <mergeCell ref="B413:AA413"/>
    <mergeCell ref="A414:C414"/>
    <mergeCell ref="D414:F414"/>
    <mergeCell ref="G414:I414"/>
    <mergeCell ref="K414:L414"/>
    <mergeCell ref="X414:AA414"/>
    <mergeCell ref="B425:AA425"/>
    <mergeCell ref="B423:AA423"/>
    <mergeCell ref="A424:C424"/>
    <mergeCell ref="D424:F424"/>
    <mergeCell ref="G424:I424"/>
    <mergeCell ref="K424:L424"/>
    <mergeCell ref="X424:AA424"/>
    <mergeCell ref="B421:AA421"/>
    <mergeCell ref="A422:C422"/>
    <mergeCell ref="D422:F422"/>
    <mergeCell ref="G422:I422"/>
    <mergeCell ref="K422:L422"/>
    <mergeCell ref="X422:AA422"/>
    <mergeCell ref="B419:AA419"/>
    <mergeCell ref="A420:C420"/>
    <mergeCell ref="D420:F420"/>
    <mergeCell ref="G420:I420"/>
    <mergeCell ref="K420:L420"/>
    <mergeCell ref="X420:AA420"/>
    <mergeCell ref="B429:AA429"/>
    <mergeCell ref="A430:C430"/>
    <mergeCell ref="D430:F430"/>
    <mergeCell ref="G430:I430"/>
    <mergeCell ref="K430:L430"/>
    <mergeCell ref="X430:AA430"/>
    <mergeCell ref="B427:AA427"/>
    <mergeCell ref="A428:C428"/>
    <mergeCell ref="D428:F428"/>
    <mergeCell ref="G428:I428"/>
    <mergeCell ref="K428:L428"/>
    <mergeCell ref="X428:AA428"/>
    <mergeCell ref="A426:C426"/>
    <mergeCell ref="D426:F426"/>
    <mergeCell ref="G426:I426"/>
    <mergeCell ref="K426:L426"/>
    <mergeCell ref="X426:AA426"/>
    <mergeCell ref="B435:AA435"/>
    <mergeCell ref="A436:C436"/>
    <mergeCell ref="D436:F436"/>
    <mergeCell ref="G436:I436"/>
    <mergeCell ref="K436:L436"/>
    <mergeCell ref="X436:AA436"/>
    <mergeCell ref="B433:AA433"/>
    <mergeCell ref="A434:C434"/>
    <mergeCell ref="D434:F434"/>
    <mergeCell ref="G434:I434"/>
    <mergeCell ref="K434:L434"/>
    <mergeCell ref="X434:AA434"/>
    <mergeCell ref="B431:AA431"/>
    <mergeCell ref="A432:C432"/>
    <mergeCell ref="D432:F432"/>
    <mergeCell ref="G432:I432"/>
    <mergeCell ref="K432:L432"/>
    <mergeCell ref="X432:AA432"/>
    <mergeCell ref="B441:AA441"/>
    <mergeCell ref="A442:C442"/>
    <mergeCell ref="D442:F442"/>
    <mergeCell ref="G442:I442"/>
    <mergeCell ref="K442:L442"/>
    <mergeCell ref="X442:AA442"/>
    <mergeCell ref="B439:AA439"/>
    <mergeCell ref="A440:C440"/>
    <mergeCell ref="D440:F440"/>
    <mergeCell ref="G440:I440"/>
    <mergeCell ref="K440:L440"/>
    <mergeCell ref="X440:AA440"/>
    <mergeCell ref="B437:AA437"/>
    <mergeCell ref="A438:C438"/>
    <mergeCell ref="D438:F438"/>
    <mergeCell ref="G438:I438"/>
    <mergeCell ref="K438:L438"/>
    <mergeCell ref="X438:AA438"/>
    <mergeCell ref="B447:AA447"/>
    <mergeCell ref="A448:C448"/>
    <mergeCell ref="D448:F448"/>
    <mergeCell ref="G448:I448"/>
    <mergeCell ref="K448:L448"/>
    <mergeCell ref="X448:AA448"/>
    <mergeCell ref="B445:AA445"/>
    <mergeCell ref="A446:C446"/>
    <mergeCell ref="D446:F446"/>
    <mergeCell ref="G446:I446"/>
    <mergeCell ref="K446:L446"/>
    <mergeCell ref="X446:AA446"/>
    <mergeCell ref="B443:AA443"/>
    <mergeCell ref="A444:C444"/>
    <mergeCell ref="D444:F444"/>
    <mergeCell ref="G444:I444"/>
    <mergeCell ref="K444:L444"/>
    <mergeCell ref="X444:AA444"/>
    <mergeCell ref="B453:AA453"/>
    <mergeCell ref="A454:C454"/>
    <mergeCell ref="D454:F454"/>
    <mergeCell ref="G454:I454"/>
    <mergeCell ref="K454:L454"/>
    <mergeCell ref="X454:AA454"/>
    <mergeCell ref="B451:AA451"/>
    <mergeCell ref="A452:C452"/>
    <mergeCell ref="D452:F452"/>
    <mergeCell ref="G452:I452"/>
    <mergeCell ref="K452:L452"/>
    <mergeCell ref="X452:AA452"/>
    <mergeCell ref="B449:AA449"/>
    <mergeCell ref="A450:C450"/>
    <mergeCell ref="D450:F450"/>
    <mergeCell ref="G450:I450"/>
    <mergeCell ref="K450:L450"/>
    <mergeCell ref="X450:AA450"/>
    <mergeCell ref="B459:AA459"/>
    <mergeCell ref="A460:C460"/>
    <mergeCell ref="D460:F460"/>
    <mergeCell ref="G460:I460"/>
    <mergeCell ref="K460:L460"/>
    <mergeCell ref="X460:AA460"/>
    <mergeCell ref="B457:AA457"/>
    <mergeCell ref="A458:C458"/>
    <mergeCell ref="D458:F458"/>
    <mergeCell ref="G458:I458"/>
    <mergeCell ref="K458:L458"/>
    <mergeCell ref="X458:AA458"/>
    <mergeCell ref="B455:AA455"/>
    <mergeCell ref="A456:C456"/>
    <mergeCell ref="D456:F456"/>
    <mergeCell ref="G456:I456"/>
    <mergeCell ref="K456:L456"/>
    <mergeCell ref="X456:AA456"/>
    <mergeCell ref="A466:C466"/>
    <mergeCell ref="D466:F466"/>
    <mergeCell ref="G466:I466"/>
    <mergeCell ref="K466:L466"/>
    <mergeCell ref="X466:AA466"/>
    <mergeCell ref="Q646:T646"/>
    <mergeCell ref="B465:AA465"/>
    <mergeCell ref="B463:AA463"/>
    <mergeCell ref="A464:C464"/>
    <mergeCell ref="D464:F464"/>
    <mergeCell ref="G464:I464"/>
    <mergeCell ref="K464:L464"/>
    <mergeCell ref="X464:AA464"/>
    <mergeCell ref="B461:AA461"/>
    <mergeCell ref="A462:C462"/>
    <mergeCell ref="D462:F462"/>
    <mergeCell ref="G462:I462"/>
    <mergeCell ref="K462:L462"/>
    <mergeCell ref="X462:AA462"/>
    <mergeCell ref="B471:AA471"/>
    <mergeCell ref="A472:C472"/>
    <mergeCell ref="D472:F472"/>
    <mergeCell ref="G472:I472"/>
    <mergeCell ref="K472:L472"/>
    <mergeCell ref="X472:AA472"/>
    <mergeCell ref="B469:AA469"/>
    <mergeCell ref="A470:C470"/>
    <mergeCell ref="D470:F470"/>
    <mergeCell ref="G470:I470"/>
    <mergeCell ref="K470:L470"/>
    <mergeCell ref="X470:AA470"/>
    <mergeCell ref="B467:AA467"/>
    <mergeCell ref="A468:C468"/>
    <mergeCell ref="D468:F468"/>
    <mergeCell ref="G468:I468"/>
    <mergeCell ref="K468:L468"/>
    <mergeCell ref="X468:AA468"/>
    <mergeCell ref="B477:AA477"/>
    <mergeCell ref="A478:C478"/>
    <mergeCell ref="D478:F478"/>
    <mergeCell ref="G478:I478"/>
    <mergeCell ref="K478:L478"/>
    <mergeCell ref="X478:AA478"/>
    <mergeCell ref="B475:AA475"/>
    <mergeCell ref="A476:C476"/>
    <mergeCell ref="D476:F476"/>
    <mergeCell ref="G476:I476"/>
    <mergeCell ref="K476:L476"/>
    <mergeCell ref="X476:AA476"/>
    <mergeCell ref="B473:AA473"/>
    <mergeCell ref="A474:C474"/>
    <mergeCell ref="D474:F474"/>
    <mergeCell ref="G474:I474"/>
    <mergeCell ref="K474:L474"/>
    <mergeCell ref="X474:AA474"/>
    <mergeCell ref="B483:AA483"/>
    <mergeCell ref="A484:C484"/>
    <mergeCell ref="D484:F484"/>
    <mergeCell ref="G484:I484"/>
    <mergeCell ref="K484:L484"/>
    <mergeCell ref="X484:AA484"/>
    <mergeCell ref="B481:AA481"/>
    <mergeCell ref="A482:C482"/>
    <mergeCell ref="D482:F482"/>
    <mergeCell ref="G482:I482"/>
    <mergeCell ref="K482:L482"/>
    <mergeCell ref="X482:AA482"/>
    <mergeCell ref="B479:AA479"/>
    <mergeCell ref="A480:C480"/>
    <mergeCell ref="D480:F480"/>
    <mergeCell ref="G480:I480"/>
    <mergeCell ref="K480:L480"/>
    <mergeCell ref="X480:AA480"/>
    <mergeCell ref="B489:AA489"/>
    <mergeCell ref="A490:C490"/>
    <mergeCell ref="D490:F490"/>
    <mergeCell ref="G490:I490"/>
    <mergeCell ref="K490:L490"/>
    <mergeCell ref="X490:AA490"/>
    <mergeCell ref="B487:AA487"/>
    <mergeCell ref="A488:C488"/>
    <mergeCell ref="D488:F488"/>
    <mergeCell ref="G488:I488"/>
    <mergeCell ref="K488:L488"/>
    <mergeCell ref="X488:AA488"/>
    <mergeCell ref="B485:AA485"/>
    <mergeCell ref="A486:C486"/>
    <mergeCell ref="D486:F486"/>
    <mergeCell ref="G486:I486"/>
    <mergeCell ref="K486:L486"/>
    <mergeCell ref="X486:AA486"/>
    <mergeCell ref="B495:AA495"/>
    <mergeCell ref="A496:C496"/>
    <mergeCell ref="D496:F496"/>
    <mergeCell ref="G496:I496"/>
    <mergeCell ref="K496:L496"/>
    <mergeCell ref="X496:AA496"/>
    <mergeCell ref="B493:AA493"/>
    <mergeCell ref="A494:C494"/>
    <mergeCell ref="D494:F494"/>
    <mergeCell ref="G494:I494"/>
    <mergeCell ref="K494:L494"/>
    <mergeCell ref="X494:AA494"/>
    <mergeCell ref="B491:AA491"/>
    <mergeCell ref="A492:C492"/>
    <mergeCell ref="D492:F492"/>
    <mergeCell ref="G492:I492"/>
    <mergeCell ref="K492:L492"/>
    <mergeCell ref="X492:AA492"/>
    <mergeCell ref="B503:AA503"/>
    <mergeCell ref="B501:AA501"/>
    <mergeCell ref="A502:C502"/>
    <mergeCell ref="D502:F502"/>
    <mergeCell ref="G502:I502"/>
    <mergeCell ref="K502:L502"/>
    <mergeCell ref="X502:AA502"/>
    <mergeCell ref="A500:C500"/>
    <mergeCell ref="D500:F500"/>
    <mergeCell ref="G500:I500"/>
    <mergeCell ref="K500:L500"/>
    <mergeCell ref="X500:AA500"/>
    <mergeCell ref="Q645:T645"/>
    <mergeCell ref="A498:C498"/>
    <mergeCell ref="D498:F498"/>
    <mergeCell ref="G498:I498"/>
    <mergeCell ref="K498:L498"/>
    <mergeCell ref="X498:AA498"/>
    <mergeCell ref="B507:AA507"/>
    <mergeCell ref="A508:C508"/>
    <mergeCell ref="D508:F508"/>
    <mergeCell ref="G508:I508"/>
    <mergeCell ref="K508:L508"/>
    <mergeCell ref="X508:AA508"/>
    <mergeCell ref="B505:AA505"/>
    <mergeCell ref="A506:C506"/>
    <mergeCell ref="D506:F506"/>
    <mergeCell ref="G506:I506"/>
    <mergeCell ref="K506:L506"/>
    <mergeCell ref="X506:AA506"/>
    <mergeCell ref="A504:C504"/>
    <mergeCell ref="D504:F504"/>
    <mergeCell ref="G504:I504"/>
    <mergeCell ref="K504:L504"/>
    <mergeCell ref="X504:AA504"/>
    <mergeCell ref="B513:AA513"/>
    <mergeCell ref="A514:C514"/>
    <mergeCell ref="D514:F514"/>
    <mergeCell ref="G514:I514"/>
    <mergeCell ref="K514:L514"/>
    <mergeCell ref="X514:AA514"/>
    <mergeCell ref="B511:AA511"/>
    <mergeCell ref="A512:C512"/>
    <mergeCell ref="D512:F512"/>
    <mergeCell ref="G512:I512"/>
    <mergeCell ref="K512:L512"/>
    <mergeCell ref="X512:AA512"/>
    <mergeCell ref="B509:AA509"/>
    <mergeCell ref="A510:C510"/>
    <mergeCell ref="D510:F510"/>
    <mergeCell ref="G510:I510"/>
    <mergeCell ref="K510:L510"/>
    <mergeCell ref="X510:AA510"/>
    <mergeCell ref="B519:AA519"/>
    <mergeCell ref="A520:C520"/>
    <mergeCell ref="D520:F520"/>
    <mergeCell ref="G520:I520"/>
    <mergeCell ref="K520:L520"/>
    <mergeCell ref="X520:AA520"/>
    <mergeCell ref="B517:AA517"/>
    <mergeCell ref="A518:C518"/>
    <mergeCell ref="D518:F518"/>
    <mergeCell ref="G518:I518"/>
    <mergeCell ref="K518:L518"/>
    <mergeCell ref="X518:AA518"/>
    <mergeCell ref="B515:AA515"/>
    <mergeCell ref="A516:C516"/>
    <mergeCell ref="D516:F516"/>
    <mergeCell ref="G516:I516"/>
    <mergeCell ref="K516:L516"/>
    <mergeCell ref="X516:AA516"/>
    <mergeCell ref="B527:AA527"/>
    <mergeCell ref="B525:AA525"/>
    <mergeCell ref="A526:C526"/>
    <mergeCell ref="D526:F526"/>
    <mergeCell ref="G526:I526"/>
    <mergeCell ref="K526:L526"/>
    <mergeCell ref="X526:AA526"/>
    <mergeCell ref="B523:AA523"/>
    <mergeCell ref="A524:C524"/>
    <mergeCell ref="D524:F524"/>
    <mergeCell ref="G524:I524"/>
    <mergeCell ref="K524:L524"/>
    <mergeCell ref="X524:AA524"/>
    <mergeCell ref="B521:AA521"/>
    <mergeCell ref="A522:C522"/>
    <mergeCell ref="D522:F522"/>
    <mergeCell ref="G522:I522"/>
    <mergeCell ref="K522:L522"/>
    <mergeCell ref="X522:AA522"/>
    <mergeCell ref="A540:C540"/>
    <mergeCell ref="D540:F540"/>
    <mergeCell ref="G540:I540"/>
    <mergeCell ref="K540:L540"/>
    <mergeCell ref="X540:AA540"/>
    <mergeCell ref="B539:AA539"/>
    <mergeCell ref="A537:E537"/>
    <mergeCell ref="F537:N537"/>
    <mergeCell ref="X537:AA537"/>
    <mergeCell ref="A538:C538"/>
    <mergeCell ref="D538:F538"/>
    <mergeCell ref="G538:I538"/>
    <mergeCell ref="K538:L538"/>
    <mergeCell ref="X538:AA538"/>
    <mergeCell ref="A536:E536"/>
    <mergeCell ref="F536:N536"/>
    <mergeCell ref="X536:AA536"/>
    <mergeCell ref="B545:AA545"/>
    <mergeCell ref="A546:C546"/>
    <mergeCell ref="D546:F546"/>
    <mergeCell ref="G546:I546"/>
    <mergeCell ref="K546:L546"/>
    <mergeCell ref="X546:AA546"/>
    <mergeCell ref="B543:AA543"/>
    <mergeCell ref="A544:C544"/>
    <mergeCell ref="D544:F544"/>
    <mergeCell ref="G544:I544"/>
    <mergeCell ref="K544:L544"/>
    <mergeCell ref="X544:AA544"/>
    <mergeCell ref="B541:AA541"/>
    <mergeCell ref="A542:C542"/>
    <mergeCell ref="D542:F542"/>
    <mergeCell ref="G542:I542"/>
    <mergeCell ref="K542:L542"/>
    <mergeCell ref="X542:AA542"/>
    <mergeCell ref="B551:AA551"/>
    <mergeCell ref="A552:C552"/>
    <mergeCell ref="D552:F552"/>
    <mergeCell ref="G552:I552"/>
    <mergeCell ref="K552:L552"/>
    <mergeCell ref="X552:AA552"/>
    <mergeCell ref="B549:AA549"/>
    <mergeCell ref="A550:C550"/>
    <mergeCell ref="D550:F550"/>
    <mergeCell ref="G550:I550"/>
    <mergeCell ref="K550:L550"/>
    <mergeCell ref="X550:AA550"/>
    <mergeCell ref="B547:AA547"/>
    <mergeCell ref="A548:C548"/>
    <mergeCell ref="D548:F548"/>
    <mergeCell ref="G548:I548"/>
    <mergeCell ref="K548:L548"/>
    <mergeCell ref="X548:AA548"/>
    <mergeCell ref="U651:AA651"/>
    <mergeCell ref="Q641:T641"/>
    <mergeCell ref="Q642:T642"/>
    <mergeCell ref="Q643:T643"/>
    <mergeCell ref="Q644:T644"/>
    <mergeCell ref="B557:AA557"/>
    <mergeCell ref="B555:AA555"/>
    <mergeCell ref="A556:C556"/>
    <mergeCell ref="D556:F556"/>
    <mergeCell ref="G556:I556"/>
    <mergeCell ref="K556:L556"/>
    <mergeCell ref="X556:AA556"/>
    <mergeCell ref="B553:AA553"/>
    <mergeCell ref="A554:C554"/>
    <mergeCell ref="D554:F554"/>
    <mergeCell ref="G554:I554"/>
    <mergeCell ref="K554:L554"/>
    <mergeCell ref="X554:AA554"/>
    <mergeCell ref="Q647:T647"/>
    <mergeCell ref="Q650:T650"/>
    <mergeCell ref="Q651:T651"/>
    <mergeCell ref="B561:AA561"/>
    <mergeCell ref="A562:C562"/>
    <mergeCell ref="D562:F562"/>
    <mergeCell ref="G562:I562"/>
    <mergeCell ref="K562:L562"/>
    <mergeCell ref="X562:AA562"/>
    <mergeCell ref="B559:AA559"/>
    <mergeCell ref="A560:C560"/>
    <mergeCell ref="D560:F560"/>
    <mergeCell ref="G560:I560"/>
    <mergeCell ref="K560:L560"/>
    <mergeCell ref="X560:AA560"/>
    <mergeCell ref="A558:C558"/>
    <mergeCell ref="D558:F558"/>
    <mergeCell ref="G558:I558"/>
    <mergeCell ref="K558:L558"/>
    <mergeCell ref="X558:AA558"/>
    <mergeCell ref="B567:AA567"/>
    <mergeCell ref="A568:C568"/>
    <mergeCell ref="D568:F568"/>
    <mergeCell ref="G568:I568"/>
    <mergeCell ref="K568:L568"/>
    <mergeCell ref="X568:AA568"/>
    <mergeCell ref="B565:AA565"/>
    <mergeCell ref="A566:C566"/>
    <mergeCell ref="D566:F566"/>
    <mergeCell ref="G566:I566"/>
    <mergeCell ref="K566:L566"/>
    <mergeCell ref="X566:AA566"/>
    <mergeCell ref="B563:AA563"/>
    <mergeCell ref="A564:C564"/>
    <mergeCell ref="D564:F564"/>
    <mergeCell ref="G564:I564"/>
    <mergeCell ref="K564:L564"/>
    <mergeCell ref="X564:AA564"/>
    <mergeCell ref="B573:AA573"/>
    <mergeCell ref="A574:C574"/>
    <mergeCell ref="D574:F574"/>
    <mergeCell ref="G574:I574"/>
    <mergeCell ref="K574:L574"/>
    <mergeCell ref="X574:AA574"/>
    <mergeCell ref="B571:AA571"/>
    <mergeCell ref="A572:C572"/>
    <mergeCell ref="D572:F572"/>
    <mergeCell ref="G572:I572"/>
    <mergeCell ref="K572:L572"/>
    <mergeCell ref="X572:AA572"/>
    <mergeCell ref="B569:AA569"/>
    <mergeCell ref="A570:C570"/>
    <mergeCell ref="D570:F570"/>
    <mergeCell ref="G570:I570"/>
    <mergeCell ref="K570:L570"/>
    <mergeCell ref="X570:AA570"/>
    <mergeCell ref="B579:AA579"/>
    <mergeCell ref="A580:C580"/>
    <mergeCell ref="D580:F580"/>
    <mergeCell ref="G580:I580"/>
    <mergeCell ref="K580:L580"/>
    <mergeCell ref="X580:AA580"/>
    <mergeCell ref="A578:C578"/>
    <mergeCell ref="D578:F578"/>
    <mergeCell ref="G578:I578"/>
    <mergeCell ref="K578:L578"/>
    <mergeCell ref="X578:AA578"/>
    <mergeCell ref="B577:AA577"/>
    <mergeCell ref="B575:AA575"/>
    <mergeCell ref="A576:C576"/>
    <mergeCell ref="D576:F576"/>
    <mergeCell ref="G576:I576"/>
    <mergeCell ref="K576:L576"/>
    <mergeCell ref="X576:AA576"/>
    <mergeCell ref="B585:AA585"/>
    <mergeCell ref="A586:C586"/>
    <mergeCell ref="D586:F586"/>
    <mergeCell ref="G586:I586"/>
    <mergeCell ref="K586:L586"/>
    <mergeCell ref="X586:AA586"/>
    <mergeCell ref="B583:AA583"/>
    <mergeCell ref="A584:C584"/>
    <mergeCell ref="D584:F584"/>
    <mergeCell ref="G584:I584"/>
    <mergeCell ref="K584:L584"/>
    <mergeCell ref="X584:AA584"/>
    <mergeCell ref="B581:AA581"/>
    <mergeCell ref="A582:C582"/>
    <mergeCell ref="D582:F582"/>
    <mergeCell ref="G582:I582"/>
    <mergeCell ref="K582:L582"/>
    <mergeCell ref="X582:AA582"/>
    <mergeCell ref="B591:AA591"/>
    <mergeCell ref="A592:C592"/>
    <mergeCell ref="D592:F592"/>
    <mergeCell ref="G592:I592"/>
    <mergeCell ref="K592:L592"/>
    <mergeCell ref="X592:AA592"/>
    <mergeCell ref="B589:AA589"/>
    <mergeCell ref="A590:C590"/>
    <mergeCell ref="D590:F590"/>
    <mergeCell ref="G590:I590"/>
    <mergeCell ref="K590:L590"/>
    <mergeCell ref="X590:AA590"/>
    <mergeCell ref="B587:AA587"/>
    <mergeCell ref="A588:C588"/>
    <mergeCell ref="D588:F588"/>
    <mergeCell ref="G588:I588"/>
    <mergeCell ref="K588:L588"/>
    <mergeCell ref="X588:AA588"/>
    <mergeCell ref="B597:AA597"/>
    <mergeCell ref="A598:C598"/>
    <mergeCell ref="D598:F598"/>
    <mergeCell ref="G598:I598"/>
    <mergeCell ref="K598:L598"/>
    <mergeCell ref="X598:AA598"/>
    <mergeCell ref="B595:AA595"/>
    <mergeCell ref="A596:C596"/>
    <mergeCell ref="D596:F596"/>
    <mergeCell ref="G596:I596"/>
    <mergeCell ref="K596:L596"/>
    <mergeCell ref="X596:AA596"/>
    <mergeCell ref="B593:AA593"/>
    <mergeCell ref="A594:C594"/>
    <mergeCell ref="D594:F594"/>
    <mergeCell ref="G594:I594"/>
    <mergeCell ref="K594:L594"/>
    <mergeCell ref="X594:AA594"/>
    <mergeCell ref="B603:AA603"/>
    <mergeCell ref="A604:C604"/>
    <mergeCell ref="D604:F604"/>
    <mergeCell ref="G604:I604"/>
    <mergeCell ref="K604:L604"/>
    <mergeCell ref="X604:AA604"/>
    <mergeCell ref="B601:AA601"/>
    <mergeCell ref="A602:C602"/>
    <mergeCell ref="D602:F602"/>
    <mergeCell ref="G602:I602"/>
    <mergeCell ref="K602:L602"/>
    <mergeCell ref="X602:AA602"/>
    <mergeCell ref="B599:AA599"/>
    <mergeCell ref="A600:C600"/>
    <mergeCell ref="D600:F600"/>
    <mergeCell ref="G600:I600"/>
    <mergeCell ref="K600:L600"/>
    <mergeCell ref="X600:AA600"/>
    <mergeCell ref="B609:AA609"/>
    <mergeCell ref="A610:C610"/>
    <mergeCell ref="D610:F610"/>
    <mergeCell ref="G610:I610"/>
    <mergeCell ref="K610:L610"/>
    <mergeCell ref="X610:AA610"/>
    <mergeCell ref="B607:AA607"/>
    <mergeCell ref="A608:C608"/>
    <mergeCell ref="D608:F608"/>
    <mergeCell ref="G608:I608"/>
    <mergeCell ref="K608:L608"/>
    <mergeCell ref="X608:AA608"/>
    <mergeCell ref="B605:AA605"/>
    <mergeCell ref="A606:C606"/>
    <mergeCell ref="D606:F606"/>
    <mergeCell ref="G606:I606"/>
    <mergeCell ref="K606:L606"/>
    <mergeCell ref="X606:AA606"/>
    <mergeCell ref="A614:C614"/>
    <mergeCell ref="D614:F614"/>
    <mergeCell ref="G614:I614"/>
    <mergeCell ref="K614:L614"/>
    <mergeCell ref="X614:AA614"/>
    <mergeCell ref="U643:AA643"/>
    <mergeCell ref="U644:AA644"/>
    <mergeCell ref="U645:AA645"/>
    <mergeCell ref="U646:AA646"/>
    <mergeCell ref="U647:AA647"/>
    <mergeCell ref="U648:AA648"/>
    <mergeCell ref="U649:AA649"/>
    <mergeCell ref="U650:AA650"/>
    <mergeCell ref="B613:AA613"/>
    <mergeCell ref="B611:AA611"/>
    <mergeCell ref="A612:C612"/>
    <mergeCell ref="D612:F612"/>
    <mergeCell ref="G612:I612"/>
    <mergeCell ref="K612:L612"/>
    <mergeCell ref="X612:AA612"/>
    <mergeCell ref="B619:AA619"/>
    <mergeCell ref="A620:C620"/>
    <mergeCell ref="D620:F620"/>
    <mergeCell ref="G620:I620"/>
    <mergeCell ref="K620:L620"/>
    <mergeCell ref="X620:AA620"/>
    <mergeCell ref="B617:AA617"/>
    <mergeCell ref="A618:C618"/>
    <mergeCell ref="D618:F618"/>
    <mergeCell ref="G618:I618"/>
    <mergeCell ref="K618:L618"/>
    <mergeCell ref="X618:AA618"/>
    <mergeCell ref="B615:AA615"/>
    <mergeCell ref="A616:C616"/>
    <mergeCell ref="D616:F616"/>
    <mergeCell ref="G616:I616"/>
    <mergeCell ref="K616:L616"/>
    <mergeCell ref="X616:AA616"/>
    <mergeCell ref="B625:AA625"/>
    <mergeCell ref="A626:C626"/>
    <mergeCell ref="D626:F626"/>
    <mergeCell ref="G626:I626"/>
    <mergeCell ref="K626:L626"/>
    <mergeCell ref="X626:AA626"/>
    <mergeCell ref="B623:AA623"/>
    <mergeCell ref="A624:C624"/>
    <mergeCell ref="D624:F624"/>
    <mergeCell ref="G624:I624"/>
    <mergeCell ref="K624:L624"/>
    <mergeCell ref="X624:AA624"/>
    <mergeCell ref="B621:AA621"/>
    <mergeCell ref="A622:C622"/>
    <mergeCell ref="D622:F622"/>
    <mergeCell ref="G622:I622"/>
    <mergeCell ref="K622:L622"/>
    <mergeCell ref="X622:AA622"/>
    <mergeCell ref="B633:AA633"/>
    <mergeCell ref="B631:AA631"/>
    <mergeCell ref="A632:C632"/>
    <mergeCell ref="D632:F632"/>
    <mergeCell ref="G632:I632"/>
    <mergeCell ref="K632:L632"/>
    <mergeCell ref="X632:AA632"/>
    <mergeCell ref="B629:AA629"/>
    <mergeCell ref="A630:C630"/>
    <mergeCell ref="D630:F630"/>
    <mergeCell ref="G630:I630"/>
    <mergeCell ref="K630:L630"/>
    <mergeCell ref="X630:AA630"/>
    <mergeCell ref="B627:AA627"/>
    <mergeCell ref="A628:C628"/>
    <mergeCell ref="D628:F628"/>
    <mergeCell ref="G628:I628"/>
    <mergeCell ref="K628:L628"/>
    <mergeCell ref="X628:AA628"/>
    <mergeCell ref="U638:AA638"/>
    <mergeCell ref="U639:AA639"/>
    <mergeCell ref="U640:AA640"/>
    <mergeCell ref="U641:AA641"/>
    <mergeCell ref="U642:AA642"/>
    <mergeCell ref="A635:E635"/>
    <mergeCell ref="F635:N635"/>
    <mergeCell ref="X635:AA635"/>
    <mergeCell ref="A636:N636"/>
    <mergeCell ref="Q636:R636"/>
    <mergeCell ref="T636:W636"/>
    <mergeCell ref="X636:AA636"/>
    <mergeCell ref="A634:E634"/>
    <mergeCell ref="F634:N634"/>
    <mergeCell ref="X634:AA634"/>
    <mergeCell ref="Q638:T638"/>
    <mergeCell ref="Q639:T639"/>
    <mergeCell ref="Q640:T640"/>
  </mergeCells>
  <pageMargins left="0.23622047244094491" right="0.23622047244094491" top="0.11811023622047245" bottom="0.15748031496062992" header="0.11811023622047245" footer="0.15748031496062992"/>
  <pageSetup paperSize="9" scale="7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VRC00200_JAVA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Grazielle Fernanda Dutra Rocha</dc:creator>
  <cp:lastModifiedBy>Rafael Fijos</cp:lastModifiedBy>
  <cp:lastPrinted>2022-11-04T18:16:43Z</cp:lastPrinted>
  <dcterms:created xsi:type="dcterms:W3CDTF">2022-11-04T17:44:16Z</dcterms:created>
  <dcterms:modified xsi:type="dcterms:W3CDTF">2023-01-27T21:21:18Z</dcterms:modified>
</cp:coreProperties>
</file>