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tin\Proyectos\ArbitrageAR-Oficial-USDT-Broker-Folder\ArbitrageAR-Oficial-USDT-Broker\icons\"/>
    </mc:Choice>
  </mc:AlternateContent>
  <xr:revisionPtr revIDLastSave="0" documentId="13_ncr:1_{1F5F491C-B7AB-4A90-B44F-D995E713E1B0}" xr6:coauthVersionLast="47" xr6:coauthVersionMax="47" xr10:uidLastSave="{00000000-0000-0000-0000-000000000000}"/>
  <bookViews>
    <workbookView xWindow="-108" yWindow="-108" windowWidth="23256" windowHeight="12456" xr2:uid="{B2B10182-10E8-4E2D-BAB5-E2FDB09F996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3" i="1" l="1"/>
  <c r="I83" i="1"/>
  <c r="D83" i="1"/>
  <c r="E79" i="1"/>
  <c r="E78" i="1"/>
  <c r="E75" i="1"/>
  <c r="E74" i="1"/>
  <c r="E71" i="1"/>
  <c r="E70" i="1"/>
  <c r="E67" i="1"/>
  <c r="E66" i="1"/>
  <c r="E63" i="1"/>
  <c r="E62" i="1"/>
  <c r="E59" i="1"/>
  <c r="E58" i="1"/>
  <c r="E55" i="1"/>
  <c r="E54" i="1"/>
  <c r="E51" i="1"/>
  <c r="E50" i="1"/>
  <c r="G49" i="1"/>
  <c r="K36" i="1"/>
  <c r="K44" i="1" s="1"/>
  <c r="K28" i="1"/>
  <c r="F80" i="1" s="1"/>
  <c r="E28" i="1"/>
  <c r="E81" i="1" s="1"/>
  <c r="D13" i="1"/>
  <c r="D14" i="1" s="1"/>
  <c r="D15" i="1" s="1"/>
  <c r="D16" i="1" s="1"/>
  <c r="D17" i="1" s="1"/>
  <c r="D18" i="1" s="1"/>
  <c r="D19" i="1" s="1"/>
  <c r="H58" i="1" l="1"/>
  <c r="K58" i="1" s="1"/>
  <c r="F73" i="1"/>
  <c r="F48" i="1"/>
  <c r="F69" i="1"/>
  <c r="F77" i="1"/>
  <c r="F50" i="1"/>
  <c r="H50" i="1" s="1"/>
  <c r="K50" i="1" s="1"/>
  <c r="F66" i="1"/>
  <c r="H66" i="1" s="1"/>
  <c r="K66" i="1" s="1"/>
  <c r="F70" i="1"/>
  <c r="H70" i="1" s="1"/>
  <c r="K70" i="1" s="1"/>
  <c r="F74" i="1"/>
  <c r="H74" i="1" s="1"/>
  <c r="K74" i="1" s="1"/>
  <c r="G50" i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F51" i="1"/>
  <c r="H51" i="1" s="1"/>
  <c r="K51" i="1" s="1"/>
  <c r="E52" i="1"/>
  <c r="F55" i="1"/>
  <c r="E56" i="1"/>
  <c r="F59" i="1"/>
  <c r="H59" i="1" s="1"/>
  <c r="K59" i="1" s="1"/>
  <c r="E60" i="1"/>
  <c r="F63" i="1"/>
  <c r="E64" i="1"/>
  <c r="F67" i="1"/>
  <c r="H67" i="1" s="1"/>
  <c r="K67" i="1" s="1"/>
  <c r="E68" i="1"/>
  <c r="F71" i="1"/>
  <c r="E72" i="1"/>
  <c r="F75" i="1"/>
  <c r="H75" i="1" s="1"/>
  <c r="K75" i="1" s="1"/>
  <c r="E76" i="1"/>
  <c r="F79" i="1"/>
  <c r="E80" i="1"/>
  <c r="F49" i="1"/>
  <c r="F53" i="1"/>
  <c r="F57" i="1"/>
  <c r="F61" i="1"/>
  <c r="F65" i="1"/>
  <c r="F81" i="1"/>
  <c r="H81" i="1" s="1"/>
  <c r="K81" i="1" s="1"/>
  <c r="F54" i="1"/>
  <c r="F58" i="1"/>
  <c r="F62" i="1"/>
  <c r="H62" i="1" s="1"/>
  <c r="K62" i="1" s="1"/>
  <c r="F78" i="1"/>
  <c r="H78" i="1" s="1"/>
  <c r="K78" i="1" s="1"/>
  <c r="E48" i="1"/>
  <c r="E49" i="1"/>
  <c r="F52" i="1"/>
  <c r="E53" i="1"/>
  <c r="F56" i="1"/>
  <c r="E57" i="1"/>
  <c r="H57" i="1" s="1"/>
  <c r="K57" i="1" s="1"/>
  <c r="F60" i="1"/>
  <c r="E61" i="1"/>
  <c r="F64" i="1"/>
  <c r="E65" i="1"/>
  <c r="F68" i="1"/>
  <c r="E69" i="1"/>
  <c r="F72" i="1"/>
  <c r="E73" i="1"/>
  <c r="H73" i="1" s="1"/>
  <c r="K73" i="1" s="1"/>
  <c r="F76" i="1"/>
  <c r="E77" i="1"/>
  <c r="F83" i="1" l="1"/>
  <c r="E83" i="1"/>
  <c r="H48" i="1"/>
  <c r="H79" i="1"/>
  <c r="K79" i="1" s="1"/>
  <c r="H71" i="1"/>
  <c r="K71" i="1" s="1"/>
  <c r="H63" i="1"/>
  <c r="K63" i="1" s="1"/>
  <c r="H55" i="1"/>
  <c r="K55" i="1" s="1"/>
  <c r="H65" i="1"/>
  <c r="K65" i="1" s="1"/>
  <c r="H49" i="1"/>
  <c r="K49" i="1" s="1"/>
  <c r="H80" i="1"/>
  <c r="K80" i="1" s="1"/>
  <c r="H72" i="1"/>
  <c r="K72" i="1" s="1"/>
  <c r="H64" i="1"/>
  <c r="K64" i="1" s="1"/>
  <c r="H56" i="1"/>
  <c r="K56" i="1" s="1"/>
  <c r="H54" i="1"/>
  <c r="K54" i="1" s="1"/>
  <c r="H77" i="1"/>
  <c r="K77" i="1" s="1"/>
  <c r="H69" i="1"/>
  <c r="K69" i="1" s="1"/>
  <c r="H61" i="1"/>
  <c r="K61" i="1" s="1"/>
  <c r="H53" i="1"/>
  <c r="K53" i="1" s="1"/>
  <c r="H76" i="1"/>
  <c r="K76" i="1" s="1"/>
  <c r="H68" i="1"/>
  <c r="K68" i="1" s="1"/>
  <c r="H60" i="1"/>
  <c r="K60" i="1" s="1"/>
  <c r="H52" i="1"/>
  <c r="K52" i="1" s="1"/>
  <c r="G83" i="1"/>
  <c r="H83" i="1" l="1"/>
  <c r="K48" i="1"/>
  <c r="K83" i="1" s="1"/>
</calcChain>
</file>

<file path=xl/sharedStrings.xml><?xml version="1.0" encoding="utf-8"?>
<sst xmlns="http://schemas.openxmlformats.org/spreadsheetml/2006/main" count="152" uniqueCount="100">
  <si>
    <t xml:space="preserve">GRUPO URBANO - BERTOIA PIÑERO </t>
  </si>
  <si>
    <t>CONSORCIO  URBANO 59</t>
  </si>
  <si>
    <t>Detalle de Liquidacion Mensual</t>
  </si>
  <si>
    <t xml:space="preserve">DIVISION ADMINISTRACION DE CONSORCIOS    </t>
  </si>
  <si>
    <t xml:space="preserve">43 N 493 (B1902ADS) Lunes a Viernes de 9 a 13 hs. </t>
  </si>
  <si>
    <t xml:space="preserve">Consorcio de Propietarios </t>
  </si>
  <si>
    <t>59 n 412 entre 3 y 4</t>
  </si>
  <si>
    <t xml:space="preserve">Telefono 221 - 427-1544 / 1545  interno 304 / 309 </t>
  </si>
  <si>
    <t>MES</t>
  </si>
  <si>
    <t>AÑO</t>
  </si>
  <si>
    <r>
      <t xml:space="preserve">Whattsap 221 - 463-7615 - </t>
    </r>
    <r>
      <rPr>
        <b/>
        <sz val="14"/>
        <rFont val="Calibri"/>
        <family val="2"/>
        <scheme val="minor"/>
      </rPr>
      <t>URGENCIAS 221 - 437-6487</t>
    </r>
    <r>
      <rPr>
        <sz val="14"/>
        <rFont val="Calibri"/>
        <family val="2"/>
        <scheme val="minor"/>
      </rPr>
      <t xml:space="preserve"> </t>
    </r>
  </si>
  <si>
    <t>Mail consorcios@grupo-urbano.com.ar</t>
  </si>
  <si>
    <t>EXPENSAS ORDINARIAS</t>
  </si>
  <si>
    <t xml:space="preserve"> </t>
  </si>
  <si>
    <t>EXPENSAS EXTRAORINARIAS</t>
  </si>
  <si>
    <t>SERVICIO</t>
  </si>
  <si>
    <t>DETALLE</t>
  </si>
  <si>
    <t xml:space="preserve">PERIODO </t>
  </si>
  <si>
    <t>MONTO</t>
  </si>
  <si>
    <t>Absa</t>
  </si>
  <si>
    <t>Factura mensual - U.F 1116799</t>
  </si>
  <si>
    <t>Cayber</t>
  </si>
  <si>
    <t>Provicion de manguera, 1 lanza en 9 piso,provicion 4 reducc. , 2 llaves union pisos varios</t>
  </si>
  <si>
    <t>Edelap</t>
  </si>
  <si>
    <t>factura mensual - NIS 3656741-01</t>
  </si>
  <si>
    <t>Fabian Bengolea</t>
  </si>
  <si>
    <t>Limpieza edificio + Plus retiro residuos y limpieza sector parrilla</t>
  </si>
  <si>
    <t>Administracion</t>
  </si>
  <si>
    <t>Honorarios administracion de consorcio Grupo Urbano</t>
  </si>
  <si>
    <t>A.L.P</t>
  </si>
  <si>
    <t>Mantenimiento  Ascensores y porton</t>
  </si>
  <si>
    <t>Federacion P</t>
  </si>
  <si>
    <t>Seguro Integral Consorcio</t>
  </si>
  <si>
    <t>BNA</t>
  </si>
  <si>
    <t xml:space="preserve">Gastos Bancarios </t>
  </si>
  <si>
    <t xml:space="preserve">Daniel Rodriguez </t>
  </si>
  <si>
    <t xml:space="preserve">Mantenimiento de bombas </t>
  </si>
  <si>
    <t>Diferencia abonada periodo anterior</t>
  </si>
  <si>
    <t>Reparacion sensor de humo planta baja</t>
  </si>
  <si>
    <t>Cerrajeria Adrian</t>
  </si>
  <si>
    <t xml:space="preserve">Destrabe y regule úerta de blindex contrafrente </t>
  </si>
  <si>
    <t>SUB TOTAL ORDINARIAS</t>
  </si>
  <si>
    <t>TOTAL EXPENSAS DEL MES</t>
  </si>
  <si>
    <t>FONDO DE RESERVA</t>
  </si>
  <si>
    <t>FONDO</t>
  </si>
  <si>
    <t xml:space="preserve">Recaudado </t>
  </si>
  <si>
    <t>11 y 12 -2022</t>
  </si>
  <si>
    <t>Del 01/2023 al 07/2023</t>
  </si>
  <si>
    <t>Gastos</t>
  </si>
  <si>
    <t>Dif. APR  C-3/2024 LIQUIDADO</t>
  </si>
  <si>
    <t>DEUDA</t>
  </si>
  <si>
    <t>EXPENSAS</t>
  </si>
  <si>
    <t>Al 31/09/2025</t>
  </si>
  <si>
    <t>TOTAL FONDO DE RESERVA AL 31/09/2025</t>
  </si>
  <si>
    <t>PISO</t>
  </si>
  <si>
    <t>DESIGNACION</t>
  </si>
  <si>
    <t>PROPIETARIO</t>
  </si>
  <si>
    <t>COEF. %</t>
  </si>
  <si>
    <t>ORDINARIAS</t>
  </si>
  <si>
    <t>EXTRAORDINARIAS</t>
  </si>
  <si>
    <t xml:space="preserve">SUB TOTAL </t>
  </si>
  <si>
    <t xml:space="preserve">DEUDA </t>
  </si>
  <si>
    <t>INTERES</t>
  </si>
  <si>
    <t>TOTAL ABONAR</t>
  </si>
  <si>
    <t>PB</t>
  </si>
  <si>
    <t>LOCAL</t>
  </si>
  <si>
    <t xml:space="preserve">MEJOR CREDITO SRL </t>
  </si>
  <si>
    <t>OFICINA</t>
  </si>
  <si>
    <t>GARGIULO MARISA VERONICA</t>
  </si>
  <si>
    <t xml:space="preserve">SOUZA JAVIER </t>
  </si>
  <si>
    <t>A</t>
  </si>
  <si>
    <t>ZABALETA JOSEFINA</t>
  </si>
  <si>
    <t>B</t>
  </si>
  <si>
    <t>ZABALETA ROCIO</t>
  </si>
  <si>
    <t>C</t>
  </si>
  <si>
    <t xml:space="preserve">CAMARERO SOFIA </t>
  </si>
  <si>
    <t>D</t>
  </si>
  <si>
    <t>CAMARERO JUAN MANUEL</t>
  </si>
  <si>
    <t xml:space="preserve">MARIA JULIA FORIO </t>
  </si>
  <si>
    <t>GIACHELLO GUILLERMO RAUL</t>
  </si>
  <si>
    <t xml:space="preserve">VAZQUEZ CARLOS MARTIN </t>
  </si>
  <si>
    <t>GUAZZONE SOFIA</t>
  </si>
  <si>
    <t>GONZALEZ GRISELDA GUADALUPE</t>
  </si>
  <si>
    <t>MAROZZI VALENTINA</t>
  </si>
  <si>
    <t>GRECCO GUZMAN TOMAS</t>
  </si>
  <si>
    <t>HIGUERA LARA</t>
  </si>
  <si>
    <t>GATTI MATIAS</t>
  </si>
  <si>
    <t>GRUPO URBANO BERTOIA PIÑERO S.A.</t>
  </si>
  <si>
    <t>FRANCISCO ALONSO</t>
  </si>
  <si>
    <t>CHIAPPETTA JAVIER</t>
  </si>
  <si>
    <t>CIMIN RAMIRO</t>
  </si>
  <si>
    <t>CAMARERO MARIA MARTA</t>
  </si>
  <si>
    <t>VECHIOLLA MARIANA</t>
  </si>
  <si>
    <t>GARCIA RUBEN OSCAR</t>
  </si>
  <si>
    <t>ZABALETA JUAN MARTIN</t>
  </si>
  <si>
    <t>COCHERA</t>
  </si>
  <si>
    <t>BLANCO JUAN ANGEL</t>
  </si>
  <si>
    <t>LES INFORMAMOS QUE EL PAGO DE LAS EXPENSAS ES UNICAMENTE POR TRANSFERENCIA BANCARIA</t>
  </si>
  <si>
    <t>BANCO NACION CUENTA CORRIENTE EN PESOS Nº 7160020494</t>
  </si>
  <si>
    <t>IINFORMAR PAGO AL MAIL CONSORCIOS@GRUPO-URBANO.COM.AR INDICANDO EDIFICIO Y DEPARTAMENTO. (**:aumentos)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</si>
</sst>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_-&quot;$&quot;* #,##0.00_-;\-&quot;$&quot;* #,##0.00_-;_-&quot;$&quot;* &quot;-&quot;??_-;_-@_-"/>
    <numFmt numFmtId="165" formatCode="_ &quot;$&quot;\ * #,##0.00_ ;_ &quot;$&quot;\ * \-#,##0.00_ ;_ &quot;$&quot;\ * &quot;-&quot;??_ ;_ @_ "/>
    <numFmt numFmtId="166" formatCode="_-[$$-2C0A]\ * #,##0.00_-;\-[$$-2C0A]\ * #,##0.00_-;_-[$$-2C0A]\ * &quot;-&quot;??_-;_-@_-"/>
    <numFmt numFmtId="167" formatCode="&quot;$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name val="Calibri"/>
      <family val="2"/>
    </font>
    <font>
      <sz val="14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</cellStyleXfs>
  <cellXfs count="121">
    <xf numFmtId="0" fontId="0" fillId="0" borderId="0" xfId="0"/>
    <xf numFmtId="0" fontId="6" fillId="0" borderId="0" xfId="0" applyFont="1" applyAlignment="1">
      <alignment horizontal="center" vertical="center" wrapText="1"/>
    </xf>
    <xf numFmtId="17" fontId="7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5" fillId="3" borderId="0" xfId="2" applyFont="1" applyFill="1" applyAlignment="1">
      <alignment horizontal="center" vertical="center" wrapText="1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17" fontId="7" fillId="0" borderId="0" xfId="0" applyNumberFormat="1" applyFont="1" applyAlignment="1">
      <alignment horizontal="left" vertical="center"/>
    </xf>
    <xf numFmtId="164" fontId="7" fillId="0" borderId="8" xfId="3" applyFont="1" applyFill="1" applyBorder="1" applyAlignment="1">
      <alignment vertical="center"/>
    </xf>
    <xf numFmtId="0" fontId="7" fillId="0" borderId="7" xfId="2" applyFont="1" applyBorder="1" applyAlignment="1">
      <alignment vertical="center"/>
    </xf>
    <xf numFmtId="0" fontId="7" fillId="0" borderId="0" xfId="2" applyFont="1" applyAlignment="1">
      <alignment vertical="center" wrapText="1"/>
    </xf>
    <xf numFmtId="165" fontId="7" fillId="0" borderId="8" xfId="4" applyFont="1" applyFill="1" applyBorder="1" applyAlignment="1">
      <alignment vertical="center" wrapText="1"/>
    </xf>
    <xf numFmtId="0" fontId="7" fillId="0" borderId="0" xfId="2" applyFont="1" applyAlignment="1">
      <alignment vertical="center"/>
    </xf>
    <xf numFmtId="0" fontId="7" fillId="0" borderId="7" xfId="2" applyFont="1" applyBorder="1"/>
    <xf numFmtId="0" fontId="7" fillId="0" borderId="0" xfId="2" applyFont="1"/>
    <xf numFmtId="0" fontId="7" fillId="0" borderId="7" xfId="2" applyFont="1" applyBorder="1" applyAlignment="1">
      <alignment horizontal="center"/>
    </xf>
    <xf numFmtId="0" fontId="7" fillId="0" borderId="0" xfId="2" applyFont="1" applyAlignment="1">
      <alignment horizontal="left" vertical="center"/>
    </xf>
    <xf numFmtId="0" fontId="7" fillId="0" borderId="7" xfId="2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0" xfId="0" applyFont="1"/>
    <xf numFmtId="0" fontId="6" fillId="0" borderId="7" xfId="2" applyFont="1" applyBorder="1" applyAlignment="1">
      <alignment vertical="center"/>
    </xf>
    <xf numFmtId="0" fontId="6" fillId="0" borderId="0" xfId="2" applyFont="1" applyAlignment="1">
      <alignment vertical="center"/>
    </xf>
    <xf numFmtId="17" fontId="7" fillId="0" borderId="0" xfId="0" applyNumberFormat="1" applyFont="1" applyAlignment="1">
      <alignment horizontal="center" vertical="center"/>
    </xf>
    <xf numFmtId="164" fontId="5" fillId="0" borderId="12" xfId="3" applyFont="1" applyFill="1" applyBorder="1" applyAlignment="1">
      <alignment vertical="center"/>
    </xf>
    <xf numFmtId="164" fontId="5" fillId="0" borderId="14" xfId="3" applyFont="1" applyBorder="1" applyAlignment="1">
      <alignment vertical="center"/>
    </xf>
    <xf numFmtId="0" fontId="5" fillId="0" borderId="0" xfId="2" applyFont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9" fillId="4" borderId="18" xfId="0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17" fontId="9" fillId="4" borderId="0" xfId="0" applyNumberFormat="1" applyFont="1" applyFill="1" applyAlignment="1">
      <alignment horizontal="left"/>
    </xf>
    <xf numFmtId="164" fontId="9" fillId="4" borderId="19" xfId="3" applyFont="1" applyFill="1" applyBorder="1" applyAlignment="1">
      <alignment wrapText="1"/>
    </xf>
    <xf numFmtId="0" fontId="9" fillId="0" borderId="18" xfId="2" applyFont="1" applyBorder="1" applyAlignment="1">
      <alignment horizontal="left" vertical="center"/>
    </xf>
    <xf numFmtId="17" fontId="10" fillId="0" borderId="0" xfId="2" applyNumberFormat="1" applyFont="1" applyAlignment="1">
      <alignment horizontal="left" vertical="center"/>
    </xf>
    <xf numFmtId="17" fontId="9" fillId="0" borderId="0" xfId="2" applyNumberFormat="1" applyFont="1" applyAlignment="1">
      <alignment horizontal="left" vertical="center"/>
    </xf>
    <xf numFmtId="165" fontId="9" fillId="0" borderId="19" xfId="4" applyFont="1" applyFill="1" applyBorder="1" applyAlignment="1">
      <alignment vertical="center" wrapText="1"/>
    </xf>
    <xf numFmtId="0" fontId="7" fillId="0" borderId="18" xfId="2" applyFont="1" applyBorder="1" applyAlignment="1">
      <alignment horizontal="left"/>
    </xf>
    <xf numFmtId="17" fontId="11" fillId="0" borderId="0" xfId="2" applyNumberFormat="1" applyFont="1" applyAlignment="1">
      <alignment horizontal="left" vertical="center"/>
    </xf>
    <xf numFmtId="17" fontId="7" fillId="0" borderId="0" xfId="2" applyNumberFormat="1" applyFont="1" applyAlignment="1">
      <alignment horizontal="left"/>
    </xf>
    <xf numFmtId="165" fontId="7" fillId="0" borderId="19" xfId="4" applyFont="1" applyFill="1" applyBorder="1" applyAlignment="1">
      <alignment horizontal="left" vertical="center" wrapText="1"/>
    </xf>
    <xf numFmtId="0" fontId="12" fillId="0" borderId="18" xfId="2" applyFont="1" applyBorder="1" applyAlignment="1">
      <alignment horizontal="left" vertical="center"/>
    </xf>
    <xf numFmtId="17" fontId="13" fillId="0" borderId="0" xfId="2" applyNumberFormat="1" applyFont="1" applyAlignment="1">
      <alignment horizontal="left" vertical="center"/>
    </xf>
    <xf numFmtId="17" fontId="12" fillId="0" borderId="0" xfId="2" applyNumberFormat="1" applyFont="1" applyAlignment="1">
      <alignment horizontal="left" vertical="center"/>
    </xf>
    <xf numFmtId="165" fontId="7" fillId="5" borderId="19" xfId="4" applyFont="1" applyFill="1" applyBorder="1" applyAlignment="1">
      <alignment horizontal="left" vertical="center" wrapText="1"/>
    </xf>
    <xf numFmtId="0" fontId="2" fillId="0" borderId="18" xfId="0" applyFont="1" applyBorder="1"/>
    <xf numFmtId="44" fontId="0" fillId="0" borderId="19" xfId="0" applyNumberFormat="1" applyBorder="1"/>
    <xf numFmtId="0" fontId="7" fillId="0" borderId="18" xfId="0" applyFont="1" applyBorder="1" applyAlignment="1">
      <alignment horizontal="center"/>
    </xf>
    <xf numFmtId="17" fontId="7" fillId="0" borderId="0" xfId="0" applyNumberFormat="1" applyFont="1"/>
    <xf numFmtId="166" fontId="5" fillId="0" borderId="19" xfId="2" applyNumberFormat="1" applyFont="1" applyBorder="1" applyAlignment="1">
      <alignment vertical="center"/>
    </xf>
    <xf numFmtId="164" fontId="5" fillId="0" borderId="22" xfId="3" applyFont="1" applyFill="1" applyBorder="1" applyAlignment="1">
      <alignment vertical="center"/>
    </xf>
    <xf numFmtId="0" fontId="6" fillId="2" borderId="0" xfId="5" applyFont="1" applyFill="1" applyAlignment="1">
      <alignment horizontal="center" vertical="center"/>
    </xf>
    <xf numFmtId="0" fontId="6" fillId="2" borderId="0" xfId="5" applyFont="1" applyFill="1" applyAlignment="1">
      <alignment horizontal="center" vertical="center" wrapText="1"/>
    </xf>
    <xf numFmtId="0" fontId="6" fillId="0" borderId="23" xfId="5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2" fontId="6" fillId="0" borderId="23" xfId="5" applyNumberFormat="1" applyFont="1" applyBorder="1" applyAlignment="1">
      <alignment horizontal="center" vertical="center"/>
    </xf>
    <xf numFmtId="164" fontId="6" fillId="0" borderId="23" xfId="3" applyFont="1" applyFill="1" applyBorder="1" applyAlignment="1">
      <alignment horizontal="center" vertical="center"/>
    </xf>
    <xf numFmtId="164" fontId="14" fillId="0" borderId="23" xfId="3" applyFont="1" applyFill="1" applyBorder="1" applyAlignment="1">
      <alignment horizontal="center" vertical="center"/>
    </xf>
    <xf numFmtId="164" fontId="7" fillId="0" borderId="23" xfId="3" applyFont="1" applyFill="1" applyBorder="1" applyAlignment="1">
      <alignment horizontal="center" vertical="center"/>
    </xf>
    <xf numFmtId="164" fontId="6" fillId="0" borderId="23" xfId="3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top"/>
    </xf>
    <xf numFmtId="0" fontId="14" fillId="0" borderId="23" xfId="0" applyFont="1" applyBorder="1" applyAlignment="1">
      <alignment horizontal="center" vertical="top"/>
    </xf>
    <xf numFmtId="0" fontId="6" fillId="0" borderId="23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6" fillId="0" borderId="11" xfId="3" applyNumberFormat="1" applyFont="1" applyBorder="1" applyAlignment="1">
      <alignment horizontal="center" vertical="center"/>
    </xf>
    <xf numFmtId="167" fontId="6" fillId="0" borderId="11" xfId="3" applyNumberFormat="1" applyFont="1" applyBorder="1" applyAlignment="1">
      <alignment horizontal="center" vertical="center"/>
    </xf>
    <xf numFmtId="167" fontId="6" fillId="0" borderId="11" xfId="3" applyNumberFormat="1" applyFont="1" applyFill="1" applyBorder="1" applyAlignment="1">
      <alignment horizontal="center" vertical="center"/>
    </xf>
    <xf numFmtId="167" fontId="6" fillId="0" borderId="12" xfId="3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5" fillId="0" borderId="0" xfId="2" applyFont="1" applyAlignment="1">
      <alignment horizontal="center" vertical="center"/>
    </xf>
    <xf numFmtId="0" fontId="6" fillId="0" borderId="0" xfId="5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13" xfId="2" applyFont="1" applyBorder="1" applyAlignment="1">
      <alignment horizontal="left" vertical="center"/>
    </xf>
    <xf numFmtId="0" fontId="6" fillId="0" borderId="9" xfId="2" applyFont="1" applyBorder="1" applyAlignment="1">
      <alignment horizontal="left" vertical="center"/>
    </xf>
    <xf numFmtId="0" fontId="6" fillId="2" borderId="0" xfId="2" applyFont="1" applyFill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6" fillId="0" borderId="18" xfId="2" applyFont="1" applyBorder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6" fillId="0" borderId="20" xfId="2" applyFont="1" applyBorder="1" applyAlignment="1">
      <alignment horizontal="left" vertical="center"/>
    </xf>
    <xf numFmtId="0" fontId="6" fillId="0" borderId="21" xfId="2" applyFont="1" applyBorder="1" applyAlignment="1">
      <alignment horizontal="left" vertical="center"/>
    </xf>
    <xf numFmtId="17" fontId="7" fillId="0" borderId="0" xfId="0" applyNumberFormat="1" applyFont="1" applyAlignment="1">
      <alignment horizontal="left" vertical="center"/>
    </xf>
    <xf numFmtId="17" fontId="7" fillId="0" borderId="9" xfId="0" applyNumberFormat="1" applyFont="1" applyBorder="1" applyAlignment="1">
      <alignment horizontal="center" vertical="center"/>
    </xf>
    <xf numFmtId="0" fontId="6" fillId="0" borderId="10" xfId="2" applyFont="1" applyBorder="1" applyAlignment="1">
      <alignment horizontal="left" vertical="center"/>
    </xf>
    <xf numFmtId="0" fontId="6" fillId="0" borderId="11" xfId="2" applyFont="1" applyBorder="1" applyAlignment="1">
      <alignment horizontal="left"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1" applyFont="1" applyAlignment="1" applyProtection="1">
      <alignment horizontal="left" vertical="center"/>
    </xf>
    <xf numFmtId="0" fontId="5" fillId="0" borderId="0" xfId="2" applyFont="1" applyAlignment="1">
      <alignment horizontal="center" vertical="center" wrapText="1"/>
    </xf>
    <xf numFmtId="0" fontId="5" fillId="0" borderId="0" xfId="2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7" fontId="6" fillId="0" borderId="0" xfId="2" applyNumberFormat="1" applyFont="1" applyAlignment="1">
      <alignment horizontal="center" vertical="center"/>
    </xf>
    <xf numFmtId="17" fontId="7" fillId="0" borderId="0" xfId="2" applyNumberFormat="1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6" fillId="5" borderId="23" xfId="5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 wrapText="1"/>
    </xf>
    <xf numFmtId="2" fontId="6" fillId="5" borderId="23" xfId="5" applyNumberFormat="1" applyFont="1" applyFill="1" applyBorder="1" applyAlignment="1">
      <alignment horizontal="center" vertical="center"/>
    </xf>
    <xf numFmtId="164" fontId="6" fillId="5" borderId="23" xfId="3" applyFont="1" applyFill="1" applyBorder="1" applyAlignment="1">
      <alignment horizontal="center" vertical="center"/>
    </xf>
    <xf numFmtId="164" fontId="14" fillId="5" borderId="23" xfId="3" applyFont="1" applyFill="1" applyBorder="1" applyAlignment="1">
      <alignment horizontal="center" vertical="center"/>
    </xf>
    <xf numFmtId="164" fontId="7" fillId="5" borderId="23" xfId="3" applyFont="1" applyFill="1" applyBorder="1" applyAlignment="1">
      <alignment horizontal="center" vertical="center"/>
    </xf>
    <xf numFmtId="0" fontId="0" fillId="5" borderId="0" xfId="0" applyFill="1"/>
    <xf numFmtId="0" fontId="6" fillId="5" borderId="23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 vertical="center"/>
    </xf>
    <xf numFmtId="0" fontId="14" fillId="5" borderId="23" xfId="0" applyFont="1" applyFill="1" applyBorder="1" applyAlignment="1">
      <alignment horizontal="center"/>
    </xf>
  </cellXfs>
  <cellStyles count="6">
    <cellStyle name="Hipervínculo" xfId="1" builtinId="8"/>
    <cellStyle name="Moneda 2" xfId="3" xr:uid="{D78C796A-EB68-4B7A-9CA0-64DE0B32245B}"/>
    <cellStyle name="Moneda 2 3" xfId="4" xr:uid="{02D72AAE-F7F0-4184-A197-611B79AD9F19}"/>
    <cellStyle name="Normal" xfId="0" builtinId="0"/>
    <cellStyle name="Normal 2 2" xfId="5" xr:uid="{E627D150-EE9A-4FF0-870C-6489317DAF76}"/>
    <cellStyle name="Normal 2 3" xfId="2" xr:uid="{FC713D4B-EC07-45BA-BD0F-AE416BA0DC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onsorcios@grupo-urbano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D885-707A-4E65-A523-66547864D654}">
  <dimension ref="A1:L88"/>
  <sheetViews>
    <sheetView tabSelected="1" topLeftCell="A51" zoomScale="70" zoomScaleNormal="70" workbookViewId="0">
      <selection activeCell="H61" activeCellId="1" sqref="H75 H61"/>
    </sheetView>
  </sheetViews>
  <sheetFormatPr baseColWidth="10" defaultColWidth="11.44140625" defaultRowHeight="14.4" x14ac:dyDescent="0.3"/>
  <cols>
    <col min="1" max="1" width="27" customWidth="1"/>
    <col min="2" max="2" width="15.88671875" customWidth="1"/>
    <col min="3" max="3" width="80.44140625" customWidth="1"/>
    <col min="4" max="4" width="16" customWidth="1"/>
    <col min="5" max="5" width="21.109375" customWidth="1"/>
    <col min="6" max="6" width="25.109375" customWidth="1"/>
    <col min="7" max="7" width="28.88671875" customWidth="1"/>
    <col min="8" max="8" width="28.109375" customWidth="1"/>
    <col min="9" max="9" width="41" customWidth="1"/>
    <col min="10" max="10" width="27" customWidth="1"/>
    <col min="11" max="11" width="20.33203125" customWidth="1"/>
  </cols>
  <sheetData>
    <row r="1" spans="1:11" ht="15" thickBot="1" x14ac:dyDescent="0.35"/>
    <row r="2" spans="1:11" ht="18" x14ac:dyDescent="0.3">
      <c r="A2" s="104" t="s">
        <v>0</v>
      </c>
      <c r="B2" s="104"/>
      <c r="C2" s="104"/>
      <c r="D2" s="104"/>
      <c r="E2" s="104"/>
      <c r="F2" s="105" t="s">
        <v>1</v>
      </c>
      <c r="G2" s="1"/>
      <c r="H2" s="100" t="s">
        <v>2</v>
      </c>
      <c r="I2" s="100"/>
      <c r="J2" s="100"/>
      <c r="K2" s="100"/>
    </row>
    <row r="3" spans="1:11" ht="18" x14ac:dyDescent="0.3">
      <c r="A3" s="92" t="s">
        <v>3</v>
      </c>
      <c r="B3" s="92"/>
      <c r="C3" s="92"/>
      <c r="D3" s="92"/>
      <c r="E3" s="92"/>
      <c r="F3" s="106"/>
      <c r="G3" s="1"/>
      <c r="H3" s="100"/>
      <c r="I3" s="100"/>
      <c r="J3" s="100"/>
      <c r="K3" s="100"/>
    </row>
    <row r="4" spans="1:11" ht="18" x14ac:dyDescent="0.3">
      <c r="A4" s="92" t="s">
        <v>4</v>
      </c>
      <c r="B4" s="92"/>
      <c r="C4" s="92"/>
      <c r="D4" s="92"/>
      <c r="E4" s="92"/>
      <c r="F4" s="106"/>
      <c r="G4" s="1"/>
      <c r="H4" s="100" t="s">
        <v>5</v>
      </c>
      <c r="I4" s="100"/>
      <c r="J4" s="100" t="s">
        <v>6</v>
      </c>
      <c r="K4" s="100"/>
    </row>
    <row r="5" spans="1:11" ht="18" x14ac:dyDescent="0.3">
      <c r="A5" s="92" t="s">
        <v>7</v>
      </c>
      <c r="B5" s="92"/>
      <c r="C5" s="92"/>
      <c r="D5" s="92"/>
      <c r="E5" s="92"/>
      <c r="F5" s="106"/>
      <c r="G5" s="1"/>
      <c r="H5" s="108" t="s">
        <v>8</v>
      </c>
      <c r="I5" s="109">
        <v>45901</v>
      </c>
      <c r="J5" s="100" t="s">
        <v>9</v>
      </c>
      <c r="K5" s="101">
        <v>2024</v>
      </c>
    </row>
    <row r="6" spans="1:11" ht="18" x14ac:dyDescent="0.3">
      <c r="A6" s="92" t="s">
        <v>10</v>
      </c>
      <c r="B6" s="92"/>
      <c r="C6" s="92"/>
      <c r="D6" s="92"/>
      <c r="E6" s="92"/>
      <c r="F6" s="106"/>
      <c r="G6" s="1"/>
      <c r="H6" s="108"/>
      <c r="I6" s="110"/>
      <c r="J6" s="100"/>
      <c r="K6" s="101"/>
    </row>
    <row r="7" spans="1:11" ht="18.600000000000001" thickBot="1" x14ac:dyDescent="0.35">
      <c r="A7" s="102" t="s">
        <v>11</v>
      </c>
      <c r="B7" s="102"/>
      <c r="C7" s="102"/>
      <c r="D7" s="102"/>
      <c r="E7" s="102"/>
      <c r="F7" s="107"/>
      <c r="G7" s="1"/>
      <c r="H7" s="108"/>
      <c r="I7" s="110"/>
      <c r="J7" s="100"/>
      <c r="K7" s="101"/>
    </row>
    <row r="8" spans="1:11" ht="18" x14ac:dyDescent="0.3">
      <c r="A8" s="100"/>
      <c r="B8" s="100"/>
      <c r="C8" s="100"/>
      <c r="D8" s="100"/>
      <c r="E8" s="100"/>
      <c r="F8" s="100"/>
      <c r="G8" s="100"/>
      <c r="H8" s="100"/>
      <c r="I8" s="100"/>
      <c r="J8" s="100"/>
      <c r="K8" s="100"/>
    </row>
    <row r="9" spans="1:11" ht="18" x14ac:dyDescent="0.3">
      <c r="A9" s="89" t="s">
        <v>12</v>
      </c>
      <c r="B9" s="89"/>
      <c r="C9" s="89"/>
      <c r="D9" s="89"/>
      <c r="E9" s="89"/>
      <c r="F9" s="103" t="s">
        <v>13</v>
      </c>
      <c r="G9" s="4"/>
      <c r="H9" s="89" t="s">
        <v>14</v>
      </c>
      <c r="I9" s="89"/>
      <c r="J9" s="89"/>
      <c r="K9" s="89"/>
    </row>
    <row r="10" spans="1:11" ht="18.600000000000001" thickBot="1" x14ac:dyDescent="0.35">
      <c r="A10" s="90"/>
      <c r="B10" s="90"/>
      <c r="C10" s="90"/>
      <c r="D10" s="90"/>
      <c r="E10" s="90"/>
      <c r="F10" s="103"/>
      <c r="G10" s="3"/>
      <c r="H10" s="90"/>
      <c r="I10" s="90"/>
      <c r="J10" s="90"/>
      <c r="K10" s="90"/>
    </row>
    <row r="11" spans="1:11" ht="18" x14ac:dyDescent="0.3">
      <c r="A11" s="5" t="s">
        <v>15</v>
      </c>
      <c r="B11" s="99" t="s">
        <v>16</v>
      </c>
      <c r="C11" s="99"/>
      <c r="D11" s="6" t="s">
        <v>17</v>
      </c>
      <c r="E11" s="7" t="s">
        <v>18</v>
      </c>
      <c r="F11" s="103"/>
      <c r="G11" s="3"/>
      <c r="H11" s="5" t="s">
        <v>15</v>
      </c>
      <c r="I11" s="6" t="s">
        <v>16</v>
      </c>
      <c r="J11" s="6" t="s">
        <v>17</v>
      </c>
      <c r="K11" s="7" t="s">
        <v>18</v>
      </c>
    </row>
    <row r="12" spans="1:11" ht="54" x14ac:dyDescent="0.3">
      <c r="A12" s="8" t="s">
        <v>19</v>
      </c>
      <c r="B12" s="95" t="s">
        <v>20</v>
      </c>
      <c r="C12" s="95"/>
      <c r="D12" s="9">
        <v>45901</v>
      </c>
      <c r="E12" s="10">
        <v>37048.82</v>
      </c>
      <c r="F12" s="103"/>
      <c r="G12" s="3"/>
      <c r="H12" s="11" t="s">
        <v>21</v>
      </c>
      <c r="I12" s="12" t="s">
        <v>22</v>
      </c>
      <c r="J12" s="2">
        <v>45901</v>
      </c>
      <c r="K12" s="13">
        <v>302795</v>
      </c>
    </row>
    <row r="13" spans="1:11" ht="18" x14ac:dyDescent="0.3">
      <c r="A13" s="8" t="s">
        <v>23</v>
      </c>
      <c r="B13" s="95" t="s">
        <v>24</v>
      </c>
      <c r="C13" s="95"/>
      <c r="D13" s="9">
        <f>D12</f>
        <v>45901</v>
      </c>
      <c r="E13" s="10">
        <v>1405798.92</v>
      </c>
      <c r="F13" s="103"/>
      <c r="G13" s="3"/>
      <c r="H13" s="11"/>
      <c r="I13" s="14"/>
      <c r="J13" s="2"/>
      <c r="K13" s="13">
        <v>0</v>
      </c>
    </row>
    <row r="14" spans="1:11" ht="18" x14ac:dyDescent="0.35">
      <c r="A14" s="8" t="s">
        <v>25</v>
      </c>
      <c r="B14" s="95" t="s">
        <v>26</v>
      </c>
      <c r="C14" s="95"/>
      <c r="D14" s="9">
        <f t="shared" ref="D14:D19" si="0">D13</f>
        <v>45901</v>
      </c>
      <c r="E14" s="10">
        <v>845000</v>
      </c>
      <c r="F14" s="103"/>
      <c r="G14" s="3"/>
      <c r="H14" s="15"/>
      <c r="I14" s="14"/>
      <c r="J14" s="16"/>
      <c r="K14" s="13">
        <v>0</v>
      </c>
    </row>
    <row r="15" spans="1:11" ht="18" x14ac:dyDescent="0.35">
      <c r="A15" s="8" t="s">
        <v>27</v>
      </c>
      <c r="B15" s="95" t="s">
        <v>28</v>
      </c>
      <c r="C15" s="95"/>
      <c r="D15" s="9">
        <f t="shared" si="0"/>
        <v>45901</v>
      </c>
      <c r="E15" s="10">
        <v>350000</v>
      </c>
      <c r="F15" s="103"/>
      <c r="G15" s="3"/>
      <c r="H15" s="17"/>
      <c r="I15" s="18"/>
      <c r="J15" s="16"/>
      <c r="K15" s="13">
        <v>0</v>
      </c>
    </row>
    <row r="16" spans="1:11" ht="18" x14ac:dyDescent="0.3">
      <c r="A16" s="8" t="s">
        <v>29</v>
      </c>
      <c r="B16" s="95" t="s">
        <v>30</v>
      </c>
      <c r="C16" s="95"/>
      <c r="D16" s="9">
        <f t="shared" si="0"/>
        <v>45901</v>
      </c>
      <c r="E16" s="10">
        <v>315000</v>
      </c>
      <c r="F16" s="103"/>
      <c r="G16" s="3"/>
      <c r="H16" s="19"/>
      <c r="I16" s="18"/>
      <c r="J16" s="14"/>
      <c r="K16" s="13">
        <v>0</v>
      </c>
    </row>
    <row r="17" spans="1:11" ht="18" x14ac:dyDescent="0.3">
      <c r="A17" s="8" t="s">
        <v>31</v>
      </c>
      <c r="B17" s="95" t="s">
        <v>32</v>
      </c>
      <c r="C17" s="95"/>
      <c r="D17" s="9">
        <f t="shared" si="0"/>
        <v>45901</v>
      </c>
      <c r="E17" s="10">
        <v>157848</v>
      </c>
      <c r="F17" s="103"/>
      <c r="G17" s="3"/>
      <c r="H17" s="19"/>
      <c r="I17" s="18" t="s">
        <v>13</v>
      </c>
      <c r="J17" s="14"/>
      <c r="K17" s="13">
        <v>0</v>
      </c>
    </row>
    <row r="18" spans="1:11" ht="18" x14ac:dyDescent="0.35">
      <c r="A18" s="8" t="s">
        <v>33</v>
      </c>
      <c r="B18" s="95" t="s">
        <v>34</v>
      </c>
      <c r="C18" s="95"/>
      <c r="D18" s="9">
        <f t="shared" si="0"/>
        <v>45901</v>
      </c>
      <c r="E18" s="10">
        <v>65000</v>
      </c>
      <c r="F18" s="103"/>
      <c r="G18" s="3"/>
      <c r="H18" s="20"/>
      <c r="I18" s="18"/>
      <c r="J18" s="21"/>
      <c r="K18" s="13">
        <v>0</v>
      </c>
    </row>
    <row r="19" spans="1:11" ht="18" x14ac:dyDescent="0.35">
      <c r="A19" s="8" t="s">
        <v>35</v>
      </c>
      <c r="B19" s="95" t="s">
        <v>36</v>
      </c>
      <c r="C19" s="95"/>
      <c r="D19" s="9">
        <f t="shared" si="0"/>
        <v>45901</v>
      </c>
      <c r="E19" s="10">
        <v>35000</v>
      </c>
      <c r="F19" s="103"/>
      <c r="G19" s="3"/>
      <c r="H19" s="20"/>
      <c r="I19" s="18"/>
      <c r="J19" s="21"/>
      <c r="K19" s="13">
        <v>0</v>
      </c>
    </row>
    <row r="20" spans="1:11" ht="18" x14ac:dyDescent="0.35">
      <c r="A20" s="8" t="s">
        <v>29</v>
      </c>
      <c r="B20" s="95" t="s">
        <v>37</v>
      </c>
      <c r="C20" s="95"/>
      <c r="D20" s="9">
        <v>45870</v>
      </c>
      <c r="E20" s="10">
        <v>28800</v>
      </c>
      <c r="F20" s="103"/>
      <c r="G20" s="3"/>
      <c r="H20" s="20"/>
      <c r="I20" s="18"/>
      <c r="J20" s="21"/>
      <c r="K20" s="13">
        <v>0</v>
      </c>
    </row>
    <row r="21" spans="1:11" ht="18" x14ac:dyDescent="0.3">
      <c r="A21" s="8" t="s">
        <v>31</v>
      </c>
      <c r="B21" s="95" t="s">
        <v>37</v>
      </c>
      <c r="C21" s="95"/>
      <c r="D21" s="9">
        <v>45870</v>
      </c>
      <c r="E21" s="10">
        <v>23123</v>
      </c>
      <c r="F21" s="103"/>
      <c r="G21" s="3"/>
      <c r="H21" s="22"/>
      <c r="I21" s="23"/>
      <c r="J21" s="23"/>
      <c r="K21" s="13">
        <v>0</v>
      </c>
    </row>
    <row r="22" spans="1:11" ht="18" x14ac:dyDescent="0.3">
      <c r="A22" s="8" t="s">
        <v>21</v>
      </c>
      <c r="B22" s="95" t="s">
        <v>38</v>
      </c>
      <c r="C22" s="95"/>
      <c r="D22" s="9">
        <v>45901</v>
      </c>
      <c r="E22" s="10">
        <v>43672.52</v>
      </c>
      <c r="F22" s="103"/>
      <c r="G22" s="3"/>
      <c r="H22" s="22"/>
      <c r="I22" s="23"/>
      <c r="J22" s="23"/>
      <c r="K22" s="13">
        <v>0</v>
      </c>
    </row>
    <row r="23" spans="1:11" ht="18" x14ac:dyDescent="0.3">
      <c r="A23" s="8" t="s">
        <v>39</v>
      </c>
      <c r="B23" s="95" t="s">
        <v>40</v>
      </c>
      <c r="C23" s="95"/>
      <c r="D23" s="9">
        <v>45901</v>
      </c>
      <c r="E23" s="10">
        <v>40000</v>
      </c>
      <c r="F23" s="103"/>
      <c r="G23" s="3"/>
      <c r="H23" s="22"/>
      <c r="I23" s="23"/>
      <c r="J23" s="23"/>
      <c r="K23" s="13">
        <v>0</v>
      </c>
    </row>
    <row r="24" spans="1:11" ht="18" x14ac:dyDescent="0.3">
      <c r="A24" s="8"/>
      <c r="B24" s="95"/>
      <c r="C24" s="95"/>
      <c r="D24" s="9"/>
      <c r="E24" s="10">
        <v>0</v>
      </c>
      <c r="F24" s="103"/>
      <c r="G24" s="3"/>
      <c r="H24" s="22"/>
      <c r="I24" s="23"/>
      <c r="J24" s="23"/>
      <c r="K24" s="13">
        <v>0</v>
      </c>
    </row>
    <row r="25" spans="1:11" ht="18" x14ac:dyDescent="0.3">
      <c r="A25" s="8"/>
      <c r="B25" s="95"/>
      <c r="C25" s="95"/>
      <c r="D25" s="9"/>
      <c r="E25" s="10">
        <v>0</v>
      </c>
      <c r="F25" s="103"/>
      <c r="G25" s="3"/>
      <c r="H25" s="22"/>
      <c r="I25" s="23"/>
      <c r="J25" s="23"/>
      <c r="K25" s="13">
        <v>0</v>
      </c>
    </row>
    <row r="26" spans="1:11" ht="18" x14ac:dyDescent="0.3">
      <c r="A26" s="8"/>
      <c r="B26" s="95"/>
      <c r="C26" s="95"/>
      <c r="D26" s="9"/>
      <c r="E26" s="10">
        <v>0</v>
      </c>
      <c r="F26" s="103"/>
      <c r="G26" s="3"/>
      <c r="H26" s="22"/>
      <c r="I26" s="23"/>
      <c r="J26" s="23"/>
      <c r="K26" s="13">
        <v>0</v>
      </c>
    </row>
    <row r="27" spans="1:11" ht="18.600000000000001" thickBot="1" x14ac:dyDescent="0.35">
      <c r="A27" s="8"/>
      <c r="B27" s="96"/>
      <c r="C27" s="96"/>
      <c r="D27" s="24"/>
      <c r="E27" s="10">
        <v>0</v>
      </c>
      <c r="F27" s="103"/>
      <c r="G27" s="3"/>
      <c r="H27" s="22"/>
      <c r="I27" s="23"/>
      <c r="J27" s="23"/>
      <c r="K27" s="13">
        <v>0</v>
      </c>
    </row>
    <row r="28" spans="1:11" ht="18.600000000000001" thickBot="1" x14ac:dyDescent="0.35">
      <c r="A28" s="97" t="s">
        <v>41</v>
      </c>
      <c r="B28" s="98"/>
      <c r="C28" s="98"/>
      <c r="D28" s="98"/>
      <c r="E28" s="25">
        <f>SUM(E12:E27)</f>
        <v>3346291.2600000002</v>
      </c>
      <c r="F28" s="103"/>
      <c r="G28" s="3"/>
      <c r="H28" s="87" t="s">
        <v>42</v>
      </c>
      <c r="I28" s="88"/>
      <c r="J28" s="88"/>
      <c r="K28" s="26">
        <f>SUM(K12:K27)</f>
        <v>302795</v>
      </c>
    </row>
    <row r="29" spans="1:11" ht="18" x14ac:dyDescent="0.3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</row>
    <row r="30" spans="1:11" ht="18" x14ac:dyDescent="0.3">
      <c r="A30" s="27"/>
      <c r="B30" s="27"/>
      <c r="C30" s="27"/>
      <c r="D30" s="27"/>
      <c r="E30" s="27"/>
      <c r="F30" s="27"/>
      <c r="G30" s="27"/>
      <c r="H30" s="89" t="s">
        <v>43</v>
      </c>
      <c r="I30" s="89"/>
      <c r="J30" s="89"/>
      <c r="K30" s="89"/>
    </row>
    <row r="31" spans="1:11" ht="18" x14ac:dyDescent="0.3">
      <c r="A31" s="27"/>
      <c r="B31" s="27"/>
      <c r="C31" s="27"/>
      <c r="D31" s="27"/>
      <c r="E31" s="27"/>
      <c r="F31" s="27"/>
      <c r="G31" s="27"/>
      <c r="H31" s="90"/>
      <c r="I31" s="90"/>
      <c r="J31" s="90"/>
      <c r="K31" s="90"/>
    </row>
    <row r="32" spans="1:11" ht="18" x14ac:dyDescent="0.3">
      <c r="A32" s="27"/>
      <c r="B32" s="27"/>
      <c r="C32" s="27"/>
      <c r="D32" s="27"/>
      <c r="E32" s="27"/>
      <c r="F32" s="27"/>
      <c r="G32" s="27"/>
      <c r="H32" s="28" t="s">
        <v>15</v>
      </c>
      <c r="I32" s="29" t="s">
        <v>16</v>
      </c>
      <c r="J32" s="29" t="s">
        <v>17</v>
      </c>
      <c r="K32" s="30" t="s">
        <v>18</v>
      </c>
    </row>
    <row r="33" spans="1:11" ht="18" x14ac:dyDescent="0.35">
      <c r="A33" s="27"/>
      <c r="B33" s="27"/>
      <c r="C33" s="27"/>
      <c r="D33" s="27"/>
      <c r="E33" s="27"/>
      <c r="F33" s="27"/>
      <c r="G33" s="27"/>
      <c r="H33" s="31" t="s">
        <v>44</v>
      </c>
      <c r="I33" s="32" t="s">
        <v>45</v>
      </c>
      <c r="J33" s="33" t="s">
        <v>46</v>
      </c>
      <c r="K33" s="34">
        <v>40000</v>
      </c>
    </row>
    <row r="34" spans="1:11" ht="18" x14ac:dyDescent="0.3">
      <c r="A34" s="27"/>
      <c r="B34" s="27"/>
      <c r="C34" s="27"/>
      <c r="D34" s="27"/>
      <c r="E34" s="27"/>
      <c r="F34" s="27"/>
      <c r="G34" s="27"/>
      <c r="H34" s="35" t="s">
        <v>44</v>
      </c>
      <c r="I34" s="36" t="s">
        <v>45</v>
      </c>
      <c r="J34" s="37" t="s">
        <v>47</v>
      </c>
      <c r="K34" s="38">
        <v>140000</v>
      </c>
    </row>
    <row r="35" spans="1:11" ht="18" x14ac:dyDescent="0.35">
      <c r="A35" s="27"/>
      <c r="B35" s="27"/>
      <c r="C35" s="27"/>
      <c r="D35" s="27"/>
      <c r="E35" s="27"/>
      <c r="F35" s="27"/>
      <c r="G35" s="27"/>
      <c r="H35" s="39" t="s">
        <v>48</v>
      </c>
      <c r="I35" s="40" t="s">
        <v>49</v>
      </c>
      <c r="J35" s="41">
        <v>45474</v>
      </c>
      <c r="K35" s="42">
        <v>-6872.42</v>
      </c>
    </row>
    <row r="36" spans="1:11" ht="18" x14ac:dyDescent="0.3">
      <c r="A36" s="27"/>
      <c r="B36" s="27"/>
      <c r="C36" s="27"/>
      <c r="D36" s="27"/>
      <c r="E36" s="27"/>
      <c r="F36" s="27"/>
      <c r="G36" s="27"/>
      <c r="H36" s="43" t="s">
        <v>50</v>
      </c>
      <c r="I36" s="44" t="s">
        <v>51</v>
      </c>
      <c r="J36" s="45" t="s">
        <v>52</v>
      </c>
      <c r="K36" s="46">
        <f>-I83</f>
        <v>-402928.77688999963</v>
      </c>
    </row>
    <row r="37" spans="1:11" ht="18" x14ac:dyDescent="0.3">
      <c r="A37" s="27"/>
      <c r="B37" s="27"/>
      <c r="C37" s="27"/>
      <c r="D37" s="27"/>
      <c r="E37" s="27"/>
      <c r="F37" s="27"/>
      <c r="G37" s="27"/>
      <c r="H37" s="47"/>
      <c r="K37" s="48">
        <v>0</v>
      </c>
    </row>
    <row r="38" spans="1:11" ht="18" x14ac:dyDescent="0.35">
      <c r="A38" s="27"/>
      <c r="B38" s="27"/>
      <c r="C38" s="27"/>
      <c r="D38" s="27"/>
      <c r="E38" s="27"/>
      <c r="F38" s="27"/>
      <c r="G38" s="27"/>
      <c r="H38" s="49"/>
      <c r="I38" s="18"/>
      <c r="J38" s="50"/>
      <c r="K38" s="42">
        <v>0</v>
      </c>
    </row>
    <row r="39" spans="1:11" ht="18" x14ac:dyDescent="0.35">
      <c r="A39" s="27"/>
      <c r="B39" s="27"/>
      <c r="C39" s="27"/>
      <c r="D39" s="27"/>
      <c r="E39" s="27"/>
      <c r="F39" s="27"/>
      <c r="G39" s="27"/>
      <c r="H39" s="49"/>
      <c r="I39" s="18"/>
      <c r="J39" s="50"/>
      <c r="K39" s="42">
        <v>0</v>
      </c>
    </row>
    <row r="40" spans="1:11" ht="18" x14ac:dyDescent="0.35">
      <c r="A40" s="27"/>
      <c r="B40" s="27"/>
      <c r="C40" s="27"/>
      <c r="D40" s="27"/>
      <c r="E40" s="27"/>
      <c r="F40" s="27"/>
      <c r="G40" s="27"/>
      <c r="H40" s="49"/>
      <c r="I40" s="18"/>
      <c r="J40" s="50"/>
      <c r="K40" s="42">
        <v>0</v>
      </c>
    </row>
    <row r="41" spans="1:11" ht="18" x14ac:dyDescent="0.35">
      <c r="A41" s="27"/>
      <c r="B41" s="27"/>
      <c r="C41" s="27"/>
      <c r="D41" s="27"/>
      <c r="E41" s="27"/>
      <c r="F41" s="27"/>
      <c r="G41" s="27"/>
      <c r="H41" s="49"/>
      <c r="I41" s="18"/>
      <c r="J41" s="50"/>
      <c r="K41" s="42">
        <v>0</v>
      </c>
    </row>
    <row r="42" spans="1:11" ht="18" x14ac:dyDescent="0.35">
      <c r="A42" s="27"/>
      <c r="B42" s="27"/>
      <c r="C42" s="27"/>
      <c r="D42" s="27"/>
      <c r="E42" s="27"/>
      <c r="F42" s="27"/>
      <c r="G42" s="27"/>
      <c r="H42" s="49"/>
      <c r="I42" s="18"/>
      <c r="J42" s="50"/>
      <c r="K42" s="42">
        <v>0</v>
      </c>
    </row>
    <row r="43" spans="1:11" ht="18" x14ac:dyDescent="0.3">
      <c r="A43" s="27"/>
      <c r="B43" s="27"/>
      <c r="C43" s="27"/>
      <c r="D43" s="27"/>
      <c r="E43" s="27"/>
      <c r="F43" s="27"/>
      <c r="G43" s="27"/>
      <c r="H43" s="91"/>
      <c r="I43" s="92"/>
      <c r="J43" s="92"/>
      <c r="K43" s="51">
        <v>0</v>
      </c>
    </row>
    <row r="44" spans="1:11" ht="18" x14ac:dyDescent="0.3">
      <c r="A44" s="27"/>
      <c r="B44" s="27"/>
      <c r="C44" s="27"/>
      <c r="D44" s="27"/>
      <c r="E44" s="27"/>
      <c r="F44" s="27"/>
      <c r="G44" s="27"/>
      <c r="H44" s="93" t="s">
        <v>53</v>
      </c>
      <c r="I44" s="94"/>
      <c r="J44" s="94"/>
      <c r="K44" s="52">
        <f>SUM(K33:K43)</f>
        <v>-229801.19688999964</v>
      </c>
    </row>
    <row r="45" spans="1:11" ht="18" x14ac:dyDescent="0.3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</row>
    <row r="46" spans="1:11" ht="18" x14ac:dyDescent="0.3">
      <c r="A46" s="53" t="s">
        <v>54</v>
      </c>
      <c r="B46" s="53" t="s">
        <v>55</v>
      </c>
      <c r="C46" s="54" t="s">
        <v>56</v>
      </c>
      <c r="D46" s="53" t="s">
        <v>57</v>
      </c>
      <c r="E46" s="53" t="s">
        <v>58</v>
      </c>
      <c r="F46" s="53" t="s">
        <v>59</v>
      </c>
      <c r="G46" s="53" t="s">
        <v>43</v>
      </c>
      <c r="H46" s="53" t="s">
        <v>60</v>
      </c>
      <c r="I46" s="53" t="s">
        <v>61</v>
      </c>
      <c r="J46" s="53" t="s">
        <v>62</v>
      </c>
      <c r="K46" s="53" t="s">
        <v>63</v>
      </c>
    </row>
    <row r="47" spans="1:11" ht="18" x14ac:dyDescent="0.3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1:11" ht="18" x14ac:dyDescent="0.3">
      <c r="A48" s="55" t="s">
        <v>64</v>
      </c>
      <c r="B48" s="55" t="s">
        <v>65</v>
      </c>
      <c r="C48" s="56" t="s">
        <v>66</v>
      </c>
      <c r="D48" s="57">
        <v>1.24</v>
      </c>
      <c r="E48" s="58">
        <f>E28*D48%</f>
        <v>41494.011623999999</v>
      </c>
      <c r="F48" s="58">
        <f>K28*D48%</f>
        <v>3754.6579999999999</v>
      </c>
      <c r="G48" s="58">
        <v>0</v>
      </c>
      <c r="H48" s="59">
        <f t="shared" ref="H48:H81" si="1">E48+F48+G48</f>
        <v>45248.669624000002</v>
      </c>
      <c r="I48" s="60">
        <v>43643.046263999968</v>
      </c>
      <c r="J48" s="61">
        <v>0</v>
      </c>
      <c r="K48" s="61">
        <f t="shared" ref="K48:K81" si="2">H48+I48+J48</f>
        <v>88891.715887999977</v>
      </c>
    </row>
    <row r="49" spans="1:11" ht="18" x14ac:dyDescent="0.3">
      <c r="A49" s="55">
        <v>1</v>
      </c>
      <c r="B49" s="55" t="s">
        <v>67</v>
      </c>
      <c r="C49" s="56" t="s">
        <v>68</v>
      </c>
      <c r="D49" s="57">
        <v>5.05</v>
      </c>
      <c r="E49" s="58">
        <f>E28*D49%</f>
        <v>168987.70863000001</v>
      </c>
      <c r="F49" s="58">
        <f>K28*D49%</f>
        <v>15291.147499999999</v>
      </c>
      <c r="G49" s="58">
        <f>G48</f>
        <v>0</v>
      </c>
      <c r="H49" s="59">
        <f t="shared" si="1"/>
        <v>184278.85613</v>
      </c>
      <c r="I49" s="60">
        <v>-260.16791000004741</v>
      </c>
      <c r="J49" s="61">
        <v>0</v>
      </c>
      <c r="K49" s="61">
        <f t="shared" si="2"/>
        <v>184018.68821999995</v>
      </c>
    </row>
    <row r="50" spans="1:11" ht="18" x14ac:dyDescent="0.3">
      <c r="A50" s="55">
        <v>1</v>
      </c>
      <c r="B50" s="55" t="s">
        <v>67</v>
      </c>
      <c r="C50" s="56" t="s">
        <v>69</v>
      </c>
      <c r="D50" s="57">
        <v>5.05</v>
      </c>
      <c r="E50" s="58">
        <f>E28*D50%</f>
        <v>168987.70863000001</v>
      </c>
      <c r="F50" s="58">
        <f>K28*D50%</f>
        <v>15291.147499999999</v>
      </c>
      <c r="G50" s="58">
        <f t="shared" ref="G50:G81" si="3">G49</f>
        <v>0</v>
      </c>
      <c r="H50" s="59">
        <f t="shared" si="1"/>
        <v>184278.85613</v>
      </c>
      <c r="I50" s="60">
        <v>0.83208999995258637</v>
      </c>
      <c r="J50" s="61">
        <v>0</v>
      </c>
      <c r="K50" s="61">
        <f t="shared" si="2"/>
        <v>184279.68821999995</v>
      </c>
    </row>
    <row r="51" spans="1:11" ht="18" x14ac:dyDescent="0.3">
      <c r="A51" s="55">
        <v>2</v>
      </c>
      <c r="B51" s="55" t="s">
        <v>70</v>
      </c>
      <c r="C51" s="56" t="s">
        <v>71</v>
      </c>
      <c r="D51" s="57">
        <v>3.17</v>
      </c>
      <c r="E51" s="58">
        <f>E28*D51%</f>
        <v>106077.432942</v>
      </c>
      <c r="F51" s="58">
        <f>K28*D51%</f>
        <v>9598.6014999999989</v>
      </c>
      <c r="G51" s="58">
        <f t="shared" si="3"/>
        <v>0</v>
      </c>
      <c r="H51" s="59">
        <f t="shared" si="1"/>
        <v>115676.034442</v>
      </c>
      <c r="I51" s="60">
        <v>-0.66409400003612973</v>
      </c>
      <c r="J51" s="61">
        <v>0</v>
      </c>
      <c r="K51" s="61">
        <f t="shared" si="2"/>
        <v>115675.37034799997</v>
      </c>
    </row>
    <row r="52" spans="1:11" ht="18" x14ac:dyDescent="0.3">
      <c r="A52" s="55">
        <v>2</v>
      </c>
      <c r="B52" s="55" t="s">
        <v>72</v>
      </c>
      <c r="C52" s="56" t="s">
        <v>73</v>
      </c>
      <c r="D52" s="57">
        <v>3.48</v>
      </c>
      <c r="E52" s="58">
        <f>E28*D52%</f>
        <v>116450.93584799999</v>
      </c>
      <c r="F52" s="58">
        <f>K28*D52%</f>
        <v>10537.266</v>
      </c>
      <c r="G52" s="58">
        <f t="shared" si="3"/>
        <v>0</v>
      </c>
      <c r="H52" s="59">
        <f t="shared" si="1"/>
        <v>126988.201848</v>
      </c>
      <c r="I52" s="60">
        <v>195250.09112799994</v>
      </c>
      <c r="J52" s="61">
        <v>0</v>
      </c>
      <c r="K52" s="61">
        <f t="shared" si="2"/>
        <v>322238.29297599994</v>
      </c>
    </row>
    <row r="53" spans="1:11" ht="18" x14ac:dyDescent="0.3">
      <c r="A53" s="55">
        <v>2</v>
      </c>
      <c r="B53" s="55" t="s">
        <v>74</v>
      </c>
      <c r="C53" s="56" t="s">
        <v>75</v>
      </c>
      <c r="D53" s="57">
        <v>3.48</v>
      </c>
      <c r="E53" s="58">
        <f>E28*D53%</f>
        <v>116450.93584799999</v>
      </c>
      <c r="F53" s="58">
        <f>K28*D53%</f>
        <v>10537.266</v>
      </c>
      <c r="G53" s="58">
        <f t="shared" si="3"/>
        <v>0</v>
      </c>
      <c r="H53" s="59">
        <f t="shared" si="1"/>
        <v>126988.201848</v>
      </c>
      <c r="I53" s="60">
        <v>-4.9359999975422397E-3</v>
      </c>
      <c r="J53" s="61">
        <v>0</v>
      </c>
      <c r="K53" s="61">
        <f t="shared" si="2"/>
        <v>126988.196912</v>
      </c>
    </row>
    <row r="54" spans="1:11" ht="18" x14ac:dyDescent="0.3">
      <c r="A54" s="55">
        <v>2</v>
      </c>
      <c r="B54" s="55" t="s">
        <v>76</v>
      </c>
      <c r="C54" s="56" t="s">
        <v>77</v>
      </c>
      <c r="D54" s="57">
        <v>3.21</v>
      </c>
      <c r="E54" s="58">
        <f>E28*D54%</f>
        <v>107415.949446</v>
      </c>
      <c r="F54" s="58">
        <f>K28*D54%</f>
        <v>9719.7194999999992</v>
      </c>
      <c r="G54" s="58">
        <f t="shared" si="3"/>
        <v>0</v>
      </c>
      <c r="H54" s="59">
        <f t="shared" si="1"/>
        <v>117135.66894599999</v>
      </c>
      <c r="I54" s="60">
        <v>-2.4940001603681594E-3</v>
      </c>
      <c r="J54" s="61">
        <v>0</v>
      </c>
      <c r="K54" s="61">
        <f t="shared" si="2"/>
        <v>117135.66645199983</v>
      </c>
    </row>
    <row r="55" spans="1:11" ht="18" x14ac:dyDescent="0.3">
      <c r="A55" s="55">
        <v>3</v>
      </c>
      <c r="B55" s="55" t="s">
        <v>70</v>
      </c>
      <c r="C55" s="56" t="s">
        <v>78</v>
      </c>
      <c r="D55" s="57">
        <v>3.46</v>
      </c>
      <c r="E55" s="58">
        <f>E28*D55%</f>
        <v>115781.67759600001</v>
      </c>
      <c r="F55" s="58">
        <f>K28*D55%</f>
        <v>10476.707</v>
      </c>
      <c r="G55" s="58">
        <f t="shared" si="3"/>
        <v>0</v>
      </c>
      <c r="H55" s="59">
        <f t="shared" si="1"/>
        <v>126258.384596</v>
      </c>
      <c r="I55" s="60">
        <v>-2.8440000751288608E-3</v>
      </c>
      <c r="J55" s="61">
        <v>0</v>
      </c>
      <c r="K55" s="61">
        <f t="shared" si="2"/>
        <v>126258.38175199993</v>
      </c>
    </row>
    <row r="56" spans="1:11" ht="18" x14ac:dyDescent="0.3">
      <c r="A56" s="55">
        <v>3</v>
      </c>
      <c r="B56" s="55" t="s">
        <v>72</v>
      </c>
      <c r="C56" s="56" t="s">
        <v>79</v>
      </c>
      <c r="D56" s="57">
        <v>3.48</v>
      </c>
      <c r="E56" s="58">
        <f>E28*D56%</f>
        <v>116450.93584799999</v>
      </c>
      <c r="F56" s="58">
        <f>K28*D56%</f>
        <v>10537.266</v>
      </c>
      <c r="G56" s="58">
        <f t="shared" si="3"/>
        <v>0</v>
      </c>
      <c r="H56" s="59">
        <f t="shared" si="1"/>
        <v>126988.201848</v>
      </c>
      <c r="I56" s="60">
        <v>-4.9359999975422397E-3</v>
      </c>
      <c r="J56" s="61">
        <v>0</v>
      </c>
      <c r="K56" s="61">
        <f t="shared" si="2"/>
        <v>126988.196912</v>
      </c>
    </row>
    <row r="57" spans="1:11" ht="18" x14ac:dyDescent="0.3">
      <c r="A57" s="55">
        <v>4</v>
      </c>
      <c r="B57" s="55" t="s">
        <v>70</v>
      </c>
      <c r="C57" s="56" t="s">
        <v>80</v>
      </c>
      <c r="D57" s="57">
        <v>3.17</v>
      </c>
      <c r="E57" s="58">
        <f>E28*D57%</f>
        <v>106077.432942</v>
      </c>
      <c r="F57" s="58">
        <f>K28*D57%</f>
        <v>9598.6014999999989</v>
      </c>
      <c r="G57" s="58">
        <f t="shared" si="3"/>
        <v>0</v>
      </c>
      <c r="H57" s="59">
        <f t="shared" si="1"/>
        <v>115676.034442</v>
      </c>
      <c r="I57" s="60">
        <v>-4.0940000326372683E-3</v>
      </c>
      <c r="J57" s="61">
        <v>0</v>
      </c>
      <c r="K57" s="61">
        <f t="shared" si="2"/>
        <v>115676.03034799997</v>
      </c>
    </row>
    <row r="58" spans="1:11" ht="18" x14ac:dyDescent="0.3">
      <c r="A58" s="55">
        <v>4</v>
      </c>
      <c r="B58" s="55" t="s">
        <v>72</v>
      </c>
      <c r="C58" s="62" t="s">
        <v>81</v>
      </c>
      <c r="D58" s="57">
        <v>3.48</v>
      </c>
      <c r="E58" s="58">
        <f>E28*D58%</f>
        <v>116450.93584799999</v>
      </c>
      <c r="F58" s="58">
        <f>K28*D58%</f>
        <v>10537.266</v>
      </c>
      <c r="G58" s="58">
        <f t="shared" si="3"/>
        <v>0</v>
      </c>
      <c r="H58" s="59">
        <f t="shared" si="1"/>
        <v>126988.201848</v>
      </c>
      <c r="I58" s="60">
        <v>-4.9359999975422397E-3</v>
      </c>
      <c r="J58" s="61">
        <v>0</v>
      </c>
      <c r="K58" s="61">
        <f t="shared" si="2"/>
        <v>126988.196912</v>
      </c>
    </row>
    <row r="59" spans="1:11" ht="18" x14ac:dyDescent="0.3">
      <c r="A59" s="55">
        <v>4</v>
      </c>
      <c r="B59" s="55" t="s">
        <v>74</v>
      </c>
      <c r="C59" s="56" t="s">
        <v>82</v>
      </c>
      <c r="D59" s="57">
        <v>3.48</v>
      </c>
      <c r="E59" s="58">
        <f>E28*D59%</f>
        <v>116450.93584799999</v>
      </c>
      <c r="F59" s="58">
        <f>K28*D59%</f>
        <v>10537.266</v>
      </c>
      <c r="G59" s="58">
        <f t="shared" si="3"/>
        <v>0</v>
      </c>
      <c r="H59" s="59">
        <f t="shared" si="1"/>
        <v>126988.201848</v>
      </c>
      <c r="I59" s="60">
        <v>-2.8639999945880845E-3</v>
      </c>
      <c r="J59" s="61">
        <v>0</v>
      </c>
      <c r="K59" s="61">
        <f t="shared" si="2"/>
        <v>126988.198984</v>
      </c>
    </row>
    <row r="60" spans="1:11" ht="18" x14ac:dyDescent="0.3">
      <c r="A60" s="55">
        <v>4</v>
      </c>
      <c r="B60" s="55" t="s">
        <v>76</v>
      </c>
      <c r="C60" s="56" t="s">
        <v>71</v>
      </c>
      <c r="D60" s="57">
        <v>3.21</v>
      </c>
      <c r="E60" s="58">
        <f>E28*D60%</f>
        <v>107415.949446</v>
      </c>
      <c r="F60" s="58">
        <f>K28*D60%</f>
        <v>9719.7194999999992</v>
      </c>
      <c r="G60" s="58">
        <f t="shared" si="3"/>
        <v>0</v>
      </c>
      <c r="H60" s="59">
        <f t="shared" si="1"/>
        <v>117135.66894599999</v>
      </c>
      <c r="I60" s="60">
        <v>26977.349341999914</v>
      </c>
      <c r="J60" s="61">
        <v>0</v>
      </c>
      <c r="K60" s="61">
        <f t="shared" si="2"/>
        <v>144113.0182879999</v>
      </c>
    </row>
    <row r="61" spans="1:11" s="117" customFormat="1" ht="18" x14ac:dyDescent="0.3">
      <c r="A61" s="111">
        <v>5</v>
      </c>
      <c r="B61" s="111" t="s">
        <v>70</v>
      </c>
      <c r="C61" s="112" t="s">
        <v>83</v>
      </c>
      <c r="D61" s="113">
        <v>3.46</v>
      </c>
      <c r="E61" s="114">
        <f>E28*D61%</f>
        <v>115781.67759600001</v>
      </c>
      <c r="F61" s="114">
        <f>K28*D61%</f>
        <v>10476.707</v>
      </c>
      <c r="G61" s="114">
        <f t="shared" si="3"/>
        <v>0</v>
      </c>
      <c r="H61" s="115">
        <f t="shared" si="1"/>
        <v>126258.384596</v>
      </c>
      <c r="I61" s="116">
        <v>3.8280000153463334E-3</v>
      </c>
      <c r="J61" s="114">
        <v>0</v>
      </c>
      <c r="K61" s="114">
        <f t="shared" si="2"/>
        <v>126258.38842400002</v>
      </c>
    </row>
    <row r="62" spans="1:11" ht="18" x14ac:dyDescent="0.3">
      <c r="A62" s="55">
        <v>5</v>
      </c>
      <c r="B62" s="55" t="s">
        <v>74</v>
      </c>
      <c r="C62" s="56" t="s">
        <v>84</v>
      </c>
      <c r="D62" s="57">
        <v>3.48</v>
      </c>
      <c r="E62" s="58">
        <f>E28*D62%</f>
        <v>116450.93584799999</v>
      </c>
      <c r="F62" s="58">
        <f>K28*D62%</f>
        <v>10537.266</v>
      </c>
      <c r="G62" s="58">
        <f t="shared" si="3"/>
        <v>0</v>
      </c>
      <c r="H62" s="59">
        <f t="shared" si="1"/>
        <v>126988.201848</v>
      </c>
      <c r="I62" s="60">
        <v>1.1279999307589605E-3</v>
      </c>
      <c r="J62" s="61">
        <v>0</v>
      </c>
      <c r="K62" s="61">
        <f t="shared" si="2"/>
        <v>126988.20297599993</v>
      </c>
    </row>
    <row r="63" spans="1:11" ht="18" x14ac:dyDescent="0.3">
      <c r="A63" s="55">
        <v>6</v>
      </c>
      <c r="B63" s="55" t="s">
        <v>70</v>
      </c>
      <c r="C63" s="56" t="s">
        <v>85</v>
      </c>
      <c r="D63" s="57">
        <v>3.17</v>
      </c>
      <c r="E63" s="58">
        <f>E28*D63%</f>
        <v>106077.432942</v>
      </c>
      <c r="F63" s="58">
        <f>K28*D63%</f>
        <v>9598.6014999999989</v>
      </c>
      <c r="G63" s="58">
        <f t="shared" si="3"/>
        <v>0</v>
      </c>
      <c r="H63" s="59">
        <f t="shared" si="1"/>
        <v>115676.034442</v>
      </c>
      <c r="I63" s="60">
        <v>-3.3560000010766089E-3</v>
      </c>
      <c r="J63" s="61">
        <v>0</v>
      </c>
      <c r="K63" s="61">
        <f t="shared" si="2"/>
        <v>115676.031086</v>
      </c>
    </row>
    <row r="64" spans="1:11" ht="18" x14ac:dyDescent="0.3">
      <c r="A64" s="55">
        <v>6</v>
      </c>
      <c r="B64" s="55" t="s">
        <v>72</v>
      </c>
      <c r="C64" s="56" t="s">
        <v>86</v>
      </c>
      <c r="D64" s="57">
        <v>3.48</v>
      </c>
      <c r="E64" s="58">
        <f>E28*D64%</f>
        <v>116450.93584799999</v>
      </c>
      <c r="F64" s="58">
        <f>K28*D64%</f>
        <v>10537.266</v>
      </c>
      <c r="G64" s="58">
        <f t="shared" si="3"/>
        <v>0</v>
      </c>
      <c r="H64" s="59">
        <f t="shared" si="1"/>
        <v>126988.201848</v>
      </c>
      <c r="I64" s="60">
        <v>-2.8639999945880845E-3</v>
      </c>
      <c r="J64" s="61">
        <v>0</v>
      </c>
      <c r="K64" s="61">
        <f t="shared" si="2"/>
        <v>126988.198984</v>
      </c>
    </row>
    <row r="65" spans="1:11" ht="18" x14ac:dyDescent="0.3">
      <c r="A65" s="55">
        <v>6</v>
      </c>
      <c r="B65" s="55" t="s">
        <v>74</v>
      </c>
      <c r="C65" s="56" t="s">
        <v>87</v>
      </c>
      <c r="D65" s="57">
        <v>3.48</v>
      </c>
      <c r="E65" s="58">
        <f>E28*D65%</f>
        <v>116450.93584799999</v>
      </c>
      <c r="F65" s="58">
        <f>K28*D65%</f>
        <v>10537.266</v>
      </c>
      <c r="G65" s="58">
        <f t="shared" si="3"/>
        <v>0</v>
      </c>
      <c r="H65" s="59">
        <f t="shared" si="1"/>
        <v>126988.201848</v>
      </c>
      <c r="I65" s="60">
        <v>1.1279999016551301E-3</v>
      </c>
      <c r="J65" s="61">
        <v>0</v>
      </c>
      <c r="K65" s="61">
        <f t="shared" si="2"/>
        <v>126988.2029759999</v>
      </c>
    </row>
    <row r="66" spans="1:11" ht="18" x14ac:dyDescent="0.3">
      <c r="A66" s="55">
        <v>6</v>
      </c>
      <c r="B66" s="55" t="s">
        <v>76</v>
      </c>
      <c r="C66" s="56" t="s">
        <v>88</v>
      </c>
      <c r="D66" s="57">
        <v>3.22</v>
      </c>
      <c r="E66" s="58">
        <f>E28*D66%</f>
        <v>107750.57857200001</v>
      </c>
      <c r="F66" s="58">
        <f>K28*D66%</f>
        <v>9749.9989999999998</v>
      </c>
      <c r="G66" s="58">
        <f t="shared" si="3"/>
        <v>0</v>
      </c>
      <c r="H66" s="59">
        <f t="shared" si="1"/>
        <v>117500.57757200001</v>
      </c>
      <c r="I66" s="60">
        <v>-6.9599995913449675E-4</v>
      </c>
      <c r="J66" s="61">
        <v>0</v>
      </c>
      <c r="K66" s="61">
        <f t="shared" si="2"/>
        <v>117500.57687600005</v>
      </c>
    </row>
    <row r="67" spans="1:11" ht="18" x14ac:dyDescent="0.3">
      <c r="A67" s="55">
        <v>7</v>
      </c>
      <c r="B67" s="55" t="s">
        <v>70</v>
      </c>
      <c r="C67" s="56" t="s">
        <v>89</v>
      </c>
      <c r="D67" s="57">
        <v>3.46</v>
      </c>
      <c r="E67" s="58">
        <f>E28*D67%</f>
        <v>115781.67759600001</v>
      </c>
      <c r="F67" s="58">
        <f>K28*D67%</f>
        <v>10476.707</v>
      </c>
      <c r="G67" s="58">
        <f t="shared" si="3"/>
        <v>0</v>
      </c>
      <c r="H67" s="59">
        <f t="shared" si="1"/>
        <v>126258.384596</v>
      </c>
      <c r="I67" s="60">
        <v>3.8280000153463334E-3</v>
      </c>
      <c r="J67" s="61">
        <v>0</v>
      </c>
      <c r="K67" s="61">
        <f t="shared" si="2"/>
        <v>126258.38842400002</v>
      </c>
    </row>
    <row r="68" spans="1:11" ht="18" x14ac:dyDescent="0.3">
      <c r="A68" s="55">
        <v>7</v>
      </c>
      <c r="B68" s="55" t="s">
        <v>74</v>
      </c>
      <c r="C68" s="56" t="s">
        <v>90</v>
      </c>
      <c r="D68" s="57">
        <v>3.47</v>
      </c>
      <c r="E68" s="58">
        <f>E28*D68%</f>
        <v>116116.30672200001</v>
      </c>
      <c r="F68" s="58">
        <f>K28*D68%</f>
        <v>10506.986500000001</v>
      </c>
      <c r="G68" s="58">
        <f t="shared" si="3"/>
        <v>0</v>
      </c>
      <c r="H68" s="59">
        <f t="shared" si="1"/>
        <v>126623.29322200001</v>
      </c>
      <c r="I68" s="60">
        <v>4.4460000062827021E-3</v>
      </c>
      <c r="J68" s="61">
        <v>0</v>
      </c>
      <c r="K68" s="61">
        <f t="shared" si="2"/>
        <v>126623.29766800001</v>
      </c>
    </row>
    <row r="69" spans="1:11" ht="18" x14ac:dyDescent="0.3">
      <c r="A69" s="55">
        <v>8</v>
      </c>
      <c r="B69" s="55" t="s">
        <v>70</v>
      </c>
      <c r="C69" s="56" t="s">
        <v>91</v>
      </c>
      <c r="D69" s="57">
        <v>3.17</v>
      </c>
      <c r="E69" s="58">
        <f>E28*D69%</f>
        <v>106077.432942</v>
      </c>
      <c r="F69" s="58">
        <f>K28*D69%</f>
        <v>9598.6014999999989</v>
      </c>
      <c r="G69" s="58">
        <f t="shared" si="3"/>
        <v>0</v>
      </c>
      <c r="H69" s="59">
        <f t="shared" si="1"/>
        <v>115676.034442</v>
      </c>
      <c r="I69" s="60">
        <v>-4.0940000326372683E-3</v>
      </c>
      <c r="J69" s="61">
        <v>0</v>
      </c>
      <c r="K69" s="61">
        <f t="shared" si="2"/>
        <v>115676.03034799997</v>
      </c>
    </row>
    <row r="70" spans="1:11" ht="18" x14ac:dyDescent="0.3">
      <c r="A70" s="55">
        <v>8</v>
      </c>
      <c r="B70" s="55" t="s">
        <v>72</v>
      </c>
      <c r="C70" s="56" t="s">
        <v>77</v>
      </c>
      <c r="D70" s="57">
        <v>3.47</v>
      </c>
      <c r="E70" s="58">
        <f>E28*D70%</f>
        <v>116116.30672200001</v>
      </c>
      <c r="F70" s="58">
        <f>K28*D70%</f>
        <v>10506.986500000001</v>
      </c>
      <c r="G70" s="58">
        <f t="shared" si="3"/>
        <v>0</v>
      </c>
      <c r="H70" s="59">
        <f t="shared" si="1"/>
        <v>126623.29322200001</v>
      </c>
      <c r="I70" s="60">
        <v>-369.86555399998906</v>
      </c>
      <c r="J70" s="61">
        <v>0</v>
      </c>
      <c r="K70" s="61">
        <f t="shared" si="2"/>
        <v>126253.42766800002</v>
      </c>
    </row>
    <row r="71" spans="1:11" ht="18" x14ac:dyDescent="0.3">
      <c r="A71" s="63">
        <v>8</v>
      </c>
      <c r="B71" s="63" t="s">
        <v>74</v>
      </c>
      <c r="C71" s="56" t="s">
        <v>87</v>
      </c>
      <c r="D71" s="64">
        <v>3.48</v>
      </c>
      <c r="E71" s="58">
        <f>E28*D71%</f>
        <v>116450.93584799999</v>
      </c>
      <c r="F71" s="58">
        <f>K28*D71%</f>
        <v>10537.266</v>
      </c>
      <c r="G71" s="58">
        <f t="shared" si="3"/>
        <v>0</v>
      </c>
      <c r="H71" s="59">
        <f t="shared" si="1"/>
        <v>126988.201848</v>
      </c>
      <c r="I71" s="60">
        <v>-4.9359999975422397E-3</v>
      </c>
      <c r="J71" s="61">
        <v>0</v>
      </c>
      <c r="K71" s="61">
        <f t="shared" si="2"/>
        <v>126988.196912</v>
      </c>
    </row>
    <row r="72" spans="1:11" ht="18" x14ac:dyDescent="0.3">
      <c r="A72" s="65">
        <v>8</v>
      </c>
      <c r="B72" s="65" t="s">
        <v>76</v>
      </c>
      <c r="C72" s="56" t="s">
        <v>92</v>
      </c>
      <c r="D72" s="66">
        <v>3.22</v>
      </c>
      <c r="E72" s="58">
        <f>E28*D72%</f>
        <v>107750.57857200001</v>
      </c>
      <c r="F72" s="58">
        <f>K28*D72%</f>
        <v>9749.9989999999998</v>
      </c>
      <c r="G72" s="58">
        <f t="shared" si="3"/>
        <v>0</v>
      </c>
      <c r="H72" s="59">
        <f t="shared" si="1"/>
        <v>117500.57757200001</v>
      </c>
      <c r="I72" s="60">
        <v>-1.0039999906439334E-3</v>
      </c>
      <c r="J72" s="61">
        <v>0</v>
      </c>
      <c r="K72" s="61">
        <f t="shared" si="2"/>
        <v>117500.57656800002</v>
      </c>
    </row>
    <row r="73" spans="1:11" ht="18" x14ac:dyDescent="0.35">
      <c r="A73" s="67">
        <v>9</v>
      </c>
      <c r="B73" s="67" t="s">
        <v>70</v>
      </c>
      <c r="C73" s="56" t="s">
        <v>93</v>
      </c>
      <c r="D73" s="68">
        <v>3.45</v>
      </c>
      <c r="E73" s="58">
        <f>E28*D73%</f>
        <v>115447.04847000002</v>
      </c>
      <c r="F73" s="58">
        <f>K28*D73%</f>
        <v>10446.427500000002</v>
      </c>
      <c r="G73" s="58">
        <f t="shared" si="3"/>
        <v>0</v>
      </c>
      <c r="H73" s="59">
        <f t="shared" si="1"/>
        <v>125893.47597000003</v>
      </c>
      <c r="I73" s="60">
        <v>3.2100000535137951E-3</v>
      </c>
      <c r="J73" s="61">
        <v>0</v>
      </c>
      <c r="K73" s="61">
        <f t="shared" si="2"/>
        <v>125893.47918000008</v>
      </c>
    </row>
    <row r="74" spans="1:11" ht="18" x14ac:dyDescent="0.35">
      <c r="A74" s="67">
        <v>9</v>
      </c>
      <c r="B74" s="67" t="s">
        <v>74</v>
      </c>
      <c r="C74" s="56" t="s">
        <v>94</v>
      </c>
      <c r="D74" s="68">
        <v>3.47</v>
      </c>
      <c r="E74" s="58">
        <f>E28*D74%</f>
        <v>116116.30672200001</v>
      </c>
      <c r="F74" s="58">
        <f>K28*D74%</f>
        <v>10506.986500000001</v>
      </c>
      <c r="G74" s="58">
        <f t="shared" si="3"/>
        <v>0</v>
      </c>
      <c r="H74" s="59">
        <f t="shared" si="1"/>
        <v>126623.29322200001</v>
      </c>
      <c r="I74" s="60">
        <v>4.4460000062827021E-3</v>
      </c>
      <c r="J74" s="61">
        <v>0</v>
      </c>
      <c r="K74" s="61">
        <f t="shared" si="2"/>
        <v>126623.29766800001</v>
      </c>
    </row>
    <row r="75" spans="1:11" s="117" customFormat="1" ht="18" x14ac:dyDescent="0.35">
      <c r="A75" s="118" t="s">
        <v>95</v>
      </c>
      <c r="B75" s="118">
        <v>1</v>
      </c>
      <c r="C75" s="119" t="s">
        <v>83</v>
      </c>
      <c r="D75" s="120">
        <v>1.08</v>
      </c>
      <c r="E75" s="114">
        <f>E28*D75%</f>
        <v>36139.945608000002</v>
      </c>
      <c r="F75" s="114">
        <f>K28*D75%</f>
        <v>3270.1860000000001</v>
      </c>
      <c r="G75" s="114">
        <f t="shared" si="3"/>
        <v>0</v>
      </c>
      <c r="H75" s="115">
        <f t="shared" si="1"/>
        <v>39410.131608000003</v>
      </c>
      <c r="I75" s="116">
        <v>-3.2559999963268638E-3</v>
      </c>
      <c r="J75" s="114">
        <v>0</v>
      </c>
      <c r="K75" s="114">
        <f t="shared" si="2"/>
        <v>39410.128352000007</v>
      </c>
    </row>
    <row r="76" spans="1:11" ht="18" x14ac:dyDescent="0.35">
      <c r="A76" s="67" t="s">
        <v>95</v>
      </c>
      <c r="B76" s="67">
        <v>2</v>
      </c>
      <c r="C76" s="63" t="s">
        <v>89</v>
      </c>
      <c r="D76" s="68">
        <v>1.08</v>
      </c>
      <c r="E76" s="58">
        <f>E28*D76%</f>
        <v>36139.945608000002</v>
      </c>
      <c r="F76" s="58">
        <f>K28*D76%</f>
        <v>3270.1860000000001</v>
      </c>
      <c r="G76" s="58">
        <f t="shared" si="3"/>
        <v>0</v>
      </c>
      <c r="H76" s="59">
        <f t="shared" si="1"/>
        <v>39410.131608000003</v>
      </c>
      <c r="I76" s="60">
        <v>-3.2559999963268638E-3</v>
      </c>
      <c r="J76" s="61">
        <v>0</v>
      </c>
      <c r="K76" s="61">
        <f t="shared" si="2"/>
        <v>39410.128352000007</v>
      </c>
    </row>
    <row r="77" spans="1:11" ht="18" x14ac:dyDescent="0.35">
      <c r="A77" s="67" t="s">
        <v>95</v>
      </c>
      <c r="B77" s="67">
        <v>3</v>
      </c>
      <c r="C77" s="63" t="s">
        <v>90</v>
      </c>
      <c r="D77" s="68">
        <v>1.08</v>
      </c>
      <c r="E77" s="58">
        <f>E28*D77%</f>
        <v>36139.945608000002</v>
      </c>
      <c r="F77" s="58">
        <f>K28*D77%</f>
        <v>3270.1860000000001</v>
      </c>
      <c r="G77" s="58">
        <f t="shared" si="3"/>
        <v>0</v>
      </c>
      <c r="H77" s="59">
        <f t="shared" si="1"/>
        <v>39410.131608000003</v>
      </c>
      <c r="I77" s="60">
        <v>-3.2559999963268638E-3</v>
      </c>
      <c r="J77" s="61">
        <v>0</v>
      </c>
      <c r="K77" s="61">
        <f t="shared" si="2"/>
        <v>39410.128352000007</v>
      </c>
    </row>
    <row r="78" spans="1:11" ht="18" x14ac:dyDescent="0.35">
      <c r="A78" s="67" t="s">
        <v>95</v>
      </c>
      <c r="B78" s="67">
        <v>4</v>
      </c>
      <c r="C78" s="63" t="s">
        <v>86</v>
      </c>
      <c r="D78" s="68">
        <v>1.08</v>
      </c>
      <c r="E78" s="58">
        <f>E28*D78%</f>
        <v>36139.945608000002</v>
      </c>
      <c r="F78" s="58">
        <f>K28*D78%</f>
        <v>3270.1860000000001</v>
      </c>
      <c r="G78" s="58">
        <f t="shared" si="3"/>
        <v>0</v>
      </c>
      <c r="H78" s="59">
        <f t="shared" si="1"/>
        <v>39410.131608000003</v>
      </c>
      <c r="I78" s="60">
        <v>-5.4399999498855323E-4</v>
      </c>
      <c r="J78" s="61">
        <v>0</v>
      </c>
      <c r="K78" s="61">
        <f t="shared" si="2"/>
        <v>39410.131064000008</v>
      </c>
    </row>
    <row r="79" spans="1:11" ht="18" x14ac:dyDescent="0.35">
      <c r="A79" s="67" t="s">
        <v>95</v>
      </c>
      <c r="B79" s="67">
        <v>5</v>
      </c>
      <c r="C79" s="63" t="s">
        <v>84</v>
      </c>
      <c r="D79" s="68">
        <v>1.08</v>
      </c>
      <c r="E79" s="58">
        <f>E28*D79%</f>
        <v>36139.945608000002</v>
      </c>
      <c r="F79" s="58">
        <f>K28*D79%</f>
        <v>3270.1860000000001</v>
      </c>
      <c r="G79" s="58">
        <f t="shared" si="3"/>
        <v>0</v>
      </c>
      <c r="H79" s="59">
        <f t="shared" si="1"/>
        <v>39410.131608000003</v>
      </c>
      <c r="I79" s="60">
        <v>4.4880000423290767E-3</v>
      </c>
      <c r="J79" s="61">
        <v>0</v>
      </c>
      <c r="K79" s="61">
        <f t="shared" si="2"/>
        <v>39410.136096000046</v>
      </c>
    </row>
    <row r="80" spans="1:11" ht="18" x14ac:dyDescent="0.35">
      <c r="A80" s="67" t="s">
        <v>95</v>
      </c>
      <c r="B80" s="67">
        <v>6</v>
      </c>
      <c r="C80" s="63" t="s">
        <v>96</v>
      </c>
      <c r="D80" s="68">
        <v>1.08</v>
      </c>
      <c r="E80" s="58">
        <f>E28*D80%</f>
        <v>36139.945608000002</v>
      </c>
      <c r="F80" s="58">
        <f>K28*D80%</f>
        <v>3270.1860000000001</v>
      </c>
      <c r="G80" s="58">
        <f t="shared" si="3"/>
        <v>0</v>
      </c>
      <c r="H80" s="59">
        <f t="shared" si="1"/>
        <v>39410.131608000003</v>
      </c>
      <c r="I80" s="60">
        <v>137688.18674400001</v>
      </c>
      <c r="J80" s="61">
        <v>0</v>
      </c>
      <c r="K80" s="61">
        <f t="shared" si="2"/>
        <v>177098.318352</v>
      </c>
    </row>
    <row r="81" spans="1:12" ht="18" x14ac:dyDescent="0.35">
      <c r="A81" s="67" t="s">
        <v>95</v>
      </c>
      <c r="B81" s="67">
        <v>7</v>
      </c>
      <c r="C81" s="63" t="s">
        <v>79</v>
      </c>
      <c r="D81" s="68">
        <v>1.08</v>
      </c>
      <c r="E81" s="58">
        <f>E28*D81%</f>
        <v>36139.945608000002</v>
      </c>
      <c r="F81" s="58">
        <f>K28*D81%</f>
        <v>3270.1860000000001</v>
      </c>
      <c r="G81" s="58">
        <f t="shared" si="3"/>
        <v>0</v>
      </c>
      <c r="H81" s="59">
        <f t="shared" si="1"/>
        <v>39410.131608000003</v>
      </c>
      <c r="I81" s="60">
        <v>-3.2559999963268638E-3</v>
      </c>
      <c r="J81" s="61">
        <v>0</v>
      </c>
      <c r="K81" s="61">
        <f t="shared" si="2"/>
        <v>39410.128352000007</v>
      </c>
    </row>
    <row r="82" spans="1:12" ht="18.600000000000001" thickBot="1" x14ac:dyDescent="0.4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1:12" ht="18.600000000000001" thickBot="1" x14ac:dyDescent="0.4">
      <c r="A83" s="79"/>
      <c r="B83" s="80"/>
      <c r="C83" s="80"/>
      <c r="D83" s="69">
        <f t="shared" ref="D83:K83" si="4">SUM(D48:D81)</f>
        <v>99.999999999999972</v>
      </c>
      <c r="E83" s="70">
        <f t="shared" si="4"/>
        <v>3346291.2599999993</v>
      </c>
      <c r="F83" s="70">
        <f t="shared" si="4"/>
        <v>302794.99999999988</v>
      </c>
      <c r="G83" s="70">
        <f t="shared" si="4"/>
        <v>0</v>
      </c>
      <c r="H83" s="70">
        <f t="shared" si="4"/>
        <v>3649086.2600000002</v>
      </c>
      <c r="I83" s="71">
        <f t="shared" si="4"/>
        <v>402928.77688999963</v>
      </c>
      <c r="J83" s="70">
        <f t="shared" si="4"/>
        <v>0</v>
      </c>
      <c r="K83" s="72">
        <f t="shared" si="4"/>
        <v>4052015.0368900001</v>
      </c>
    </row>
    <row r="85" spans="1:12" ht="15" thickBot="1" x14ac:dyDescent="0.35"/>
    <row r="86" spans="1:12" x14ac:dyDescent="0.3">
      <c r="A86" s="81" t="s">
        <v>97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3"/>
    </row>
    <row r="87" spans="1:12" x14ac:dyDescent="0.3">
      <c r="A87" s="84" t="s">
        <v>98</v>
      </c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6"/>
    </row>
    <row r="88" spans="1:12" ht="15" thickBot="1" x14ac:dyDescent="0.35">
      <c r="A88" s="73" t="s">
        <v>99</v>
      </c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5"/>
    </row>
  </sheetData>
  <mergeCells count="51">
    <mergeCell ref="A2:E2"/>
    <mergeCell ref="F2:F7"/>
    <mergeCell ref="H2:K3"/>
    <mergeCell ref="A3:E3"/>
    <mergeCell ref="A4:E4"/>
    <mergeCell ref="H4:I4"/>
    <mergeCell ref="J4:K4"/>
    <mergeCell ref="A5:E5"/>
    <mergeCell ref="H5:H7"/>
    <mergeCell ref="I5:I7"/>
    <mergeCell ref="A9:E9"/>
    <mergeCell ref="F9:F28"/>
    <mergeCell ref="H9:K9"/>
    <mergeCell ref="A10:E10"/>
    <mergeCell ref="H10:K10"/>
    <mergeCell ref="J5:J7"/>
    <mergeCell ref="K5:K7"/>
    <mergeCell ref="A6:E6"/>
    <mergeCell ref="A7:E7"/>
    <mergeCell ref="A8:K8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H44:J44"/>
    <mergeCell ref="B23:C23"/>
    <mergeCell ref="B24:C24"/>
    <mergeCell ref="B25:C25"/>
    <mergeCell ref="B26:C26"/>
    <mergeCell ref="B27:C27"/>
    <mergeCell ref="A28:D28"/>
    <mergeCell ref="H28:J28"/>
    <mergeCell ref="A29:K29"/>
    <mergeCell ref="H30:K30"/>
    <mergeCell ref="H31:K31"/>
    <mergeCell ref="H43:J43"/>
    <mergeCell ref="A88:L88"/>
    <mergeCell ref="A45:K45"/>
    <mergeCell ref="A47:K47"/>
    <mergeCell ref="A82:K82"/>
    <mergeCell ref="A83:C83"/>
    <mergeCell ref="A86:L86"/>
    <mergeCell ref="A87:L87"/>
  </mergeCells>
  <hyperlinks>
    <hyperlink ref="A7" r:id="rId1" display="consorcios@grupo-urbano.com.ar" xr:uid="{A0BEFA3F-3632-4EDC-957A-E11F7F05A8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Luz Rodriguez</dc:creator>
  <cp:lastModifiedBy>watermouse</cp:lastModifiedBy>
  <dcterms:created xsi:type="dcterms:W3CDTF">2025-10-02T16:55:35Z</dcterms:created>
  <dcterms:modified xsi:type="dcterms:W3CDTF">2025-10-02T20:42:15Z</dcterms:modified>
</cp:coreProperties>
</file>