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ieHirst/Documents/Science/Papers/5_2024ScriptaMater-Ti/LoopDirection/"/>
    </mc:Choice>
  </mc:AlternateContent>
  <xr:revisionPtr revIDLastSave="0" documentId="13_ncr:1_{FFF693FD-156D-DF40-A39E-BE59087B4B4C}" xr6:coauthVersionLast="47" xr6:coauthVersionMax="47" xr10:uidLastSave="{00000000-0000-0000-0000-000000000000}"/>
  <bookViews>
    <workbookView xWindow="0" yWindow="760" windowWidth="31380" windowHeight="21580" xr2:uid="{D652BA70-2605-1044-AD99-1CEEA800D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11" i="1"/>
  <c r="L12" i="1"/>
  <c r="L7" i="1"/>
  <c r="L8" i="1"/>
  <c r="L6" i="1"/>
  <c r="I6" i="1"/>
  <c r="E23" i="1"/>
  <c r="G23" i="1" s="1"/>
  <c r="E22" i="1"/>
  <c r="G22" i="1" s="1"/>
  <c r="I22" i="1" s="1"/>
  <c r="K22" i="1" s="1"/>
  <c r="E21" i="1"/>
  <c r="G21" i="1" s="1"/>
  <c r="I21" i="1" s="1"/>
  <c r="K21" i="1" s="1"/>
  <c r="E19" i="1"/>
  <c r="G19" i="1" s="1"/>
  <c r="E18" i="1"/>
  <c r="G18" i="1" s="1"/>
  <c r="I18" i="1" s="1"/>
  <c r="K18" i="1" s="1"/>
  <c r="E17" i="1"/>
  <c r="F17" i="1" s="1"/>
  <c r="E15" i="1"/>
  <c r="G15" i="1" s="1"/>
  <c r="E6" i="1"/>
  <c r="F6" i="1" s="1"/>
  <c r="E7" i="1"/>
  <c r="F7" i="1" s="1"/>
  <c r="E8" i="1"/>
  <c r="F8" i="1" s="1"/>
  <c r="E10" i="1"/>
  <c r="F10" i="1" s="1"/>
  <c r="E11" i="1"/>
  <c r="G11" i="1" s="1"/>
  <c r="I11" i="1" s="1"/>
  <c r="J11" i="1" s="1"/>
  <c r="E12" i="1"/>
  <c r="G12" i="1" s="1"/>
  <c r="I12" i="1" s="1"/>
  <c r="J12" i="1" s="1"/>
  <c r="E4" i="1"/>
  <c r="G4" i="1" s="1"/>
  <c r="F21" i="1" l="1"/>
  <c r="G17" i="1"/>
  <c r="I17" i="1" s="1"/>
  <c r="K17" i="1" s="1"/>
  <c r="F19" i="1"/>
  <c r="F23" i="1"/>
  <c r="F18" i="1"/>
  <c r="F22" i="1"/>
  <c r="F15" i="1"/>
  <c r="K11" i="1"/>
  <c r="K12" i="1"/>
  <c r="G6" i="1"/>
  <c r="F4" i="1"/>
  <c r="G7" i="1"/>
  <c r="I7" i="1" s="1"/>
  <c r="F11" i="1"/>
  <c r="F12" i="1"/>
  <c r="G8" i="1"/>
  <c r="I8" i="1" s="1"/>
  <c r="G10" i="1"/>
  <c r="I10" i="1" s="1"/>
  <c r="J8" i="1" l="1"/>
  <c r="K8" i="1"/>
  <c r="J7" i="1"/>
  <c r="K7" i="1"/>
  <c r="J6" i="1"/>
  <c r="K6" i="1"/>
  <c r="J10" i="1"/>
  <c r="K10" i="1"/>
</calcChain>
</file>

<file path=xl/sharedStrings.xml><?xml version="1.0" encoding="utf-8"?>
<sst xmlns="http://schemas.openxmlformats.org/spreadsheetml/2006/main" count="87" uniqueCount="55">
  <si>
    <t>ZA</t>
  </si>
  <si>
    <t>a1</t>
  </si>
  <si>
    <t>a2</t>
  </si>
  <si>
    <t>a3</t>
  </si>
  <si>
    <t>Miller</t>
  </si>
  <si>
    <t>Miller-Bravais</t>
  </si>
  <si>
    <t>[1 0 0]</t>
  </si>
  <si>
    <t>[-3 1 1]</t>
  </si>
  <si>
    <t>[0 1 0]</t>
  </si>
  <si>
    <t>[-1 -1 0]</t>
  </si>
  <si>
    <t>Angle to ZA</t>
  </si>
  <si>
    <t>Cos(angle)</t>
  </si>
  <si>
    <t>[UVW]</t>
  </si>
  <si>
    <t>[UVTW]</t>
  </si>
  <si>
    <t>degrees</t>
  </si>
  <si>
    <t>-a1</t>
  </si>
  <si>
    <t>-a2</t>
  </si>
  <si>
    <t>-a3</t>
  </si>
  <si>
    <t>[-1 0 0]</t>
  </si>
  <si>
    <t>[0 -1 0]</t>
  </si>
  <si>
    <t>[1 1 0]</t>
  </si>
  <si>
    <t>alpha-Ti</t>
  </si>
  <si>
    <t>Direction</t>
  </si>
  <si>
    <t>c=4.681</t>
  </si>
  <si>
    <t>a=2.950</t>
  </si>
  <si>
    <t>c/a=1.5867</t>
  </si>
  <si>
    <t>[62] Chemikerausschuß der GDMB Gesellschaft Deutscher Metallhütten- und Bergleute e. V. Titan (Springer-Verlag, 1951).</t>
  </si>
  <si>
    <t>Sin(angle)</t>
  </si>
  <si>
    <t>2018Nayak [62]</t>
  </si>
  <si>
    <t>radians</t>
  </si>
  <si>
    <t>https://ssd.phys.strath.ac.uk/resources/crystallography/crystallographic-direction-calculator/</t>
  </si>
  <si>
    <t>4) Angle between two Miller hexagonal directions:</t>
  </si>
  <si>
    <t>[u1 v1 w1] ∠ [u2 v2 w2]</t>
  </si>
  <si>
    <t>Velocity</t>
  </si>
  <si>
    <t>nm/s</t>
  </si>
  <si>
    <t>Uncertainty</t>
  </si>
  <si>
    <t>nm</t>
  </si>
  <si>
    <t>s</t>
  </si>
  <si>
    <t>Distance</t>
  </si>
  <si>
    <t>Time</t>
  </si>
  <si>
    <t>Measured:</t>
  </si>
  <si>
    <t>Value</t>
  </si>
  <si>
    <t>Unit</t>
  </si>
  <si>
    <t>2018Topping</t>
  </si>
  <si>
    <t>2024Hirst</t>
  </si>
  <si>
    <t xml:space="preserve"> [-7 5 2 3]</t>
  </si>
  <si>
    <t xml:space="preserve"> [2 -1 -1 0]</t>
  </si>
  <si>
    <t>[-1 2 -1 0]</t>
  </si>
  <si>
    <t xml:space="preserve"> [-1 -1 2 0]</t>
  </si>
  <si>
    <t>[-2 1 1 0]</t>
  </si>
  <si>
    <t>[1 -2 1 0]</t>
  </si>
  <si>
    <t xml:space="preserve"> [1 1 -2 0]</t>
  </si>
  <si>
    <t>[1 1 -2 0]</t>
  </si>
  <si>
    <t>[-1 -1 2 0]</t>
  </si>
  <si>
    <t xml:space="preserve"> [1 -2 1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</si>
</sst>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0799-F524-E747-B165-003D21F55581}">
  <dimension ref="A1:R23"/>
  <sheetViews>
    <sheetView tabSelected="1" zoomScale="125" workbookViewId="0">
      <selection activeCell="M9" sqref="M9"/>
    </sheetView>
  </sheetViews>
  <sheetFormatPr baseColWidth="10" defaultRowHeight="16" x14ac:dyDescent="0.2"/>
  <cols>
    <col min="3" max="3" width="12.5" bestFit="1" customWidth="1"/>
  </cols>
  <sheetData>
    <row r="1" spans="1:18" x14ac:dyDescent="0.2">
      <c r="A1" s="1" t="s">
        <v>22</v>
      </c>
      <c r="B1" s="1" t="s">
        <v>4</v>
      </c>
      <c r="C1" s="1" t="s">
        <v>5</v>
      </c>
      <c r="D1" s="1" t="s">
        <v>10</v>
      </c>
      <c r="E1" s="1" t="s">
        <v>10</v>
      </c>
      <c r="F1" s="1" t="s">
        <v>11</v>
      </c>
      <c r="G1" s="1" t="s">
        <v>27</v>
      </c>
      <c r="H1" s="1"/>
      <c r="I1" s="1" t="s">
        <v>38</v>
      </c>
      <c r="J1" s="1" t="s">
        <v>35</v>
      </c>
      <c r="K1" s="1" t="s">
        <v>33</v>
      </c>
      <c r="L1" s="1" t="s">
        <v>35</v>
      </c>
      <c r="N1" t="s">
        <v>24</v>
      </c>
      <c r="O1" t="s">
        <v>23</v>
      </c>
      <c r="P1" t="s">
        <v>25</v>
      </c>
      <c r="Q1" t="s">
        <v>21</v>
      </c>
      <c r="R1" t="s">
        <v>28</v>
      </c>
    </row>
    <row r="2" spans="1:18" s="3" customFormat="1" x14ac:dyDescent="0.2">
      <c r="B2" s="3" t="s">
        <v>12</v>
      </c>
      <c r="C2" s="3" t="s">
        <v>13</v>
      </c>
      <c r="D2" s="3" t="s">
        <v>14</v>
      </c>
      <c r="E2" s="3" t="s">
        <v>29</v>
      </c>
      <c r="I2" s="3" t="s">
        <v>36</v>
      </c>
      <c r="J2" s="3" t="s">
        <v>36</v>
      </c>
      <c r="K2" s="3" t="s">
        <v>34</v>
      </c>
      <c r="L2" s="3" t="s">
        <v>34</v>
      </c>
    </row>
    <row r="3" spans="1:18" s="3" customFormat="1" x14ac:dyDescent="0.2">
      <c r="N3" s="3" t="s">
        <v>26</v>
      </c>
    </row>
    <row r="4" spans="1:18" x14ac:dyDescent="0.2">
      <c r="A4" t="s">
        <v>0</v>
      </c>
      <c r="B4" t="s">
        <v>7</v>
      </c>
      <c r="C4" t="s">
        <v>45</v>
      </c>
      <c r="D4" s="4">
        <v>0</v>
      </c>
      <c r="E4" s="4">
        <f>3.14159*D4/180</f>
        <v>0</v>
      </c>
      <c r="F4" s="4">
        <f>COS(E4)</f>
        <v>1</v>
      </c>
      <c r="G4" s="4">
        <f>SIN(E4)</f>
        <v>0</v>
      </c>
      <c r="H4" s="4"/>
      <c r="I4" s="4" t="s">
        <v>44</v>
      </c>
      <c r="J4" s="4"/>
      <c r="K4" s="4"/>
      <c r="L4" s="4"/>
    </row>
    <row r="5" spans="1:18" x14ac:dyDescent="0.2">
      <c r="I5" s="4"/>
      <c r="J5" s="4"/>
      <c r="K5" s="4"/>
      <c r="L5" s="4"/>
      <c r="N5" t="s">
        <v>30</v>
      </c>
    </row>
    <row r="6" spans="1:18" x14ac:dyDescent="0.2">
      <c r="A6" t="s">
        <v>1</v>
      </c>
      <c r="B6" t="s">
        <v>6</v>
      </c>
      <c r="C6" t="s">
        <v>46</v>
      </c>
      <c r="D6">
        <v>152.69999999999999</v>
      </c>
      <c r="E6" s="4">
        <f t="shared" ref="E6:E12" si="0">3.14159*D6/180</f>
        <v>2.6651155166666665</v>
      </c>
      <c r="F6" s="4">
        <f t="shared" ref="F6:F12" si="1">COS(E6)</f>
        <v>-0.88861620017353349</v>
      </c>
      <c r="G6" s="4">
        <f t="shared" ref="G6:G12" si="2">SIN(E6)</f>
        <v>0.45865155487488618</v>
      </c>
      <c r="H6" s="4"/>
      <c r="I6" s="5">
        <f>$O$11/G6</f>
        <v>36.629113804231643</v>
      </c>
      <c r="J6" s="5">
        <f>$O$11/I6</f>
        <v>0.45865155487488618</v>
      </c>
      <c r="K6" s="5">
        <f>I6/$O$12</f>
        <v>5.2327305434616633</v>
      </c>
      <c r="L6" s="5">
        <f>K6*SQRT((100*$P$12/$O$12)^2+(100*J6/I6)^2)/100</f>
        <v>0.75039894408983387</v>
      </c>
    </row>
    <row r="7" spans="1:18" x14ac:dyDescent="0.2">
      <c r="A7" t="s">
        <v>2</v>
      </c>
      <c r="B7" t="s">
        <v>8</v>
      </c>
      <c r="C7" t="s">
        <v>47</v>
      </c>
      <c r="D7">
        <v>50.6</v>
      </c>
      <c r="E7" s="4">
        <f t="shared" si="0"/>
        <v>0.88313585555555552</v>
      </c>
      <c r="F7" s="4">
        <f t="shared" si="1"/>
        <v>0.63473108962546287</v>
      </c>
      <c r="G7" s="4">
        <f t="shared" si="2"/>
        <v>0.7727331000176404</v>
      </c>
      <c r="H7" s="4"/>
      <c r="I7" s="5">
        <f>$O$11/G7</f>
        <v>21.741012517279874</v>
      </c>
      <c r="J7" s="5">
        <f>$O$11/I7</f>
        <v>0.7727331000176404</v>
      </c>
      <c r="K7" s="5">
        <f>I7/$O$12</f>
        <v>3.105858931039982</v>
      </c>
      <c r="L7" s="5">
        <f t="shared" ref="L7:L12" si="3">K7*SQRT((100*$P$12/$O$12)^2+(100*J7/I7)^2)/100</f>
        <v>0.45722044304519316</v>
      </c>
      <c r="N7" t="s">
        <v>31</v>
      </c>
      <c r="R7" t="s">
        <v>32</v>
      </c>
    </row>
    <row r="8" spans="1:18" x14ac:dyDescent="0.2">
      <c r="A8" t="s">
        <v>3</v>
      </c>
      <c r="B8" t="s">
        <v>9</v>
      </c>
      <c r="C8" t="s">
        <v>48</v>
      </c>
      <c r="D8">
        <v>75.3</v>
      </c>
      <c r="E8" s="4">
        <f t="shared" si="0"/>
        <v>1.3142318166666667</v>
      </c>
      <c r="F8" s="4">
        <f t="shared" si="1"/>
        <v>0.25375901833413406</v>
      </c>
      <c r="G8" s="4">
        <f t="shared" si="2"/>
        <v>0.96726747108237676</v>
      </c>
      <c r="H8" s="4"/>
      <c r="I8" s="5">
        <f>$O$11/G8</f>
        <v>17.368515433689424</v>
      </c>
      <c r="J8" s="5">
        <f>$O$11/I8</f>
        <v>0.96726747108237687</v>
      </c>
      <c r="K8" s="5">
        <f>I8/$O$12</f>
        <v>2.4812164905270606</v>
      </c>
      <c r="L8" s="5">
        <f t="shared" si="3"/>
        <v>0.3804412484738709</v>
      </c>
    </row>
    <row r="9" spans="1:18" x14ac:dyDescent="0.2">
      <c r="E9" s="4"/>
      <c r="F9" s="4"/>
      <c r="G9" s="4"/>
      <c r="H9" s="4"/>
      <c r="I9" s="5"/>
      <c r="J9" s="5"/>
      <c r="K9" s="5"/>
      <c r="L9" s="5"/>
    </row>
    <row r="10" spans="1:18" x14ac:dyDescent="0.2">
      <c r="A10" s="2" t="s">
        <v>15</v>
      </c>
      <c r="B10" t="s">
        <v>18</v>
      </c>
      <c r="C10" t="s">
        <v>49</v>
      </c>
      <c r="D10">
        <v>27.3</v>
      </c>
      <c r="E10" s="4">
        <f t="shared" si="0"/>
        <v>0.47647448333333331</v>
      </c>
      <c r="F10" s="4">
        <f t="shared" si="1"/>
        <v>0.88861741724348964</v>
      </c>
      <c r="G10" s="4">
        <f t="shared" si="2"/>
        <v>0.45864919685039229</v>
      </c>
      <c r="H10" s="4"/>
      <c r="I10" s="5">
        <f>$O$11/G10</f>
        <v>36.629302123208618</v>
      </c>
      <c r="J10" s="5">
        <f>$O$11/I10</f>
        <v>0.45864919685039229</v>
      </c>
      <c r="K10" s="5">
        <f>I10/$O$12</f>
        <v>5.23275744617266</v>
      </c>
      <c r="L10" s="5">
        <f t="shared" si="3"/>
        <v>0.75040274324276302</v>
      </c>
      <c r="N10" s="1" t="s">
        <v>40</v>
      </c>
      <c r="O10" s="1" t="s">
        <v>41</v>
      </c>
      <c r="P10" s="1" t="s">
        <v>35</v>
      </c>
      <c r="Q10" s="1" t="s">
        <v>42</v>
      </c>
    </row>
    <row r="11" spans="1:18" x14ac:dyDescent="0.2">
      <c r="A11" s="2" t="s">
        <v>16</v>
      </c>
      <c r="B11" t="s">
        <v>19</v>
      </c>
      <c r="C11" t="s">
        <v>50</v>
      </c>
      <c r="D11">
        <v>129.4</v>
      </c>
      <c r="E11" s="4">
        <f t="shared" si="0"/>
        <v>2.2584541444444444</v>
      </c>
      <c r="F11" s="4">
        <f t="shared" si="1"/>
        <v>-0.63472903910656098</v>
      </c>
      <c r="G11" s="4">
        <f t="shared" si="2"/>
        <v>0.77273478433086074</v>
      </c>
      <c r="H11" s="4"/>
      <c r="I11" s="5">
        <f>$O$11/G11</f>
        <v>21.740965128867252</v>
      </c>
      <c r="J11" s="5">
        <f>$O$11/I11</f>
        <v>0.77273478433086074</v>
      </c>
      <c r="K11" s="5">
        <f>I11/$O$12</f>
        <v>3.1058521612667502</v>
      </c>
      <c r="L11" s="5">
        <f t="shared" si="3"/>
        <v>0.45721956263967134</v>
      </c>
      <c r="N11" t="s">
        <v>38</v>
      </c>
      <c r="O11" s="3">
        <v>16.8</v>
      </c>
      <c r="P11" s="3">
        <v>0.8</v>
      </c>
      <c r="Q11" t="s">
        <v>36</v>
      </c>
    </row>
    <row r="12" spans="1:18" x14ac:dyDescent="0.2">
      <c r="A12" s="2" t="s">
        <v>17</v>
      </c>
      <c r="B12" t="s">
        <v>20</v>
      </c>
      <c r="C12" t="s">
        <v>51</v>
      </c>
      <c r="D12">
        <v>104.7</v>
      </c>
      <c r="E12" s="4">
        <f t="shared" si="0"/>
        <v>1.8273581833333332</v>
      </c>
      <c r="F12" s="4">
        <f t="shared" si="1"/>
        <v>-0.25375645160215193</v>
      </c>
      <c r="G12" s="4">
        <f t="shared" si="2"/>
        <v>0.96726814445131226</v>
      </c>
      <c r="H12" s="4"/>
      <c r="I12" s="5">
        <f>$O$11/G12</f>
        <v>17.368503342503733</v>
      </c>
      <c r="J12" s="5">
        <f>$O$11/I12</f>
        <v>0.96726814445131226</v>
      </c>
      <c r="K12" s="5">
        <f>I12/$O$12</f>
        <v>2.4812147632148189</v>
      </c>
      <c r="L12" s="5">
        <f t="shared" si="3"/>
        <v>0.38044105350654861</v>
      </c>
      <c r="N12" t="s">
        <v>39</v>
      </c>
      <c r="O12" s="3">
        <v>7</v>
      </c>
      <c r="P12" s="3">
        <v>1</v>
      </c>
      <c r="Q12" s="3" t="s">
        <v>37</v>
      </c>
    </row>
    <row r="13" spans="1:18" x14ac:dyDescent="0.2">
      <c r="E13" s="4"/>
      <c r="F13" s="4"/>
      <c r="G13" s="4"/>
      <c r="H13" s="4"/>
      <c r="I13" s="4"/>
      <c r="J13" s="4"/>
      <c r="K13" s="4"/>
      <c r="L13" s="4"/>
    </row>
    <row r="14" spans="1:18" x14ac:dyDescent="0.2">
      <c r="E14" s="4"/>
      <c r="F14" s="4"/>
      <c r="G14" s="4"/>
      <c r="H14" s="4"/>
      <c r="I14" s="4"/>
      <c r="J14" s="4"/>
      <c r="K14" s="4"/>
      <c r="L14" s="4"/>
    </row>
    <row r="15" spans="1:18" x14ac:dyDescent="0.2">
      <c r="A15" t="s">
        <v>0</v>
      </c>
      <c r="B15" t="s">
        <v>20</v>
      </c>
      <c r="C15" s="6" t="s">
        <v>52</v>
      </c>
      <c r="D15" s="4">
        <v>0</v>
      </c>
      <c r="E15" s="4">
        <f>3.14159*D15/180</f>
        <v>0</v>
      </c>
      <c r="F15" s="4">
        <f>COS(E15)</f>
        <v>1</v>
      </c>
      <c r="G15" s="4">
        <f>SIN(E15)</f>
        <v>0</v>
      </c>
      <c r="I15" t="s">
        <v>43</v>
      </c>
    </row>
    <row r="17" spans="1:17" x14ac:dyDescent="0.2">
      <c r="A17" t="s">
        <v>1</v>
      </c>
      <c r="B17" t="s">
        <v>6</v>
      </c>
      <c r="C17" t="s">
        <v>46</v>
      </c>
      <c r="D17">
        <v>60</v>
      </c>
      <c r="E17" s="4">
        <f t="shared" ref="E17:E19" si="4">3.14159*D17/180</f>
        <v>1.0471966666666666</v>
      </c>
      <c r="F17" s="4">
        <f t="shared" ref="F17:F19" si="5">COS(E17)</f>
        <v>0.50000076602519528</v>
      </c>
      <c r="G17" s="4">
        <f t="shared" ref="G17:G19" si="6">SIN(E17)</f>
        <v>0.86602496151913422</v>
      </c>
      <c r="H17" s="4"/>
      <c r="I17" s="5">
        <f>$O$22/G17</f>
        <v>56.580355275264637</v>
      </c>
      <c r="J17" s="5"/>
      <c r="K17" s="5">
        <f>I17/$O$23</f>
        <v>0.42224145727809431</v>
      </c>
      <c r="L17" s="5"/>
    </row>
    <row r="18" spans="1:17" x14ac:dyDescent="0.2">
      <c r="A18" t="s">
        <v>2</v>
      </c>
      <c r="B18" t="s">
        <v>8</v>
      </c>
      <c r="C18" t="s">
        <v>47</v>
      </c>
      <c r="D18">
        <v>60</v>
      </c>
      <c r="E18" s="4">
        <f t="shared" si="4"/>
        <v>1.0471966666666666</v>
      </c>
      <c r="F18" s="4">
        <f t="shared" si="5"/>
        <v>0.50000076602519528</v>
      </c>
      <c r="G18" s="4">
        <f t="shared" si="6"/>
        <v>0.86602496151913422</v>
      </c>
      <c r="H18" s="4"/>
      <c r="I18" s="5">
        <f t="shared" ref="I18" si="7">$O$22/G18</f>
        <v>56.580355275264637</v>
      </c>
      <c r="J18" s="5"/>
      <c r="K18" s="5">
        <f>I18/$O$23</f>
        <v>0.42224145727809431</v>
      </c>
      <c r="L18" s="5"/>
    </row>
    <row r="19" spans="1:17" x14ac:dyDescent="0.2">
      <c r="A19" t="s">
        <v>3</v>
      </c>
      <c r="B19" t="s">
        <v>9</v>
      </c>
      <c r="C19" t="s">
        <v>53</v>
      </c>
      <c r="D19">
        <v>180</v>
      </c>
      <c r="E19" s="4">
        <f t="shared" si="4"/>
        <v>3.1415899999999999</v>
      </c>
      <c r="F19" s="4">
        <f t="shared" si="5"/>
        <v>-0.99999999999647926</v>
      </c>
      <c r="G19" s="4">
        <f t="shared" si="6"/>
        <v>2.65358979335273E-6</v>
      </c>
      <c r="H19" s="4"/>
      <c r="I19" s="5"/>
      <c r="J19" s="5"/>
      <c r="K19" s="5"/>
      <c r="L19" s="5"/>
    </row>
    <row r="20" spans="1:17" x14ac:dyDescent="0.2">
      <c r="E20" s="4"/>
      <c r="F20" s="4"/>
      <c r="G20" s="4"/>
      <c r="H20" s="4"/>
      <c r="I20" s="5"/>
      <c r="J20" s="5"/>
      <c r="K20" s="5"/>
      <c r="L20" s="5"/>
    </row>
    <row r="21" spans="1:17" x14ac:dyDescent="0.2">
      <c r="A21" s="2" t="s">
        <v>15</v>
      </c>
      <c r="B21" t="s">
        <v>18</v>
      </c>
      <c r="C21" t="s">
        <v>49</v>
      </c>
      <c r="D21">
        <v>120</v>
      </c>
      <c r="E21" s="4">
        <f t="shared" ref="E21:E23" si="8">3.14159*D21/180</f>
        <v>2.0943933333333331</v>
      </c>
      <c r="F21" s="4">
        <f t="shared" ref="F21:F23" si="9">COS(E21)</f>
        <v>-0.499998467948436</v>
      </c>
      <c r="G21" s="4">
        <f t="shared" ref="G21:G23" si="10">SIN(E21)</f>
        <v>0.86602628831301465</v>
      </c>
      <c r="H21" s="4"/>
      <c r="I21" s="5">
        <f>$O$22/G21</f>
        <v>56.580268591442049</v>
      </c>
      <c r="J21" s="5"/>
      <c r="K21" s="5">
        <f>I21/$O$23</f>
        <v>0.42224081038389588</v>
      </c>
      <c r="L21" s="5"/>
      <c r="N21" s="1" t="s">
        <v>40</v>
      </c>
      <c r="O21" s="1" t="s">
        <v>41</v>
      </c>
      <c r="P21" s="1"/>
      <c r="Q21" s="1" t="s">
        <v>42</v>
      </c>
    </row>
    <row r="22" spans="1:17" x14ac:dyDescent="0.2">
      <c r="A22" s="2" t="s">
        <v>16</v>
      </c>
      <c r="B22" t="s">
        <v>19</v>
      </c>
      <c r="C22" t="s">
        <v>54</v>
      </c>
      <c r="D22">
        <v>120</v>
      </c>
      <c r="E22" s="4">
        <f t="shared" si="8"/>
        <v>2.0943933333333331</v>
      </c>
      <c r="F22" s="4">
        <f t="shared" si="9"/>
        <v>-0.499998467948436</v>
      </c>
      <c r="G22" s="4">
        <f t="shared" si="10"/>
        <v>0.86602628831301465</v>
      </c>
      <c r="H22" s="4"/>
      <c r="I22" s="5">
        <f t="shared" ref="I22" si="11">$O$22/G22</f>
        <v>56.580268591442049</v>
      </c>
      <c r="J22" s="5"/>
      <c r="K22" s="5">
        <f t="shared" ref="K22" si="12">I22/$O$23</f>
        <v>0.42224081038389588</v>
      </c>
      <c r="L22" s="5"/>
      <c r="N22" t="s">
        <v>38</v>
      </c>
      <c r="O22" s="3">
        <v>49</v>
      </c>
      <c r="P22" s="3"/>
      <c r="Q22" t="s">
        <v>36</v>
      </c>
    </row>
    <row r="23" spans="1:17" x14ac:dyDescent="0.2">
      <c r="A23" s="2" t="s">
        <v>17</v>
      </c>
      <c r="B23" t="s">
        <v>20</v>
      </c>
      <c r="C23" t="s">
        <v>52</v>
      </c>
      <c r="D23">
        <v>0</v>
      </c>
      <c r="E23" s="4">
        <f t="shared" si="8"/>
        <v>0</v>
      </c>
      <c r="F23" s="4">
        <f t="shared" si="9"/>
        <v>1</v>
      </c>
      <c r="G23" s="4">
        <f t="shared" si="10"/>
        <v>0</v>
      </c>
      <c r="H23" s="4"/>
      <c r="I23" s="5"/>
      <c r="J23" s="5"/>
      <c r="K23" s="5"/>
      <c r="L23" s="5"/>
      <c r="N23" t="s">
        <v>39</v>
      </c>
      <c r="O23" s="3">
        <v>134</v>
      </c>
      <c r="P23" s="3"/>
      <c r="Q23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Hirst</dc:creator>
  <cp:lastModifiedBy>Charlie Hirst</cp:lastModifiedBy>
  <dcterms:created xsi:type="dcterms:W3CDTF">2024-07-19T15:54:05Z</dcterms:created>
  <dcterms:modified xsi:type="dcterms:W3CDTF">2025-01-07T17:07:17Z</dcterms:modified>
</cp:coreProperties>
</file>