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17364446-610E-4263-8964-C7007C19D261}" xr6:coauthVersionLast="36" xr6:coauthVersionMax="36" xr10:uidLastSave="{00000000-0000-0000-0000-000000000000}"/>
  <bookViews>
    <workbookView xWindow="0" yWindow="0" windowWidth="19200" windowHeight="6930" firstSheet="1" activeTab="8" xr2:uid="{E29FED17-B895-4644-9BAB-9DDF4FDA5BD2}"/>
  </bookViews>
  <sheets>
    <sheet name="emissions" sheetId="1" r:id="rId1"/>
    <sheet name="CC" sheetId="2" r:id="rId2"/>
    <sheet name="acidification" sheetId="3" r:id="rId3"/>
    <sheet name="Ozone depeltion" sheetId="4" r:id="rId4"/>
    <sheet name="PM" sheetId="5" r:id="rId5"/>
    <sheet name="SA" sheetId="6" r:id="rId6"/>
    <sheet name="Feuil2" sheetId="7" r:id="rId7"/>
    <sheet name="Feuil3" sheetId="8" r:id="rId8"/>
    <sheet name="Feuil1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2" i="5"/>
  <c r="C3" i="4" l="1"/>
  <c r="C4" i="4"/>
  <c r="C5" i="4"/>
  <c r="C2" i="4"/>
  <c r="B17" i="2"/>
  <c r="C17" i="2"/>
  <c r="C16" i="2"/>
  <c r="B16" i="2"/>
  <c r="B15" i="2"/>
  <c r="C15" i="2"/>
  <c r="C14" i="2"/>
  <c r="C5" i="2"/>
  <c r="C9" i="2"/>
  <c r="C8" i="2"/>
  <c r="C7" i="2"/>
  <c r="C6" i="2"/>
  <c r="C4" i="2"/>
  <c r="C4" i="3"/>
  <c r="C5" i="3"/>
  <c r="C3" i="3"/>
  <c r="C2" i="3"/>
  <c r="D17" i="2" l="1"/>
  <c r="D16" i="2"/>
  <c r="E27" i="7" s="1"/>
  <c r="B52" i="7"/>
  <c r="E11" i="7"/>
  <c r="E19" i="7"/>
  <c r="E35" i="7"/>
  <c r="E43" i="7"/>
  <c r="E3" i="7"/>
  <c r="D11" i="7"/>
  <c r="D19" i="7"/>
  <c r="D27" i="7"/>
  <c r="D35" i="7"/>
  <c r="D43" i="7"/>
  <c r="D3" i="7"/>
  <c r="C10" i="7"/>
  <c r="C18" i="7"/>
  <c r="C26" i="7"/>
  <c r="C34" i="7"/>
  <c r="B43" i="7"/>
  <c r="B13" i="7"/>
  <c r="B37" i="7"/>
  <c r="C16" i="7"/>
  <c r="B25" i="7"/>
  <c r="B49" i="7"/>
  <c r="E51" i="7"/>
  <c r="E4" i="7"/>
  <c r="E12" i="7"/>
  <c r="E20" i="7"/>
  <c r="E28" i="7"/>
  <c r="E36" i="7"/>
  <c r="E44" i="7"/>
  <c r="D4" i="7"/>
  <c r="D12" i="7"/>
  <c r="D20" i="7"/>
  <c r="D28" i="7"/>
  <c r="D36" i="7"/>
  <c r="D44" i="7"/>
  <c r="C3" i="7"/>
  <c r="C11" i="7"/>
  <c r="C19" i="7"/>
  <c r="C27" i="7"/>
  <c r="C35" i="7"/>
  <c r="C43" i="7"/>
  <c r="B3" i="7"/>
  <c r="B12" i="7"/>
  <c r="B20" i="7"/>
  <c r="B28" i="7"/>
  <c r="B36" i="7"/>
  <c r="B44" i="7"/>
  <c r="C44" i="7"/>
  <c r="B5" i="7"/>
  <c r="B21" i="7"/>
  <c r="D41" i="7"/>
  <c r="C48" i="7"/>
  <c r="E52" i="7"/>
  <c r="E5" i="7"/>
  <c r="E13" i="7"/>
  <c r="E21" i="7"/>
  <c r="E29" i="7"/>
  <c r="E37" i="7"/>
  <c r="E45" i="7"/>
  <c r="D5" i="7"/>
  <c r="D13" i="7"/>
  <c r="D21" i="7"/>
  <c r="D29" i="7"/>
  <c r="D37" i="7"/>
  <c r="D45" i="7"/>
  <c r="C4" i="7"/>
  <c r="C12" i="7"/>
  <c r="C20" i="7"/>
  <c r="C28" i="7"/>
  <c r="C36" i="7"/>
  <c r="D51" i="7"/>
  <c r="E6" i="7"/>
  <c r="E14" i="7"/>
  <c r="E22" i="7"/>
  <c r="E30" i="7"/>
  <c r="E38" i="7"/>
  <c r="E46" i="7"/>
  <c r="D6" i="7"/>
  <c r="D14" i="7"/>
  <c r="D22" i="7"/>
  <c r="D30" i="7"/>
  <c r="D38" i="7"/>
  <c r="D46" i="7"/>
  <c r="C5" i="7"/>
  <c r="C13" i="7"/>
  <c r="C21" i="7"/>
  <c r="C29" i="7"/>
  <c r="C37" i="7"/>
  <c r="C45" i="7"/>
  <c r="B6" i="7"/>
  <c r="B14" i="7"/>
  <c r="B22" i="7"/>
  <c r="B30" i="7"/>
  <c r="B38" i="7"/>
  <c r="B46" i="7"/>
  <c r="E7" i="7"/>
  <c r="E15" i="7"/>
  <c r="E23" i="7"/>
  <c r="E31" i="7"/>
  <c r="E39" i="7"/>
  <c r="E47" i="7"/>
  <c r="D7" i="7"/>
  <c r="D15" i="7"/>
  <c r="D23" i="7"/>
  <c r="D31" i="7"/>
  <c r="D39" i="7"/>
  <c r="D47" i="7"/>
  <c r="C6" i="7"/>
  <c r="C14" i="7"/>
  <c r="C22" i="7"/>
  <c r="C30" i="7"/>
  <c r="C38" i="7"/>
  <c r="C46" i="7"/>
  <c r="B7" i="7"/>
  <c r="B15" i="7"/>
  <c r="B23" i="7"/>
  <c r="B31" i="7"/>
  <c r="B39" i="7"/>
  <c r="B47" i="7"/>
  <c r="E8" i="7"/>
  <c r="E16" i="7"/>
  <c r="E24" i="7"/>
  <c r="E32" i="7"/>
  <c r="E48" i="7"/>
  <c r="D8" i="7"/>
  <c r="D16" i="7"/>
  <c r="D32" i="7"/>
  <c r="D40" i="7"/>
  <c r="C7" i="7"/>
  <c r="C15" i="7"/>
  <c r="C31" i="7"/>
  <c r="C47" i="7"/>
  <c r="B16" i="7"/>
  <c r="B24" i="7"/>
  <c r="B40" i="7"/>
  <c r="E9" i="7"/>
  <c r="E25" i="7"/>
  <c r="E33" i="7"/>
  <c r="D9" i="7"/>
  <c r="D17" i="7"/>
  <c r="C8" i="7"/>
  <c r="C40" i="7"/>
  <c r="D52" i="7"/>
  <c r="C51" i="7"/>
  <c r="E40" i="7"/>
  <c r="D24" i="7"/>
  <c r="D48" i="7"/>
  <c r="C23" i="7"/>
  <c r="C39" i="7"/>
  <c r="B8" i="7"/>
  <c r="B32" i="7"/>
  <c r="B48" i="7"/>
  <c r="E17" i="7"/>
  <c r="E49" i="7"/>
  <c r="D33" i="7"/>
  <c r="C32" i="7"/>
  <c r="B33" i="7"/>
  <c r="C52" i="7"/>
  <c r="E41" i="7"/>
  <c r="D25" i="7"/>
  <c r="C24" i="7"/>
  <c r="B9" i="7"/>
  <c r="B41" i="7"/>
  <c r="B51" i="7"/>
  <c r="E10" i="7"/>
  <c r="E18" i="7"/>
  <c r="E26" i="7"/>
  <c r="E34" i="7"/>
  <c r="E42" i="7"/>
  <c r="E50" i="7"/>
  <c r="D10" i="7"/>
  <c r="D18" i="7"/>
  <c r="D26" i="7"/>
  <c r="D34" i="7"/>
  <c r="D42" i="7"/>
  <c r="D50" i="7"/>
  <c r="C9" i="7"/>
  <c r="C17" i="7"/>
  <c r="C25" i="7"/>
  <c r="C33" i="7"/>
  <c r="C41" i="7"/>
  <c r="C49" i="7"/>
  <c r="B10" i="7"/>
  <c r="B18" i="7"/>
  <c r="B26" i="7"/>
  <c r="B34" i="7"/>
  <c r="B42" i="7"/>
  <c r="B50" i="7"/>
  <c r="C42" i="7"/>
  <c r="C50" i="7"/>
  <c r="B11" i="7"/>
  <c r="B19" i="7"/>
  <c r="B27" i="7"/>
  <c r="B35" i="7"/>
  <c r="B4" i="7"/>
  <c r="B29" i="7"/>
  <c r="B45" i="7"/>
  <c r="D49" i="7"/>
  <c r="B17" i="7"/>
  <c r="D15" i="2"/>
  <c r="D14" i="2"/>
  <c r="C2" i="2"/>
  <c r="B14" i="2" s="1"/>
  <c r="C3" i="2"/>
  <c r="G2" i="2"/>
</calcChain>
</file>

<file path=xl/sharedStrings.xml><?xml version="1.0" encoding="utf-8"?>
<sst xmlns="http://schemas.openxmlformats.org/spreadsheetml/2006/main" count="173" uniqueCount="73">
  <si>
    <t>NH3</t>
  </si>
  <si>
    <t>CH4</t>
  </si>
  <si>
    <t>N2O</t>
  </si>
  <si>
    <t>Climate change</t>
  </si>
  <si>
    <t>Characterization factir</t>
  </si>
  <si>
    <t>Total</t>
  </si>
  <si>
    <t>Acidification</t>
  </si>
  <si>
    <t>CF</t>
  </si>
  <si>
    <t>Ozone depletion</t>
  </si>
  <si>
    <t>Particulate matter formation</t>
  </si>
  <si>
    <t>Italy 3_1</t>
  </si>
  <si>
    <t>Italy 8_1</t>
  </si>
  <si>
    <t>Finland 8_1</t>
  </si>
  <si>
    <t>Finland 3_1</t>
  </si>
  <si>
    <t>v</t>
  </si>
  <si>
    <t>Reference</t>
  </si>
  <si>
    <t>CO2</t>
  </si>
  <si>
    <t>kh1C</t>
  </si>
  <si>
    <t>kh2P</t>
  </si>
  <si>
    <t>50&lt;|value|&lt;100</t>
  </si>
  <si>
    <t>kh3L</t>
  </si>
  <si>
    <t>|value|&lt;100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</si>
  <si>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</si>
  <si>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</si>
  <si>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</si>
  <si>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</si>
  <si>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</si>
  <si>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</si>
  <si>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</si>
  <si>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</si>
  <si>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</si>
  <si>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µmb</t>
  </si>
  <si>
    <t>µtb</t>
  </si>
  <si>
    <t>µma</t>
  </si>
  <si>
    <t>µta</t>
  </si>
  <si>
    <t>µmf</t>
  </si>
  <si>
    <t>µtf</t>
  </si>
  <si>
    <t>mua</t>
  </si>
  <si>
    <t>bmb</t>
  </si>
  <si>
    <t>btb</t>
  </si>
  <si>
    <t>bma</t>
  </si>
  <si>
    <t>bta</t>
  </si>
  <si>
    <t>bmf</t>
  </si>
  <si>
    <t>btf</t>
  </si>
  <si>
    <t>ba</t>
  </si>
  <si>
    <t>Ks</t>
  </si>
  <si>
    <t>Khs</t>
  </si>
  <si>
    <t>fi</t>
  </si>
  <si>
    <t>kdec</t>
  </si>
  <si>
    <t>kO2</t>
  </si>
  <si>
    <t>KO2nit</t>
  </si>
  <si>
    <t>Ych4_Sc</t>
  </si>
  <si>
    <t>Ych4_sp</t>
  </si>
  <si>
    <t>Ych4_Sl</t>
  </si>
  <si>
    <t>Ych4_Sh</t>
  </si>
  <si>
    <t>Ych4_Slg</t>
  </si>
  <si>
    <t>eta</t>
  </si>
  <si>
    <t>Vmax</t>
  </si>
  <si>
    <t>Km</t>
  </si>
  <si>
    <t>Kch4_O2</t>
  </si>
  <si>
    <t>Xmb0</t>
  </si>
  <si>
    <t>Xtb0</t>
  </si>
  <si>
    <t>Xma0</t>
  </si>
  <si>
    <t>Xta0</t>
  </si>
  <si>
    <t>Xmf0</t>
  </si>
  <si>
    <t>Xtf0</t>
  </si>
  <si>
    <t>Xa0</t>
  </si>
  <si>
    <t>CC</t>
  </si>
  <si>
    <t>OD</t>
  </si>
  <si>
    <t>AC</t>
  </si>
  <si>
    <t>PM</t>
  </si>
  <si>
    <t>pmaxdenit</t>
  </si>
  <si>
    <t>pN2Odenit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</si>
</sst>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212121"/>
      <name val="Consolas"/>
      <family val="3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0" borderId="1" xfId="0" applyNumberFormat="1" applyFont="1" applyBorder="1" applyAlignment="1">
      <alignment horizontal="justify" vertical="center" wrapText="1"/>
    </xf>
    <xf numFmtId="0" fontId="1" fillId="0" borderId="0" xfId="0" applyFont="1"/>
    <xf numFmtId="11" fontId="3" fillId="0" borderId="0" xfId="0" applyNumberFormat="1" applyFont="1" applyAlignment="1">
      <alignment vertical="center"/>
    </xf>
    <xf numFmtId="11" fontId="3" fillId="0" borderId="0" xfId="0" applyNumberFormat="1" applyFont="1"/>
    <xf numFmtId="9" fontId="0" fillId="0" borderId="0" xfId="0" applyNumberFormat="1"/>
    <xf numFmtId="43" fontId="5" fillId="0" borderId="0" xfId="1" applyFont="1"/>
    <xf numFmtId="43" fontId="0" fillId="0" borderId="0" xfId="1" applyFont="1"/>
    <xf numFmtId="43" fontId="0" fillId="0" borderId="0" xfId="1" applyFont="1" applyFill="1"/>
    <xf numFmtId="11" fontId="0" fillId="0" borderId="0" xfId="1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Milliers" xfId="1" builtinId="3"/>
    <cellStyle name="Normal" xfId="0" builtinId="0"/>
  </cellStyles>
  <dxfs count="54"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  <color auto="1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  <color auto="1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Climate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CC!$B$2</c:f>
              <c:strCache>
                <c:ptCount val="1"/>
                <c:pt idx="0">
                  <c:v>N2O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CC!$C$2</c:f>
              <c:numCache>
                <c:formatCode>0.00E+00</c:formatCode>
                <c:ptCount val="1"/>
                <c:pt idx="0">
                  <c:v>1.9306E-2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F-441F-A526-E69E80C53DF3}"/>
            </c:ext>
          </c:extLst>
        </c:ser>
        <c:ser>
          <c:idx val="1"/>
          <c:order val="1"/>
          <c:tx>
            <c:strRef>
              <c:f>CC!$B$3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CC!$C$3</c:f>
              <c:numCache>
                <c:formatCode>0.00E+00</c:formatCode>
                <c:ptCount val="1"/>
                <c:pt idx="0">
                  <c:v>1.5422400000000001E-3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F-441F-A526-E69E80C53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4602400"/>
        <c:axId val="1393248272"/>
      </c:barChart>
      <c:catAx>
        <c:axId val="15646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3248272"/>
        <c:crosses val="autoZero"/>
        <c:auto val="1"/>
        <c:lblAlgn val="ctr"/>
        <c:lblOffset val="100"/>
        <c:noMultiLvlLbl val="0"/>
      </c:catAx>
      <c:valAx>
        <c:axId val="139324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46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Climate</a:t>
            </a:r>
            <a:r>
              <a:rPr lang="fr-FR" baseline="0"/>
              <a:t> Change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CC!$B$13</c:f>
              <c:strCache>
                <c:ptCount val="1"/>
                <c:pt idx="0">
                  <c:v>N2O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CC!$A$14:$A$17</c:f>
              <c:strCache>
                <c:ptCount val="4"/>
                <c:pt idx="0">
                  <c:v>Italy 3_1</c:v>
                </c:pt>
                <c:pt idx="1">
                  <c:v>Italy 8_1</c:v>
                </c:pt>
                <c:pt idx="2">
                  <c:v>Finland 3_1</c:v>
                </c:pt>
                <c:pt idx="3">
                  <c:v>Finland 8_1</c:v>
                </c:pt>
              </c:strCache>
            </c:strRef>
          </c:cat>
          <c:val>
            <c:numRef>
              <c:f>CC!$B$14:$B$17</c:f>
              <c:numCache>
                <c:formatCode>0.00E+00</c:formatCode>
                <c:ptCount val="4"/>
                <c:pt idx="0">
                  <c:v>1.9306E-2</c:v>
                </c:pt>
                <c:pt idx="1">
                  <c:v>1.9148399999999999E-2</c:v>
                </c:pt>
                <c:pt idx="2">
                  <c:v>1.92272E-2</c:v>
                </c:pt>
                <c:pt idx="3">
                  <c:v>1.9069599999999999E-2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A-4653-9454-2F2DD95A899F}"/>
            </c:ext>
          </c:extLst>
        </c:ser>
        <c:ser>
          <c:idx val="1"/>
          <c:order val="1"/>
          <c:tx>
            <c:strRef>
              <c:f>CC!$C$13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CC!$A$14:$A$17</c:f>
              <c:strCache>
                <c:ptCount val="4"/>
                <c:pt idx="0">
                  <c:v>Italy 3_1</c:v>
                </c:pt>
                <c:pt idx="1">
                  <c:v>Italy 8_1</c:v>
                </c:pt>
                <c:pt idx="2">
                  <c:v>Finland 3_1</c:v>
                </c:pt>
                <c:pt idx="3">
                  <c:v>Finland 8_1</c:v>
                </c:pt>
              </c:strCache>
            </c:strRef>
          </c:cat>
          <c:val>
            <c:numRef>
              <c:f>CC!$C$14:$C$17</c:f>
              <c:numCache>
                <c:formatCode>0.00E+00</c:formatCode>
                <c:ptCount val="4"/>
                <c:pt idx="0">
                  <c:v>1.5422400000000001E-3</c:v>
                </c:pt>
                <c:pt idx="1">
                  <c:v>5.7595999999999993E-4</c:v>
                </c:pt>
                <c:pt idx="2">
                  <c:v>1.51844E-3</c:v>
                </c:pt>
                <c:pt idx="3">
                  <c:v>8.8535999999999997E-4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A-4653-9454-2F2DD95A8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8606560"/>
        <c:axId val="1461999216"/>
      </c:barChart>
      <c:catAx>
        <c:axId val="11586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1999216"/>
        <c:crosses val="autoZero"/>
        <c:auto val="1"/>
        <c:lblAlgn val="ctr"/>
        <c:lblOffset val="100"/>
        <c:noMultiLvlLbl val="0"/>
      </c:catAx>
      <c:valAx>
        <c:axId val="1461999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baseline="0">
                    <a:effectLst/>
                  </a:rPr>
                  <a:t>kgCO2 eq</a:t>
                </a:r>
                <a:endParaRPr lang="fr-FR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86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Climate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CC!$B$13</c:f>
              <c:strCache>
                <c:ptCount val="1"/>
                <c:pt idx="0">
                  <c:v>N2O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CC!$A$14:$A$17</c:f>
              <c:strCache>
                <c:ptCount val="4"/>
                <c:pt idx="0">
                  <c:v>Italy 3_1</c:v>
                </c:pt>
                <c:pt idx="1">
                  <c:v>Italy 8_1</c:v>
                </c:pt>
                <c:pt idx="2">
                  <c:v>Finland 3_1</c:v>
                </c:pt>
                <c:pt idx="3">
                  <c:v>Finland 8_1</c:v>
                </c:pt>
              </c:strCache>
            </c:strRef>
          </c:cat>
          <c:val>
            <c:numRef>
              <c:f>CC!$B$14:$B$17</c:f>
              <c:numCache>
                <c:formatCode>0.00E+00</c:formatCode>
                <c:ptCount val="4"/>
                <c:pt idx="0">
                  <c:v>1.9306E-2</c:v>
                </c:pt>
                <c:pt idx="1">
                  <c:v>1.9148399999999999E-2</c:v>
                </c:pt>
                <c:pt idx="2">
                  <c:v>1.92272E-2</c:v>
                </c:pt>
                <c:pt idx="3">
                  <c:v>1.9069599999999999E-2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1-4643-A2D6-5EA628D17C03}"/>
            </c:ext>
          </c:extLst>
        </c:ser>
        <c:ser>
          <c:idx val="1"/>
          <c:order val="1"/>
          <c:tx>
            <c:strRef>
              <c:f>CC!$C$13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CC!$A$14:$A$17</c:f>
              <c:strCache>
                <c:ptCount val="4"/>
                <c:pt idx="0">
                  <c:v>Italy 3_1</c:v>
                </c:pt>
                <c:pt idx="1">
                  <c:v>Italy 8_1</c:v>
                </c:pt>
                <c:pt idx="2">
                  <c:v>Finland 3_1</c:v>
                </c:pt>
                <c:pt idx="3">
                  <c:v>Finland 8_1</c:v>
                </c:pt>
              </c:strCache>
            </c:strRef>
          </c:cat>
          <c:val>
            <c:numRef>
              <c:f>CC!$C$14:$C$17</c:f>
              <c:numCache>
                <c:formatCode>0.00E+00</c:formatCode>
                <c:ptCount val="4"/>
                <c:pt idx="0">
                  <c:v>1.5422400000000001E-3</c:v>
                </c:pt>
                <c:pt idx="1">
                  <c:v>5.7595999999999993E-4</c:v>
                </c:pt>
                <c:pt idx="2">
                  <c:v>1.51844E-3</c:v>
                </c:pt>
                <c:pt idx="3">
                  <c:v>8.8535999999999997E-4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1-4643-A2D6-5EA628D17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9925200"/>
        <c:axId val="1114220464"/>
      </c:barChart>
      <c:catAx>
        <c:axId val="16399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4220464"/>
        <c:crosses val="autoZero"/>
        <c:auto val="1"/>
        <c:lblAlgn val="ctr"/>
        <c:lblOffset val="100"/>
        <c:noMultiLvlLbl val="0"/>
      </c:catAx>
      <c:valAx>
        <c:axId val="1114220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99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Acidification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acidification!$A$2:$B$5</c:f>
              <c:strCache>
                <c:ptCount val="2"/>
                <c:pt idx="0">
                  <c:v>Finland 8_1</c:v>
                </c:pt>
                <c:pt idx="1">
                  <c:v>NH3</c:v>
                </c:pt>
              </c:strCache>
            </c:strRef>
          </c:cat>
          <c:val>
            <c:numRef>
              <c:f>acidification!$C$2:$C$5</c:f>
              <c:numCache>
                <c:formatCode>0.00E+00</c:formatCode>
                <c:ptCount val="1"/>
                <c:pt idx="0">
                  <c:v>4.7040000000000004E-5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1-4DE1-84D1-07E52915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712416"/>
        <c:axId val="1102206640"/>
      </c:barChart>
      <c:catAx>
        <c:axId val="13817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2206640"/>
        <c:crosses val="autoZero"/>
        <c:auto val="1"/>
        <c:lblAlgn val="ctr"/>
        <c:lblOffset val="100"/>
        <c:noMultiLvlLbl val="0"/>
      </c:catAx>
      <c:valAx>
        <c:axId val="11022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kg PM 2.5 eq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171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Ozone depletion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'Ozone depeltion'!$B$2</c:f>
              <c:strCache>
                <c:ptCount val="1"/>
                <c:pt idx="0">
                  <c:v>N2O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E46AB18-3C92-414A-B9CD-2F9811873804}" type="VALUE">
                      <a:rPr lang="en-US" sz="1100" b="1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284-4F17-B405-2243A2EF4F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'Ozone depeltion'!$C$2</c:f>
              <c:numCache>
                <c:formatCode>0.00E+00</c:formatCode>
                <c:ptCount val="1"/>
                <c:pt idx="0">
                  <c:v>4.1649999999999999E-6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4-4F17-B405-2243A2EF4F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704016"/>
        <c:axId val="1454697312"/>
      </c:barChart>
      <c:catAx>
        <c:axId val="1381704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54697312"/>
        <c:crosses val="autoZero"/>
        <c:auto val="1"/>
        <c:lblAlgn val="ctr"/>
        <c:lblOffset val="100"/>
        <c:noMultiLvlLbl val="0"/>
      </c:catAx>
      <c:valAx>
        <c:axId val="14546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kg</a:t>
                </a:r>
                <a:r>
                  <a:rPr lang="fr-FR" baseline="0"/>
                  <a:t> CFC-11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17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Ozone</a:t>
            </a:r>
            <a:r>
              <a:rPr lang="fr-FR" baseline="0"/>
              <a:t> depletion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'Ozone depeltion'!$A$2:$A$5</c:f>
              <c:strCache>
                <c:ptCount val="4"/>
                <c:pt idx="0">
                  <c:v>Italy 3_1</c:v>
                </c:pt>
                <c:pt idx="1">
                  <c:v>Italy 8_1</c:v>
                </c:pt>
                <c:pt idx="2">
                  <c:v>Finland 3_1</c:v>
                </c:pt>
                <c:pt idx="3">
                  <c:v>Finland 8_1</c:v>
                </c:pt>
              </c:strCache>
            </c:strRef>
          </c:cat>
          <c:val>
            <c:numRef>
              <c:f>'Ozone depeltion'!$B$2:$B$5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C-4EE2-81F4-2F21BC780584}"/>
            </c:ext>
          </c:extLst>
        </c:ser>
        <c:ser>
          <c:idx val="1"/>
          <c:order val="1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'Ozone depeltion'!$A$2:$A$5</c:f>
              <c:strCache>
                <c:ptCount val="4"/>
                <c:pt idx="0">
                  <c:v>Italy 3_1</c:v>
                </c:pt>
                <c:pt idx="1">
                  <c:v>Italy 8_1</c:v>
                </c:pt>
                <c:pt idx="2">
                  <c:v>Finland 3_1</c:v>
                </c:pt>
                <c:pt idx="3">
                  <c:v>Finland 8_1</c:v>
                </c:pt>
              </c:strCache>
            </c:strRef>
          </c:cat>
          <c:val>
            <c:numRef>
              <c:f>'Ozone depeltion'!$C$2:$C$5</c:f>
              <c:numCache>
                <c:formatCode>0.00E+00</c:formatCode>
                <c:ptCount val="4"/>
                <c:pt idx="0">
                  <c:v>4.1649999999999999E-6</c:v>
                </c:pt>
                <c:pt idx="1">
                  <c:v>4.1309999999999999E-6</c:v>
                </c:pt>
                <c:pt idx="2">
                  <c:v>4.1479999999999999E-6</c:v>
                </c:pt>
                <c:pt idx="3">
                  <c:v>4.1139999999999999E-6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C-4EE2-81F4-2F21BC780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041280"/>
        <c:axId val="308162592"/>
      </c:barChart>
      <c:catAx>
        <c:axId val="8940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162592"/>
        <c:crosses val="autoZero"/>
        <c:auto val="1"/>
        <c:lblAlgn val="ctr"/>
        <c:lblOffset val="100"/>
        <c:noMultiLvlLbl val="0"/>
      </c:catAx>
      <c:valAx>
        <c:axId val="3081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kg CFC-11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4041280"/>
        <c:crosses val="autoZero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Particulate</a:t>
            </a:r>
            <a:r>
              <a:rPr lang="fr-FR" baseline="0"/>
              <a:t> matter formation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PM!$A$2:$A$5</c:f>
              <c:strCache>
                <c:ptCount val="4"/>
                <c:pt idx="0">
                  <c:v>Italy 3_1</c:v>
                </c:pt>
                <c:pt idx="1">
                  <c:v>Italy 8_1</c:v>
                </c:pt>
                <c:pt idx="2">
                  <c:v>Finland 3_1</c:v>
                </c:pt>
                <c:pt idx="3">
                  <c:v>Finland 8_1</c:v>
                </c:pt>
              </c:strCache>
            </c:strRef>
          </c:cat>
          <c:val>
            <c:numRef>
              <c:f>PM!$B$2:$B$5</c:f>
              <c:numCache>
                <c:formatCode>0.00E+00</c:formatCode>
                <c:ptCount val="4"/>
                <c:pt idx="0">
                  <c:v>1.1759999999999999E-5</c:v>
                </c:pt>
                <c:pt idx="1">
                  <c:v>6.0000000000000002E-6</c:v>
                </c:pt>
                <c:pt idx="2">
                  <c:v>1.0079999999999998E-5</c:v>
                </c:pt>
                <c:pt idx="3">
                  <c:v>5.7599999999999999E-6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0-4452-A4AC-727BC9588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983039"/>
        <c:axId val="1982418335"/>
      </c:barChart>
      <c:catAx>
        <c:axId val="205798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418335"/>
        <c:crosses val="autoZero"/>
        <c:auto val="1"/>
        <c:lblAlgn val="ctr"/>
        <c:lblOffset val="100"/>
        <c:noMultiLvlLbl val="0"/>
      </c:catAx>
      <c:valAx>
        <c:axId val="19824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kg PM.2.5-Eq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798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18</xdr:row>
      <xdr:rowOff>139700</xdr:rowOff>
    </xdr:from>
    <xdr:to>
      <xdr:col>12</xdr:col>
      <xdr:colOff>596900</xdr:colOff>
      <xdr:row>33</xdr:row>
      <xdr:rowOff>120650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5B21ADF-E291-4279-A8B9-896FAA6AF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3</xdr:row>
      <xdr:rowOff>79375</xdr:rowOff>
    </xdr:from>
    <xdr:to>
      <xdr:col>15</xdr:col>
      <xdr:colOff>63500</xdr:colOff>
      <xdr:row>18</xdr:row>
      <xdr:rowOff>60325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E56F1284-338C-44F7-A807-ACC8F87B1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21</xdr:row>
      <xdr:rowOff>107950</xdr:rowOff>
    </xdr:from>
    <xdr:to>
      <xdr:col>6</xdr:col>
      <xdr:colOff>190500</xdr:colOff>
      <xdr:row>36</xdr:row>
      <xdr:rowOff>88900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CEC37380-E81B-4FEB-99C6-FC31D69C9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5</xdr:row>
      <xdr:rowOff>82550</xdr:rowOff>
    </xdr:from>
    <xdr:to>
      <xdr:col>10</xdr:col>
      <xdr:colOff>539750</xdr:colOff>
      <xdr:row>20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1CFF967-5046-405D-8552-09C482022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701675</xdr:colOff>
      <xdr:row>3</xdr:row>
      <xdr:rowOff>76200</xdr:rowOff>
    </xdr:from>
    <xdr:to>
      <xdr:col>9</xdr:col>
      <xdr:colOff>701675</xdr:colOff>
      <xdr:row>18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816FE4D-B096-41A3-ABD2-0D3E3C5D4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179387</xdr:colOff>
      <xdr:row>4</xdr:row>
      <xdr:rowOff>26987</xdr:rowOff>
    </xdr:from>
    <xdr:to>
      <xdr:col>17</xdr:col>
      <xdr:colOff>179387</xdr:colOff>
      <xdr:row>19</xdr:row>
      <xdr:rowOff>68262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8B1F65-3B4F-4B7F-BEE5-D6CDF35BA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</xdr:row>
      <xdr:rowOff>76200</xdr:rowOff>
    </xdr:from>
    <xdr:to>
      <xdr:col>10</xdr:col>
      <xdr:colOff>536575</xdr:colOff>
      <xdr:row>18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67AD2B7-04B0-44EA-9914-9309AB5D5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EA7E-E7EF-4A21-B9DC-0C0050DEFEF8}">
  <dimension ref="A1:D5"/>
  <sheetViews>
    <sheetView workbookViewId="0">
      <selection activeCell="D13" sqref="D13"/>
    </sheetView>
  </sheetViews>
  <sheetFormatPr baseColWidth="10" defaultRowHeight="14.5" x14ac:dyDescent="0.35"/>
  <sheetData>
    <row r="1" spans="1:4" ht="15" thickBot="1" x14ac:dyDescent="0.4">
      <c r="B1" t="s">
        <v>0</v>
      </c>
      <c r="C1" t="s">
        <v>1</v>
      </c>
      <c r="D1" t="s">
        <v>2</v>
      </c>
    </row>
    <row r="2" spans="1:4" ht="16" thickBot="1" x14ac:dyDescent="0.4">
      <c r="A2" t="s">
        <v>10</v>
      </c>
      <c r="B2" s="2">
        <v>4.8999999999999998E-5</v>
      </c>
      <c r="C2" s="3">
        <v>3.2400000000000001E-4</v>
      </c>
      <c r="D2" s="2">
        <v>2.4499999999999999E-4</v>
      </c>
    </row>
    <row r="3" spans="1:4" x14ac:dyDescent="0.35">
      <c r="A3" t="s">
        <v>11</v>
      </c>
      <c r="B3" s="1">
        <v>2.5000000000000001E-5</v>
      </c>
      <c r="C3" s="1">
        <v>1.21E-4</v>
      </c>
      <c r="D3" s="5">
        <v>2.43E-4</v>
      </c>
    </row>
    <row r="4" spans="1:4" x14ac:dyDescent="0.35">
      <c r="A4" t="s">
        <v>13</v>
      </c>
      <c r="B4" s="6">
        <v>4.1999999999999998E-5</v>
      </c>
      <c r="C4" s="6">
        <v>3.19E-4</v>
      </c>
      <c r="D4" s="6">
        <v>2.4399999999999999E-4</v>
      </c>
    </row>
    <row r="5" spans="1:4" x14ac:dyDescent="0.35">
      <c r="A5" t="s">
        <v>12</v>
      </c>
      <c r="B5" s="5">
        <v>2.4000000000000001E-5</v>
      </c>
      <c r="C5" s="6">
        <v>1.8599999999999999E-4</v>
      </c>
      <c r="D5" s="6">
        <v>2.42E-4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8983-8DA8-4995-BCD8-62AF7BFC549C}">
  <dimension ref="A1:O19"/>
  <sheetViews>
    <sheetView topLeftCell="B1" workbookViewId="0">
      <selection activeCell="D14" sqref="D14:D17"/>
    </sheetView>
  </sheetViews>
  <sheetFormatPr baseColWidth="10" defaultRowHeight="14.5" x14ac:dyDescent="0.35"/>
  <sheetData>
    <row r="1" spans="1:15" x14ac:dyDescent="0.35">
      <c r="B1" s="4" t="s">
        <v>3</v>
      </c>
      <c r="G1" t="s">
        <v>4</v>
      </c>
      <c r="M1" t="s">
        <v>2</v>
      </c>
      <c r="N1" t="s">
        <v>1</v>
      </c>
      <c r="O1" t="s">
        <v>5</v>
      </c>
    </row>
    <row r="2" spans="1:15" x14ac:dyDescent="0.35">
      <c r="A2" s="13" t="s">
        <v>10</v>
      </c>
      <c r="B2" t="s">
        <v>2</v>
      </c>
      <c r="C2" s="1">
        <f>G2*emissions!D2</f>
        <v>1.9306E-2</v>
      </c>
      <c r="G2">
        <f>78.8</f>
        <v>78.8</v>
      </c>
      <c r="M2">
        <v>1.7859231999999999E-2</v>
      </c>
      <c r="N2">
        <v>4.35778E-4</v>
      </c>
      <c r="O2">
        <v>1.829501E-2</v>
      </c>
    </row>
    <row r="3" spans="1:15" x14ac:dyDescent="0.35">
      <c r="A3" s="13"/>
      <c r="B3" t="s">
        <v>1</v>
      </c>
      <c r="C3" s="1">
        <f>G3*emissions!C2</f>
        <v>1.5422400000000001E-3</v>
      </c>
      <c r="G3">
        <v>4.76</v>
      </c>
    </row>
    <row r="4" spans="1:15" x14ac:dyDescent="0.35">
      <c r="A4" s="13" t="s">
        <v>11</v>
      </c>
      <c r="B4" t="s">
        <v>2</v>
      </c>
      <c r="C4" s="1">
        <f>G2*emissions!D3</f>
        <v>1.9148399999999999E-2</v>
      </c>
    </row>
    <row r="5" spans="1:15" x14ac:dyDescent="0.35">
      <c r="A5" s="13"/>
      <c r="B5" t="s">
        <v>1</v>
      </c>
      <c r="C5" s="1">
        <f>G3*emissions!C3</f>
        <v>5.7595999999999993E-4</v>
      </c>
    </row>
    <row r="6" spans="1:15" x14ac:dyDescent="0.35">
      <c r="A6" s="13" t="s">
        <v>13</v>
      </c>
      <c r="B6" t="s">
        <v>2</v>
      </c>
      <c r="C6" s="1">
        <f>G2*emissions!D4</f>
        <v>1.92272E-2</v>
      </c>
    </row>
    <row r="7" spans="1:15" x14ac:dyDescent="0.35">
      <c r="A7" s="13"/>
      <c r="B7" t="s">
        <v>1</v>
      </c>
      <c r="C7" s="1">
        <f>G3*emissions!C4</f>
        <v>1.51844E-3</v>
      </c>
    </row>
    <row r="8" spans="1:15" x14ac:dyDescent="0.35">
      <c r="A8" s="13" t="s">
        <v>12</v>
      </c>
      <c r="B8" t="s">
        <v>2</v>
      </c>
      <c r="C8" s="1">
        <f>G2*emissions!D5</f>
        <v>1.9069599999999999E-2</v>
      </c>
    </row>
    <row r="9" spans="1:15" x14ac:dyDescent="0.35">
      <c r="A9" s="13"/>
      <c r="B9" t="s">
        <v>1</v>
      </c>
      <c r="C9" s="1">
        <f>G3*emissions!C5</f>
        <v>8.8535999999999997E-4</v>
      </c>
    </row>
    <row r="13" spans="1:15" x14ac:dyDescent="0.35">
      <c r="B13" t="s">
        <v>2</v>
      </c>
      <c r="C13" t="s">
        <v>1</v>
      </c>
      <c r="D13" t="s">
        <v>5</v>
      </c>
    </row>
    <row r="14" spans="1:15" x14ac:dyDescent="0.35">
      <c r="A14" t="s">
        <v>10</v>
      </c>
      <c r="B14" s="1">
        <f>C2</f>
        <v>1.9306E-2</v>
      </c>
      <c r="C14" s="1">
        <f>G$3*emissions!C2</f>
        <v>1.5422400000000001E-3</v>
      </c>
      <c r="D14" s="1">
        <f>B14+C14</f>
        <v>2.0848240000000001E-2</v>
      </c>
    </row>
    <row r="15" spans="1:15" x14ac:dyDescent="0.35">
      <c r="A15" t="s">
        <v>11</v>
      </c>
      <c r="B15" s="1">
        <f>G$2*emissions!D3</f>
        <v>1.9148399999999999E-2</v>
      </c>
      <c r="C15" s="1">
        <f>G$3*emissions!C3</f>
        <v>5.7595999999999993E-4</v>
      </c>
      <c r="D15" s="1">
        <f t="shared" ref="D15:D17" si="0">B15+C15</f>
        <v>1.972436E-2</v>
      </c>
    </row>
    <row r="16" spans="1:15" x14ac:dyDescent="0.35">
      <c r="A16" t="s">
        <v>13</v>
      </c>
      <c r="B16" s="1">
        <f>G$2*emissions!D4</f>
        <v>1.92272E-2</v>
      </c>
      <c r="C16" s="1">
        <f>G$3*emissions!C4</f>
        <v>1.51844E-3</v>
      </c>
      <c r="D16" s="1">
        <f t="shared" si="0"/>
        <v>2.0745639999999999E-2</v>
      </c>
    </row>
    <row r="17" spans="1:4" x14ac:dyDescent="0.35">
      <c r="A17" t="s">
        <v>12</v>
      </c>
      <c r="B17" s="1">
        <f>G$2*emissions!D5</f>
        <v>1.9069599999999999E-2</v>
      </c>
      <c r="C17" s="1">
        <f>G$3*emissions!C5</f>
        <v>8.8535999999999997E-4</v>
      </c>
      <c r="D17" s="1">
        <f t="shared" si="0"/>
        <v>1.9954960000000001E-2</v>
      </c>
    </row>
    <row r="19" spans="1:4" x14ac:dyDescent="0.35">
      <c r="A19" s="4"/>
    </row>
  </sheetData>
  <mergeCells count="4">
    <mergeCell ref="A2:A3"/>
    <mergeCell ref="A4:A5"/>
    <mergeCell ref="A6:A7"/>
    <mergeCell ref="A8:A9"/>
  </mergeCells>
  <pageMargins left="0.7" right="0.7" top="0.75" bottom="0.75" header="0.3" footer="0.3"/>
  <pageSetup paperSize="9"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7EA5-24AE-4309-8D96-630E71161562}">
  <dimension ref="A1:E5"/>
  <sheetViews>
    <sheetView workbookViewId="0">
      <selection activeCell="A4" sqref="A2:XFD4"/>
    </sheetView>
  </sheetViews>
  <sheetFormatPr baseColWidth="10" defaultRowHeight="14.5" x14ac:dyDescent="0.35"/>
  <cols>
    <col min="1" max="1" width="10.36328125" bestFit="1" customWidth="1"/>
    <col min="2" max="2" width="11.08984375" bestFit="1" customWidth="1"/>
  </cols>
  <sheetData>
    <row r="1" spans="1:5" x14ac:dyDescent="0.35">
      <c r="B1" s="4" t="s">
        <v>6</v>
      </c>
      <c r="E1" t="s">
        <v>7</v>
      </c>
    </row>
    <row r="2" spans="1:5" hidden="1" x14ac:dyDescent="0.35">
      <c r="A2" t="s">
        <v>10</v>
      </c>
      <c r="B2" t="s">
        <v>0</v>
      </c>
      <c r="C2" s="1">
        <f>E$2*emissions!B2</f>
        <v>9.6039999999999995E-5</v>
      </c>
      <c r="E2">
        <v>1.96</v>
      </c>
    </row>
    <row r="3" spans="1:5" hidden="1" x14ac:dyDescent="0.35">
      <c r="A3" t="s">
        <v>11</v>
      </c>
      <c r="B3" t="s">
        <v>0</v>
      </c>
      <c r="C3" s="1">
        <f>E$2*emissions!B3</f>
        <v>4.8999999999999998E-5</v>
      </c>
    </row>
    <row r="4" spans="1:5" hidden="1" x14ac:dyDescent="0.35">
      <c r="A4" t="s">
        <v>13</v>
      </c>
      <c r="B4" t="s">
        <v>0</v>
      </c>
      <c r="C4" s="1">
        <f>E$2*emissions!B4</f>
        <v>8.2319999999999998E-5</v>
      </c>
    </row>
    <row r="5" spans="1:5" x14ac:dyDescent="0.35">
      <c r="A5" t="s">
        <v>12</v>
      </c>
      <c r="B5" t="s">
        <v>0</v>
      </c>
      <c r="C5" s="1">
        <f>E$2*emissions!B5</f>
        <v>4.7040000000000004E-5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EAB5-00A2-4748-9279-F4B495333C57}">
  <dimension ref="A1:E9"/>
  <sheetViews>
    <sheetView workbookViewId="0">
      <selection activeCell="C5" sqref="C5"/>
    </sheetView>
  </sheetViews>
  <sheetFormatPr baseColWidth="10" defaultRowHeight="14.5" x14ac:dyDescent="0.35"/>
  <cols>
    <col min="1" max="1" width="10.36328125" bestFit="1" customWidth="1"/>
    <col min="2" max="2" width="14.6328125" bestFit="1" customWidth="1"/>
  </cols>
  <sheetData>
    <row r="1" spans="1:5" x14ac:dyDescent="0.35">
      <c r="B1" s="4" t="s">
        <v>8</v>
      </c>
      <c r="E1" t="s">
        <v>7</v>
      </c>
    </row>
    <row r="2" spans="1:5" x14ac:dyDescent="0.35">
      <c r="A2" t="s">
        <v>10</v>
      </c>
      <c r="B2" t="s">
        <v>2</v>
      </c>
      <c r="C2" s="1">
        <f>'Ozone depeltion'!E$2*emissions!D2</f>
        <v>4.1649999999999999E-6</v>
      </c>
      <c r="E2">
        <v>1.7000000000000001E-2</v>
      </c>
    </row>
    <row r="3" spans="1:5" x14ac:dyDescent="0.35">
      <c r="A3" t="s">
        <v>11</v>
      </c>
      <c r="C3" s="1">
        <f>'Ozone depeltion'!E$2*emissions!D3</f>
        <v>4.1309999999999999E-6</v>
      </c>
    </row>
    <row r="4" spans="1:5" x14ac:dyDescent="0.35">
      <c r="A4" t="s">
        <v>13</v>
      </c>
      <c r="C4" s="1">
        <f>'Ozone depeltion'!E$2*emissions!D4</f>
        <v>4.1479999999999999E-6</v>
      </c>
    </row>
    <row r="5" spans="1:5" x14ac:dyDescent="0.35">
      <c r="A5" t="s">
        <v>12</v>
      </c>
      <c r="C5" s="1">
        <f>'Ozone depeltion'!E$2*emissions!D5</f>
        <v>4.1139999999999999E-6</v>
      </c>
    </row>
    <row r="9" spans="1:5" x14ac:dyDescent="0.35">
      <c r="B9" t="s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06D1-DFD6-42AE-B7EE-A4C7A4ED07E0}">
  <dimension ref="A1:D5"/>
  <sheetViews>
    <sheetView workbookViewId="0">
      <selection activeCell="B2" sqref="B2"/>
    </sheetView>
  </sheetViews>
  <sheetFormatPr baseColWidth="10" defaultRowHeight="14.5" x14ac:dyDescent="0.35"/>
  <sheetData>
    <row r="1" spans="1:4" x14ac:dyDescent="0.35">
      <c r="A1" s="4" t="s">
        <v>9</v>
      </c>
      <c r="D1" t="s">
        <v>7</v>
      </c>
    </row>
    <row r="2" spans="1:4" x14ac:dyDescent="0.35">
      <c r="A2" t="s">
        <v>10</v>
      </c>
      <c r="B2" s="1">
        <f>D$2*emissions!B2</f>
        <v>1.1759999999999999E-5</v>
      </c>
      <c r="D2">
        <v>0.24</v>
      </c>
    </row>
    <row r="3" spans="1:4" x14ac:dyDescent="0.35">
      <c r="A3" t="s">
        <v>11</v>
      </c>
      <c r="B3" s="1">
        <f>D$2*emissions!B3</f>
        <v>6.0000000000000002E-6</v>
      </c>
    </row>
    <row r="4" spans="1:4" x14ac:dyDescent="0.35">
      <c r="A4" t="s">
        <v>13</v>
      </c>
      <c r="B4" s="1">
        <f>D$2*emissions!B4</f>
        <v>1.0079999999999998E-5</v>
      </c>
    </row>
    <row r="5" spans="1:4" x14ac:dyDescent="0.35">
      <c r="A5" t="s">
        <v>12</v>
      </c>
      <c r="B5" s="1">
        <f>D$2*emissions!B5</f>
        <v>5.7599999999999999E-6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6E8E-C92E-494F-BA43-DBA68EE94356}">
  <dimension ref="A1:T52"/>
  <sheetViews>
    <sheetView workbookViewId="0">
      <selection activeCell="N51" sqref="N51:Q52"/>
    </sheetView>
  </sheetViews>
  <sheetFormatPr baseColWidth="10" defaultRowHeight="14.5" x14ac:dyDescent="0.35"/>
  <cols>
    <col min="10" max="13" width="0" hidden="1" customWidth="1"/>
  </cols>
  <sheetData>
    <row r="1" spans="1:20" x14ac:dyDescent="0.35">
      <c r="B1" s="7">
        <v>-0.75</v>
      </c>
      <c r="C1" s="7">
        <v>-0.25</v>
      </c>
      <c r="D1" s="7">
        <v>0.25</v>
      </c>
      <c r="E1" s="7">
        <v>0.75</v>
      </c>
      <c r="F1" s="7">
        <v>-0.75</v>
      </c>
      <c r="G1" s="7">
        <v>-0.25</v>
      </c>
      <c r="H1" s="7">
        <v>0.25</v>
      </c>
      <c r="I1" s="7">
        <v>0.75</v>
      </c>
      <c r="J1" s="7">
        <v>-0.75</v>
      </c>
      <c r="K1" s="7">
        <v>-0.25</v>
      </c>
      <c r="L1" s="7">
        <v>0.25</v>
      </c>
      <c r="M1" s="7">
        <v>0.75</v>
      </c>
      <c r="N1" s="7">
        <v>-0.75</v>
      </c>
      <c r="O1" s="7">
        <v>-0.25</v>
      </c>
      <c r="P1" s="7">
        <v>0.25</v>
      </c>
      <c r="Q1" s="7">
        <v>0.75</v>
      </c>
      <c r="R1" t="s">
        <v>15</v>
      </c>
    </row>
    <row r="2" spans="1:20" x14ac:dyDescent="0.35">
      <c r="B2" s="14" t="s">
        <v>2</v>
      </c>
      <c r="C2" s="14"/>
      <c r="D2" s="14"/>
      <c r="E2" s="14"/>
      <c r="F2" s="14" t="s">
        <v>1</v>
      </c>
      <c r="G2" s="14"/>
      <c r="H2" s="14"/>
      <c r="I2" s="14"/>
      <c r="J2" s="14" t="s">
        <v>16</v>
      </c>
      <c r="K2" s="14"/>
      <c r="L2" s="14"/>
      <c r="M2" s="14"/>
      <c r="N2" s="14" t="s">
        <v>0</v>
      </c>
      <c r="O2" s="14"/>
      <c r="P2" s="14"/>
      <c r="Q2" s="14"/>
    </row>
    <row r="3" spans="1:20" x14ac:dyDescent="0.35">
      <c r="A3" s="8" t="s">
        <v>17</v>
      </c>
      <c r="B3" s="9">
        <v>9.3529256319999998</v>
      </c>
      <c r="C3" s="9">
        <v>2.2988373069999999</v>
      </c>
      <c r="D3" s="9">
        <v>-2.1009275289999998</v>
      </c>
      <c r="E3" s="9">
        <v>79.386515090000003</v>
      </c>
      <c r="F3" s="9">
        <v>-10.50034507</v>
      </c>
      <c r="G3" s="9">
        <v>-3.6116197219999999</v>
      </c>
      <c r="H3" s="9">
        <v>4.0023819439999997</v>
      </c>
      <c r="I3" s="9">
        <v>-17.946439340000001</v>
      </c>
      <c r="J3" s="9">
        <v>-25.100685720000001</v>
      </c>
      <c r="K3" s="9">
        <v>-9.5913568310000006</v>
      </c>
      <c r="L3" s="9">
        <v>10.83201802</v>
      </c>
      <c r="M3" s="9">
        <v>-3.5980790439999999</v>
      </c>
      <c r="N3" s="9">
        <v>16.03900964</v>
      </c>
      <c r="O3" s="9">
        <v>5.1409094299999998</v>
      </c>
      <c r="P3" s="9">
        <v>-5.195547865</v>
      </c>
      <c r="Q3" s="9">
        <v>-73.162379470000005</v>
      </c>
      <c r="S3" s="10"/>
      <c r="T3" s="7"/>
    </row>
    <row r="4" spans="1:20" x14ac:dyDescent="0.35">
      <c r="A4" s="8" t="s">
        <v>18</v>
      </c>
      <c r="B4" s="9">
        <v>3.0753426720000001</v>
      </c>
      <c r="C4" s="9">
        <v>0.799941719</v>
      </c>
      <c r="D4" s="9">
        <v>-0.64761304200000003</v>
      </c>
      <c r="E4" s="9">
        <v>-1.613326584</v>
      </c>
      <c r="F4" s="9">
        <v>-2.4915438000000001</v>
      </c>
      <c r="G4" s="9">
        <v>-0.77163532899999998</v>
      </c>
      <c r="H4" s="9">
        <v>0.90151848800000001</v>
      </c>
      <c r="I4" s="9">
        <v>2.4131426550000001</v>
      </c>
      <c r="J4" s="9">
        <v>-1.181735156</v>
      </c>
      <c r="K4" s="9">
        <v>-0.28858786600000003</v>
      </c>
      <c r="L4" s="9">
        <v>0.23661196200000001</v>
      </c>
      <c r="M4" s="9">
        <v>0.57574304899999995</v>
      </c>
      <c r="N4" s="9">
        <v>-1.5019612360000001</v>
      </c>
      <c r="O4" s="9">
        <v>-0.360479622</v>
      </c>
      <c r="P4" s="9">
        <v>0.27628343999999999</v>
      </c>
      <c r="Q4" s="9">
        <v>0.67135286999999999</v>
      </c>
      <c r="S4" s="9">
        <v>-75.029368428661527</v>
      </c>
      <c r="T4" t="s">
        <v>19</v>
      </c>
    </row>
    <row r="5" spans="1:20" x14ac:dyDescent="0.35">
      <c r="A5" s="8" t="s">
        <v>20</v>
      </c>
      <c r="B5" s="9">
        <v>-1.4741260000000001E-3</v>
      </c>
      <c r="C5" s="9">
        <v>-1.510812E-3</v>
      </c>
      <c r="D5" s="9">
        <v>-1.547498E-3</v>
      </c>
      <c r="E5" s="9">
        <v>-1.584184E-3</v>
      </c>
      <c r="F5" s="9">
        <v>7.1035541999999993E-2</v>
      </c>
      <c r="G5" s="9">
        <v>7.1070094E-2</v>
      </c>
      <c r="H5" s="9">
        <v>7.1104647000000007E-2</v>
      </c>
      <c r="I5" s="9">
        <v>7.1139199E-2</v>
      </c>
      <c r="J5" s="9">
        <v>5.2348689999999996E-3</v>
      </c>
      <c r="K5" s="9">
        <v>5.2307530000000003E-3</v>
      </c>
      <c r="L5" s="9">
        <v>5.2266370000000001E-3</v>
      </c>
      <c r="M5" s="9">
        <v>5.2225199999999996E-3</v>
      </c>
      <c r="N5" s="9">
        <v>-5.9013200000000005E-4</v>
      </c>
      <c r="O5" s="9">
        <v>-6.2352200000000005E-4</v>
      </c>
      <c r="P5" s="9">
        <v>-6.5691199999999995E-4</v>
      </c>
      <c r="Q5" s="9">
        <v>-6.9030299999999997E-4</v>
      </c>
      <c r="S5" s="9">
        <v>382.12520085297666</v>
      </c>
      <c r="T5" t="s">
        <v>21</v>
      </c>
    </row>
    <row r="6" spans="1:20" x14ac:dyDescent="0.35">
      <c r="A6" s="8" t="s">
        <v>22</v>
      </c>
      <c r="B6" s="9">
        <v>1.3317276950000001</v>
      </c>
      <c r="C6" s="9">
        <v>0.42738093500000002</v>
      </c>
      <c r="D6" s="9">
        <v>-0.42671114999999998</v>
      </c>
      <c r="E6" s="9">
        <v>-1.4162419909999999</v>
      </c>
      <c r="F6" s="9">
        <v>-3.629031146</v>
      </c>
      <c r="G6" s="9">
        <v>-1.2591277789999999</v>
      </c>
      <c r="H6" s="9">
        <v>1.5311592940000001</v>
      </c>
      <c r="I6" s="9">
        <v>4.9630197279999999</v>
      </c>
      <c r="J6" s="9">
        <v>-16.48646544</v>
      </c>
      <c r="K6" s="9">
        <v>-6.5655811990000004</v>
      </c>
      <c r="L6" s="9">
        <v>8.1923766229999995</v>
      </c>
      <c r="M6" s="9">
        <v>24.257454039999999</v>
      </c>
      <c r="N6" s="9">
        <v>4.8851243670000004</v>
      </c>
      <c r="O6" s="9">
        <v>1.8125001190000001</v>
      </c>
      <c r="P6" s="9">
        <v>-2.1406892200000001</v>
      </c>
      <c r="Q6" s="9">
        <v>-8.4092284999999993</v>
      </c>
    </row>
    <row r="7" spans="1:20" x14ac:dyDescent="0.35">
      <c r="A7" s="8" t="s">
        <v>23</v>
      </c>
      <c r="B7" s="9">
        <v>4.2759695689999999</v>
      </c>
      <c r="C7" s="9">
        <v>0.96550541000000001</v>
      </c>
      <c r="D7" s="9">
        <v>-0.73267526800000005</v>
      </c>
      <c r="E7" s="9">
        <v>-1.764239538</v>
      </c>
      <c r="F7" s="9">
        <v>-3.8153282559999999</v>
      </c>
      <c r="G7" s="9">
        <v>-1.009481472</v>
      </c>
      <c r="H7" s="9">
        <v>1.0430178800000001</v>
      </c>
      <c r="I7" s="9">
        <v>2.661535534</v>
      </c>
      <c r="J7" s="9">
        <v>-1.638493102</v>
      </c>
      <c r="K7" s="9">
        <v>-0.34746079400000002</v>
      </c>
      <c r="L7" s="9">
        <v>0.266828222</v>
      </c>
      <c r="M7" s="9">
        <v>0.63023648399999999</v>
      </c>
      <c r="N7" s="9">
        <v>-2.2074516320000002</v>
      </c>
      <c r="O7" s="9">
        <v>-0.437172177</v>
      </c>
      <c r="P7" s="9">
        <v>0.31198550899999999</v>
      </c>
      <c r="Q7" s="9">
        <v>0.73179773100000001</v>
      </c>
    </row>
    <row r="8" spans="1:20" x14ac:dyDescent="0.35">
      <c r="A8" s="8" t="s">
        <v>24</v>
      </c>
      <c r="B8" s="9">
        <v>14.447081239999999</v>
      </c>
      <c r="C8" s="9">
        <v>2.1028911849999998</v>
      </c>
      <c r="D8" s="9">
        <v>-2.3950337720000001</v>
      </c>
      <c r="E8" s="9">
        <v>-6.3459894050000001</v>
      </c>
      <c r="F8" s="9">
        <v>-15.782185849999999</v>
      </c>
      <c r="G8" s="9">
        <v>-2.8020357769999999</v>
      </c>
      <c r="H8" s="9">
        <v>2.7166484689999999</v>
      </c>
      <c r="I8" s="9">
        <v>7.3057849580000003</v>
      </c>
      <c r="J8" s="9">
        <v>-17.864217060000001</v>
      </c>
      <c r="K8" s="9">
        <v>0.68599427099999999</v>
      </c>
      <c r="L8" s="9">
        <v>-0.22187057700000001</v>
      </c>
      <c r="M8" s="9">
        <v>-0.37911134000000002</v>
      </c>
      <c r="N8" s="9">
        <v>2.2745780849999999</v>
      </c>
      <c r="O8" s="9">
        <v>1.149935513</v>
      </c>
      <c r="P8" s="9">
        <v>-2.121857136</v>
      </c>
      <c r="Q8" s="9">
        <v>-5.0240526970000001</v>
      </c>
    </row>
    <row r="9" spans="1:20" x14ac:dyDescent="0.35">
      <c r="A9" s="8" t="s">
        <v>25</v>
      </c>
      <c r="B9" s="9">
        <v>0.254033803</v>
      </c>
      <c r="C9" s="9">
        <v>8.4502639000000004E-2</v>
      </c>
      <c r="D9" s="9">
        <v>-8.8450916000000004E-2</v>
      </c>
      <c r="E9" s="9">
        <v>-0.26555276700000002</v>
      </c>
      <c r="F9" s="9">
        <v>0.51935947199999999</v>
      </c>
      <c r="G9" s="9">
        <v>0.21714551400000001</v>
      </c>
      <c r="H9" s="9">
        <v>-7.1537250999999996E-2</v>
      </c>
      <c r="I9" s="9">
        <v>-0.34653914499999999</v>
      </c>
      <c r="J9" s="9">
        <v>-0.46844983299999998</v>
      </c>
      <c r="K9" s="9">
        <v>-0.17064198799999999</v>
      </c>
      <c r="L9" s="9">
        <v>0.20028088799999999</v>
      </c>
      <c r="M9" s="9">
        <v>0.652137992</v>
      </c>
      <c r="N9" s="9">
        <v>1.187744242</v>
      </c>
      <c r="O9" s="9">
        <v>0.40407884900000002</v>
      </c>
      <c r="P9" s="9">
        <v>-0.414269371</v>
      </c>
      <c r="Q9" s="9">
        <v>-1.2708542410000001</v>
      </c>
    </row>
    <row r="10" spans="1:20" x14ac:dyDescent="0.35">
      <c r="A10" s="8" t="s">
        <v>26</v>
      </c>
      <c r="B10" s="11">
        <v>2.84682E-5</v>
      </c>
      <c r="C10" s="9">
        <v>-1.0099569999999999E-3</v>
      </c>
      <c r="D10" s="9">
        <v>-2.0483440000000001E-3</v>
      </c>
      <c r="E10" s="9">
        <v>-3.0866919999999998E-3</v>
      </c>
      <c r="F10" s="9">
        <v>6.8645437000000004E-2</v>
      </c>
      <c r="G10" s="9">
        <v>7.0273382999999995E-2</v>
      </c>
      <c r="H10" s="9">
        <v>7.1901365999999994E-2</v>
      </c>
      <c r="I10" s="9">
        <v>7.3529386000000002E-2</v>
      </c>
      <c r="J10" s="9">
        <v>-6.7204789999999997E-3</v>
      </c>
      <c r="K10" s="9">
        <v>1.2454009999999999E-3</v>
      </c>
      <c r="L10" s="9">
        <v>9.2122230000000003E-3</v>
      </c>
      <c r="M10" s="9">
        <v>1.7179987000000001E-2</v>
      </c>
      <c r="N10" s="9">
        <v>3.3382220000000001E-3</v>
      </c>
      <c r="O10" s="9">
        <v>6.8595899999999998E-4</v>
      </c>
      <c r="P10" s="9">
        <v>-1.9664249999999999E-3</v>
      </c>
      <c r="Q10" s="9">
        <v>-4.6189300000000003E-3</v>
      </c>
    </row>
    <row r="11" spans="1:20" x14ac:dyDescent="0.35">
      <c r="A11" s="8" t="s">
        <v>27</v>
      </c>
      <c r="B11" s="9">
        <v>-3.3025350000000001E-3</v>
      </c>
      <c r="C11" s="9">
        <v>-2.1433820000000001E-3</v>
      </c>
      <c r="D11" s="9">
        <v>-8.8380800000000003E-4</v>
      </c>
      <c r="E11" s="9">
        <v>5.3554500000000001E-4</v>
      </c>
      <c r="F11" s="9">
        <v>6.5996314E-2</v>
      </c>
      <c r="G11" s="9">
        <v>6.9259827999999996E-2</v>
      </c>
      <c r="H11" s="9">
        <v>7.3075503E-2</v>
      </c>
      <c r="I11" s="9">
        <v>7.7646649999999998E-2</v>
      </c>
      <c r="J11" s="9">
        <v>-1.2303886999999999E-2</v>
      </c>
      <c r="K11" s="9">
        <v>-2.3639120000000001E-3</v>
      </c>
      <c r="L11" s="9">
        <v>1.5225221000000001E-2</v>
      </c>
      <c r="M11" s="9">
        <v>4.5400032E-2</v>
      </c>
      <c r="N11" s="9">
        <v>-0.20439513500000001</v>
      </c>
      <c r="O11" s="9">
        <v>-7.9341521999999998E-2</v>
      </c>
      <c r="P11" s="9">
        <v>9.1011201E-2</v>
      </c>
      <c r="Q11" s="9">
        <v>0.32375169599999998</v>
      </c>
    </row>
    <row r="12" spans="1:20" x14ac:dyDescent="0.35">
      <c r="A12" s="8" t="s">
        <v>28</v>
      </c>
      <c r="B12" s="9">
        <v>0.28369070099999999</v>
      </c>
      <c r="C12" s="9">
        <v>9.1489604000000002E-2</v>
      </c>
      <c r="D12" s="9">
        <v>-9.2465148999999996E-2</v>
      </c>
      <c r="E12" s="9">
        <v>-0.26417863899999999</v>
      </c>
      <c r="F12" s="9">
        <v>0.47870932399999999</v>
      </c>
      <c r="G12" s="9">
        <v>0.19359351899999999</v>
      </c>
      <c r="H12" s="9">
        <v>-3.4762225000000001E-2</v>
      </c>
      <c r="I12" s="9">
        <v>-0.17519649900000001</v>
      </c>
      <c r="J12" s="9">
        <v>-0.88128470000000003</v>
      </c>
      <c r="K12" s="9">
        <v>-0.39245653400000002</v>
      </c>
      <c r="L12" s="9">
        <v>0.58332489200000004</v>
      </c>
      <c r="M12" s="9">
        <v>2.9145940170000002</v>
      </c>
      <c r="N12" s="9">
        <v>1.5664239149999999</v>
      </c>
      <c r="O12" s="9">
        <v>0.52919106999999999</v>
      </c>
      <c r="P12" s="9">
        <v>-0.508975077</v>
      </c>
      <c r="Q12" s="9">
        <v>-0.93953390599999997</v>
      </c>
    </row>
    <row r="13" spans="1:20" x14ac:dyDescent="0.35">
      <c r="A13" s="8" t="s">
        <v>29</v>
      </c>
      <c r="B13" s="11">
        <v>2.84682E-5</v>
      </c>
      <c r="C13" s="9">
        <v>-1.0099569999999999E-3</v>
      </c>
      <c r="D13" s="9">
        <v>-2.0483440000000001E-3</v>
      </c>
      <c r="E13" s="9">
        <v>-3.0866919999999998E-3</v>
      </c>
      <c r="F13" s="9">
        <v>6.8645437000000004E-2</v>
      </c>
      <c r="G13" s="9">
        <v>7.0273382999999995E-2</v>
      </c>
      <c r="H13" s="9">
        <v>7.1901365999999994E-2</v>
      </c>
      <c r="I13" s="9">
        <v>7.3529386000000002E-2</v>
      </c>
      <c r="J13" s="9">
        <v>-6.7204789999999997E-3</v>
      </c>
      <c r="K13" s="9">
        <v>1.2454009999999999E-3</v>
      </c>
      <c r="L13" s="9">
        <v>9.2122230000000003E-3</v>
      </c>
      <c r="M13" s="9">
        <v>1.7179987000000001E-2</v>
      </c>
      <c r="N13" s="9">
        <v>3.3382220000000001E-3</v>
      </c>
      <c r="O13" s="9">
        <v>6.8595899999999998E-4</v>
      </c>
      <c r="P13" s="9">
        <v>-1.9664249999999999E-3</v>
      </c>
      <c r="Q13" s="9">
        <v>-4.6189300000000003E-3</v>
      </c>
    </row>
    <row r="14" spans="1:20" x14ac:dyDescent="0.35">
      <c r="A14" s="8" t="s">
        <v>30</v>
      </c>
      <c r="B14" s="9">
        <v>-3.3025350000000001E-3</v>
      </c>
      <c r="C14" s="9">
        <v>-2.1433820000000001E-3</v>
      </c>
      <c r="D14" s="9">
        <v>-8.8380800000000003E-4</v>
      </c>
      <c r="E14" s="9">
        <v>5.3554500000000001E-4</v>
      </c>
      <c r="F14" s="9">
        <v>6.5996314E-2</v>
      </c>
      <c r="G14" s="9">
        <v>6.9259827999999996E-2</v>
      </c>
      <c r="H14" s="9">
        <v>7.3075503E-2</v>
      </c>
      <c r="I14" s="9">
        <v>7.7646649999999998E-2</v>
      </c>
      <c r="J14" s="9">
        <v>-1.2303886999999999E-2</v>
      </c>
      <c r="K14" s="9">
        <v>-2.3639120000000001E-3</v>
      </c>
      <c r="L14" s="9">
        <v>1.5225221000000001E-2</v>
      </c>
      <c r="M14" s="9">
        <v>4.5400032E-2</v>
      </c>
      <c r="N14" s="9">
        <v>-0.20439513500000001</v>
      </c>
      <c r="O14" s="9">
        <v>-7.9341521999999998E-2</v>
      </c>
      <c r="P14" s="9">
        <v>9.1011201E-2</v>
      </c>
      <c r="Q14" s="9">
        <v>0.32375169599999998</v>
      </c>
    </row>
    <row r="15" spans="1:20" x14ac:dyDescent="0.35">
      <c r="A15" s="12" t="s">
        <v>31</v>
      </c>
      <c r="B15" s="9">
        <v>0.292154358</v>
      </c>
      <c r="C15" s="9">
        <v>-0.66123865800000003</v>
      </c>
      <c r="D15" s="9">
        <v>-1.638377569</v>
      </c>
      <c r="E15" s="9">
        <v>-5.2529202069999998</v>
      </c>
      <c r="F15" s="9">
        <v>-1.12844627</v>
      </c>
      <c r="G15" s="9">
        <v>-1.3048391109999999</v>
      </c>
      <c r="H15" s="9">
        <v>-32.457634589999998</v>
      </c>
      <c r="I15" s="9">
        <v>-53.501562569999997</v>
      </c>
      <c r="J15" s="9">
        <v>-23.002692629999999</v>
      </c>
      <c r="K15" s="9">
        <v>-16.175037459999999</v>
      </c>
      <c r="L15" s="9">
        <v>-8.4300071279999997</v>
      </c>
      <c r="M15" s="9">
        <v>-32.780199809999999</v>
      </c>
      <c r="N15" s="9">
        <v>6.8952112679999997</v>
      </c>
      <c r="O15" s="9">
        <v>2.124028606</v>
      </c>
      <c r="P15" s="9">
        <v>-68.107844310000004</v>
      </c>
      <c r="Q15" s="9">
        <v>-76.779577700000004</v>
      </c>
    </row>
    <row r="16" spans="1:20" x14ac:dyDescent="0.35">
      <c r="A16" s="12" t="s">
        <v>32</v>
      </c>
      <c r="B16" s="9">
        <v>15.66384388</v>
      </c>
      <c r="C16" s="9">
        <v>-5.4122157</v>
      </c>
      <c r="D16" s="9">
        <v>-0.34939114900000001</v>
      </c>
      <c r="E16" s="9">
        <v>9.5910354000000003E-2</v>
      </c>
      <c r="F16" s="9">
        <v>-64.656883239999999</v>
      </c>
      <c r="G16" s="9">
        <v>-44.257412500000001</v>
      </c>
      <c r="H16" s="9">
        <v>-0.43219514399999998</v>
      </c>
      <c r="I16" s="9">
        <v>0.25720244799999997</v>
      </c>
      <c r="J16" s="9">
        <v>-49.359516120000002</v>
      </c>
      <c r="K16" s="9">
        <v>-22.667500969999999</v>
      </c>
      <c r="L16" s="9">
        <v>-14.52356543</v>
      </c>
      <c r="M16" s="9">
        <v>-21.043346289999999</v>
      </c>
      <c r="N16" s="9">
        <v>-83.508520840000003</v>
      </c>
      <c r="O16" s="9">
        <v>-76.841262650000004</v>
      </c>
      <c r="P16" s="9">
        <v>5.1726205739999997</v>
      </c>
      <c r="Q16" s="9">
        <v>9.4683643160000006</v>
      </c>
    </row>
    <row r="17" spans="1:17" x14ac:dyDescent="0.35">
      <c r="A17" s="12" t="s">
        <v>33</v>
      </c>
      <c r="B17" s="9">
        <v>0.45813512899999997</v>
      </c>
      <c r="C17" s="9">
        <v>0.29520907000000002</v>
      </c>
      <c r="D17" s="9">
        <v>-0.68896157099999999</v>
      </c>
      <c r="E17" s="9">
        <v>-9.1550716360000006</v>
      </c>
      <c r="F17" s="9">
        <v>0.92133805099999999</v>
      </c>
      <c r="G17" s="9">
        <v>0.45159307900000001</v>
      </c>
      <c r="H17" s="9">
        <v>-0.482490945</v>
      </c>
      <c r="I17" s="9">
        <v>-48.46816535</v>
      </c>
      <c r="J17" s="9">
        <v>-0.21095729499999999</v>
      </c>
      <c r="K17" s="9">
        <v>-0.16769573500000001</v>
      </c>
      <c r="L17" s="9">
        <v>0.57192194600000001</v>
      </c>
      <c r="M17" s="9">
        <v>-32.23148329</v>
      </c>
      <c r="N17" s="9">
        <v>5.0279691680000003</v>
      </c>
      <c r="O17" s="9">
        <v>3.307813549</v>
      </c>
      <c r="P17" s="9">
        <v>-8.6481146009999996</v>
      </c>
      <c r="Q17" s="9">
        <v>-81.569205409999995</v>
      </c>
    </row>
    <row r="18" spans="1:17" x14ac:dyDescent="0.35">
      <c r="A18" s="12" t="s">
        <v>34</v>
      </c>
      <c r="B18" s="9">
        <v>0.34246709400000003</v>
      </c>
      <c r="C18" s="9">
        <v>0.24049021700000001</v>
      </c>
      <c r="D18" s="9">
        <v>-0.58289277699999997</v>
      </c>
      <c r="E18" s="9">
        <v>-8.4304369660000003</v>
      </c>
      <c r="F18" s="9">
        <v>1.085391789</v>
      </c>
      <c r="G18" s="9">
        <v>0.53593091599999998</v>
      </c>
      <c r="H18" s="9">
        <v>-0.63000466099999997</v>
      </c>
      <c r="I18" s="9">
        <v>-48.754573639999997</v>
      </c>
      <c r="J18" s="9">
        <v>0.27823000399999998</v>
      </c>
      <c r="K18" s="9">
        <v>0.154910299</v>
      </c>
      <c r="L18" s="9">
        <v>-0.29843811799999997</v>
      </c>
      <c r="M18" s="9">
        <v>-32.566308390000003</v>
      </c>
      <c r="N18" s="9">
        <v>3.1015522440000001</v>
      </c>
      <c r="O18" s="9">
        <v>1.9018849950000001</v>
      </c>
      <c r="P18" s="9">
        <v>-4.5656281989999998</v>
      </c>
      <c r="Q18" s="9">
        <v>-79.964915410000003</v>
      </c>
    </row>
    <row r="19" spans="1:17" x14ac:dyDescent="0.35">
      <c r="A19" s="12" t="s">
        <v>35</v>
      </c>
      <c r="B19" s="9">
        <v>-6.3325812999999995E-2</v>
      </c>
      <c r="C19" s="9">
        <v>-3.1553051999999998E-2</v>
      </c>
      <c r="D19" s="9">
        <v>4.7692946E-2</v>
      </c>
      <c r="E19" s="9">
        <v>0.292089604</v>
      </c>
      <c r="F19" s="9">
        <v>7.8753509999999999E-2</v>
      </c>
      <c r="G19" s="9">
        <v>7.4329091999999999E-2</v>
      </c>
      <c r="H19" s="9">
        <v>6.8348870000000006E-2</v>
      </c>
      <c r="I19" s="9">
        <v>7.5552497999999996E-2</v>
      </c>
      <c r="J19" s="9">
        <v>2.1878420000000002E-3</v>
      </c>
      <c r="K19" s="9">
        <v>2.9630870000000001E-3</v>
      </c>
      <c r="L19" s="9">
        <v>3.3060414000000003E-2</v>
      </c>
      <c r="M19" s="9">
        <v>0.63642955700000003</v>
      </c>
      <c r="N19" s="9">
        <v>-0.44355608099999999</v>
      </c>
      <c r="O19" s="9">
        <v>-0.28870747299999999</v>
      </c>
      <c r="P19" s="9">
        <v>1.433149295</v>
      </c>
      <c r="Q19" s="9">
        <v>16.925069529999998</v>
      </c>
    </row>
    <row r="20" spans="1:17" x14ac:dyDescent="0.35">
      <c r="A20" s="12" t="s">
        <v>36</v>
      </c>
      <c r="B20" s="9">
        <v>-6.3325812999999995E-2</v>
      </c>
      <c r="C20" s="9">
        <v>-3.1553051999999998E-2</v>
      </c>
      <c r="D20" s="9">
        <v>4.7692946E-2</v>
      </c>
      <c r="E20" s="9">
        <v>0.292089604</v>
      </c>
      <c r="F20" s="9">
        <v>7.8753509999999999E-2</v>
      </c>
      <c r="G20" s="9">
        <v>7.4329091999999999E-2</v>
      </c>
      <c r="H20" s="9">
        <v>6.8348870000000006E-2</v>
      </c>
      <c r="I20" s="9">
        <v>7.5552497999999996E-2</v>
      </c>
      <c r="J20" s="9">
        <v>2.1878420000000002E-3</v>
      </c>
      <c r="K20" s="9">
        <v>2.9630870000000001E-3</v>
      </c>
      <c r="L20" s="9">
        <v>3.3060414000000003E-2</v>
      </c>
      <c r="M20" s="9">
        <v>0.63642955700000003</v>
      </c>
      <c r="N20" s="9">
        <v>-0.44355608099999999</v>
      </c>
      <c r="O20" s="9">
        <v>-0.28870747299999999</v>
      </c>
      <c r="P20" s="9">
        <v>1.433149295</v>
      </c>
      <c r="Q20" s="9">
        <v>16.925069529999998</v>
      </c>
    </row>
    <row r="21" spans="1:17" x14ac:dyDescent="0.35">
      <c r="A21" s="7" t="s">
        <v>37</v>
      </c>
      <c r="B21" s="9">
        <v>-81.238240279999999</v>
      </c>
      <c r="C21" s="9">
        <v>-32.209849990000002</v>
      </c>
      <c r="D21" s="9">
        <v>39.728511650000002</v>
      </c>
      <c r="E21" s="9">
        <v>155.84437170000001</v>
      </c>
      <c r="F21" s="9">
        <v>0.69886632100000001</v>
      </c>
      <c r="G21" s="9">
        <v>0.31304521800000001</v>
      </c>
      <c r="H21" s="9">
        <v>-0.201165078</v>
      </c>
      <c r="I21" s="9">
        <v>-0.83924779900000002</v>
      </c>
      <c r="J21" s="9">
        <v>-2.3288185999999999E-2</v>
      </c>
      <c r="K21" s="9">
        <v>-6.0276110000000004E-3</v>
      </c>
      <c r="L21" s="9">
        <v>1.9010743E-2</v>
      </c>
      <c r="M21" s="9">
        <v>5.8660812E-2</v>
      </c>
      <c r="N21" s="9">
        <v>6.9117050080000002</v>
      </c>
      <c r="O21" s="9">
        <v>2.6691130709999999</v>
      </c>
      <c r="P21" s="9">
        <v>-3.1673257769999998</v>
      </c>
      <c r="Q21" s="9">
        <v>-11.664852639999999</v>
      </c>
    </row>
    <row r="22" spans="1:17" x14ac:dyDescent="0.35">
      <c r="A22" s="12" t="s">
        <v>38</v>
      </c>
      <c r="B22" s="9">
        <v>-10.52312433</v>
      </c>
      <c r="C22" s="9">
        <v>28.024305609999999</v>
      </c>
      <c r="D22" s="9">
        <v>0.70493852400000001</v>
      </c>
      <c r="E22" s="9">
        <v>2.5515177069999999</v>
      </c>
      <c r="F22" s="9">
        <v>-55.570768260000001</v>
      </c>
      <c r="G22" s="9">
        <v>-30.071876620000001</v>
      </c>
      <c r="H22" s="9">
        <v>-3.214348888</v>
      </c>
      <c r="I22" s="9">
        <v>-5.3912093060000004</v>
      </c>
      <c r="J22" s="9">
        <v>-41.907268219999999</v>
      </c>
      <c r="K22" s="9">
        <v>-8.0412552870000003</v>
      </c>
      <c r="L22" s="9">
        <v>-14.488902169999999</v>
      </c>
      <c r="M22" s="9">
        <v>-21.53878619</v>
      </c>
      <c r="N22" s="9">
        <v>-78.961768390000003</v>
      </c>
      <c r="O22" s="9">
        <v>-68.894014409999997</v>
      </c>
      <c r="P22" s="9">
        <v>3.4097440450000001</v>
      </c>
      <c r="Q22" s="9">
        <v>7.7685365119999998</v>
      </c>
    </row>
    <row r="23" spans="1:17" x14ac:dyDescent="0.35">
      <c r="A23" s="12" t="s">
        <v>39</v>
      </c>
      <c r="B23" s="9">
        <v>-6.9911403710000002</v>
      </c>
      <c r="C23" s="9">
        <v>-0.87919613399999996</v>
      </c>
      <c r="D23" s="9">
        <v>0.40187131300000001</v>
      </c>
      <c r="E23" s="9">
        <v>1.366957765</v>
      </c>
      <c r="F23" s="9">
        <v>-32.748274459999998</v>
      </c>
      <c r="G23" s="9">
        <v>1.8783997619999999</v>
      </c>
      <c r="H23" s="9">
        <v>0.68580506799999996</v>
      </c>
      <c r="I23" s="9">
        <v>-43.167260349999999</v>
      </c>
      <c r="J23" s="9">
        <v>-28.327338650000002</v>
      </c>
      <c r="K23" s="9">
        <v>1.2328650219999999</v>
      </c>
      <c r="L23" s="9">
        <v>21.380180169999999</v>
      </c>
      <c r="M23" s="9">
        <v>-28.958180080000002</v>
      </c>
      <c r="N23" s="9">
        <v>-72.982067069999999</v>
      </c>
      <c r="O23" s="9">
        <v>-1.0441440900000001</v>
      </c>
      <c r="P23" s="9">
        <v>-6.9916459939999998</v>
      </c>
      <c r="Q23" s="9">
        <v>-75.672282809999999</v>
      </c>
    </row>
    <row r="24" spans="1:17" x14ac:dyDescent="0.35">
      <c r="A24" s="12" t="s">
        <v>40</v>
      </c>
      <c r="B24" s="9">
        <v>-6.2637468289999996</v>
      </c>
      <c r="C24" s="9">
        <v>-0.37340711100000001</v>
      </c>
      <c r="D24" s="9">
        <v>0.212297018</v>
      </c>
      <c r="E24" s="9">
        <v>0.429945244</v>
      </c>
      <c r="F24" s="9">
        <v>-47.281045890000001</v>
      </c>
      <c r="G24" s="9">
        <v>4.3600975E-2</v>
      </c>
      <c r="H24" s="9">
        <v>0.173210578</v>
      </c>
      <c r="I24" s="9">
        <v>0.35466632799999998</v>
      </c>
      <c r="J24" s="9">
        <v>-32.288443950000001</v>
      </c>
      <c r="K24" s="9">
        <v>3.9396786430000001</v>
      </c>
      <c r="L24" s="9">
        <v>-0.344337118</v>
      </c>
      <c r="M24" s="9">
        <v>-0.43896808199999998</v>
      </c>
      <c r="N24" s="9">
        <v>-75.618316399999998</v>
      </c>
      <c r="O24" s="9">
        <v>-9.3279454860000008</v>
      </c>
      <c r="P24" s="9">
        <v>2.4114957289999999</v>
      </c>
      <c r="Q24" s="9">
        <v>4.0147019070000001</v>
      </c>
    </row>
    <row r="25" spans="1:17" x14ac:dyDescent="0.35">
      <c r="A25" s="12" t="s">
        <v>41</v>
      </c>
      <c r="B25" s="9">
        <v>-8.429372334</v>
      </c>
      <c r="C25" s="9">
        <v>-0.44615705</v>
      </c>
      <c r="D25" s="9">
        <v>0.215557162</v>
      </c>
      <c r="E25" s="9">
        <v>0.41153208600000002</v>
      </c>
      <c r="F25" s="9">
        <v>-49.898899659999998</v>
      </c>
      <c r="G25" s="9">
        <v>-0.167987515</v>
      </c>
      <c r="H25" s="9">
        <v>0.255058479</v>
      </c>
      <c r="I25" s="9">
        <v>0.51055998899999999</v>
      </c>
      <c r="J25" s="9">
        <v>-34.81220063</v>
      </c>
      <c r="K25" s="9">
        <v>0.30750302699999998</v>
      </c>
      <c r="L25" s="9">
        <v>-1.0112569E-2</v>
      </c>
      <c r="M25" s="9">
        <v>8.2136090000000002E-3</v>
      </c>
      <c r="N25" s="9">
        <v>-79.622213540000004</v>
      </c>
      <c r="O25" s="9">
        <v>-4.452885588</v>
      </c>
      <c r="P25" s="9">
        <v>1.4754588200000001</v>
      </c>
      <c r="Q25" s="9">
        <v>2.6274539680000002</v>
      </c>
    </row>
    <row r="26" spans="1:17" x14ac:dyDescent="0.35">
      <c r="A26" s="12" t="s">
        <v>42</v>
      </c>
      <c r="B26" s="9">
        <v>1.461357467</v>
      </c>
      <c r="C26" s="9">
        <v>1.3876671E-2</v>
      </c>
      <c r="D26" s="9">
        <v>-1.1514037E-2</v>
      </c>
      <c r="E26" s="9">
        <v>-2.5005669000000001E-2</v>
      </c>
      <c r="F26" s="9">
        <v>0.52297259900000004</v>
      </c>
      <c r="G26" s="9">
        <v>7.7331175000000002E-2</v>
      </c>
      <c r="H26" s="9">
        <v>7.0784748999999994E-2</v>
      </c>
      <c r="I26" s="9">
        <v>7.1474384000000002E-2</v>
      </c>
      <c r="J26" s="9">
        <v>71.720610350000001</v>
      </c>
      <c r="K26" s="9">
        <v>0.15453017799999999</v>
      </c>
      <c r="L26" s="9">
        <v>4.6879199999999999E-4</v>
      </c>
      <c r="M26" s="11">
        <v>-5.5442100000000002E-5</v>
      </c>
      <c r="N26" s="9">
        <v>383.42372180000001</v>
      </c>
      <c r="O26" s="9">
        <v>1.8594305250000001</v>
      </c>
      <c r="P26" s="9">
        <v>-0.21895423899999999</v>
      </c>
      <c r="Q26" s="9">
        <v>-0.31621499199999997</v>
      </c>
    </row>
    <row r="27" spans="1:17" x14ac:dyDescent="0.35">
      <c r="A27" s="12" t="s">
        <v>43</v>
      </c>
      <c r="B27" s="9">
        <v>1.461357467</v>
      </c>
      <c r="C27" s="9">
        <v>1.3876671E-2</v>
      </c>
      <c r="D27" s="9">
        <v>-1.1514037E-2</v>
      </c>
      <c r="E27" s="9">
        <v>-2.5005669000000001E-2</v>
      </c>
      <c r="F27" s="9">
        <v>0.52297259900000004</v>
      </c>
      <c r="G27" s="9">
        <v>7.7331175000000002E-2</v>
      </c>
      <c r="H27" s="9">
        <v>7.0784748999999994E-2</v>
      </c>
      <c r="I27" s="9">
        <v>7.1474384000000002E-2</v>
      </c>
      <c r="J27" s="9">
        <v>71.720610350000001</v>
      </c>
      <c r="K27" s="9">
        <v>0.15453017799999999</v>
      </c>
      <c r="L27" s="9">
        <v>4.6879199999999999E-4</v>
      </c>
      <c r="M27" s="11">
        <v>-5.5442100000000002E-5</v>
      </c>
      <c r="N27" s="9">
        <v>383.42372180000001</v>
      </c>
      <c r="O27" s="9">
        <v>1.8594305250000001</v>
      </c>
      <c r="P27" s="9">
        <v>-0.21895423899999999</v>
      </c>
      <c r="Q27" s="9">
        <v>-0.31621499199999997</v>
      </c>
    </row>
    <row r="28" spans="1:17" x14ac:dyDescent="0.35">
      <c r="A28" s="12" t="s">
        <v>44</v>
      </c>
      <c r="B28" s="9">
        <v>1860.5035989999999</v>
      </c>
      <c r="C28" s="9">
        <v>56.362440479999997</v>
      </c>
      <c r="D28" s="9">
        <v>-25.273928829999999</v>
      </c>
      <c r="E28" s="9">
        <v>-49.661259649999998</v>
      </c>
      <c r="F28" s="9">
        <v>-0.69657892399999999</v>
      </c>
      <c r="G28" s="9">
        <v>-7.2763903000000005E-2</v>
      </c>
      <c r="H28" s="9">
        <v>0.175505674</v>
      </c>
      <c r="I28" s="9">
        <v>0.32043233300000001</v>
      </c>
      <c r="J28" s="9">
        <v>0.54661601999999998</v>
      </c>
      <c r="K28" s="9">
        <v>2.4062362E-2</v>
      </c>
      <c r="L28" s="9">
        <v>-3.6010920000000002E-3</v>
      </c>
      <c r="M28" s="9">
        <v>-1.2243258E-2</v>
      </c>
      <c r="N28" s="9">
        <v>-71.270303760000004</v>
      </c>
      <c r="O28" s="9">
        <v>-3.6702887369999999</v>
      </c>
      <c r="P28" s="9">
        <v>1.922672913</v>
      </c>
      <c r="Q28" s="9">
        <v>3.9557448580000001</v>
      </c>
    </row>
    <row r="29" spans="1:17" x14ac:dyDescent="0.35">
      <c r="A29" s="12" t="s">
        <v>45</v>
      </c>
      <c r="B29" s="9">
        <v>-0.49113404300000002</v>
      </c>
      <c r="C29" s="9">
        <v>-0.13321761400000001</v>
      </c>
      <c r="D29" s="9">
        <v>0.11345097899999999</v>
      </c>
      <c r="E29" s="9">
        <v>0.30939992199999999</v>
      </c>
      <c r="F29" s="9">
        <v>-0.27139533799999999</v>
      </c>
      <c r="G29" s="9">
        <v>-3.6289676999999999E-2</v>
      </c>
      <c r="H29" s="9">
        <v>0.17536048600000001</v>
      </c>
      <c r="I29" s="9">
        <v>0.377908356</v>
      </c>
      <c r="J29" s="9">
        <v>-5.0995458E-2</v>
      </c>
      <c r="K29" s="9">
        <v>-8.6040679999999994E-3</v>
      </c>
      <c r="L29" s="9">
        <v>1.6596492000000001E-2</v>
      </c>
      <c r="M29" s="9">
        <v>3.4494905999999999E-2</v>
      </c>
      <c r="N29" s="9">
        <v>-0.72934343199999996</v>
      </c>
      <c r="O29" s="9">
        <v>-0.20070232700000001</v>
      </c>
      <c r="P29" s="9">
        <v>0.17450164600000001</v>
      </c>
      <c r="Q29" s="9">
        <v>0.47210779899999999</v>
      </c>
    </row>
    <row r="30" spans="1:17" x14ac:dyDescent="0.35">
      <c r="A30" s="12" t="s">
        <v>46</v>
      </c>
      <c r="B30" s="9">
        <v>-1.6105659999999999E-3</v>
      </c>
      <c r="C30" s="9">
        <v>-1.5562919999999999E-3</v>
      </c>
      <c r="D30" s="9">
        <v>-1.5020179999999999E-3</v>
      </c>
      <c r="E30" s="9">
        <v>-1.4477450000000001E-3</v>
      </c>
      <c r="F30" s="9">
        <v>7.1375773000000003E-2</v>
      </c>
      <c r="G30" s="9">
        <v>7.1183502999999995E-2</v>
      </c>
      <c r="H30" s="9">
        <v>7.0991238999999998E-2</v>
      </c>
      <c r="I30" s="9">
        <v>7.0798978999999998E-2</v>
      </c>
      <c r="J30" s="9">
        <v>5.4036400000000004E-3</v>
      </c>
      <c r="K30" s="9">
        <v>5.2870089999999996E-3</v>
      </c>
      <c r="L30" s="9">
        <v>5.1703799999999996E-3</v>
      </c>
      <c r="M30" s="9">
        <v>5.0537519999999999E-3</v>
      </c>
      <c r="N30" s="9">
        <v>-6.9410200000000004E-4</v>
      </c>
      <c r="O30" s="9">
        <v>-6.5817899999999995E-4</v>
      </c>
      <c r="P30" s="9">
        <v>-6.2225599999999996E-4</v>
      </c>
      <c r="Q30" s="9">
        <v>-5.8633399999999999E-4</v>
      </c>
    </row>
    <row r="31" spans="1:17" x14ac:dyDescent="0.35">
      <c r="A31" s="12" t="s">
        <v>47</v>
      </c>
      <c r="B31" s="9">
        <v>0.33288580699999998</v>
      </c>
      <c r="C31" s="9">
        <v>0.11838731700000001</v>
      </c>
      <c r="D31" s="9">
        <v>-0.13072704499999999</v>
      </c>
      <c r="E31" s="9">
        <v>-0.42175071600000003</v>
      </c>
      <c r="F31" s="9">
        <v>1.3198192609999999</v>
      </c>
      <c r="G31" s="9">
        <v>0.47561965099999998</v>
      </c>
      <c r="H31" s="9">
        <v>-0.32451466400000001</v>
      </c>
      <c r="I31" s="9">
        <v>-1.0894959399999999</v>
      </c>
      <c r="J31" s="9">
        <v>11.783831190000001</v>
      </c>
      <c r="K31" s="9">
        <v>3.6558552820000001</v>
      </c>
      <c r="L31" s="9">
        <v>-3.4021432150000002</v>
      </c>
      <c r="M31" s="9">
        <v>-9.5698766069999994</v>
      </c>
      <c r="N31" s="9">
        <v>31.353276610000002</v>
      </c>
      <c r="O31" s="9">
        <v>9.6612124369999997</v>
      </c>
      <c r="P31" s="9">
        <v>-8.982615354</v>
      </c>
      <c r="Q31" s="9">
        <v>-25.17346805</v>
      </c>
    </row>
    <row r="32" spans="1:17" x14ac:dyDescent="0.35">
      <c r="A32" s="12" t="s">
        <v>48</v>
      </c>
      <c r="B32" s="9">
        <v>-6.3124505089999996</v>
      </c>
      <c r="C32" s="9">
        <v>-0.33133051099999999</v>
      </c>
      <c r="D32" s="9">
        <v>0.18951759100000001</v>
      </c>
      <c r="E32" s="9">
        <v>0.34580592599999999</v>
      </c>
      <c r="F32" s="9">
        <v>-49.838155370000003</v>
      </c>
      <c r="G32" s="9">
        <v>-0.80392171800000001</v>
      </c>
      <c r="H32" s="9">
        <v>0.77628818700000002</v>
      </c>
      <c r="I32" s="9">
        <v>1.837750658</v>
      </c>
      <c r="J32" s="9">
        <v>-37.120563060000002</v>
      </c>
      <c r="K32" s="9">
        <v>-0.92515764499999997</v>
      </c>
      <c r="L32" s="9">
        <v>0.52999553600000004</v>
      </c>
      <c r="M32" s="9">
        <v>1.1208681840000001</v>
      </c>
      <c r="N32" s="9">
        <v>-75.400329260000007</v>
      </c>
      <c r="O32" s="9">
        <v>-7.3228665949999998</v>
      </c>
      <c r="P32" s="9">
        <v>5.0714873259999997</v>
      </c>
      <c r="Q32" s="9">
        <v>11.480804020000001</v>
      </c>
    </row>
    <row r="33" spans="1:18" x14ac:dyDescent="0.35">
      <c r="A33" s="12" t="s">
        <v>49</v>
      </c>
      <c r="B33" s="9">
        <v>-1.531747E-3</v>
      </c>
      <c r="C33" s="9">
        <v>-1.5300190000000001E-3</v>
      </c>
      <c r="D33" s="9">
        <v>-1.528291E-3</v>
      </c>
      <c r="E33" s="9">
        <v>-1.5265630000000001E-3</v>
      </c>
      <c r="F33" s="9">
        <v>7.0944097999999997E-2</v>
      </c>
      <c r="G33" s="9">
        <v>7.1039613000000001E-2</v>
      </c>
      <c r="H33" s="9">
        <v>7.1135128000000006E-2</v>
      </c>
      <c r="I33" s="9">
        <v>7.1230644999999995E-2</v>
      </c>
      <c r="J33" s="9">
        <v>5.2302219999999996E-3</v>
      </c>
      <c r="K33" s="9">
        <v>5.2292040000000003E-3</v>
      </c>
      <c r="L33" s="9">
        <v>5.2281849999999998E-3</v>
      </c>
      <c r="M33" s="9">
        <v>5.2271669999999996E-3</v>
      </c>
      <c r="N33" s="9">
        <v>-6.3737400000000001E-4</v>
      </c>
      <c r="O33" s="9">
        <v>-6.3927000000000005E-4</v>
      </c>
      <c r="P33" s="9">
        <v>-6.4116499999999996E-4</v>
      </c>
      <c r="Q33" s="9">
        <v>-6.4305999999999999E-4</v>
      </c>
    </row>
    <row r="34" spans="1:18" x14ac:dyDescent="0.35">
      <c r="A34" s="12" t="s">
        <v>50</v>
      </c>
      <c r="B34" s="9">
        <v>0.72072066899999998</v>
      </c>
      <c r="C34" s="9">
        <v>0.23539727799999999</v>
      </c>
      <c r="D34" s="9">
        <v>-0.23484671700000001</v>
      </c>
      <c r="E34" s="9">
        <v>-0.69123302799999997</v>
      </c>
      <c r="F34" s="9">
        <v>6.4986356999999995E-2</v>
      </c>
      <c r="G34" s="9">
        <v>6.9059319999999993E-2</v>
      </c>
      <c r="H34" s="9">
        <v>7.3108556000000005E-2</v>
      </c>
      <c r="I34" s="9">
        <v>7.7127329999999994E-2</v>
      </c>
      <c r="J34" s="9">
        <v>5.4805899999999996E-3</v>
      </c>
      <c r="K34" s="9">
        <v>5.3113259999999999E-3</v>
      </c>
      <c r="L34" s="9">
        <v>5.1473220000000002E-3</v>
      </c>
      <c r="M34" s="9">
        <v>4.9881530000000004E-3</v>
      </c>
      <c r="N34" s="9">
        <v>-6.6293900000000003E-2</v>
      </c>
      <c r="O34" s="9">
        <v>-2.2170146000000002E-2</v>
      </c>
      <c r="P34" s="9">
        <v>2.0555048999999999E-2</v>
      </c>
      <c r="Q34" s="9">
        <v>6.1995356000000001E-2</v>
      </c>
    </row>
    <row r="35" spans="1:18" x14ac:dyDescent="0.35">
      <c r="A35" s="12" t="s">
        <v>51</v>
      </c>
      <c r="B35" s="9">
        <v>-1.6168829999999999E-3</v>
      </c>
      <c r="C35" s="9">
        <v>-1.5583940000000001E-3</v>
      </c>
      <c r="D35" s="9">
        <v>-1.499921E-3</v>
      </c>
      <c r="E35" s="9">
        <v>-1.4414650000000001E-3</v>
      </c>
      <c r="F35" s="9">
        <v>-12.101720419999999</v>
      </c>
      <c r="G35" s="9">
        <v>-3.986387122</v>
      </c>
      <c r="H35" s="9">
        <v>4.1284337879999997</v>
      </c>
      <c r="I35" s="9">
        <v>12.242742489999999</v>
      </c>
      <c r="J35" s="9">
        <v>5.2286640000000001E-3</v>
      </c>
      <c r="K35" s="9">
        <v>5.2286839999999999E-3</v>
      </c>
      <c r="L35" s="9">
        <v>5.2287050000000002E-3</v>
      </c>
      <c r="M35" s="9">
        <v>5.228725E-3</v>
      </c>
      <c r="N35" s="9">
        <v>-6.3211799999999998E-4</v>
      </c>
      <c r="O35" s="9">
        <v>-6.37518E-4</v>
      </c>
      <c r="P35" s="9">
        <v>-6.42916E-4</v>
      </c>
      <c r="Q35" s="9">
        <v>-6.4831299999999997E-4</v>
      </c>
      <c r="R35" s="9"/>
    </row>
    <row r="36" spans="1:18" x14ac:dyDescent="0.35">
      <c r="A36" s="12" t="s">
        <v>52</v>
      </c>
      <c r="B36" s="9">
        <v>-2.1042130000000002E-3</v>
      </c>
      <c r="C36" s="9">
        <v>-1.7206579999999999E-3</v>
      </c>
      <c r="D36" s="9">
        <v>-1.337834E-3</v>
      </c>
      <c r="E36" s="9">
        <v>-9.5573700000000001E-4</v>
      </c>
      <c r="F36" s="9">
        <v>-42.762527030000001</v>
      </c>
      <c r="G36" s="9">
        <v>-14.20509268</v>
      </c>
      <c r="H36" s="9">
        <v>14.34281661</v>
      </c>
      <c r="I36" s="9">
        <v>42.8729461</v>
      </c>
      <c r="J36" s="9">
        <v>5.2284929999999999E-3</v>
      </c>
      <c r="K36" s="9">
        <v>5.2286269999999996E-3</v>
      </c>
      <c r="L36" s="9">
        <v>5.2287619999999996E-3</v>
      </c>
      <c r="M36" s="9">
        <v>5.2288960000000002E-3</v>
      </c>
      <c r="N36" s="9">
        <v>-5.8707900000000001E-4</v>
      </c>
      <c r="O36" s="9">
        <v>-6.2252200000000003E-4</v>
      </c>
      <c r="P36" s="9">
        <v>-6.5789600000000004E-4</v>
      </c>
      <c r="Q36" s="9">
        <v>-6.9320299999999998E-4</v>
      </c>
      <c r="R36" s="9"/>
    </row>
    <row r="37" spans="1:18" x14ac:dyDescent="0.35">
      <c r="A37" s="12" t="s">
        <v>53</v>
      </c>
      <c r="B37" s="9">
        <v>-1.651895E-3</v>
      </c>
      <c r="C37" s="9">
        <v>-1.5700600000000001E-3</v>
      </c>
      <c r="D37" s="9">
        <v>-1.4882579999999999E-3</v>
      </c>
      <c r="E37" s="9">
        <v>-1.4064889999999999E-3</v>
      </c>
      <c r="F37" s="9">
        <v>-19.398145700000001</v>
      </c>
      <c r="G37" s="9">
        <v>-6.418379389</v>
      </c>
      <c r="H37" s="9">
        <v>6.5602766219999999</v>
      </c>
      <c r="I37" s="9">
        <v>19.537822859999999</v>
      </c>
      <c r="J37" s="9">
        <v>5.2286520000000003E-3</v>
      </c>
      <c r="K37" s="9">
        <v>5.2286800000000003E-3</v>
      </c>
      <c r="L37" s="9">
        <v>5.2287089999999998E-3</v>
      </c>
      <c r="M37" s="9">
        <v>5.2287380000000001E-3</v>
      </c>
      <c r="N37" s="9">
        <v>-6.2889100000000002E-4</v>
      </c>
      <c r="O37" s="9">
        <v>-6.3644299999999999E-4</v>
      </c>
      <c r="P37" s="9">
        <v>-6.4399200000000002E-4</v>
      </c>
      <c r="Q37" s="9">
        <v>-6.5153699999999999E-4</v>
      </c>
      <c r="R37" s="9"/>
    </row>
    <row r="38" spans="1:18" x14ac:dyDescent="0.35">
      <c r="A38" s="12" t="s">
        <v>54</v>
      </c>
      <c r="B38" s="9">
        <v>-1.5377699999999999E-3</v>
      </c>
      <c r="C38" s="9">
        <v>-1.532027E-3</v>
      </c>
      <c r="D38" s="9">
        <v>-1.5262839999999999E-3</v>
      </c>
      <c r="E38" s="9">
        <v>-1.520541E-3</v>
      </c>
      <c r="F38" s="9">
        <v>-0.45685904999999999</v>
      </c>
      <c r="G38" s="9">
        <v>-0.10489396099999999</v>
      </c>
      <c r="H38" s="9">
        <v>0.24706789400000001</v>
      </c>
      <c r="I38" s="9">
        <v>0.59902651600000001</v>
      </c>
      <c r="J38" s="9">
        <v>5.2286920000000001E-3</v>
      </c>
      <c r="K38" s="9">
        <v>5.2286939999999999E-3</v>
      </c>
      <c r="L38" s="9">
        <v>5.2286959999999997E-3</v>
      </c>
      <c r="M38" s="9">
        <v>5.2286980000000004E-3</v>
      </c>
      <c r="N38" s="9">
        <v>-6.3942000000000003E-4</v>
      </c>
      <c r="O38" s="9">
        <v>-6.3995199999999995E-4</v>
      </c>
      <c r="P38" s="9">
        <v>-6.4048299999999996E-4</v>
      </c>
      <c r="Q38" s="9">
        <v>-6.4101399999999997E-4</v>
      </c>
      <c r="R38" s="9"/>
    </row>
    <row r="39" spans="1:18" x14ac:dyDescent="0.35">
      <c r="A39" s="12" t="s">
        <v>55</v>
      </c>
      <c r="B39" s="9">
        <v>-1.529278E-3</v>
      </c>
      <c r="C39" s="9">
        <v>-1.529196E-3</v>
      </c>
      <c r="D39" s="9">
        <v>-1.529114E-3</v>
      </c>
      <c r="E39" s="9">
        <v>-1.529032E-3</v>
      </c>
      <c r="F39" s="9">
        <v>6.2024207999999997E-2</v>
      </c>
      <c r="G39" s="9">
        <v>6.8066317000000001E-2</v>
      </c>
      <c r="H39" s="9">
        <v>7.4108424000000006E-2</v>
      </c>
      <c r="I39" s="9">
        <v>8.0150530999999997E-2</v>
      </c>
      <c r="J39" s="9">
        <v>5.2286950000000002E-3</v>
      </c>
      <c r="K39" s="9">
        <v>5.2286950000000002E-3</v>
      </c>
      <c r="L39" s="9">
        <v>5.2286950000000002E-3</v>
      </c>
      <c r="M39" s="9">
        <v>5.2286950000000002E-3</v>
      </c>
      <c r="N39" s="9">
        <v>-6.4020600000000004E-4</v>
      </c>
      <c r="O39" s="9">
        <v>-6.4021399999999995E-4</v>
      </c>
      <c r="P39" s="9">
        <v>-6.4022099999999995E-4</v>
      </c>
      <c r="Q39" s="9">
        <v>-6.4022899999999997E-4</v>
      </c>
      <c r="R39" s="9"/>
    </row>
    <row r="40" spans="1:18" x14ac:dyDescent="0.35">
      <c r="A40" s="12" t="s">
        <v>56</v>
      </c>
      <c r="B40" s="9">
        <v>1.521746E-3</v>
      </c>
      <c r="C40" s="9">
        <v>-1.180637E-3</v>
      </c>
      <c r="D40" s="9">
        <v>-1.7394590000000001E-3</v>
      </c>
      <c r="E40" s="9">
        <v>-1.9809139999999999E-3</v>
      </c>
      <c r="F40" s="9">
        <v>297.19495180000001</v>
      </c>
      <c r="G40" s="9">
        <v>33.310982760000002</v>
      </c>
      <c r="H40" s="9">
        <v>-19.9007586</v>
      </c>
      <c r="I40" s="9">
        <v>-42.751532410000003</v>
      </c>
      <c r="J40" s="9">
        <v>5.2297639999999996E-3</v>
      </c>
      <c r="K40" s="9">
        <v>5.2288170000000002E-3</v>
      </c>
      <c r="L40" s="9">
        <v>5.2286210000000001E-3</v>
      </c>
      <c r="M40" s="9">
        <v>5.2285359999999998E-3</v>
      </c>
      <c r="N40" s="9">
        <v>-9.2200699999999997E-4</v>
      </c>
      <c r="O40" s="9">
        <v>-6.7241100000000004E-4</v>
      </c>
      <c r="P40" s="9">
        <v>-6.2079099999999999E-4</v>
      </c>
      <c r="Q40" s="9">
        <v>-5.9848599999999996E-4</v>
      </c>
      <c r="R40" s="9"/>
    </row>
    <row r="41" spans="1:18" x14ac:dyDescent="0.35">
      <c r="A41" s="12" t="s">
        <v>57</v>
      </c>
      <c r="B41" s="9">
        <v>-1.5281979999999999E-3</v>
      </c>
      <c r="C41" s="9">
        <v>-1.528836E-3</v>
      </c>
      <c r="D41" s="9">
        <v>-1.5294740000000001E-3</v>
      </c>
      <c r="E41" s="9">
        <v>-1.5301119999999999E-3</v>
      </c>
      <c r="F41" s="9">
        <v>217.59602889999999</v>
      </c>
      <c r="G41" s="9">
        <v>25.83489612</v>
      </c>
      <c r="H41" s="9">
        <v>-15.788139510000001</v>
      </c>
      <c r="I41" s="9">
        <v>-34.559168640000003</v>
      </c>
      <c r="J41" s="9">
        <v>5.2286950000000002E-3</v>
      </c>
      <c r="K41" s="9">
        <v>5.2286950000000002E-3</v>
      </c>
      <c r="L41" s="9">
        <v>5.2286939999999999E-3</v>
      </c>
      <c r="M41" s="9">
        <v>5.2286939999999999E-3</v>
      </c>
      <c r="N41" s="9">
        <v>-6.40293E-4</v>
      </c>
      <c r="O41" s="9">
        <v>-6.4024299999999998E-4</v>
      </c>
      <c r="P41" s="9">
        <v>-6.4019200000000004E-4</v>
      </c>
      <c r="Q41" s="9">
        <v>-6.4014200000000001E-4</v>
      </c>
      <c r="R41" s="9"/>
    </row>
    <row r="42" spans="1:18" x14ac:dyDescent="0.35">
      <c r="A42" s="12" t="s">
        <v>58</v>
      </c>
      <c r="B42" s="9">
        <v>-1.532982E-3</v>
      </c>
      <c r="C42" s="9">
        <v>-1.52958E-3</v>
      </c>
      <c r="D42" s="9">
        <v>-1.5288999999999999E-3</v>
      </c>
      <c r="E42" s="9">
        <v>-1.5286080000000001E-3</v>
      </c>
      <c r="F42" s="9">
        <v>-64.392506999999995</v>
      </c>
      <c r="G42" s="9">
        <v>-19.811535790000001</v>
      </c>
      <c r="H42" s="9">
        <v>19.450000760000002</v>
      </c>
      <c r="I42" s="9">
        <v>57.361175529999997</v>
      </c>
      <c r="J42" s="9">
        <v>5.2286930000000004E-3</v>
      </c>
      <c r="K42" s="9">
        <v>5.2286939999999999E-3</v>
      </c>
      <c r="L42" s="9">
        <v>5.2286950000000002E-3</v>
      </c>
      <c r="M42" s="9">
        <v>5.2286950000000002E-3</v>
      </c>
      <c r="N42" s="9">
        <v>-6.3991500000000002E-4</v>
      </c>
      <c r="O42" s="9">
        <v>-6.4018400000000002E-4</v>
      </c>
      <c r="P42" s="9">
        <v>-6.4023800000000001E-4</v>
      </c>
      <c r="Q42" s="9">
        <v>-6.4026100000000004E-4</v>
      </c>
      <c r="R42" s="9"/>
    </row>
    <row r="43" spans="1:18" x14ac:dyDescent="0.35">
      <c r="A43" s="12" t="s">
        <v>59</v>
      </c>
      <c r="B43" s="9">
        <v>-1.531307E-3</v>
      </c>
      <c r="C43" s="9">
        <v>-1.5294799999999999E-3</v>
      </c>
      <c r="D43" s="9">
        <v>-1.5289419999999999E-3</v>
      </c>
      <c r="E43" s="9">
        <v>-1.5286779999999999E-3</v>
      </c>
      <c r="F43" s="9">
        <v>-31.154627139999999</v>
      </c>
      <c r="G43" s="9">
        <v>-8.5839147970000003</v>
      </c>
      <c r="H43" s="9">
        <v>7.8539218149999996</v>
      </c>
      <c r="I43" s="9">
        <v>21.751036989999999</v>
      </c>
      <c r="J43" s="9">
        <v>5.2286939999999999E-3</v>
      </c>
      <c r="K43" s="9">
        <v>5.2286939999999999E-3</v>
      </c>
      <c r="L43" s="9">
        <v>5.2286950000000002E-3</v>
      </c>
      <c r="M43" s="9">
        <v>5.2286950000000002E-3</v>
      </c>
      <c r="N43" s="9">
        <v>-6.4003900000000002E-4</v>
      </c>
      <c r="O43" s="9">
        <v>-6.4019100000000002E-4</v>
      </c>
      <c r="P43" s="9">
        <v>-6.4023499999999996E-4</v>
      </c>
      <c r="Q43" s="9">
        <v>-6.4025599999999996E-4</v>
      </c>
      <c r="R43" s="9"/>
    </row>
    <row r="44" spans="1:18" x14ac:dyDescent="0.35">
      <c r="A44" s="12" t="s">
        <v>60</v>
      </c>
      <c r="B44" s="9">
        <v>1.877961277</v>
      </c>
      <c r="C44" s="9">
        <v>0.28557655700000001</v>
      </c>
      <c r="D44" s="9">
        <v>-0.230467117</v>
      </c>
      <c r="E44" s="9">
        <v>-0.73969073799999996</v>
      </c>
      <c r="F44" s="9">
        <v>0.547438125</v>
      </c>
      <c r="G44" s="9">
        <v>0.15082675000000001</v>
      </c>
      <c r="H44" s="9">
        <v>9.2466196E-2</v>
      </c>
      <c r="I44" s="9">
        <v>0.389705091</v>
      </c>
      <c r="J44" s="9">
        <v>-17.553954390000001</v>
      </c>
      <c r="K44" s="9">
        <v>-5.2459183869999997</v>
      </c>
      <c r="L44" s="9">
        <v>4.8719312710000002</v>
      </c>
      <c r="M44" s="9">
        <v>13.77533498</v>
      </c>
      <c r="N44" s="9">
        <v>3.5549363669999998</v>
      </c>
      <c r="O44" s="9">
        <v>0.390539419</v>
      </c>
      <c r="P44" s="9">
        <v>-0.31943160599999998</v>
      </c>
      <c r="Q44" s="9">
        <v>-1.2249894569999999</v>
      </c>
    </row>
    <row r="45" spans="1:18" x14ac:dyDescent="0.35">
      <c r="A45" s="12" t="s">
        <v>61</v>
      </c>
      <c r="B45" s="9">
        <v>-1.0778762749999999</v>
      </c>
      <c r="C45" s="9">
        <v>1.2979681839999999</v>
      </c>
      <c r="D45" s="9">
        <v>-1.1686450390000001</v>
      </c>
      <c r="E45" s="9">
        <v>-3.0944884940000001</v>
      </c>
      <c r="F45" s="9">
        <v>-34.482747179999997</v>
      </c>
      <c r="G45" s="9">
        <v>0.48334218600000001</v>
      </c>
      <c r="H45" s="9">
        <v>-0.10307991</v>
      </c>
      <c r="I45" s="9">
        <v>-7.5002772999999995E-2</v>
      </c>
      <c r="J45" s="9">
        <v>-11.59613858</v>
      </c>
      <c r="K45" s="9">
        <v>5.8402744330000003</v>
      </c>
      <c r="L45" s="9">
        <v>-3.8093913050000001</v>
      </c>
      <c r="M45" s="9">
        <v>-8.505926874</v>
      </c>
      <c r="N45" s="9">
        <v>-76.402304310000005</v>
      </c>
      <c r="O45" s="9">
        <v>-2.2502215219999999</v>
      </c>
      <c r="P45" s="9">
        <v>1.339226939</v>
      </c>
      <c r="Q45" s="9">
        <v>3.0061887860000001</v>
      </c>
    </row>
    <row r="46" spans="1:18" x14ac:dyDescent="0.35">
      <c r="A46" s="12" t="s">
        <v>62</v>
      </c>
      <c r="B46" s="9">
        <v>0.43932932600000002</v>
      </c>
      <c r="C46" s="9">
        <v>0.148275668</v>
      </c>
      <c r="D46" s="9">
        <v>-0.153738491</v>
      </c>
      <c r="E46" s="9">
        <v>-0.46467711</v>
      </c>
      <c r="F46" s="9">
        <v>1.1640014700000001</v>
      </c>
      <c r="G46" s="9">
        <v>0.43404041999999998</v>
      </c>
      <c r="H46" s="9">
        <v>-0.29032294800000003</v>
      </c>
      <c r="I46" s="9">
        <v>-1.008921306</v>
      </c>
      <c r="J46" s="9">
        <v>-0.29111417899999997</v>
      </c>
      <c r="K46" s="9">
        <v>-9.3558780999999994E-2</v>
      </c>
      <c r="L46" s="9">
        <v>0.104246224</v>
      </c>
      <c r="M46" s="9">
        <v>0.30283802900000001</v>
      </c>
      <c r="N46" s="9">
        <v>4.0760322130000004</v>
      </c>
      <c r="O46" s="9">
        <v>1.3623614429999999</v>
      </c>
      <c r="P46" s="9">
        <v>-1.3615659689999999</v>
      </c>
      <c r="Q46" s="9">
        <v>-4.0678956560000001</v>
      </c>
    </row>
    <row r="47" spans="1:18" x14ac:dyDescent="0.35">
      <c r="A47" s="12" t="s">
        <v>63</v>
      </c>
      <c r="B47" s="9">
        <v>0.32386432700000001</v>
      </c>
      <c r="C47" s="9">
        <v>0.106494913</v>
      </c>
      <c r="D47" s="9">
        <v>-0.10882665599999999</v>
      </c>
      <c r="E47" s="9">
        <v>-0.32064362899999999</v>
      </c>
      <c r="F47" s="9">
        <v>1.26603537</v>
      </c>
      <c r="G47" s="9">
        <v>0.46536750300000002</v>
      </c>
      <c r="H47" s="9">
        <v>-0.319178556</v>
      </c>
      <c r="I47" s="9">
        <v>-1.0894964620000001</v>
      </c>
      <c r="J47" s="9">
        <v>8.5483921000000004E-2</v>
      </c>
      <c r="K47" s="9">
        <v>3.2356827999999997E-2</v>
      </c>
      <c r="L47" s="9">
        <v>-2.2013420999999998E-2</v>
      </c>
      <c r="M47" s="9">
        <v>-7.6284485999999999E-2</v>
      </c>
      <c r="N47" s="9">
        <v>2.622055241</v>
      </c>
      <c r="O47" s="9">
        <v>0.86220748400000002</v>
      </c>
      <c r="P47" s="9">
        <v>-0.85171254500000004</v>
      </c>
      <c r="Q47" s="9">
        <v>-2.518061377</v>
      </c>
    </row>
    <row r="48" spans="1:18" x14ac:dyDescent="0.35">
      <c r="A48" s="12" t="s">
        <v>64</v>
      </c>
      <c r="B48" s="9">
        <v>-5.4403584999999997E-2</v>
      </c>
      <c r="C48" s="9">
        <v>-1.9203847999999999E-2</v>
      </c>
      <c r="D48" s="9">
        <v>1.6184227999999998E-2</v>
      </c>
      <c r="E48" s="9">
        <v>5.1699250000000002E-2</v>
      </c>
      <c r="F48" s="9">
        <v>7.5966226999999997E-2</v>
      </c>
      <c r="G48" s="9">
        <v>7.2753666999999994E-2</v>
      </c>
      <c r="H48" s="9">
        <v>6.9385629000000004E-2</v>
      </c>
      <c r="I48" s="9">
        <v>6.5887166999999996E-2</v>
      </c>
      <c r="J48" s="9">
        <v>8.5155699999999997E-4</v>
      </c>
      <c r="K48" s="9">
        <v>3.76867E-3</v>
      </c>
      <c r="L48" s="9">
        <v>6.6917920000000002E-3</v>
      </c>
      <c r="M48" s="9">
        <v>9.6287230000000005E-3</v>
      </c>
      <c r="N48" s="9">
        <v>-0.37546402099999998</v>
      </c>
      <c r="O48" s="9">
        <v>-0.124842012</v>
      </c>
      <c r="P48" s="9">
        <v>0.122880765</v>
      </c>
      <c r="Q48" s="9">
        <v>0.36792393299999998</v>
      </c>
    </row>
    <row r="49" spans="1:17" x14ac:dyDescent="0.35">
      <c r="A49" s="12" t="s">
        <v>65</v>
      </c>
      <c r="B49" s="9">
        <v>-5.4403584999999997E-2</v>
      </c>
      <c r="C49" s="9">
        <v>-1.9203847999999999E-2</v>
      </c>
      <c r="D49" s="9">
        <v>1.6184227999999998E-2</v>
      </c>
      <c r="E49" s="9">
        <v>5.1699250000000002E-2</v>
      </c>
      <c r="F49" s="9">
        <v>7.5966226999999997E-2</v>
      </c>
      <c r="G49" s="9">
        <v>7.2753666999999994E-2</v>
      </c>
      <c r="H49" s="9">
        <v>6.9385629000000004E-2</v>
      </c>
      <c r="I49" s="9">
        <v>6.5887166999999996E-2</v>
      </c>
      <c r="J49" s="9">
        <v>8.5155699999999997E-4</v>
      </c>
      <c r="K49" s="9">
        <v>3.76867E-3</v>
      </c>
      <c r="L49" s="9">
        <v>6.6917920000000002E-3</v>
      </c>
      <c r="M49" s="9">
        <v>9.6287230000000005E-3</v>
      </c>
      <c r="N49" s="9">
        <v>-0.37546402099999998</v>
      </c>
      <c r="O49" s="9">
        <v>-0.124842012</v>
      </c>
      <c r="P49" s="9">
        <v>0.122880765</v>
      </c>
      <c r="Q49" s="9">
        <v>0.36792393299999998</v>
      </c>
    </row>
    <row r="50" spans="1:17" x14ac:dyDescent="0.35">
      <c r="A50" s="12" t="s">
        <v>66</v>
      </c>
      <c r="B50" s="9">
        <v>-75.284054069999996</v>
      </c>
      <c r="C50" s="9">
        <v>-24.927759259999998</v>
      </c>
      <c r="D50" s="9">
        <v>24.691470880000001</v>
      </c>
      <c r="E50" s="9">
        <v>73.27524013</v>
      </c>
      <c r="F50" s="9">
        <v>0.64200314599999997</v>
      </c>
      <c r="G50" s="9">
        <v>0.27474014899999999</v>
      </c>
      <c r="H50" s="9">
        <v>-0.13994914</v>
      </c>
      <c r="I50" s="9">
        <v>-0.57646357100000001</v>
      </c>
      <c r="J50" s="9">
        <v>-8.0572301999999998E-2</v>
      </c>
      <c r="K50" s="9">
        <v>-2.3281817E-2</v>
      </c>
      <c r="L50" s="9">
        <v>3.3643364000000002E-2</v>
      </c>
      <c r="M50" s="9">
        <v>9.0165433000000003E-2</v>
      </c>
      <c r="N50" s="9">
        <v>6.2157755530000003</v>
      </c>
      <c r="O50" s="9">
        <v>2.0532167079999999</v>
      </c>
      <c r="P50" s="9">
        <v>-2.0348949869999999</v>
      </c>
      <c r="Q50" s="9">
        <v>-6.0402729209999997</v>
      </c>
    </row>
    <row r="51" spans="1:17" x14ac:dyDescent="0.35">
      <c r="A51" s="12" t="s">
        <v>71</v>
      </c>
      <c r="B51" s="9">
        <v>-2.5118091630000001</v>
      </c>
      <c r="C51" s="9">
        <v>-0.39001814600000001</v>
      </c>
      <c r="D51" s="9">
        <v>0.25977420000000001</v>
      </c>
      <c r="E51" s="9">
        <v>0.59324267799999997</v>
      </c>
      <c r="F51" s="9">
        <v>0.29619693600000002</v>
      </c>
      <c r="G51" s="9">
        <v>0.117203502</v>
      </c>
      <c r="H51" s="9">
        <v>3.5255056999999999E-2</v>
      </c>
      <c r="I51" s="9">
        <v>-1.9142519E-2</v>
      </c>
      <c r="N51" s="9">
        <v>-5.34601E-4</v>
      </c>
      <c r="O51" s="9">
        <v>-6.1456499999999997E-4</v>
      </c>
      <c r="P51" s="9">
        <v>-6.6190800000000001E-4</v>
      </c>
      <c r="Q51" s="9">
        <v>-6.9799300000000005E-4</v>
      </c>
    </row>
    <row r="52" spans="1:17" x14ac:dyDescent="0.35">
      <c r="A52" s="12" t="s">
        <v>72</v>
      </c>
      <c r="B52" s="9">
        <v>-75.000382290000005</v>
      </c>
      <c r="C52" s="9">
        <v>-25.001146869999999</v>
      </c>
      <c r="D52" s="9">
        <v>24.998088559999999</v>
      </c>
      <c r="E52" s="9">
        <v>74.997323980000004</v>
      </c>
      <c r="F52" s="9">
        <v>7.1087369999999997E-2</v>
      </c>
      <c r="G52" s="9">
        <v>7.1087369999999997E-2</v>
      </c>
      <c r="H52" s="9">
        <v>7.1087369999999997E-2</v>
      </c>
      <c r="I52" s="9">
        <v>7.1087369999999997E-2</v>
      </c>
      <c r="N52" s="9">
        <v>-6.40217E-4</v>
      </c>
      <c r="O52" s="9">
        <v>-6.40217E-4</v>
      </c>
      <c r="P52" s="9">
        <v>-6.40217E-4</v>
      </c>
      <c r="Q52" s="9">
        <v>-6.40217E-4</v>
      </c>
    </row>
  </sheetData>
  <mergeCells count="4">
    <mergeCell ref="B2:E2"/>
    <mergeCell ref="F2:I2"/>
    <mergeCell ref="J2:M2"/>
    <mergeCell ref="N2:Q2"/>
  </mergeCells>
  <conditionalFormatting sqref="B3:Q43">
    <cfRule type="expression" dxfId="53" priority="18">
      <formula>ABS(B3)&gt;100</formula>
    </cfRule>
    <cfRule type="expression" dxfId="52" priority="19">
      <formula>AND(ABS(B3)&gt;=50, ABS(B3)&lt;=100)</formula>
    </cfRule>
  </conditionalFormatting>
  <conditionalFormatting sqref="S3">
    <cfRule type="expression" dxfId="51" priority="13">
      <formula>ABS(S3)&gt;100</formula>
    </cfRule>
    <cfRule type="expression" dxfId="50" priority="14">
      <formula>AND(ABS(S3)&gt;=50, ABS(S3)&lt;=100)</formula>
    </cfRule>
    <cfRule type="cellIs" dxfId="49" priority="15" operator="between">
      <formula>"ABS(50)"</formula>
      <formula>"ABS(100)   "</formula>
    </cfRule>
    <cfRule type="cellIs" dxfId="48" priority="16" operator="greaterThan">
      <formula>100</formula>
    </cfRule>
    <cfRule type="cellIs" dxfId="47" priority="17" operator="between">
      <formula>50</formula>
      <formula>100</formula>
    </cfRule>
  </conditionalFormatting>
  <conditionalFormatting sqref="S4">
    <cfRule type="expression" dxfId="46" priority="11">
      <formula>ABS(S4)&gt;100</formula>
    </cfRule>
    <cfRule type="expression" dxfId="45" priority="12">
      <formula>AND(ABS(S4)&gt;=50, ABS(S4)&lt;=100)</formula>
    </cfRule>
  </conditionalFormatting>
  <conditionalFormatting sqref="S5">
    <cfRule type="expression" dxfId="44" priority="9">
      <formula>ABS(S5)&gt;100</formula>
    </cfRule>
    <cfRule type="expression" dxfId="43" priority="10">
      <formula>AND(ABS(S5)&gt;=50, ABS(S5)&lt;=100)</formula>
    </cfRule>
  </conditionalFormatting>
  <conditionalFormatting sqref="B44:Q49">
    <cfRule type="expression" dxfId="42" priority="7">
      <formula>ABS(B44)&gt;100</formula>
    </cfRule>
    <cfRule type="expression" dxfId="41" priority="8">
      <formula>AND(ABS(B44)&gt;=50, ABS(B44)&lt;=100)</formula>
    </cfRule>
  </conditionalFormatting>
  <conditionalFormatting sqref="B50:Q50">
    <cfRule type="expression" dxfId="40" priority="5">
      <formula>ABS(B50)&gt;100</formula>
    </cfRule>
    <cfRule type="expression" dxfId="39" priority="6">
      <formula>AND(ABS(B50)&gt;=50, ABS(B50)&lt;=100)</formula>
    </cfRule>
  </conditionalFormatting>
  <conditionalFormatting sqref="B51:I52">
    <cfRule type="expression" dxfId="38" priority="3">
      <formula>ABS(B51)&gt;100</formula>
    </cfRule>
    <cfRule type="expression" dxfId="37" priority="4">
      <formula>AND(ABS(B51)&gt;=50, ABS(B51)&lt;=100)</formula>
    </cfRule>
  </conditionalFormatting>
  <conditionalFormatting sqref="N51:Q52">
    <cfRule type="expression" dxfId="36" priority="1">
      <formula>ABS(N51)&gt;100</formula>
    </cfRule>
    <cfRule type="expression" dxfId="35" priority="2">
      <formula>AND(ABS(N51)&gt;=50, ABS(N51)&lt;=100)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E383-48B7-497F-BDD2-16492D3D1C86}">
  <dimension ref="A1:T52"/>
  <sheetViews>
    <sheetView zoomScale="36" workbookViewId="0">
      <selection sqref="A1:Q52"/>
    </sheetView>
  </sheetViews>
  <sheetFormatPr baseColWidth="10" defaultRowHeight="14.5" x14ac:dyDescent="0.35"/>
  <sheetData>
    <row r="1" spans="1:20" x14ac:dyDescent="0.35">
      <c r="B1" s="7">
        <v>-0.75</v>
      </c>
      <c r="C1" s="7">
        <v>-0.25</v>
      </c>
      <c r="D1" s="7">
        <v>0.25</v>
      </c>
      <c r="E1" s="7">
        <v>0.75</v>
      </c>
      <c r="F1" s="7">
        <v>-0.75</v>
      </c>
      <c r="G1" s="7">
        <v>-0.25</v>
      </c>
      <c r="H1" s="7">
        <v>0.25</v>
      </c>
      <c r="I1" s="7">
        <v>0.75</v>
      </c>
      <c r="J1" s="7">
        <v>-0.75</v>
      </c>
      <c r="K1" s="7">
        <v>-0.25</v>
      </c>
      <c r="L1" s="7">
        <v>0.25</v>
      </c>
      <c r="M1" s="7">
        <v>0.75</v>
      </c>
      <c r="N1" s="7">
        <v>-0.75</v>
      </c>
      <c r="O1" s="7">
        <v>-0.25</v>
      </c>
      <c r="P1" s="7">
        <v>0.25</v>
      </c>
      <c r="Q1" s="7">
        <v>0.75</v>
      </c>
      <c r="R1" t="s">
        <v>15</v>
      </c>
    </row>
    <row r="2" spans="1:20" x14ac:dyDescent="0.35">
      <c r="B2" s="14" t="s">
        <v>67</v>
      </c>
      <c r="C2" s="14"/>
      <c r="D2" s="14"/>
      <c r="E2" s="14"/>
      <c r="F2" s="14" t="s">
        <v>68</v>
      </c>
      <c r="G2" s="14"/>
      <c r="H2" s="14"/>
      <c r="I2" s="14"/>
      <c r="J2" s="14" t="s">
        <v>69</v>
      </c>
      <c r="K2" s="14"/>
      <c r="L2" s="14"/>
      <c r="M2" s="14"/>
      <c r="N2" s="14" t="s">
        <v>70</v>
      </c>
      <c r="O2" s="14"/>
      <c r="P2" s="14"/>
      <c r="Q2" s="14"/>
    </row>
    <row r="3" spans="1:20" x14ac:dyDescent="0.35">
      <c r="A3" s="8" t="s">
        <v>17</v>
      </c>
      <c r="B3" s="9">
        <f>((Feuil3!D$2*(SA!B3/100)*CC!G$2)+(Feuil3!C$2*(SA!F3/100)*CC!G$3))*100/CC!D$16</f>
        <v>6.4366103875317888</v>
      </c>
      <c r="C3" s="9">
        <f>((Feuil3!D$2*(SA!C3/100)*CC!G$2)+(Feuil3!C$2*(SA!G3/100)*CC!G$3))*100/CC!D$16</f>
        <v>1.4271319907090529</v>
      </c>
      <c r="D3" s="9">
        <f>((Feuil3!D$2*(SA!D3/100)*CC!G$2)+(Feuil3!C$2*(SA!H3/100)*CC!G$3))*100/CC!D$16</f>
        <v>-1.1988133659765579</v>
      </c>
      <c r="E3" s="9">
        <f>((Feuil3!D$2*(SA!E3/100)*CC!G$2)+(Feuil3!C$2*(SA!I3/100)*CC!G$3))*100/CC!D$16</f>
        <v>65.330493462959126</v>
      </c>
      <c r="F3" s="9">
        <v>9.3529256319999998</v>
      </c>
      <c r="G3" s="9">
        <v>2.2988373069999999</v>
      </c>
      <c r="H3" s="9">
        <v>-2.1009275289999998</v>
      </c>
      <c r="I3" s="9">
        <v>79.386515090000003</v>
      </c>
      <c r="J3" s="9">
        <v>16.03900964</v>
      </c>
      <c r="K3" s="9">
        <v>5.1409094299999998</v>
      </c>
      <c r="L3" s="9">
        <v>-5.195547865</v>
      </c>
      <c r="M3" s="9">
        <v>-73.162379470000005</v>
      </c>
      <c r="N3" s="9">
        <v>16.03900964</v>
      </c>
      <c r="O3" s="9">
        <v>5.1409094299999998</v>
      </c>
      <c r="P3" s="9">
        <v>-5.195547865</v>
      </c>
      <c r="Q3" s="9">
        <v>-73.162379470000005</v>
      </c>
      <c r="S3" s="10"/>
      <c r="T3" s="7"/>
    </row>
    <row r="4" spans="1:20" x14ac:dyDescent="0.35">
      <c r="A4" s="8" t="s">
        <v>18</v>
      </c>
      <c r="B4" s="9">
        <f>((Feuil3!D$2*(SA!B4/100)*CC!G$2)+(Feuil3!C$2*(SA!F4/100)*CC!G$3))*100/CC!D$16</f>
        <v>2.2608650548477738</v>
      </c>
      <c r="C4" s="9">
        <f>((Feuil3!D$2*(SA!C4/100)*CC!G$2)+(Feuil3!C$2*(SA!G4/100)*CC!G$3))*100/CC!D$16</f>
        <v>0.56951645230458647</v>
      </c>
      <c r="D4" s="9">
        <f>((Feuil3!D$2*(SA!D4/100)*CC!G$2)+(Feuil3!C$2*(SA!H4/100)*CC!G$3))*100/CC!D$16</f>
        <v>-0.41946375418639092</v>
      </c>
      <c r="E4" s="9">
        <f>((Feuil3!D$2*(SA!E4/100)*CC!G$2)+(Feuil3!C$2*(SA!I4/100)*CC!G$3))*100/CC!D$16</f>
        <v>-1.0198221045700455</v>
      </c>
      <c r="F4" s="9">
        <v>3.0753426720000001</v>
      </c>
      <c r="G4" s="9">
        <v>0.799941719</v>
      </c>
      <c r="H4" s="9">
        <v>-0.64761304200000003</v>
      </c>
      <c r="I4" s="9">
        <v>-1.613326584</v>
      </c>
      <c r="J4" s="9">
        <v>-1.5019612360000001</v>
      </c>
      <c r="K4" s="9">
        <v>-0.360479622</v>
      </c>
      <c r="L4" s="9">
        <v>0.27628343999999999</v>
      </c>
      <c r="M4" s="9">
        <v>0.67135286999999999</v>
      </c>
      <c r="N4" s="9">
        <v>-1.5019612360000001</v>
      </c>
      <c r="O4" s="9">
        <v>-0.360479622</v>
      </c>
      <c r="P4" s="9">
        <v>0.27628343999999999</v>
      </c>
      <c r="Q4" s="9">
        <v>0.67135286999999999</v>
      </c>
      <c r="S4" s="9">
        <v>-75.029368428661527</v>
      </c>
      <c r="T4" t="s">
        <v>19</v>
      </c>
    </row>
    <row r="5" spans="1:20" x14ac:dyDescent="0.35">
      <c r="A5" s="8" t="s">
        <v>20</v>
      </c>
      <c r="B5" s="9">
        <f>((Feuil3!D$2*(SA!B5/100)*CC!G$2)+(Feuil3!C$2*(SA!F5/100)*CC!G$3))*100/CC!D$16</f>
        <v>9.4125156992177633E-3</v>
      </c>
      <c r="C5" s="9">
        <f>((Feuil3!D$2*(SA!C5/100)*CC!G$2)+(Feuil3!C$2*(SA!G5/100)*CC!G$3))*100/CC!D$16</f>
        <v>9.3862715790807138E-3</v>
      </c>
      <c r="D5" s="9">
        <f>((Feuil3!D$2*(SA!D5/100)*CC!G$2)+(Feuil3!C$2*(SA!H5/100)*CC!G$3))*100/CC!D$16</f>
        <v>9.3600276092306641E-3</v>
      </c>
      <c r="E5" s="9">
        <f>((Feuil3!D$2*(SA!E5/100)*CC!G$2)+(Feuil3!C$2*(SA!I5/100)*CC!G$3))*100/CC!D$16</f>
        <v>9.3337834890936111E-3</v>
      </c>
      <c r="F5" s="9">
        <v>-1.4741260000000001E-3</v>
      </c>
      <c r="G5" s="9">
        <v>-1.510812E-3</v>
      </c>
      <c r="H5" s="9">
        <v>-1.547498E-3</v>
      </c>
      <c r="I5" s="9">
        <v>-1.584184E-3</v>
      </c>
      <c r="J5" s="9">
        <v>-5.9013200000000005E-4</v>
      </c>
      <c r="K5" s="9">
        <v>-6.2352200000000005E-4</v>
      </c>
      <c r="L5" s="9">
        <v>-6.5691199999999995E-4</v>
      </c>
      <c r="M5" s="9">
        <v>-6.9030299999999997E-4</v>
      </c>
      <c r="N5" s="9">
        <v>-5.9013200000000005E-4</v>
      </c>
      <c r="O5" s="9">
        <v>-6.2352200000000005E-4</v>
      </c>
      <c r="P5" s="9">
        <v>-6.5691199999999995E-4</v>
      </c>
      <c r="Q5" s="9">
        <v>-6.9030299999999997E-4</v>
      </c>
      <c r="S5" s="9">
        <v>382.12520085297666</v>
      </c>
      <c r="T5" t="s">
        <v>21</v>
      </c>
    </row>
    <row r="6" spans="1:20" x14ac:dyDescent="0.35">
      <c r="A6" s="8" t="s">
        <v>22</v>
      </c>
      <c r="B6" s="9">
        <f>((Feuil3!D$2*(SA!B6/100)*CC!G$2)+(Feuil3!C$2*(SA!F6/100)*CC!G$3))*100/CC!D$16</f>
        <v>0.59578315302737384</v>
      </c>
      <c r="C6" s="9">
        <f>((Feuil3!D$2*(SA!C6/100)*CC!G$2)+(Feuil3!C$2*(SA!G6/100)*CC!G$3))*100/CC!D$16</f>
        <v>0.17699921327038359</v>
      </c>
      <c r="D6" s="9">
        <f>((Feuil3!D$2*(SA!D6/100)*CC!G$2)+(Feuil3!C$2*(SA!H6/100)*CC!G$3))*100/CC!D$16</f>
        <v>-0.13554246317967544</v>
      </c>
      <c r="E6" s="9">
        <f>((Feuil3!D$2*(SA!E6/100)*CC!G$2)+(Feuil3!C$2*(SA!I6/100)*CC!G$3))*100/CC!D$16</f>
        <v>-0.46772370068149649</v>
      </c>
      <c r="F6" s="9">
        <v>1.3317276950000001</v>
      </c>
      <c r="G6" s="9">
        <v>0.42738093500000002</v>
      </c>
      <c r="H6" s="9">
        <v>-0.42671114999999998</v>
      </c>
      <c r="I6" s="9">
        <v>-1.4162419909999999</v>
      </c>
      <c r="J6" s="9">
        <v>4.8851243670000004</v>
      </c>
      <c r="K6" s="9">
        <v>1.8125001190000001</v>
      </c>
      <c r="L6" s="9">
        <v>-2.1406892200000001</v>
      </c>
      <c r="M6" s="9">
        <v>-8.4092284999999993</v>
      </c>
      <c r="N6" s="9">
        <v>4.8851243670000004</v>
      </c>
      <c r="O6" s="9">
        <v>1.8125001190000001</v>
      </c>
      <c r="P6" s="9">
        <v>-2.1406892200000001</v>
      </c>
      <c r="Q6" s="9">
        <v>-8.4092284999999993</v>
      </c>
    </row>
    <row r="7" spans="1:20" x14ac:dyDescent="0.35">
      <c r="A7" s="8" t="s">
        <v>23</v>
      </c>
      <c r="B7" s="9">
        <f>((Feuil3!D$2*(SA!B7/100)*CC!G$2)+(Feuil3!C$2*(SA!F7/100)*CC!G$3))*100/CC!D$16</f>
        <v>3.0907543880562622</v>
      </c>
      <c r="C7" s="9">
        <f>((Feuil3!D$2*(SA!C7/100)*CC!G$2)+(Feuil3!C$2*(SA!G7/100)*CC!G$3))*100/CC!D$16</f>
        <v>0.67564551788632221</v>
      </c>
      <c r="D7" s="9">
        <f>((Feuil3!D$2*(SA!D7/100)*CC!G$2)+(Feuil3!C$2*(SA!H7/100)*CC!G$3))*100/CC!D$16</f>
        <v>-0.47108945503956695</v>
      </c>
      <c r="E7" s="9">
        <f>((Feuil3!D$2*(SA!E7/100)*CC!G$2)+(Feuil3!C$2*(SA!I7/100)*CC!G$3))*100/CC!D$16</f>
        <v>-1.1118116754263274</v>
      </c>
      <c r="F7" s="9">
        <v>4.2759695689999999</v>
      </c>
      <c r="G7" s="9">
        <v>0.96550541000000001</v>
      </c>
      <c r="H7" s="9">
        <v>-0.73267526800000005</v>
      </c>
      <c r="I7" s="9">
        <v>-1.764239538</v>
      </c>
      <c r="J7" s="9">
        <v>-2.2074516320000002</v>
      </c>
      <c r="K7" s="9">
        <v>-0.437172177</v>
      </c>
      <c r="L7" s="9">
        <v>0.31198550899999999</v>
      </c>
      <c r="M7" s="9">
        <v>0.73179773100000001</v>
      </c>
      <c r="N7" s="9">
        <v>-2.2074516320000002</v>
      </c>
      <c r="O7" s="9">
        <v>-0.437172177</v>
      </c>
      <c r="P7" s="9">
        <v>0.31198550899999999</v>
      </c>
      <c r="Q7" s="9">
        <v>0.73179773100000001</v>
      </c>
    </row>
    <row r="8" spans="1:20" x14ac:dyDescent="0.35">
      <c r="A8" s="8" t="s">
        <v>24</v>
      </c>
      <c r="B8" s="9">
        <f>((Feuil3!D$2*(SA!B8/100)*CC!G$2)+(Feuil3!C$2*(SA!F8/100)*CC!G$3))*100/CC!D$16</f>
        <v>10.008084076610659</v>
      </c>
      <c r="C8" s="9">
        <f>((Feuil3!D$2*(SA!C8/100)*CC!G$2)+(Feuil3!C$2*(SA!G8/100)*CC!G$3))*100/CC!D$16</f>
        <v>1.3808924795641973</v>
      </c>
      <c r="D8" s="9">
        <f>((Feuil3!D$2*(SA!D8/100)*CC!G$2)+(Feuil3!C$2*(SA!H8/100)*CC!G$3))*100/CC!D$16</f>
        <v>-1.6440668679130634</v>
      </c>
      <c r="E8" s="9">
        <f>((Feuil3!D$2*(SA!E8/100)*CC!G$2)+(Feuil3!C$2*(SA!I8/100)*CC!G$3))*100/CC!D$16</f>
        <v>-4.3400181526174189</v>
      </c>
      <c r="F8" s="9">
        <v>14.447081239999999</v>
      </c>
      <c r="G8" s="9">
        <v>2.1028911849999998</v>
      </c>
      <c r="H8" s="9">
        <v>-2.3950337720000001</v>
      </c>
      <c r="I8" s="9">
        <v>-6.3459894050000001</v>
      </c>
      <c r="J8" s="9">
        <v>2.2745780849999999</v>
      </c>
      <c r="K8" s="9">
        <v>1.149935513</v>
      </c>
      <c r="L8" s="9">
        <v>-2.121857136</v>
      </c>
      <c r="M8" s="9">
        <v>-5.0240526970000001</v>
      </c>
      <c r="N8" s="9">
        <v>2.2745780849999999</v>
      </c>
      <c r="O8" s="9">
        <v>1.149935513</v>
      </c>
      <c r="P8" s="9">
        <v>-2.121857136</v>
      </c>
      <c r="Q8" s="9">
        <v>-5.0240526970000001</v>
      </c>
    </row>
    <row r="9" spans="1:20" x14ac:dyDescent="0.35">
      <c r="A9" s="8" t="s">
        <v>25</v>
      </c>
      <c r="B9" s="9">
        <f>((Feuil3!D$2*(SA!B9/100)*CC!G$2)+(Feuil3!C$2*(SA!F9/100)*CC!G$3))*100/CC!D$16</f>
        <v>0.29573871942236729</v>
      </c>
      <c r="C9" s="9">
        <f>((Feuil3!D$2*(SA!C9/100)*CC!G$2)+(Feuil3!C$2*(SA!G9/100)*CC!G$3))*100/CC!D$16</f>
        <v>0.10504584856341478</v>
      </c>
      <c r="D9" s="9">
        <f>((Feuil3!D$2*(SA!D9/100)*CC!G$2)+(Feuil3!C$2*(SA!H9/100)*CC!G$3))*100/CC!D$16</f>
        <v>-8.6546163008530005E-2</v>
      </c>
      <c r="E9" s="9">
        <f>((Feuil3!D$2*(SA!E9/100)*CC!G$2)+(Feuil3!C$2*(SA!I9/100)*CC!G$3))*100/CC!D$16</f>
        <v>-0.27963686056514819</v>
      </c>
      <c r="F9" s="9">
        <v>0.254033803</v>
      </c>
      <c r="G9" s="9">
        <v>8.4502639000000004E-2</v>
      </c>
      <c r="H9" s="9">
        <v>-8.8450916000000004E-2</v>
      </c>
      <c r="I9" s="9">
        <v>-0.26555276700000002</v>
      </c>
      <c r="J9" s="9">
        <v>1.187744242</v>
      </c>
      <c r="K9" s="9">
        <v>0.40407884900000002</v>
      </c>
      <c r="L9" s="9">
        <v>-0.414269371</v>
      </c>
      <c r="M9" s="9">
        <v>-1.2708542410000001</v>
      </c>
      <c r="N9" s="9">
        <v>1.187744242</v>
      </c>
      <c r="O9" s="9">
        <v>0.40407884900000002</v>
      </c>
      <c r="P9" s="9">
        <v>-0.414269371</v>
      </c>
      <c r="Q9" s="9">
        <v>-1.2708542410000001</v>
      </c>
    </row>
    <row r="10" spans="1:20" x14ac:dyDescent="0.35">
      <c r="A10" s="8" t="s">
        <v>26</v>
      </c>
      <c r="B10" s="9">
        <f>((Feuil3!D$2*(SA!B10/100)*CC!G$2)+(Feuil3!C$2*(SA!F10/100)*CC!G$3))*100/CC!D$16</f>
        <v>1.0340911663419206E-2</v>
      </c>
      <c r="C10" s="9">
        <f>((Feuil3!D$2*(SA!C10/100)*CC!G$2)+(Feuil3!C$2*(SA!G10/100)*CC!G$3))*100/CC!D$16</f>
        <v>9.6957271571491629E-3</v>
      </c>
      <c r="D10" s="9">
        <f>((Feuil3!D$2*(SA!D10/100)*CC!G$2)+(Feuil3!C$2*(SA!H10/100)*CC!G$3))*100/CC!D$16</f>
        <v>9.0505809457061808E-3</v>
      </c>
      <c r="E10" s="9">
        <f>((Feuil3!D$2*(SA!E10/100)*CC!G$2)+(Feuil3!C$2*(SA!I10/100)*CC!G$3))*100/CC!D$16</f>
        <v>8.4054737146234126E-3</v>
      </c>
      <c r="F10" s="11">
        <v>2.84682E-5</v>
      </c>
      <c r="G10" s="9">
        <v>-1.0099569999999999E-3</v>
      </c>
      <c r="H10" s="9">
        <v>-2.0483440000000001E-3</v>
      </c>
      <c r="I10" s="9">
        <v>-3.0866919999999998E-3</v>
      </c>
      <c r="J10" s="9">
        <v>3.3382220000000001E-3</v>
      </c>
      <c r="K10" s="9">
        <v>6.8595899999999998E-4</v>
      </c>
      <c r="L10" s="9">
        <v>-1.9664249999999999E-3</v>
      </c>
      <c r="M10" s="9">
        <v>-4.6189300000000003E-3</v>
      </c>
      <c r="N10" s="9">
        <v>3.3382220000000001E-3</v>
      </c>
      <c r="O10" s="9">
        <v>6.8595899999999998E-4</v>
      </c>
      <c r="P10" s="9">
        <v>-1.9664249999999999E-3</v>
      </c>
      <c r="Q10" s="9">
        <v>-4.6189300000000003E-3</v>
      </c>
    </row>
    <row r="11" spans="1:20" x14ac:dyDescent="0.35">
      <c r="A11" s="8" t="s">
        <v>27</v>
      </c>
      <c r="B11" s="9">
        <f>((Feuil3!D$2*(SA!B11/100)*CC!G$2)+(Feuil3!C$2*(SA!F11/100)*CC!G$3))*100/CC!D$16</f>
        <v>7.0883915070540119E-3</v>
      </c>
      <c r="C11" s="9">
        <f>((Feuil3!D$2*(SA!C11/100)*CC!G$2)+(Feuil3!C$2*(SA!G11/100)*CC!G$3))*100/CC!D$16</f>
        <v>8.5721524993897531E-3</v>
      </c>
      <c r="D11" s="9">
        <f>((Feuil3!D$2*(SA!D11/100)*CC!G$2)+(Feuil3!C$2*(SA!H11/100)*CC!G$3))*100/CC!D$16</f>
        <v>1.0224948517913163E-2</v>
      </c>
      <c r="E11" s="9">
        <f>((Feuil3!D$2*(SA!E11/100)*CC!G$2)+(Feuil3!C$2*(SA!I11/100)*CC!G$3))*100/CC!D$16</f>
        <v>1.212819940901317E-2</v>
      </c>
      <c r="F11" s="9">
        <v>-3.3025350000000001E-3</v>
      </c>
      <c r="G11" s="9">
        <v>-2.1433820000000001E-3</v>
      </c>
      <c r="H11" s="9">
        <v>-8.8380800000000003E-4</v>
      </c>
      <c r="I11" s="9">
        <v>5.3554500000000001E-4</v>
      </c>
      <c r="J11" s="9">
        <v>-0.20439513500000001</v>
      </c>
      <c r="K11" s="9">
        <v>-7.9341521999999998E-2</v>
      </c>
      <c r="L11" s="9">
        <v>9.1011201E-2</v>
      </c>
      <c r="M11" s="9">
        <v>0.32375169599999998</v>
      </c>
      <c r="N11" s="9">
        <v>-0.20439513500000001</v>
      </c>
      <c r="O11" s="9">
        <v>-7.9341521999999998E-2</v>
      </c>
      <c r="P11" s="9">
        <v>9.1011201E-2</v>
      </c>
      <c r="Q11" s="9">
        <v>0.32375169599999998</v>
      </c>
    </row>
    <row r="12" spans="1:20" x14ac:dyDescent="0.35">
      <c r="A12" s="8" t="s">
        <v>28</v>
      </c>
      <c r="B12" s="9">
        <f>((Feuil3!D$2*(SA!B12/100)*CC!G$2)+(Feuil3!C$2*(SA!F12/100)*CC!G$3))*100/CC!D$16</f>
        <v>0.31504301411961649</v>
      </c>
      <c r="C12" s="9">
        <f>((Feuil3!D$2*(SA!C12/100)*CC!G$2)+(Feuil3!C$2*(SA!G12/100)*CC!G$3))*100/CC!D$16</f>
        <v>0.10749353507220412</v>
      </c>
      <c r="D12" s="9">
        <f>((Feuil3!D$2*(SA!D12/100)*CC!G$2)+(Feuil3!C$2*(SA!H12/100)*CC!G$3))*100/CC!D$16</f>
        <v>-8.4459216930387312E-2</v>
      </c>
      <c r="E12" s="9">
        <f>((Feuil3!D$2*(SA!E12/100)*CC!G$2)+(Feuil3!C$2*(SA!I12/100)*CC!G$3))*100/CC!D$16</f>
        <v>-0.25270877543927878</v>
      </c>
      <c r="F12" s="9">
        <v>0.28369070099999999</v>
      </c>
      <c r="G12" s="9">
        <v>9.1489604000000002E-2</v>
      </c>
      <c r="H12" s="9">
        <v>-9.2465148999999996E-2</v>
      </c>
      <c r="I12" s="9">
        <v>-0.26417863899999999</v>
      </c>
      <c r="J12" s="9">
        <v>1.5664239149999999</v>
      </c>
      <c r="K12" s="9">
        <v>0.52919106999999999</v>
      </c>
      <c r="L12" s="9">
        <v>-0.508975077</v>
      </c>
      <c r="M12" s="9">
        <v>-0.93953390599999997</v>
      </c>
      <c r="N12" s="9">
        <v>1.5664239149999999</v>
      </c>
      <c r="O12" s="9">
        <v>0.52919106999999999</v>
      </c>
      <c r="P12" s="9">
        <v>-0.508975077</v>
      </c>
      <c r="Q12" s="9">
        <v>-0.93953390599999997</v>
      </c>
    </row>
    <row r="13" spans="1:20" x14ac:dyDescent="0.35">
      <c r="A13" s="8" t="s">
        <v>29</v>
      </c>
      <c r="B13" s="9">
        <f>((Feuil3!D$2*(SA!B13/100)*CC!G$2)+(Feuil3!C$2*(SA!F13/100)*CC!G$3))*100/CC!D$16</f>
        <v>1.0340911663419206E-2</v>
      </c>
      <c r="C13" s="9">
        <f>((Feuil3!D$2*(SA!C13/100)*CC!G$2)+(Feuil3!C$2*(SA!G13/100)*CC!G$3))*100/CC!D$16</f>
        <v>9.6957271571491629E-3</v>
      </c>
      <c r="D13" s="9">
        <f>((Feuil3!D$2*(SA!D13/100)*CC!G$2)+(Feuil3!C$2*(SA!H13/100)*CC!G$3))*100/CC!D$16</f>
        <v>9.0505809457061808E-3</v>
      </c>
      <c r="E13" s="9">
        <f>((Feuil3!D$2*(SA!E13/100)*CC!G$2)+(Feuil3!C$2*(SA!I13/100)*CC!G$3))*100/CC!D$16</f>
        <v>8.4054737146234126E-3</v>
      </c>
      <c r="F13" s="11">
        <v>2.84682E-5</v>
      </c>
      <c r="G13" s="9">
        <v>-1.0099569999999999E-3</v>
      </c>
      <c r="H13" s="9">
        <v>-2.0483440000000001E-3</v>
      </c>
      <c r="I13" s="9">
        <v>-3.0866919999999998E-3</v>
      </c>
      <c r="J13" s="9">
        <v>3.3382220000000001E-3</v>
      </c>
      <c r="K13" s="9">
        <v>6.8595899999999998E-4</v>
      </c>
      <c r="L13" s="9">
        <v>-1.9664249999999999E-3</v>
      </c>
      <c r="M13" s="9">
        <v>-4.6189300000000003E-3</v>
      </c>
      <c r="N13" s="9">
        <v>3.3382220000000001E-3</v>
      </c>
      <c r="O13" s="9">
        <v>6.8595899999999998E-4</v>
      </c>
      <c r="P13" s="9">
        <v>-1.9664249999999999E-3</v>
      </c>
      <c r="Q13" s="9">
        <v>-4.6189300000000003E-3</v>
      </c>
    </row>
    <row r="14" spans="1:20" x14ac:dyDescent="0.35">
      <c r="A14" s="8" t="s">
        <v>30</v>
      </c>
      <c r="B14" s="9">
        <f>((Feuil3!D$2*(SA!B14/100)*CC!G$2)+(Feuil3!C$2*(SA!F14/100)*CC!G$3))*100/CC!D$16</f>
        <v>7.0883915070540119E-3</v>
      </c>
      <c r="C14" s="9">
        <f>((Feuil3!D$2*(SA!C14/100)*CC!G$2)+(Feuil3!C$2*(SA!G14/100)*CC!G$3))*100/CC!D$16</f>
        <v>8.5721524993897531E-3</v>
      </c>
      <c r="D14" s="9">
        <f>((Feuil3!D$2*(SA!D14/100)*CC!G$2)+(Feuil3!C$2*(SA!H14/100)*CC!G$3))*100/CC!D$16</f>
        <v>1.0224948517913163E-2</v>
      </c>
      <c r="E14" s="9">
        <f>((Feuil3!D$2*(SA!E14/100)*CC!G$2)+(Feuil3!C$2*(SA!I14/100)*CC!G$3))*100/CC!D$16</f>
        <v>1.212819940901317E-2</v>
      </c>
      <c r="F14" s="9">
        <v>-3.3025350000000001E-3</v>
      </c>
      <c r="G14" s="9">
        <v>-2.1433820000000001E-3</v>
      </c>
      <c r="H14" s="9">
        <v>-8.8380800000000003E-4</v>
      </c>
      <c r="I14" s="9">
        <v>5.3554500000000001E-4</v>
      </c>
      <c r="J14" s="9">
        <v>-0.20439513500000001</v>
      </c>
      <c r="K14" s="9">
        <v>-7.9341521999999998E-2</v>
      </c>
      <c r="L14" s="9">
        <v>9.1011201E-2</v>
      </c>
      <c r="M14" s="9">
        <v>0.32375169599999998</v>
      </c>
      <c r="N14" s="9">
        <v>-0.20439513500000001</v>
      </c>
      <c r="O14" s="9">
        <v>-7.9341521999999998E-2</v>
      </c>
      <c r="P14" s="9">
        <v>9.1011201E-2</v>
      </c>
      <c r="Q14" s="9">
        <v>0.32375169599999998</v>
      </c>
    </row>
    <row r="15" spans="1:20" x14ac:dyDescent="0.35">
      <c r="A15" s="12" t="s">
        <v>31</v>
      </c>
      <c r="B15" s="9">
        <f>((Feuil3!D$2*(SA!B15/100)*CC!G$2)+(Feuil3!C$2*(SA!F15/100)*CC!G$3))*100/CC!D$16</f>
        <v>8.0761068098175834E-2</v>
      </c>
      <c r="C15" s="9">
        <f>((Feuil3!D$2*(SA!C15/100)*CC!G$2)+(Feuil3!C$2*(SA!G15/100)*CC!G$3))*100/CC!D$16</f>
        <v>-0.76272663318008227</v>
      </c>
      <c r="D15" s="9">
        <f>((Feuil3!D$2*(SA!D15/100)*CC!G$2)+(Feuil3!C$2*(SA!H15/100)*CC!G$3))*100/CC!D$16</f>
        <v>-6.2819132075238127</v>
      </c>
      <c r="E15" s="9">
        <f>((Feuil3!D$2*(SA!E15/100)*CC!G$2)+(Feuil3!C$2*(SA!I15/100)*CC!G$3))*100/CC!D$16</f>
        <v>-12.541903027250203</v>
      </c>
      <c r="F15" s="9">
        <v>0.292154358</v>
      </c>
      <c r="G15" s="9">
        <v>-0.66123865800000003</v>
      </c>
      <c r="H15" s="9">
        <v>-1.638377569</v>
      </c>
      <c r="I15" s="9">
        <v>-5.2529202069999998</v>
      </c>
      <c r="J15" s="9">
        <v>6.8952112679999997</v>
      </c>
      <c r="K15" s="9">
        <v>2.124028606</v>
      </c>
      <c r="L15" s="9">
        <v>-68.107844310000004</v>
      </c>
      <c r="M15" s="9">
        <v>-76.779577700000004</v>
      </c>
      <c r="N15" s="9">
        <v>6.8952112679999997</v>
      </c>
      <c r="O15" s="9">
        <v>2.124028606</v>
      </c>
      <c r="P15" s="9">
        <v>-68.107844310000004</v>
      </c>
      <c r="Q15" s="9">
        <v>-76.779577700000004</v>
      </c>
    </row>
    <row r="16" spans="1:20" x14ac:dyDescent="0.35">
      <c r="A16" s="12" t="s">
        <v>32</v>
      </c>
      <c r="B16" s="9">
        <f>((Feuil3!D$2*(SA!B16/100)*CC!G$2)+(Feuil3!C$2*(SA!F16/100)*CC!G$3))*100/CC!D$16</f>
        <v>3.7055163381498195</v>
      </c>
      <c r="C16" s="9">
        <f>((Feuil3!D$2*(SA!C16/100)*CC!G$2)+(Feuil3!C$2*(SA!G16/100)*CC!G$3))*100/CC!D$16</f>
        <v>-11.289130372058708</v>
      </c>
      <c r="D16" s="9">
        <f>((Feuil3!D$2*(SA!D16/100)*CC!G$2)+(Feuil3!C$2*(SA!H16/100)*CC!G$3))*100/CC!D$16</f>
        <v>-0.36435233163488429</v>
      </c>
      <c r="E16" s="9">
        <f>((Feuil3!D$2*(SA!E16/100)*CC!G$2)+(Feuil3!C$2*(SA!I16/100)*CC!G$3))*100/CC!D$16</f>
        <v>0.12084134354647627</v>
      </c>
      <c r="F16" s="9">
        <v>15.66384388</v>
      </c>
      <c r="G16" s="9">
        <v>-5.4122157</v>
      </c>
      <c r="H16" s="9">
        <v>-0.34939114900000001</v>
      </c>
      <c r="I16" s="9">
        <v>9.5910354000000003E-2</v>
      </c>
      <c r="J16" s="9">
        <v>-83.508520840000003</v>
      </c>
      <c r="K16" s="9">
        <v>-76.841262650000004</v>
      </c>
      <c r="L16" s="9">
        <v>5.1726205739999997</v>
      </c>
      <c r="M16" s="9">
        <v>9.4683643160000006</v>
      </c>
      <c r="N16" s="9">
        <v>-83.508520840000003</v>
      </c>
      <c r="O16" s="9">
        <v>-76.841262650000004</v>
      </c>
      <c r="P16" s="9">
        <v>5.1726205739999997</v>
      </c>
      <c r="Q16" s="9">
        <v>9.4683643160000006</v>
      </c>
    </row>
    <row r="17" spans="1:17" x14ac:dyDescent="0.35">
      <c r="A17" s="12" t="s">
        <v>33</v>
      </c>
      <c r="B17" s="9">
        <f>((Feuil3!D$2*(SA!B17/100)*CC!G$2)+(Feuil3!C$2*(SA!F17/100)*CC!G$3))*100/CC!D$16</f>
        <v>0.53104865607794804</v>
      </c>
      <c r="C17" s="9">
        <f>((Feuil3!D$2*(SA!C17/100)*CC!G$2)+(Feuil3!C$2*(SA!G17/100)*CC!G$3))*100/CC!D$16</f>
        <v>0.32083807477791965</v>
      </c>
      <c r="D17" s="9">
        <f>((Feuil3!D$2*(SA!D17/100)*CC!G$2)+(Feuil3!C$2*(SA!H17/100)*CC!G$3))*100/CC!D$16</f>
        <v>-0.66289461425282037</v>
      </c>
      <c r="E17" s="9">
        <f>((Feuil3!D$2*(SA!E17/100)*CC!G$2)+(Feuil3!C$2*(SA!I17/100)*CC!G$3))*100/CC!D$16</f>
        <v>-15.129266574637374</v>
      </c>
      <c r="F17" s="9">
        <v>0.45813512899999997</v>
      </c>
      <c r="G17" s="9">
        <v>0.29520907000000002</v>
      </c>
      <c r="H17" s="9">
        <v>-0.68896157099999999</v>
      </c>
      <c r="I17" s="9">
        <v>-9.1550716360000006</v>
      </c>
      <c r="J17" s="9">
        <v>5.0279691680000003</v>
      </c>
      <c r="K17" s="9">
        <v>3.307813549</v>
      </c>
      <c r="L17" s="9">
        <v>-8.6481146009999996</v>
      </c>
      <c r="M17" s="9">
        <v>-81.569205409999995</v>
      </c>
      <c r="N17" s="9">
        <v>5.0279691680000003</v>
      </c>
      <c r="O17" s="9">
        <v>3.307813549</v>
      </c>
      <c r="P17" s="9">
        <v>-8.6481146009999996</v>
      </c>
      <c r="Q17" s="9">
        <v>-81.569205409999995</v>
      </c>
    </row>
    <row r="18" spans="1:17" x14ac:dyDescent="0.35">
      <c r="A18" s="12" t="s">
        <v>34</v>
      </c>
      <c r="B18" s="9">
        <f>((Feuil3!D$2*(SA!B18/100)*CC!G$2)+(Feuil3!C$2*(SA!F18/100)*CC!G$3))*100/CC!D$16</f>
        <v>0.45658595929402607</v>
      </c>
      <c r="C18" s="9">
        <f>((Feuil3!D$2*(SA!C18/100)*CC!G$2)+(Feuil3!C$2*(SA!G18/100)*CC!G$3))*100/CC!D$16</f>
        <v>0.28662347051113202</v>
      </c>
      <c r="D18" s="9">
        <f>((Feuil3!D$2*(SA!D18/100)*CC!G$2)+(Feuil3!C$2*(SA!H18/100)*CC!G$3))*100/CC!D$16</f>
        <v>-0.59417191461783581</v>
      </c>
      <c r="E18" s="9">
        <f>((Feuil3!D$2*(SA!E18/100)*CC!G$2)+(Feuil3!C$2*(SA!I18/100)*CC!G$3))*100/CC!D$16</f>
        <v>-14.551358654720918</v>
      </c>
      <c r="F18" s="9">
        <v>0.34246709400000003</v>
      </c>
      <c r="G18" s="9">
        <v>0.24049021700000001</v>
      </c>
      <c r="H18" s="9">
        <v>-0.58289277699999997</v>
      </c>
      <c r="I18" s="9">
        <v>-8.4304369660000003</v>
      </c>
      <c r="J18" s="9">
        <v>3.1015522440000001</v>
      </c>
      <c r="K18" s="9">
        <v>1.9018849950000001</v>
      </c>
      <c r="L18" s="9">
        <v>-4.5656281989999998</v>
      </c>
      <c r="M18" s="9">
        <v>-79.964915410000003</v>
      </c>
      <c r="N18" s="9">
        <v>3.1015522440000001</v>
      </c>
      <c r="O18" s="9">
        <v>1.9018849950000001</v>
      </c>
      <c r="P18" s="9">
        <v>-4.5656281989999998</v>
      </c>
      <c r="Q18" s="9">
        <v>-79.964915410000003</v>
      </c>
    </row>
    <row r="19" spans="1:17" x14ac:dyDescent="0.35">
      <c r="A19" s="12" t="s">
        <v>35</v>
      </c>
      <c r="B19" s="9">
        <f>((Feuil3!D$2*(SA!B19/100)*CC!G$2)+(Feuil3!C$2*(SA!F19/100)*CC!G$3))*100/CC!D$16</f>
        <v>-4.2429301552067811E-2</v>
      </c>
      <c r="C19" s="9">
        <f>((Feuil3!D$2*(SA!C19/100)*CC!G$2)+(Feuil3!C$2*(SA!G19/100)*CC!G$3))*100/CC!D$16</f>
        <v>-1.5867632775897009E-2</v>
      </c>
      <c r="D19" s="9">
        <f>((Feuil3!D$2*(SA!D19/100)*CC!G$2)+(Feuil3!C$2*(SA!H19/100)*CC!G$3))*100/CC!D$16</f>
        <v>5.1140816188504197E-2</v>
      </c>
      <c r="E19" s="9">
        <f>((Feuil3!D$2*(SA!E19/100)*CC!G$2)+(Feuil3!C$2*(SA!I19/100)*CC!G$3))*100/CC!D$16</f>
        <v>0.26165094225396368</v>
      </c>
      <c r="F19" s="9">
        <v>-6.3325812999999995E-2</v>
      </c>
      <c r="G19" s="9">
        <v>-3.1553051999999998E-2</v>
      </c>
      <c r="H19" s="9">
        <v>4.7692946E-2</v>
      </c>
      <c r="I19" s="9">
        <v>0.292089604</v>
      </c>
      <c r="J19" s="9">
        <v>-0.44355608099999999</v>
      </c>
      <c r="K19" s="9">
        <v>-0.28870747299999999</v>
      </c>
      <c r="L19" s="9">
        <v>1.433149295</v>
      </c>
      <c r="M19" s="9">
        <v>16.925069529999998</v>
      </c>
      <c r="N19" s="9">
        <v>-0.44355608099999999</v>
      </c>
      <c r="O19" s="9">
        <v>-0.28870747299999999</v>
      </c>
      <c r="P19" s="9">
        <v>1.433149295</v>
      </c>
      <c r="Q19" s="9">
        <v>16.925069529999998</v>
      </c>
    </row>
    <row r="20" spans="1:17" x14ac:dyDescent="0.35">
      <c r="A20" s="12" t="s">
        <v>36</v>
      </c>
      <c r="B20" s="9">
        <f>((Feuil3!D$2*(SA!B20/100)*CC!G$2)+(Feuil3!C$2*(SA!F20/100)*CC!G$3))*100/CC!D$16</f>
        <v>-4.2429301552067811E-2</v>
      </c>
      <c r="C20" s="9">
        <f>((Feuil3!D$2*(SA!C20/100)*CC!G$2)+(Feuil3!C$2*(SA!G20/100)*CC!G$3))*100/CC!D$16</f>
        <v>-1.5867632775897009E-2</v>
      </c>
      <c r="D20" s="9">
        <f>((Feuil3!D$2*(SA!D20/100)*CC!G$2)+(Feuil3!C$2*(SA!H20/100)*CC!G$3))*100/CC!D$16</f>
        <v>5.1140816188504197E-2</v>
      </c>
      <c r="E20" s="9">
        <f>((Feuil3!D$2*(SA!E20/100)*CC!G$2)+(Feuil3!C$2*(SA!I20/100)*CC!G$3))*100/CC!D$16</f>
        <v>0.26165094225396368</v>
      </c>
      <c r="F20" s="9">
        <v>-6.3325812999999995E-2</v>
      </c>
      <c r="G20" s="9">
        <v>-3.1553051999999998E-2</v>
      </c>
      <c r="H20" s="9">
        <v>4.7692946E-2</v>
      </c>
      <c r="I20" s="9">
        <v>0.292089604</v>
      </c>
      <c r="J20" s="9">
        <v>-0.44355608099999999</v>
      </c>
      <c r="K20" s="9">
        <v>-0.28870747299999999</v>
      </c>
      <c r="L20" s="9">
        <v>1.433149295</v>
      </c>
      <c r="M20" s="9">
        <v>16.925069529999998</v>
      </c>
      <c r="N20" s="9">
        <v>-0.44355608099999999</v>
      </c>
      <c r="O20" s="9">
        <v>-0.28870747299999999</v>
      </c>
      <c r="P20" s="9">
        <v>1.433149295</v>
      </c>
      <c r="Q20" s="9">
        <v>16.925069529999998</v>
      </c>
    </row>
    <row r="21" spans="1:17" x14ac:dyDescent="0.35">
      <c r="A21" s="7" t="s">
        <v>37</v>
      </c>
      <c r="B21" s="9">
        <f>((Feuil3!D$2*(SA!B21/100)*CC!G$2)+(Feuil3!C$2*(SA!F21/100)*CC!G$3))*100/CC!D$16</f>
        <v>-69.509353230328145</v>
      </c>
      <c r="C21" s="9">
        <f>((Feuil3!D$2*(SA!C21/100)*CC!G$2)+(Feuil3!C$2*(SA!G21/100)*CC!G$3))*100/CC!D$16</f>
        <v>-27.554103399535844</v>
      </c>
      <c r="D21" s="9">
        <f>((Feuil3!D$2*(SA!D21/100)*CC!G$2)+(Feuil3!C$2*(SA!H21/100)*CC!G$3))*100/CC!D$16</f>
        <v>34.013782322701239</v>
      </c>
      <c r="E21" s="9">
        <f>((Feuil3!D$2*(SA!E21/100)*CC!G$2)+(Feuil3!C$2*(SA!I21/100)*CC!G$3))*100/CC!D$16</f>
        <v>133.41947635007904</v>
      </c>
      <c r="F21" s="9">
        <v>-81.238240279999999</v>
      </c>
      <c r="G21" s="9">
        <v>-32.209849990000002</v>
      </c>
      <c r="H21" s="9">
        <v>39.728511650000002</v>
      </c>
      <c r="I21" s="9">
        <v>155.84437170000001</v>
      </c>
      <c r="J21" s="9">
        <v>6.9117050080000002</v>
      </c>
      <c r="K21" s="9">
        <v>2.6691130709999999</v>
      </c>
      <c r="L21" s="9">
        <v>-3.1673257769999998</v>
      </c>
      <c r="M21" s="9">
        <v>-11.664852639999999</v>
      </c>
      <c r="N21" s="9">
        <v>6.9117050080000002</v>
      </c>
      <c r="O21" s="9">
        <v>2.6691130709999999</v>
      </c>
      <c r="P21" s="9">
        <v>-3.1673257769999998</v>
      </c>
      <c r="Q21" s="9">
        <v>-11.664852639999999</v>
      </c>
    </row>
    <row r="22" spans="1:17" x14ac:dyDescent="0.35">
      <c r="A22" s="12" t="s">
        <v>38</v>
      </c>
      <c r="B22" s="9">
        <f>((Feuil3!D$2*(SA!B22/100)*CC!G$2)+(Feuil3!C$2*(SA!F22/100)*CC!G$3))*100/CC!D$16</f>
        <v>-17.369002304592694</v>
      </c>
      <c r="C22" s="9">
        <f>((Feuil3!D$2*(SA!C22/100)*CC!G$2)+(Feuil3!C$2*(SA!G22/100)*CC!G$3))*100/CC!D$16</f>
        <v>19.495076107977621</v>
      </c>
      <c r="D22" s="9">
        <f>((Feuil3!D$2*(SA!D22/100)*CC!G$2)+(Feuil3!C$2*(SA!H22/100)*CC!G$3))*100/CC!D$16</f>
        <v>0.12099855974211067</v>
      </c>
      <c r="E22" s="9">
        <f>((Feuil3!D$2*(SA!E22/100)*CC!G$2)+(Feuil3!C$2*(SA!I22/100)*CC!G$3))*100/CC!D$16</f>
        <v>1.3762087999237504</v>
      </c>
      <c r="F22" s="9">
        <v>-10.52312433</v>
      </c>
      <c r="G22" s="9">
        <v>28.024305609999999</v>
      </c>
      <c r="H22" s="9">
        <v>0.70493852400000001</v>
      </c>
      <c r="I22" s="9">
        <v>2.5515177069999999</v>
      </c>
      <c r="J22" s="9">
        <v>-78.961768390000003</v>
      </c>
      <c r="K22" s="9">
        <v>-68.894014409999997</v>
      </c>
      <c r="L22" s="9">
        <v>3.4097440450000001</v>
      </c>
      <c r="M22" s="9">
        <v>7.7685365119999998</v>
      </c>
      <c r="N22" s="9">
        <v>-78.961768390000003</v>
      </c>
      <c r="O22" s="9">
        <v>-68.894014409999997</v>
      </c>
      <c r="P22" s="9">
        <v>3.4097440450000001</v>
      </c>
      <c r="Q22" s="9">
        <v>7.7685365119999998</v>
      </c>
    </row>
    <row r="23" spans="1:17" x14ac:dyDescent="0.35">
      <c r="A23" s="12" t="s">
        <v>39</v>
      </c>
      <c r="B23" s="9">
        <f>((Feuil3!D$2*(SA!B23/100)*CC!G$2)+(Feuil3!C$2*(SA!F23/100)*CC!G$3))*100/CC!D$16</f>
        <v>-10.912463052764767</v>
      </c>
      <c r="C23" s="9">
        <f>((Feuil3!D$2*(SA!C23/100)*CC!G$2)+(Feuil3!C$2*(SA!G23/100)*CC!G$3))*100/CC!D$16</f>
        <v>-0.4710985571460759</v>
      </c>
      <c r="D23" s="9">
        <f>((Feuil3!D$2*(SA!D23/100)*CC!G$2)+(Feuil3!C$2*(SA!H23/100)*CC!G$3))*100/CC!D$16</f>
        <v>0.44743772166966361</v>
      </c>
      <c r="E23" s="9">
        <f>((Feuil3!D$2*(SA!E23/100)*CC!G$2)+(Feuil3!C$2*(SA!I23/100)*CC!G$3))*100/CC!D$16</f>
        <v>-5.316109475660947</v>
      </c>
      <c r="F23" s="9">
        <v>-6.9911403710000002</v>
      </c>
      <c r="G23" s="9">
        <v>-0.87919613399999996</v>
      </c>
      <c r="H23" s="9">
        <v>0.40187131300000001</v>
      </c>
      <c r="I23" s="9">
        <v>1.366957765</v>
      </c>
      <c r="J23" s="9">
        <v>-72.982067069999999</v>
      </c>
      <c r="K23" s="9">
        <v>-1.0441440900000001</v>
      </c>
      <c r="L23" s="9">
        <v>-6.9916459939999998</v>
      </c>
      <c r="M23" s="9">
        <v>-75.672282809999999</v>
      </c>
      <c r="N23" s="9">
        <v>-72.982067069999999</v>
      </c>
      <c r="O23" s="9">
        <v>-1.0441440900000001</v>
      </c>
      <c r="P23" s="9">
        <v>-6.9916459939999998</v>
      </c>
      <c r="Q23" s="9">
        <v>-75.672282809999999</v>
      </c>
    </row>
    <row r="24" spans="1:17" x14ac:dyDescent="0.35">
      <c r="A24" s="12" t="s">
        <v>40</v>
      </c>
      <c r="B24" s="9">
        <f>((Feuil3!D$2*(SA!B24/100)*CC!G$2)+(Feuil3!C$2*(SA!F24/100)*CC!G$3))*100/CC!D$16</f>
        <v>-12.473234188199887</v>
      </c>
      <c r="C24" s="9">
        <f>((Feuil3!D$2*(SA!C24/100)*CC!G$2)+(Feuil3!C$2*(SA!G24/100)*CC!G$3))*100/CC!D$16</f>
        <v>-0.31342603295839894</v>
      </c>
      <c r="D24" s="9">
        <f>((Feuil3!D$2*(SA!D24/100)*CC!G$2)+(Feuil3!C$2*(SA!H24/100)*CC!G$3))*100/CC!D$16</f>
        <v>0.20795210329685854</v>
      </c>
      <c r="E24" s="9">
        <f>((Feuil3!D$2*(SA!E24/100)*CC!G$2)+(Feuil3!C$2*(SA!I24/100)*CC!G$3))*100/CC!D$16</f>
        <v>0.42172888687428878</v>
      </c>
      <c r="F24" s="9">
        <v>-6.2637468289999996</v>
      </c>
      <c r="G24" s="9">
        <v>-0.37340711100000001</v>
      </c>
      <c r="H24" s="9">
        <v>0.212297018</v>
      </c>
      <c r="I24" s="9">
        <v>0.429945244</v>
      </c>
      <c r="J24" s="9">
        <v>-75.618316399999998</v>
      </c>
      <c r="K24" s="9">
        <v>-9.3279454860000008</v>
      </c>
      <c r="L24" s="9">
        <v>2.4114957289999999</v>
      </c>
      <c r="M24" s="9">
        <v>4.0147019070000001</v>
      </c>
      <c r="N24" s="9">
        <v>-75.618316399999998</v>
      </c>
      <c r="O24" s="9">
        <v>-9.3279454860000008</v>
      </c>
      <c r="P24" s="9">
        <v>2.4114957289999999</v>
      </c>
      <c r="Q24" s="9">
        <v>4.0147019070000001</v>
      </c>
    </row>
    <row r="25" spans="1:17" x14ac:dyDescent="0.35">
      <c r="A25" s="12" t="s">
        <v>41</v>
      </c>
      <c r="B25" s="9">
        <f>((Feuil3!D$2*(SA!B25/100)*CC!G$2)+(Feuil3!C$2*(SA!F25/100)*CC!G$3))*100/CC!D$16</f>
        <v>-14.722423678696803</v>
      </c>
      <c r="C25" s="9">
        <f>((Feuil3!D$2*(SA!C25/100)*CC!G$2)+(Feuil3!C$2*(SA!G25/100)*CC!G$3))*100/CC!D$16</f>
        <v>-0.40756565119663701</v>
      </c>
      <c r="D25" s="9">
        <f>((Feuil3!D$2*(SA!D25/100)*CC!G$2)+(Feuil3!C$2*(SA!H25/100)*CC!G$3))*100/CC!D$16</f>
        <v>0.223046449794056</v>
      </c>
      <c r="E25" s="9">
        <f>((Feuil3!D$2*(SA!E25/100)*CC!G$2)+(Feuil3!C$2*(SA!I25/100)*CC!G$3))*100/CC!D$16</f>
        <v>0.42937913968960612</v>
      </c>
      <c r="F25" s="9">
        <v>-8.429372334</v>
      </c>
      <c r="G25" s="9">
        <v>-0.44615705</v>
      </c>
      <c r="H25" s="9">
        <v>0.215557162</v>
      </c>
      <c r="I25" s="9">
        <v>0.41153208600000002</v>
      </c>
      <c r="J25" s="9">
        <v>-79.622213540000004</v>
      </c>
      <c r="K25" s="9">
        <v>-4.452885588</v>
      </c>
      <c r="L25" s="9">
        <v>1.4754588200000001</v>
      </c>
      <c r="M25" s="9">
        <v>2.6274539680000002</v>
      </c>
      <c r="N25" s="9">
        <v>-79.622213540000004</v>
      </c>
      <c r="O25" s="9">
        <v>-4.452885588</v>
      </c>
      <c r="P25" s="9">
        <v>1.4754588200000001</v>
      </c>
      <c r="Q25" s="9">
        <v>2.6274539680000002</v>
      </c>
    </row>
    <row r="26" spans="1:17" x14ac:dyDescent="0.35">
      <c r="A26" s="12" t="s">
        <v>42</v>
      </c>
      <c r="B26" s="9">
        <f>((Feuil3!D$2*(SA!B26/100)*CC!G$2)+(Feuil3!C$2*(SA!F26/100)*CC!G$3))*100/CC!D$16</f>
        <v>1.3308572230170754</v>
      </c>
      <c r="C26" s="9">
        <f>((Feuil3!D$2*(SA!C26/100)*CC!G$2)+(Feuil3!C$2*(SA!G26/100)*CC!G$3))*100/CC!D$16</f>
        <v>2.3513017831692826E-2</v>
      </c>
      <c r="D26" s="9">
        <f>((Feuil3!D$2*(SA!D26/100)*CC!G$2)+(Feuil3!C$2*(SA!H26/100)*CC!G$3))*100/CC!D$16</f>
        <v>7.7145996714682958E-4</v>
      </c>
      <c r="E26" s="9">
        <f>((Feuil3!D$2*(SA!E26/100)*CC!G$2)+(Feuil3!C$2*(SA!I26/100)*CC!G$3))*100/CC!D$16</f>
        <v>-1.0686098137493953E-2</v>
      </c>
      <c r="F26" s="9">
        <v>1.461357467</v>
      </c>
      <c r="G26" s="9">
        <v>1.3876671E-2</v>
      </c>
      <c r="H26" s="9">
        <v>-1.1514037E-2</v>
      </c>
      <c r="I26" s="9">
        <v>-2.5005669000000001E-2</v>
      </c>
      <c r="J26" s="9">
        <v>383.42372180000001</v>
      </c>
      <c r="K26" s="9">
        <v>1.8594305250000001</v>
      </c>
      <c r="L26" s="9">
        <v>-0.21895423899999999</v>
      </c>
      <c r="M26" s="9">
        <v>-0.31621499199999997</v>
      </c>
      <c r="N26" s="9">
        <v>383.42372180000001</v>
      </c>
      <c r="O26" s="9">
        <v>1.8594305250000001</v>
      </c>
      <c r="P26" s="9">
        <v>-0.21895423899999999</v>
      </c>
      <c r="Q26" s="9">
        <v>-0.31621499199999997</v>
      </c>
    </row>
    <row r="27" spans="1:17" x14ac:dyDescent="0.35">
      <c r="A27" s="12" t="s">
        <v>43</v>
      </c>
      <c r="B27" s="9">
        <f>((Feuil3!D$2*(SA!B27/100)*CC!G$2)+(Feuil3!C$2*(SA!F27/100)*CC!G$3))*100/CC!D$16</f>
        <v>1.3308572230170754</v>
      </c>
      <c r="C27" s="9">
        <f>((Feuil3!D$2*(SA!C27/100)*CC!G$2)+(Feuil3!C$2*(SA!G27/100)*CC!G$3))*100/CC!D$16</f>
        <v>2.3513017831692826E-2</v>
      </c>
      <c r="D27" s="9">
        <f>((Feuil3!D$2*(SA!D27/100)*CC!G$2)+(Feuil3!C$2*(SA!H27/100)*CC!G$3))*100/CC!D$16</f>
        <v>7.7145996714682958E-4</v>
      </c>
      <c r="E27" s="9">
        <f>((Feuil3!D$2*(SA!E27/100)*CC!G$2)+(Feuil3!C$2*(SA!I27/100)*CC!G$3))*100/CC!D$16</f>
        <v>-1.0686098137493953E-2</v>
      </c>
      <c r="F27" s="9">
        <v>1.461357467</v>
      </c>
      <c r="G27" s="9">
        <v>1.3876671E-2</v>
      </c>
      <c r="H27" s="9">
        <v>-1.1514037E-2</v>
      </c>
      <c r="I27" s="9">
        <v>-2.5005669000000001E-2</v>
      </c>
      <c r="J27" s="9">
        <v>383.42372180000001</v>
      </c>
      <c r="K27" s="9">
        <v>1.8594305250000001</v>
      </c>
      <c r="L27" s="9">
        <v>-0.21895423899999999</v>
      </c>
      <c r="M27" s="9">
        <v>-0.31621499199999997</v>
      </c>
      <c r="N27" s="9">
        <v>383.42372180000001</v>
      </c>
      <c r="O27" s="9">
        <v>1.8594305250000001</v>
      </c>
      <c r="P27" s="9">
        <v>-0.21895423899999999</v>
      </c>
      <c r="Q27" s="9">
        <v>-0.31621499199999997</v>
      </c>
    </row>
    <row r="28" spans="1:17" x14ac:dyDescent="0.35">
      <c r="A28" s="12" t="s">
        <v>44</v>
      </c>
      <c r="B28" s="9">
        <f>((Feuil3!D$2*(SA!B28/100)*CC!G$2)+(Feuil3!C$2*(SA!F28/100)*CC!G$3))*100/CC!D$16</f>
        <v>1594.1914362083537</v>
      </c>
      <c r="C28" s="9">
        <f>((Feuil3!D$2*(SA!C28/100)*CC!G$2)+(Feuil3!C$2*(SA!G28/100)*CC!G$3))*100/CC!D$16</f>
        <v>48.286966446902625</v>
      </c>
      <c r="D28" s="9">
        <f>((Feuil3!D$2*(SA!D28/100)*CC!G$2)+(Feuil3!C$2*(SA!H28/100)*CC!G$3))*100/CC!D$16</f>
        <v>-21.631268927860752</v>
      </c>
      <c r="E28" s="9">
        <f>((Feuil3!D$2*(SA!E28/100)*CC!G$2)+(Feuil3!C$2*(SA!I28/100)*CC!G$3))*100/CC!D$16</f>
        <v>-42.50739307261307</v>
      </c>
      <c r="F28" s="9">
        <v>1860.5035989999999</v>
      </c>
      <c r="G28" s="9">
        <v>56.362440479999997</v>
      </c>
      <c r="H28" s="9">
        <v>-25.273928829999999</v>
      </c>
      <c r="I28" s="9">
        <v>-49.661259649999998</v>
      </c>
      <c r="J28" s="9">
        <v>-71.270303760000004</v>
      </c>
      <c r="K28" s="9">
        <v>-3.6702887369999999</v>
      </c>
      <c r="L28" s="9">
        <v>1.922672913</v>
      </c>
      <c r="M28" s="9">
        <v>3.9557448580000001</v>
      </c>
      <c r="N28" s="9">
        <v>-71.270303760000004</v>
      </c>
      <c r="O28" s="9">
        <v>-3.6702887369999999</v>
      </c>
      <c r="P28" s="9">
        <v>1.922672913</v>
      </c>
      <c r="Q28" s="9">
        <v>3.9557448580000001</v>
      </c>
    </row>
    <row r="29" spans="1:17" x14ac:dyDescent="0.35">
      <c r="A29" s="12" t="s">
        <v>45</v>
      </c>
      <c r="B29" s="9">
        <f>((Feuil3!D$2*(SA!B29/100)*CC!G$2)+(Feuil3!C$2*(SA!F29/100)*CC!G$3))*100/CC!D$16</f>
        <v>-0.4616480274775539</v>
      </c>
      <c r="C29" s="9">
        <f>((Feuil3!D$2*(SA!C29/100)*CC!G$2)+(Feuil3!C$2*(SA!G29/100)*CC!G$3))*100/CC!D$16</f>
        <v>-0.11961023038867542</v>
      </c>
      <c r="D29" s="9">
        <f>((Feuil3!D$2*(SA!D29/100)*CC!G$2)+(Feuil3!C$2*(SA!H29/100)*CC!G$3))*100/CC!D$16</f>
        <v>0.12357241055026116</v>
      </c>
      <c r="E29" s="9">
        <f>((Feuil3!D$2*(SA!E29/100)*CC!G$2)+(Feuil3!C$2*(SA!I29/100)*CC!G$3))*100/CC!D$16</f>
        <v>0.32192459320170214</v>
      </c>
      <c r="F29" s="9">
        <v>-0.49113404300000002</v>
      </c>
      <c r="G29" s="9">
        <v>-0.13321761400000001</v>
      </c>
      <c r="H29" s="9">
        <v>0.11345097899999999</v>
      </c>
      <c r="I29" s="9">
        <v>0.30939992199999999</v>
      </c>
      <c r="J29" s="9">
        <v>-0.72934343199999996</v>
      </c>
      <c r="K29" s="9">
        <v>-0.20070232700000001</v>
      </c>
      <c r="L29" s="9">
        <v>0.17450164600000001</v>
      </c>
      <c r="M29" s="9">
        <v>0.47210779899999999</v>
      </c>
      <c r="N29" s="9">
        <v>-0.72934343199999996</v>
      </c>
      <c r="O29" s="9">
        <v>-0.20070232700000001</v>
      </c>
      <c r="P29" s="9">
        <v>0.17450164600000001</v>
      </c>
      <c r="Q29" s="9">
        <v>0.47210779899999999</v>
      </c>
    </row>
    <row r="30" spans="1:17" x14ac:dyDescent="0.35">
      <c r="A30" s="12" t="s">
        <v>46</v>
      </c>
      <c r="B30" s="9">
        <f>((Feuil3!D$2*(SA!B30/100)*CC!G$2)+(Feuil3!C$2*(SA!F30/100)*CC!G$3))*100/CC!D$16</f>
        <v>9.3467303162939296E-3</v>
      </c>
      <c r="C30" s="9">
        <f>((Feuil3!D$2*(SA!C30/100)*CC!G$2)+(Feuil3!C$2*(SA!G30/100)*CC!G$3))*100/CC!D$16</f>
        <v>9.3643429177234332E-3</v>
      </c>
      <c r="D30" s="9">
        <f>((Feuil3!D$2*(SA!D30/100)*CC!G$2)+(Feuil3!C$2*(SA!H30/100)*CC!G$3))*100/CC!D$16</f>
        <v>9.3819564208749411E-3</v>
      </c>
      <c r="E30" s="9">
        <f>((Feuil3!D$2*(SA!E30/100)*CC!G$2)+(Feuil3!C$2*(SA!I30/100)*CC!G$3))*100/CC!D$16</f>
        <v>9.3995696682580045E-3</v>
      </c>
      <c r="F30" s="9">
        <v>-1.6105659999999999E-3</v>
      </c>
      <c r="G30" s="9">
        <v>-1.5562919999999999E-3</v>
      </c>
      <c r="H30" s="9">
        <v>-1.5020179999999999E-3</v>
      </c>
      <c r="I30" s="9">
        <v>-1.4477450000000001E-3</v>
      </c>
      <c r="J30" s="9">
        <v>-6.9410200000000004E-4</v>
      </c>
      <c r="K30" s="9">
        <v>-6.5817899999999995E-4</v>
      </c>
      <c r="L30" s="9">
        <v>-6.2225599999999996E-4</v>
      </c>
      <c r="M30" s="9">
        <v>-5.8633399999999999E-4</v>
      </c>
      <c r="N30" s="9">
        <v>-6.9410200000000004E-4</v>
      </c>
      <c r="O30" s="9">
        <v>-6.5817899999999995E-4</v>
      </c>
      <c r="P30" s="9">
        <v>-6.2225599999999996E-4</v>
      </c>
      <c r="Q30" s="9">
        <v>-5.8633399999999999E-4</v>
      </c>
    </row>
    <row r="31" spans="1:17" x14ac:dyDescent="0.35">
      <c r="A31" s="12" t="s">
        <v>47</v>
      </c>
      <c r="B31" s="9">
        <f>((Feuil3!D$2*(SA!B31/100)*CC!G$2)+(Feuil3!C$2*(SA!F31/100)*CC!G$3))*100/CC!D$16</f>
        <v>0.48360699843488847</v>
      </c>
      <c r="C31" s="9">
        <f>((Feuil3!D$2*(SA!C31/100)*CC!G$2)+(Feuil3!C$2*(SA!G31/100)*CC!G$3))*100/CC!D$16</f>
        <v>0.17292748889142778</v>
      </c>
      <c r="D31" s="9">
        <f>((Feuil3!D$2*(SA!D31/100)*CC!G$2)+(Feuil3!C$2*(SA!H31/100)*CC!G$3))*100/CC!D$16</f>
        <v>-0.1607924895041464</v>
      </c>
      <c r="E31" s="9">
        <f>((Feuil3!D$2*(SA!E31/100)*CC!G$2)+(Feuil3!C$2*(SA!I31/100)*CC!G$3))*100/CC!D$16</f>
        <v>-0.52514219904830506</v>
      </c>
      <c r="F31" s="9">
        <v>0.33288580699999998</v>
      </c>
      <c r="G31" s="9">
        <v>0.11838731700000001</v>
      </c>
      <c r="H31" s="9">
        <v>-0.13072704499999999</v>
      </c>
      <c r="I31" s="9">
        <v>-0.42175071600000003</v>
      </c>
      <c r="J31" s="9">
        <v>31.353276610000002</v>
      </c>
      <c r="K31" s="9">
        <v>9.6612124369999997</v>
      </c>
      <c r="L31" s="9">
        <v>-8.982615354</v>
      </c>
      <c r="M31" s="9">
        <v>-25.17346805</v>
      </c>
      <c r="N31" s="9">
        <v>31.353276610000002</v>
      </c>
      <c r="O31" s="9">
        <v>9.6612124369999997</v>
      </c>
      <c r="P31" s="9">
        <v>-8.982615354</v>
      </c>
      <c r="Q31" s="9">
        <v>-25.17346805</v>
      </c>
    </row>
    <row r="32" spans="1:17" x14ac:dyDescent="0.35">
      <c r="A32" s="12" t="s">
        <v>48</v>
      </c>
      <c r="B32" s="9">
        <f>((Feuil3!D$2*(SA!B32/100)*CC!G$2)+(Feuil3!C$2*(SA!F32/100)*CC!G$3))*100/CC!D$16</f>
        <v>-12.899269484924135</v>
      </c>
      <c r="C32" s="9">
        <f>((Feuil3!D$2*(SA!C32/100)*CC!G$2)+(Feuil3!C$2*(SA!G32/100)*CC!G$3))*100/CC!D$16</f>
        <v>-0.40474154564383069</v>
      </c>
      <c r="D32" s="9">
        <f>((Feuil3!D$2*(SA!D32/100)*CC!G$2)+(Feuil3!C$2*(SA!H32/100)*CC!G$3))*100/CC!D$16</f>
        <v>0.27906676244073841</v>
      </c>
      <c r="E32" s="9">
        <f>((Feuil3!D$2*(SA!E32/100)*CC!G$2)+(Feuil3!C$2*(SA!I32/100)*CC!G$3))*100/CC!D$16</f>
        <v>0.57251681672263077</v>
      </c>
      <c r="F32" s="9">
        <v>-6.3124505089999996</v>
      </c>
      <c r="G32" s="9">
        <v>-0.33133051099999999</v>
      </c>
      <c r="H32" s="9">
        <v>0.18951759100000001</v>
      </c>
      <c r="I32" s="9">
        <v>0.34580592599999999</v>
      </c>
      <c r="J32" s="9">
        <v>-75.400329260000007</v>
      </c>
      <c r="K32" s="9">
        <v>-7.3228665949999998</v>
      </c>
      <c r="L32" s="9">
        <v>5.0714873259999997</v>
      </c>
      <c r="M32" s="9">
        <v>11.480804020000001</v>
      </c>
      <c r="N32" s="9">
        <v>-75.400329260000007</v>
      </c>
      <c r="O32" s="9">
        <v>-7.3228665949999998</v>
      </c>
      <c r="P32" s="9">
        <v>5.0714873259999997</v>
      </c>
      <c r="Q32" s="9">
        <v>11.480804020000001</v>
      </c>
    </row>
    <row r="33" spans="1:18" x14ac:dyDescent="0.35">
      <c r="A33" s="12" t="s">
        <v>49</v>
      </c>
      <c r="B33" s="9">
        <f>((Feuil3!D$2*(SA!B33/100)*CC!G$2)+(Feuil3!C$2*(SA!F33/100)*CC!G$3))*100/CC!D$16</f>
        <v>9.3493964725233827E-3</v>
      </c>
      <c r="C33" s="9">
        <f>((Feuil3!D$2*(SA!C33/100)*CC!G$2)+(Feuil3!C$2*(SA!G33/100)*CC!G$3))*100/CC!D$16</f>
        <v>9.3652318869449202E-3</v>
      </c>
      <c r="D33" s="9">
        <f>((Feuil3!D$2*(SA!D33/100)*CC!G$2)+(Feuil3!C$2*(SA!H33/100)*CC!G$3))*100/CC!D$16</f>
        <v>9.3810673013664542E-3</v>
      </c>
      <c r="E33" s="9">
        <f>((Feuil3!D$2*(SA!E33/100)*CC!G$2)+(Feuil3!C$2*(SA!I33/100)*CC!G$3))*100/CC!D$16</f>
        <v>9.3969030163619897E-3</v>
      </c>
      <c r="F33" s="9">
        <v>-1.531747E-3</v>
      </c>
      <c r="G33" s="9">
        <v>-1.5300190000000001E-3</v>
      </c>
      <c r="H33" s="9">
        <v>-1.528291E-3</v>
      </c>
      <c r="I33" s="9">
        <v>-1.5265630000000001E-3</v>
      </c>
      <c r="J33" s="9">
        <v>-6.3737400000000001E-4</v>
      </c>
      <c r="K33" s="9">
        <v>-6.3927000000000005E-4</v>
      </c>
      <c r="L33" s="9">
        <v>-6.4116499999999996E-4</v>
      </c>
      <c r="M33" s="9">
        <v>-6.4305999999999999E-4</v>
      </c>
      <c r="N33" s="9">
        <v>-6.3737400000000001E-4</v>
      </c>
      <c r="O33" s="9">
        <v>-6.3927000000000005E-4</v>
      </c>
      <c r="P33" s="9">
        <v>-6.4116499999999996E-4</v>
      </c>
      <c r="Q33" s="9">
        <v>-6.4305999999999999E-4</v>
      </c>
    </row>
    <row r="34" spans="1:18" x14ac:dyDescent="0.35">
      <c r="A34" s="12" t="s">
        <v>50</v>
      </c>
      <c r="B34" s="9">
        <f>((Feuil3!D$2*(SA!B34/100)*CC!G$2)+(Feuil3!C$2*(SA!F34/100)*CC!G$3))*100/CC!D$16</f>
        <v>0.6273639954445811</v>
      </c>
      <c r="C34" s="9">
        <f>((Feuil3!D$2*(SA!C34/100)*CC!G$2)+(Feuil3!C$2*(SA!G34/100)*CC!G$3))*100/CC!D$16</f>
        <v>0.21209451577005284</v>
      </c>
      <c r="D34" s="9">
        <f>((Feuil3!D$2*(SA!D34/100)*CC!G$2)+(Feuil3!C$2*(SA!H34/100)*CC!G$3))*100/CC!D$16</f>
        <v>-0.19025674740779075</v>
      </c>
      <c r="E34" s="9">
        <f>((Feuil3!D$2*(SA!E34/100)*CC!G$2)+(Feuil3!C$2*(SA!I34/100)*CC!G$3))*100/CC!D$16</f>
        <v>-0.58073771137115271</v>
      </c>
      <c r="F34" s="9">
        <v>0.72072066899999998</v>
      </c>
      <c r="G34" s="9">
        <v>0.23539727799999999</v>
      </c>
      <c r="H34" s="9">
        <v>-0.23484671700000001</v>
      </c>
      <c r="I34" s="9">
        <v>-0.69123302799999997</v>
      </c>
      <c r="J34" s="9">
        <v>-6.6293900000000003E-2</v>
      </c>
      <c r="K34" s="9">
        <v>-2.2170146000000002E-2</v>
      </c>
      <c r="L34" s="9">
        <v>2.0555048999999999E-2</v>
      </c>
      <c r="M34" s="9">
        <v>6.1995356000000001E-2</v>
      </c>
      <c r="N34" s="9">
        <v>-6.6293900000000003E-2</v>
      </c>
      <c r="O34" s="9">
        <v>-2.2170146000000002E-2</v>
      </c>
      <c r="P34" s="9">
        <v>2.0555048999999999E-2</v>
      </c>
      <c r="Q34" s="9">
        <v>6.1995356000000001E-2</v>
      </c>
    </row>
    <row r="35" spans="1:18" x14ac:dyDescent="0.35">
      <c r="A35" s="12" t="s">
        <v>51</v>
      </c>
      <c r="B35" s="9">
        <f>((Feuil3!D$2*(SA!B35/100)*CC!G$2)+(Feuil3!C$2*(SA!F35/100)*CC!G$3))*100/CC!D$16</f>
        <v>-1.8201167911568039</v>
      </c>
      <c r="C35" s="9">
        <f>((Feuil3!D$2*(SA!C35/100)*CC!G$2)+(Feuil3!C$2*(SA!G35/100)*CC!G$3))*100/CC!D$16</f>
        <v>-0.60043757509818552</v>
      </c>
      <c r="D35" s="9">
        <f>((Feuil3!D$2*(SA!D35/100)*CC!G$2)+(Feuil3!C$2*(SA!H35/100)*CC!G$3))*100/CC!D$16</f>
        <v>0.61916462199438138</v>
      </c>
      <c r="E35" s="9">
        <f>((Feuil3!D$2*(SA!E35/100)*CC!G$2)+(Feuil3!C$2*(SA!I35/100)*CC!G$3))*100/CC!D$16</f>
        <v>1.8386898263156404</v>
      </c>
      <c r="F35" s="9">
        <v>-1.6168829999999999E-3</v>
      </c>
      <c r="G35" s="9">
        <v>-1.5583940000000001E-3</v>
      </c>
      <c r="H35" s="9">
        <v>-1.499921E-3</v>
      </c>
      <c r="I35" s="9">
        <v>-1.4414650000000001E-3</v>
      </c>
      <c r="J35" s="9">
        <v>-6.3211799999999998E-4</v>
      </c>
      <c r="K35" s="9">
        <v>-6.37518E-4</v>
      </c>
      <c r="L35" s="9">
        <v>-6.42916E-4</v>
      </c>
      <c r="M35" s="9">
        <v>-6.4831299999999997E-4</v>
      </c>
      <c r="N35" s="9">
        <v>-6.3211799999999998E-4</v>
      </c>
      <c r="O35" s="9">
        <v>-6.37518E-4</v>
      </c>
      <c r="P35" s="9">
        <v>-6.42916E-4</v>
      </c>
      <c r="Q35" s="9">
        <v>-6.4831299999999997E-4</v>
      </c>
      <c r="R35" s="9"/>
    </row>
    <row r="36" spans="1:18" x14ac:dyDescent="0.35">
      <c r="A36" s="12" t="s">
        <v>52</v>
      </c>
      <c r="B36" s="9">
        <f>((Feuil3!D$2*(SA!B36/100)*CC!G$2)+(Feuil3!C$2*(SA!F36/100)*CC!G$3))*100/CC!D$16</f>
        <v>-6.4284550371940652</v>
      </c>
      <c r="C36" s="9">
        <f>((Feuil3!D$2*(SA!C36/100)*CC!G$2)+(Feuil3!C$2*(SA!G36/100)*CC!G$3))*100/CC!D$16</f>
        <v>-2.1363152246329467</v>
      </c>
      <c r="D36" s="9">
        <f>((Feuil3!D$2*(SA!D36/100)*CC!G$2)+(Feuil3!C$2*(SA!H36/100)*CC!G$3))*100/CC!D$16</f>
        <v>2.1543924688294256</v>
      </c>
      <c r="E36" s="9">
        <f>((Feuil3!D$2*(SA!E36/100)*CC!G$2)+(Feuil3!C$2*(SA!I36/100)*CC!G$3))*100/CC!D$16</f>
        <v>6.4424274665098125</v>
      </c>
      <c r="F36" s="9">
        <v>-2.1042130000000002E-3</v>
      </c>
      <c r="G36" s="9">
        <v>-1.7206579999999999E-3</v>
      </c>
      <c r="H36" s="9">
        <v>-1.337834E-3</v>
      </c>
      <c r="I36" s="9">
        <v>-9.5573700000000001E-4</v>
      </c>
      <c r="J36" s="9">
        <v>-5.8707900000000001E-4</v>
      </c>
      <c r="K36" s="9">
        <v>-6.2252200000000003E-4</v>
      </c>
      <c r="L36" s="9">
        <v>-6.5789600000000004E-4</v>
      </c>
      <c r="M36" s="9">
        <v>-6.9320299999999998E-4</v>
      </c>
      <c r="N36" s="9">
        <v>-5.8707900000000001E-4</v>
      </c>
      <c r="O36" s="9">
        <v>-6.2252200000000003E-4</v>
      </c>
      <c r="P36" s="9">
        <v>-6.5789600000000004E-4</v>
      </c>
      <c r="Q36" s="9">
        <v>-6.9320299999999998E-4</v>
      </c>
      <c r="R36" s="9"/>
    </row>
    <row r="37" spans="1:18" x14ac:dyDescent="0.35">
      <c r="A37" s="12" t="s">
        <v>53</v>
      </c>
      <c r="B37" s="9">
        <f>((Feuil3!D$2*(SA!B37/100)*CC!G$2)+(Feuil3!C$2*(SA!F37/100)*CC!G$3))*100/CC!D$16</f>
        <v>-2.9167046600348603</v>
      </c>
      <c r="C37" s="9">
        <f>((Feuil3!D$2*(SA!C37/100)*CC!G$2)+(Feuil3!C$2*(SA!G37/100)*CC!G$3))*100/CC!D$16</f>
        <v>-0.96594439387076025</v>
      </c>
      <c r="D37" s="9">
        <f>((Feuil3!D$2*(SA!D37/100)*CC!G$2)+(Feuil3!C$2*(SA!H37/100)*CC!G$3))*100/CC!D$16</f>
        <v>0.98464898035892656</v>
      </c>
      <c r="E37" s="9">
        <f>((Feuil3!D$2*(SA!E37/100)*CC!G$2)+(Feuil3!C$2*(SA!I37/100)*CC!G$3))*100/CC!D$16</f>
        <v>2.9350755418554493</v>
      </c>
      <c r="F37" s="9">
        <v>-1.651895E-3</v>
      </c>
      <c r="G37" s="9">
        <v>-1.5700600000000001E-3</v>
      </c>
      <c r="H37" s="9">
        <v>-1.4882579999999999E-3</v>
      </c>
      <c r="I37" s="9">
        <v>-1.4064889999999999E-3</v>
      </c>
      <c r="J37" s="9">
        <v>-6.2889100000000002E-4</v>
      </c>
      <c r="K37" s="9">
        <v>-6.3644299999999999E-4</v>
      </c>
      <c r="L37" s="9">
        <v>-6.4399200000000002E-4</v>
      </c>
      <c r="M37" s="9">
        <v>-6.5153699999999999E-4</v>
      </c>
      <c r="N37" s="9">
        <v>-6.2889100000000002E-4</v>
      </c>
      <c r="O37" s="9">
        <v>-6.3644299999999999E-4</v>
      </c>
      <c r="P37" s="9">
        <v>-6.4399200000000002E-4</v>
      </c>
      <c r="Q37" s="9">
        <v>-6.5153699999999999E-4</v>
      </c>
      <c r="R37" s="9"/>
    </row>
    <row r="38" spans="1:18" x14ac:dyDescent="0.35">
      <c r="A38" s="12" t="s">
        <v>54</v>
      </c>
      <c r="B38" s="9">
        <f>((Feuil3!D$2*(SA!B38/100)*CC!G$2)+(Feuil3!C$2*(SA!F38/100)*CC!G$3))*100/CC!D$16</f>
        <v>-6.9977716472261156E-2</v>
      </c>
      <c r="C38" s="9">
        <f>((Feuil3!D$2*(SA!C38/100)*CC!G$2)+(Feuil3!C$2*(SA!G38/100)*CC!G$3))*100/CC!D$16</f>
        <v>-1.7077017848201356E-2</v>
      </c>
      <c r="D38" s="9">
        <f>((Feuil3!D$2*(SA!D38/100)*CC!G$2)+(Feuil3!C$2*(SA!H38/100)*CC!G$3))*100/CC!D$16</f>
        <v>3.5823194747700245E-2</v>
      </c>
      <c r="E38" s="9">
        <f>((Feuil3!D$2*(SA!E38/100)*CC!G$2)+(Feuil3!C$2*(SA!I38/100)*CC!G$3))*100/CC!D$16</f>
        <v>8.8722921465730617E-2</v>
      </c>
      <c r="F38" s="9">
        <v>-1.5377699999999999E-3</v>
      </c>
      <c r="G38" s="9">
        <v>-1.532027E-3</v>
      </c>
      <c r="H38" s="9">
        <v>-1.5262839999999999E-3</v>
      </c>
      <c r="I38" s="9">
        <v>-1.520541E-3</v>
      </c>
      <c r="J38" s="9">
        <v>-6.3942000000000003E-4</v>
      </c>
      <c r="K38" s="9">
        <v>-6.3995199999999995E-4</v>
      </c>
      <c r="L38" s="9">
        <v>-6.4048299999999996E-4</v>
      </c>
      <c r="M38" s="9">
        <v>-6.4101399999999997E-4</v>
      </c>
      <c r="N38" s="9">
        <v>-6.3942000000000003E-4</v>
      </c>
      <c r="O38" s="9">
        <v>-6.3995199999999995E-4</v>
      </c>
      <c r="P38" s="9">
        <v>-6.4048299999999996E-4</v>
      </c>
      <c r="Q38" s="9">
        <v>-6.4101399999999997E-4</v>
      </c>
      <c r="R38" s="9"/>
    </row>
    <row r="39" spans="1:18" x14ac:dyDescent="0.35">
      <c r="A39" s="12" t="s">
        <v>55</v>
      </c>
      <c r="B39" s="9">
        <f>((Feuil3!D$2*(SA!B39/100)*CC!G$2)+(Feuil3!C$2*(SA!F39/100)*CC!G$3))*100/CC!D$16</f>
        <v>8.0109686902192449E-3</v>
      </c>
      <c r="C39" s="9">
        <f>((Feuil3!D$2*(SA!C39/100)*CC!G$2)+(Feuil3!C$2*(SA!G39/100)*CC!G$3))*100/CC!D$16</f>
        <v>8.9190893930348736E-3</v>
      </c>
      <c r="D39" s="9">
        <f>((Feuil3!D$2*(SA!D39/100)*CC!G$2)+(Feuil3!C$2*(SA!H39/100)*CC!G$3))*100/CC!D$16</f>
        <v>9.8272097952765026E-3</v>
      </c>
      <c r="E39" s="9">
        <f>((Feuil3!D$2*(SA!E39/100)*CC!G$2)+(Feuil3!C$2*(SA!I39/100)*CC!G$3))*100/CC!D$16</f>
        <v>1.0735330197518126E-2</v>
      </c>
      <c r="F39" s="9">
        <v>-1.529278E-3</v>
      </c>
      <c r="G39" s="9">
        <v>-1.529196E-3</v>
      </c>
      <c r="H39" s="9">
        <v>-1.529114E-3</v>
      </c>
      <c r="I39" s="9">
        <v>-1.529032E-3</v>
      </c>
      <c r="J39" s="9">
        <v>-6.4020600000000004E-4</v>
      </c>
      <c r="K39" s="9">
        <v>-6.4021399999999995E-4</v>
      </c>
      <c r="L39" s="9">
        <v>-6.4022099999999995E-4</v>
      </c>
      <c r="M39" s="9">
        <v>-6.4022899999999997E-4</v>
      </c>
      <c r="N39" s="9">
        <v>-6.4020600000000004E-4</v>
      </c>
      <c r="O39" s="9">
        <v>-6.4021399999999995E-4</v>
      </c>
      <c r="P39" s="9">
        <v>-6.4022099999999995E-4</v>
      </c>
      <c r="Q39" s="9">
        <v>-6.4022899999999997E-4</v>
      </c>
      <c r="R39" s="9"/>
    </row>
    <row r="40" spans="1:18" x14ac:dyDescent="0.35">
      <c r="A40" s="12" t="s">
        <v>56</v>
      </c>
      <c r="B40" s="9">
        <f>((Feuil3!D$2*(SA!B40/100)*CC!G$2)+(Feuil3!C$2*(SA!F40/100)*CC!G$3))*100/CC!D$16</f>
        <v>44.665841749243263</v>
      </c>
      <c r="C40" s="9">
        <f>((Feuil3!D$2*(SA!C40/100)*CC!G$2)+(Feuil3!C$2*(SA!G40/100)*CC!G$3))*100/CC!D$16</f>
        <v>5.0051959609151915</v>
      </c>
      <c r="D40" s="9">
        <f>((Feuil3!D$2*(SA!D40/100)*CC!G$2)+(Feuil3!C$2*(SA!H40/100)*CC!G$3))*100/CC!D$16</f>
        <v>-2.9923158800004006</v>
      </c>
      <c r="E40" s="9">
        <f>((Feuil3!D$2*(SA!E40/100)*CC!G$2)+(Feuil3!C$2*(SA!I40/100)*CC!G$3))*100/CC!D$16</f>
        <v>-6.4266970317971337</v>
      </c>
      <c r="F40" s="9">
        <v>1.521746E-3</v>
      </c>
      <c r="G40" s="9">
        <v>-1.180637E-3</v>
      </c>
      <c r="H40" s="9">
        <v>-1.7394590000000001E-3</v>
      </c>
      <c r="I40" s="9">
        <v>-1.9809139999999999E-3</v>
      </c>
      <c r="J40" s="9">
        <v>-9.2200699999999997E-4</v>
      </c>
      <c r="K40" s="9">
        <v>-6.7241100000000004E-4</v>
      </c>
      <c r="L40" s="9">
        <v>-6.2079099999999999E-4</v>
      </c>
      <c r="M40" s="9">
        <v>-5.9848599999999996E-4</v>
      </c>
      <c r="N40" s="9">
        <v>-9.2200699999999997E-4</v>
      </c>
      <c r="O40" s="9">
        <v>-6.7241100000000004E-4</v>
      </c>
      <c r="P40" s="9">
        <v>-6.2079099999999999E-4</v>
      </c>
      <c r="Q40" s="9">
        <v>-5.9848599999999996E-4</v>
      </c>
      <c r="R40" s="9"/>
    </row>
    <row r="41" spans="1:18" x14ac:dyDescent="0.35">
      <c r="A41" s="12" t="s">
        <v>57</v>
      </c>
      <c r="B41" s="9">
        <f>((Feuil3!D$2*(SA!B41/100)*CC!G$2)+(Feuil3!C$2*(SA!F41/100)*CC!G$3))*100/CC!D$16</f>
        <v>32.700544871147798</v>
      </c>
      <c r="C41" s="9">
        <f>((Feuil3!D$2*(SA!C41/100)*CC!G$2)+(Feuil3!C$2*(SA!G41/100)*CC!G$3))*100/CC!D$16</f>
        <v>3.8813389501259024</v>
      </c>
      <c r="D41" s="9">
        <f>((Feuil3!D$2*(SA!D41/100)*CC!G$2)+(Feuil3!C$2*(SA!H41/100)*CC!G$3))*100/CC!D$16</f>
        <v>-2.3740627549609803</v>
      </c>
      <c r="E41" s="9">
        <f>((Feuil3!D$2*(SA!E41/100)*CC!G$2)+(Feuil3!C$2*(SA!I41/100)*CC!G$3))*100/CC!D$16</f>
        <v>-5.1951049577283408</v>
      </c>
      <c r="F41" s="9">
        <v>-1.5281979999999999E-3</v>
      </c>
      <c r="G41" s="9">
        <v>-1.528836E-3</v>
      </c>
      <c r="H41" s="9">
        <v>-1.5294740000000001E-3</v>
      </c>
      <c r="I41" s="9">
        <v>-1.5301119999999999E-3</v>
      </c>
      <c r="J41" s="9">
        <v>-6.40293E-4</v>
      </c>
      <c r="K41" s="9">
        <v>-6.4024299999999998E-4</v>
      </c>
      <c r="L41" s="9">
        <v>-6.4019200000000004E-4</v>
      </c>
      <c r="M41" s="9">
        <v>-6.4014200000000001E-4</v>
      </c>
      <c r="N41" s="9">
        <v>-6.40293E-4</v>
      </c>
      <c r="O41" s="9">
        <v>-6.4024299999999998E-4</v>
      </c>
      <c r="P41" s="9">
        <v>-6.4019200000000004E-4</v>
      </c>
      <c r="Q41" s="9">
        <v>-6.4014200000000001E-4</v>
      </c>
      <c r="R41" s="9"/>
    </row>
    <row r="42" spans="1:18" x14ac:dyDescent="0.35">
      <c r="A42" s="12" t="s">
        <v>58</v>
      </c>
      <c r="B42" s="9">
        <f>((Feuil3!D$2*(SA!B42/100)*CC!G$2)+(Feuil3!C$2*(SA!F42/100)*CC!G$3))*100/CC!D$16</f>
        <v>-9.678670341086077</v>
      </c>
      <c r="C42" s="9">
        <f>((Feuil3!D$2*(SA!C42/100)*CC!G$2)+(Feuil3!C$2*(SA!G42/100)*CC!G$3))*100/CC!D$16</f>
        <v>-2.9787270027824837</v>
      </c>
      <c r="D42" s="9">
        <f>((Feuil3!D$2*(SA!D42/100)*CC!G$2)+(Feuil3!C$2*(SA!H42/100)*CC!G$3))*100/CC!D$16</f>
        <v>2.9217721259086735</v>
      </c>
      <c r="E42" s="9">
        <f>((Feuil3!D$2*(SA!E42/100)*CC!G$2)+(Feuil3!C$2*(SA!I42/100)*CC!G$3))*100/CC!D$16</f>
        <v>8.6193291011994688</v>
      </c>
      <c r="F42" s="9">
        <v>-1.532982E-3</v>
      </c>
      <c r="G42" s="9">
        <v>-1.52958E-3</v>
      </c>
      <c r="H42" s="9">
        <v>-1.5288999999999999E-3</v>
      </c>
      <c r="I42" s="9">
        <v>-1.5286080000000001E-3</v>
      </c>
      <c r="J42" s="9">
        <v>-6.3991500000000002E-4</v>
      </c>
      <c r="K42" s="9">
        <v>-6.4018400000000002E-4</v>
      </c>
      <c r="L42" s="9">
        <v>-6.4023800000000001E-4</v>
      </c>
      <c r="M42" s="9">
        <v>-6.4026100000000004E-4</v>
      </c>
      <c r="N42" s="9">
        <v>-6.3991500000000002E-4</v>
      </c>
      <c r="O42" s="9">
        <v>-6.4018400000000002E-4</v>
      </c>
      <c r="P42" s="9">
        <v>-6.4023800000000001E-4</v>
      </c>
      <c r="Q42" s="9">
        <v>-6.4026100000000004E-4</v>
      </c>
      <c r="R42" s="9"/>
    </row>
    <row r="43" spans="1:18" x14ac:dyDescent="0.35">
      <c r="A43" s="12" t="s">
        <v>59</v>
      </c>
      <c r="B43" s="9">
        <f>((Feuil3!D$2*(SA!B43/100)*CC!G$2)+(Feuil3!C$2*(SA!F43/100)*CC!G$3))*100/CC!D$16</f>
        <v>-4.6834476531163629</v>
      </c>
      <c r="C43" s="9">
        <f>((Feuil3!D$2*(SA!C43/100)*CC!G$2)+(Feuil3!C$2*(SA!G43/100)*CC!G$3))*100/CC!D$16</f>
        <v>-1.2913614402014593</v>
      </c>
      <c r="D43" s="9">
        <f>((Feuil3!D$2*(SA!D43/100)*CC!G$2)+(Feuil3!C$2*(SA!H43/100)*CC!G$3))*100/CC!D$16</f>
        <v>1.1790321727731341</v>
      </c>
      <c r="E43" s="9">
        <f>((Feuil3!D$2*(SA!E43/100)*CC!G$2)+(Feuil3!C$2*(SA!I43/100)*CC!G$3))*100/CC!D$16</f>
        <v>3.2675881481885432</v>
      </c>
      <c r="F43" s="9">
        <v>-1.531307E-3</v>
      </c>
      <c r="G43" s="9">
        <v>-1.5294799999999999E-3</v>
      </c>
      <c r="H43" s="9">
        <v>-1.5289419999999999E-3</v>
      </c>
      <c r="I43" s="9">
        <v>-1.5286779999999999E-3</v>
      </c>
      <c r="J43" s="9">
        <v>-6.4003900000000002E-4</v>
      </c>
      <c r="K43" s="9">
        <v>-6.4019100000000002E-4</v>
      </c>
      <c r="L43" s="9">
        <v>-6.4023499999999996E-4</v>
      </c>
      <c r="M43" s="9">
        <v>-6.4025599999999996E-4</v>
      </c>
      <c r="N43" s="9">
        <v>-6.4003900000000002E-4</v>
      </c>
      <c r="O43" s="9">
        <v>-6.4019100000000002E-4</v>
      </c>
      <c r="P43" s="9">
        <v>-6.4023499999999996E-4</v>
      </c>
      <c r="Q43" s="9">
        <v>-6.4025599999999996E-4</v>
      </c>
      <c r="R43" s="9"/>
    </row>
    <row r="44" spans="1:18" x14ac:dyDescent="0.35">
      <c r="A44" s="12" t="s">
        <v>60</v>
      </c>
      <c r="B44" s="9">
        <f>((Feuil3!D$2*(SA!B44/100)*CC!G$2)+(Feuil3!C$2*(SA!F44/100)*CC!G$3))*100/CC!D$16</f>
        <v>1.6915287277958917</v>
      </c>
      <c r="C44" s="9">
        <f>((Feuil3!D$2*(SA!C44/100)*CC!G$2)+(Feuil3!C$2*(SA!G44/100)*CC!G$3))*100/CC!D$16</f>
        <v>0.26738254671222289</v>
      </c>
      <c r="D44" s="9">
        <f>((Feuil3!D$2*(SA!D44/100)*CC!G$2)+(Feuil3!C$2*(SA!H44/100)*CC!G$3))*100/CC!D$16</f>
        <v>-0.18359459451783414</v>
      </c>
      <c r="E44" s="9">
        <f>((Feuil3!D$2*(SA!E44/100)*CC!G$2)+(Feuil3!C$2*(SA!I44/100)*CC!G$3))*100/CC!D$16</f>
        <v>-0.57528554578758906</v>
      </c>
      <c r="F44" s="9">
        <v>1.877961277</v>
      </c>
      <c r="G44" s="9">
        <v>0.28557655700000001</v>
      </c>
      <c r="H44" s="9">
        <v>-0.230467117</v>
      </c>
      <c r="I44" s="9">
        <v>-0.73969073799999996</v>
      </c>
      <c r="J44" s="9">
        <v>3.5549363669999998</v>
      </c>
      <c r="K44" s="9">
        <v>0.390539419</v>
      </c>
      <c r="L44" s="9">
        <v>-0.31943160599999998</v>
      </c>
      <c r="M44" s="9">
        <v>-1.2249894569999999</v>
      </c>
      <c r="N44" s="9">
        <v>3.5549363669999998</v>
      </c>
      <c r="O44" s="9">
        <v>0.390539419</v>
      </c>
      <c r="P44" s="9">
        <v>-0.31943160599999998</v>
      </c>
      <c r="Q44" s="9">
        <v>-1.2249894569999999</v>
      </c>
    </row>
    <row r="45" spans="1:18" x14ac:dyDescent="0.35">
      <c r="A45" s="12" t="s">
        <v>61</v>
      </c>
      <c r="B45" s="9">
        <f>((Feuil3!D$2*(SA!B45/100)*CC!G$2)+(Feuil3!C$2*(SA!F45/100)*CC!G$3))*100/CC!D$16</f>
        <v>-6.1059585293023471</v>
      </c>
      <c r="C45" s="9">
        <f>((Feuil3!D$2*(SA!C45/100)*CC!G$2)+(Feuil3!C$2*(SA!G45/100)*CC!G$3))*100/CC!D$16</f>
        <v>1.1848903242112716</v>
      </c>
      <c r="D45" s="9">
        <f>((Feuil3!D$2*(SA!D45/100)*CC!G$2)+(Feuil3!C$2*(SA!H45/100)*CC!G$3))*100/CC!D$16</f>
        <v>-1.0169227183307876</v>
      </c>
      <c r="E45" s="9">
        <f>((Feuil3!D$2*(SA!E45/100)*CC!G$2)+(Feuil3!C$2*(SA!I45/100)*CC!G$3))*100/CC!D$16</f>
        <v>-2.6629900094803398</v>
      </c>
      <c r="F45" s="9">
        <v>-1.0778762749999999</v>
      </c>
      <c r="G45" s="9">
        <v>1.2979681839999999</v>
      </c>
      <c r="H45" s="9">
        <v>-1.1686450390000001</v>
      </c>
      <c r="I45" s="9">
        <v>-3.0944884940000001</v>
      </c>
      <c r="J45" s="9">
        <v>-76.402304310000005</v>
      </c>
      <c r="K45" s="9">
        <v>-2.2502215219999999</v>
      </c>
      <c r="L45" s="9">
        <v>1.339226939</v>
      </c>
      <c r="M45" s="9">
        <v>3.0061887860000001</v>
      </c>
      <c r="N45" s="9">
        <v>-76.402304310000005</v>
      </c>
      <c r="O45" s="9">
        <v>-2.2502215219999999</v>
      </c>
      <c r="P45" s="9">
        <v>1.339226939</v>
      </c>
      <c r="Q45" s="9">
        <v>3.0061887860000001</v>
      </c>
    </row>
    <row r="46" spans="1:18" x14ac:dyDescent="0.35">
      <c r="A46" s="12" t="s">
        <v>62</v>
      </c>
      <c r="B46" s="9">
        <f>((Feuil3!D$2*(SA!B46/100)*CC!G$2)+(Feuil3!C$2*(SA!F46/100)*CC!G$3))*100/CC!D$16</f>
        <v>0.55140281156326254</v>
      </c>
      <c r="C46" s="9">
        <f>((Feuil3!D$2*(SA!C46/100)*CC!G$2)+(Feuil3!C$2*(SA!G46/100)*CC!G$3))*100/CC!D$16</f>
        <v>0.1922904903728706</v>
      </c>
      <c r="D46" s="9">
        <f>((Feuil3!D$2*(SA!D46/100)*CC!G$2)+(Feuil3!C$2*(SA!H46/100)*CC!G$3))*100/CC!D$16</f>
        <v>-0.17537280549353404</v>
      </c>
      <c r="E46" s="9">
        <f>((Feuil3!D$2*(SA!E46/100)*CC!G$2)+(Feuil3!C$2*(SA!I46/100)*CC!G$3))*100/CC!D$16</f>
        <v>-0.54981721180487075</v>
      </c>
      <c r="F46" s="9">
        <v>0.43932932600000002</v>
      </c>
      <c r="G46" s="9">
        <v>0.148275668</v>
      </c>
      <c r="H46" s="9">
        <v>-0.153738491</v>
      </c>
      <c r="I46" s="9">
        <v>-0.46467711</v>
      </c>
      <c r="J46" s="9">
        <v>4.0760322130000004</v>
      </c>
      <c r="K46" s="9">
        <v>1.3623614429999999</v>
      </c>
      <c r="L46" s="9">
        <v>-1.3615659689999999</v>
      </c>
      <c r="M46" s="9">
        <v>-4.0678956560000001</v>
      </c>
      <c r="N46" s="9">
        <v>4.0760322130000004</v>
      </c>
      <c r="O46" s="9">
        <v>1.3623614429999999</v>
      </c>
      <c r="P46" s="9">
        <v>-1.3615659689999999</v>
      </c>
      <c r="Q46" s="9">
        <v>-4.0678956560000001</v>
      </c>
    </row>
    <row r="47" spans="1:18" x14ac:dyDescent="0.35">
      <c r="A47" s="12" t="s">
        <v>63</v>
      </c>
      <c r="B47" s="9">
        <f>((Feuil3!D$2*(SA!B47/100)*CC!G$2)+(Feuil3!C$2*(SA!F47/100)*CC!G$3))*100/CC!D$16</f>
        <v>0.4677933242684516</v>
      </c>
      <c r="C47" s="9">
        <f>((Feuil3!D$2*(SA!C47/100)*CC!G$2)+(Feuil3!C$2*(SA!G47/100)*CC!G$3))*100/CC!D$16</f>
        <v>0.16119592781085762</v>
      </c>
      <c r="D47" s="9">
        <f>((Feuil3!D$2*(SA!D47/100)*CC!G$2)+(Feuil3!C$2*(SA!H47/100)*CC!G$3))*100/CC!D$16</f>
        <v>-0.14122373843720804</v>
      </c>
      <c r="E47" s="9">
        <f>((Feuil3!D$2*(SA!E47/100)*CC!G$2)+(Feuil3!C$2*(SA!I47/100)*CC!G$3))*100/CC!D$16</f>
        <v>-0.43850195232216116</v>
      </c>
      <c r="F47" s="9">
        <v>0.32386432700000001</v>
      </c>
      <c r="G47" s="9">
        <v>0.106494913</v>
      </c>
      <c r="H47" s="9">
        <v>-0.10882665599999999</v>
      </c>
      <c r="I47" s="9">
        <v>-0.32064362899999999</v>
      </c>
      <c r="J47" s="9">
        <v>2.622055241</v>
      </c>
      <c r="K47" s="9">
        <v>0.86220748400000002</v>
      </c>
      <c r="L47" s="9">
        <v>-0.85171254500000004</v>
      </c>
      <c r="M47" s="9">
        <v>-2.518061377</v>
      </c>
      <c r="N47" s="9">
        <v>2.622055241</v>
      </c>
      <c r="O47" s="9">
        <v>0.86220748400000002</v>
      </c>
      <c r="P47" s="9">
        <v>-0.85171254500000004</v>
      </c>
      <c r="Q47" s="9">
        <v>-2.518061377</v>
      </c>
    </row>
    <row r="48" spans="1:18" x14ac:dyDescent="0.35">
      <c r="A48" s="12" t="s">
        <v>64</v>
      </c>
      <c r="B48" s="9">
        <f>((Feuil3!D$2*(SA!B48/100)*CC!G$2)+(Feuil3!C$2*(SA!F48/100)*CC!G$3))*100/CC!D$16</f>
        <v>-3.520259008679414E-2</v>
      </c>
      <c r="C48" s="9">
        <f>((Feuil3!D$2*(SA!C48/100)*CC!G$2)+(Feuil3!C$2*(SA!G48/100)*CC!G$3))*100/CC!D$16</f>
        <v>-5.5221627291729726E-3</v>
      </c>
      <c r="D48" s="9">
        <f>((Feuil3!D$2*(SA!D48/100)*CC!G$2)+(Feuil3!C$2*(SA!H48/100)*CC!G$3))*100/CC!D$16</f>
        <v>2.4296289091878583E-2</v>
      </c>
      <c r="E48" s="9">
        <f>((Feuil3!D$2*(SA!E48/100)*CC!G$2)+(Feuil3!C$2*(SA!I48/100)*CC!G$3))*100/CC!D$16</f>
        <v>5.4203921995783208E-2</v>
      </c>
      <c r="F48" s="9">
        <v>-5.4403584999999997E-2</v>
      </c>
      <c r="G48" s="9">
        <v>-1.9203847999999999E-2</v>
      </c>
      <c r="H48" s="9">
        <v>1.6184227999999998E-2</v>
      </c>
      <c r="I48" s="9">
        <v>5.1699250000000002E-2</v>
      </c>
      <c r="J48" s="9">
        <v>-0.37546402099999998</v>
      </c>
      <c r="K48" s="9">
        <v>-0.124842012</v>
      </c>
      <c r="L48" s="9">
        <v>0.122880765</v>
      </c>
      <c r="M48" s="9">
        <v>0.36792393299999998</v>
      </c>
      <c r="N48" s="9">
        <v>-0.37546402099999998</v>
      </c>
      <c r="O48" s="9">
        <v>-0.124842012</v>
      </c>
      <c r="P48" s="9">
        <v>0.122880765</v>
      </c>
      <c r="Q48" s="9">
        <v>0.36792393299999998</v>
      </c>
    </row>
    <row r="49" spans="1:17" x14ac:dyDescent="0.35">
      <c r="A49" s="12" t="s">
        <v>65</v>
      </c>
      <c r="B49" s="9">
        <f>((Feuil3!D$2*(SA!B49/100)*CC!G$2)+(Feuil3!C$2*(SA!F49/100)*CC!G$3))*100/CC!D$16</f>
        <v>-3.520259008679414E-2</v>
      </c>
      <c r="C49" s="9">
        <f>((Feuil3!D$2*(SA!C49/100)*CC!G$2)+(Feuil3!C$2*(SA!G49/100)*CC!G$3))*100/CC!D$16</f>
        <v>-5.5221627291729726E-3</v>
      </c>
      <c r="D49" s="9">
        <f>((Feuil3!D$2*(SA!D49/100)*CC!G$2)+(Feuil3!C$2*(SA!H49/100)*CC!G$3))*100/CC!D$16</f>
        <v>2.4296289091878583E-2</v>
      </c>
      <c r="E49" s="9">
        <f>((Feuil3!D$2*(SA!E49/100)*CC!G$2)+(Feuil3!C$2*(SA!I49/100)*CC!G$3))*100/CC!D$16</f>
        <v>5.4203921995783208E-2</v>
      </c>
      <c r="F49" s="9">
        <v>-5.4403584999999997E-2</v>
      </c>
      <c r="G49" s="9">
        <v>-1.9203847999999999E-2</v>
      </c>
      <c r="H49" s="9">
        <v>1.6184227999999998E-2</v>
      </c>
      <c r="I49" s="9">
        <v>5.1699250000000002E-2</v>
      </c>
      <c r="J49" s="9">
        <v>-0.37546402099999998</v>
      </c>
      <c r="K49" s="9">
        <v>-0.124842012</v>
      </c>
      <c r="L49" s="9">
        <v>0.122880765</v>
      </c>
      <c r="M49" s="9">
        <v>0.36792393299999998</v>
      </c>
      <c r="N49" s="9">
        <v>-0.37546402099999998</v>
      </c>
      <c r="O49" s="9">
        <v>-0.124842012</v>
      </c>
      <c r="P49" s="9">
        <v>0.122880765</v>
      </c>
      <c r="Q49" s="9">
        <v>0.36792393299999998</v>
      </c>
    </row>
    <row r="50" spans="1:17" x14ac:dyDescent="0.35">
      <c r="A50" s="12" t="s">
        <v>66</v>
      </c>
      <c r="B50" s="9">
        <f>((Feuil3!D$2*(SA!B50/100)*CC!G$2)+(Feuil3!C$2*(SA!F50/100)*CC!G$3))*100/CC!D$16</f>
        <v>-64.41565896877276</v>
      </c>
      <c r="C50" s="9">
        <f>((Feuil3!D$2*(SA!C50/100)*CC!G$2)+(Feuil3!C$2*(SA!G50/100)*CC!G$3))*100/CC!D$16</f>
        <v>-21.319716880320904</v>
      </c>
      <c r="D50" s="9">
        <f>((Feuil3!D$2*(SA!D50/100)*CC!G$2)+(Feuil3!C$2*(SA!H50/100)*CC!G$3))*100/CC!D$16</f>
        <v>21.137494819003628</v>
      </c>
      <c r="E50" s="9">
        <f>((Feuil3!D$2*(SA!E50/100)*CC!G$2)+(Feuil3!C$2*(SA!I50/100)*CC!G$3))*100/CC!D$16</f>
        <v>62.704123022311329</v>
      </c>
      <c r="F50" s="9">
        <v>-75.284054069999996</v>
      </c>
      <c r="G50" s="9">
        <v>-24.927759259999998</v>
      </c>
      <c r="H50" s="9">
        <v>24.691470880000001</v>
      </c>
      <c r="I50" s="9">
        <v>73.27524013</v>
      </c>
      <c r="J50" s="9">
        <v>6.2157755530000003</v>
      </c>
      <c r="K50" s="9">
        <v>2.0532167079999999</v>
      </c>
      <c r="L50" s="9">
        <v>-2.0348949869999999</v>
      </c>
      <c r="M50" s="9">
        <v>-6.0402729209999997</v>
      </c>
      <c r="N50" s="9">
        <v>6.2157755530000003</v>
      </c>
      <c r="O50" s="9">
        <v>2.0532167079999999</v>
      </c>
      <c r="P50" s="9">
        <v>-2.0348949869999999</v>
      </c>
      <c r="Q50" s="9">
        <v>-6.0402729209999997</v>
      </c>
    </row>
    <row r="51" spans="1:17" x14ac:dyDescent="0.35">
      <c r="A51" s="12" t="s">
        <v>71</v>
      </c>
      <c r="B51" s="9">
        <f>((Feuil3!D$2*(SA!B51/100)*CC!G$2)+(Feuil3!C$2*(SA!F51/100)*CC!G$3))*100/CC!D$16</f>
        <v>-2.1078960200869119</v>
      </c>
      <c r="C51" s="9">
        <f>((Feuil3!D$2*(SA!C51/100)*CC!G$2)+(Feuil3!C$2*(SA!G51/100)*CC!G$3))*100/CC!D$16</f>
        <v>-0.3165987989759429</v>
      </c>
      <c r="D51" s="9">
        <f>((Feuil3!D$2*(SA!D51/100)*CC!G$2)+(Feuil3!C$2*(SA!H51/100)*CC!G$3))*100/CC!D$16</f>
        <v>0.22790315974299183</v>
      </c>
      <c r="E51" s="9">
        <f>((Feuil3!D$2*(SA!E51/100)*CC!G$2)+(Feuil3!C$2*(SA!I51/100)*CC!G$3))*100/CC!D$16</f>
        <v>0.50548253266795518</v>
      </c>
      <c r="F51" s="9">
        <v>-2.5118091630000001</v>
      </c>
      <c r="G51" s="9">
        <v>-0.39001814600000001</v>
      </c>
      <c r="H51" s="9">
        <v>0.25977420000000001</v>
      </c>
      <c r="I51" s="9">
        <v>0.59324267799999997</v>
      </c>
      <c r="J51" s="9">
        <v>-5.34601E-4</v>
      </c>
      <c r="K51" s="9">
        <v>-6.1456499999999997E-4</v>
      </c>
      <c r="L51" s="9">
        <v>-6.6190800000000001E-4</v>
      </c>
      <c r="M51" s="9">
        <v>-6.9799300000000005E-4</v>
      </c>
      <c r="N51" s="9">
        <v>-5.34601E-4</v>
      </c>
      <c r="O51" s="9">
        <v>-6.1456499999999997E-4</v>
      </c>
      <c r="P51" s="9">
        <v>-6.6190800000000001E-4</v>
      </c>
      <c r="Q51" s="9">
        <v>-6.9799300000000005E-4</v>
      </c>
    </row>
    <row r="52" spans="1:17" x14ac:dyDescent="0.35">
      <c r="A52" s="12" t="s">
        <v>72</v>
      </c>
      <c r="B52" s="9">
        <f>((Feuil3!D$2*(SA!B52/100)*CC!G$2)+(Feuil3!C$2*(SA!F52/100)*CC!G$3))*100/CC!D$16</f>
        <v>-64.258377175839613</v>
      </c>
      <c r="C52" s="9">
        <f>((Feuil3!D$2*(SA!C52/100)*CC!G$2)+(Feuil3!C$2*(SA!G52/100)*CC!G$3))*100/CC!D$16</f>
        <v>-21.413210295123587</v>
      </c>
      <c r="D52" s="9">
        <f>((Feuil3!D$2*(SA!D52/100)*CC!G$2)+(Feuil3!C$2*(SA!H52/100)*CC!G$3))*100/CC!D$16</f>
        <v>21.431956594161605</v>
      </c>
      <c r="E52" s="9">
        <f>((Feuil3!D$2*(SA!E52/100)*CC!G$2)+(Feuil3!C$2*(SA!I52/100)*CC!G$3))*100/CC!D$16</f>
        <v>64.277123474877641</v>
      </c>
      <c r="F52" s="9">
        <v>-75.000382290000005</v>
      </c>
      <c r="G52" s="9">
        <v>-25.001146869999999</v>
      </c>
      <c r="H52" s="9">
        <v>24.998088559999999</v>
      </c>
      <c r="I52" s="9">
        <v>74.997323980000004</v>
      </c>
      <c r="J52" s="9">
        <v>-6.40217E-4</v>
      </c>
      <c r="K52" s="9">
        <v>-6.40217E-4</v>
      </c>
      <c r="L52" s="9">
        <v>-6.40217E-4</v>
      </c>
      <c r="M52" s="9">
        <v>-6.40217E-4</v>
      </c>
      <c r="N52" s="9">
        <v>-6.40217E-4</v>
      </c>
      <c r="O52" s="9">
        <v>-6.40217E-4</v>
      </c>
      <c r="P52" s="9">
        <v>-6.40217E-4</v>
      </c>
      <c r="Q52" s="9">
        <v>-6.40217E-4</v>
      </c>
    </row>
  </sheetData>
  <mergeCells count="4">
    <mergeCell ref="B2:E2"/>
    <mergeCell ref="F2:I2"/>
    <mergeCell ref="J2:M2"/>
    <mergeCell ref="N2:Q2"/>
  </mergeCells>
  <conditionalFormatting sqref="B3:E52">
    <cfRule type="expression" dxfId="34" priority="38">
      <formula>ABS(B3)&gt;100</formula>
    </cfRule>
    <cfRule type="expression" dxfId="33" priority="39">
      <formula>AND(ABS(B3)&gt;=50, ABS(B3)&lt;=100)</formula>
    </cfRule>
  </conditionalFormatting>
  <conditionalFormatting sqref="S3">
    <cfRule type="expression" dxfId="32" priority="33">
      <formula>ABS(S3)&gt;100</formula>
    </cfRule>
    <cfRule type="expression" dxfId="31" priority="34">
      <formula>AND(ABS(S3)&gt;=50, ABS(S3)&lt;=100)</formula>
    </cfRule>
    <cfRule type="cellIs" dxfId="30" priority="35" operator="between">
      <formula>"ABS(50)"</formula>
      <formula>"ABS(100)   "</formula>
    </cfRule>
    <cfRule type="cellIs" dxfId="29" priority="36" operator="greaterThan">
      <formula>100</formula>
    </cfRule>
    <cfRule type="cellIs" dxfId="28" priority="37" operator="between">
      <formula>50</formula>
      <formula>100</formula>
    </cfRule>
  </conditionalFormatting>
  <conditionalFormatting sqref="S4">
    <cfRule type="expression" dxfId="27" priority="31">
      <formula>ABS(S4)&gt;100</formula>
    </cfRule>
    <cfRule type="expression" dxfId="26" priority="32">
      <formula>AND(ABS(S4)&gt;=50, ABS(S4)&lt;=100)</formula>
    </cfRule>
  </conditionalFormatting>
  <conditionalFormatting sqref="S5">
    <cfRule type="expression" dxfId="25" priority="29">
      <formula>ABS(S5)&gt;100</formula>
    </cfRule>
    <cfRule type="expression" dxfId="24" priority="30">
      <formula>AND(ABS(S5)&gt;=50, ABS(S5)&lt;=100)</formula>
    </cfRule>
  </conditionalFormatting>
  <conditionalFormatting sqref="F3:I43">
    <cfRule type="expression" dxfId="23" priority="23">
      <formula>ABS(F3)&gt;100</formula>
    </cfRule>
    <cfRule type="expression" dxfId="22" priority="24">
      <formula>AND(ABS(F3)&gt;=50, ABS(F3)&lt;=100)</formula>
    </cfRule>
  </conditionalFormatting>
  <conditionalFormatting sqref="F44:I49">
    <cfRule type="expression" dxfId="21" priority="21">
      <formula>ABS(F44)&gt;100</formula>
    </cfRule>
    <cfRule type="expression" dxfId="20" priority="22">
      <formula>AND(ABS(F44)&gt;=50, ABS(F44)&lt;=100)</formula>
    </cfRule>
  </conditionalFormatting>
  <conditionalFormatting sqref="F50:I50">
    <cfRule type="expression" dxfId="19" priority="19">
      <formula>ABS(F50)&gt;100</formula>
    </cfRule>
    <cfRule type="expression" dxfId="18" priority="20">
      <formula>AND(ABS(F50)&gt;=50, ABS(F50)&lt;=100)</formula>
    </cfRule>
  </conditionalFormatting>
  <conditionalFormatting sqref="J3:M43">
    <cfRule type="expression" dxfId="17" priority="17">
      <formula>ABS(J3)&gt;100</formula>
    </cfRule>
    <cfRule type="expression" dxfId="16" priority="18">
      <formula>AND(ABS(J3)&gt;=50, ABS(J3)&lt;=100)</formula>
    </cfRule>
  </conditionalFormatting>
  <conditionalFormatting sqref="J44:M49">
    <cfRule type="expression" dxfId="15" priority="15">
      <formula>ABS(J44)&gt;100</formula>
    </cfRule>
    <cfRule type="expression" dxfId="14" priority="16">
      <formula>AND(ABS(J44)&gt;=50, ABS(J44)&lt;=100)</formula>
    </cfRule>
  </conditionalFormatting>
  <conditionalFormatting sqref="J50:M50">
    <cfRule type="expression" dxfId="13" priority="13">
      <formula>ABS(J50)&gt;100</formula>
    </cfRule>
    <cfRule type="expression" dxfId="12" priority="14">
      <formula>AND(ABS(J50)&gt;=50, ABS(J50)&lt;=100)</formula>
    </cfRule>
  </conditionalFormatting>
  <conditionalFormatting sqref="N3:Q43">
    <cfRule type="expression" dxfId="11" priority="11">
      <formula>ABS(N3)&gt;100</formula>
    </cfRule>
    <cfRule type="expression" dxfId="10" priority="12">
      <formula>AND(ABS(N3)&gt;=50, ABS(N3)&lt;=100)</formula>
    </cfRule>
  </conditionalFormatting>
  <conditionalFormatting sqref="N44:Q49">
    <cfRule type="expression" dxfId="9" priority="9">
      <formula>ABS(N44)&gt;100</formula>
    </cfRule>
    <cfRule type="expression" dxfId="8" priority="10">
      <formula>AND(ABS(N44)&gt;=50, ABS(N44)&lt;=100)</formula>
    </cfRule>
  </conditionalFormatting>
  <conditionalFormatting sqref="N50:Q50">
    <cfRule type="expression" dxfId="7" priority="7">
      <formula>ABS(N50)&gt;100</formula>
    </cfRule>
    <cfRule type="expression" dxfId="6" priority="8">
      <formula>AND(ABS(N50)&gt;=50, ABS(N50)&lt;=100)</formula>
    </cfRule>
  </conditionalFormatting>
  <conditionalFormatting sqref="F51:I52">
    <cfRule type="expression" dxfId="5" priority="5">
      <formula>ABS(F51)&gt;100</formula>
    </cfRule>
    <cfRule type="expression" dxfId="4" priority="6">
      <formula>AND(ABS(F51)&gt;=50, ABS(F51)&lt;=100)</formula>
    </cfRule>
  </conditionalFormatting>
  <conditionalFormatting sqref="J51:M52">
    <cfRule type="expression" dxfId="3" priority="3">
      <formula>ABS(J51)&gt;100</formula>
    </cfRule>
    <cfRule type="expression" dxfId="2" priority="4">
      <formula>AND(ABS(J51)&gt;=50, ABS(J51)&lt;=100)</formula>
    </cfRule>
  </conditionalFormatting>
  <conditionalFormatting sqref="N51:Q52">
    <cfRule type="expression" dxfId="1" priority="1">
      <formula>ABS(N51)&gt;100</formula>
    </cfRule>
    <cfRule type="expression" dxfId="0" priority="2">
      <formula>AND(ABS(N51)&gt;=50, ABS(N51)&lt;=100)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163A-6DA7-40D6-B4CD-FD74CAE0F3FC}">
  <dimension ref="A1:D2"/>
  <sheetViews>
    <sheetView workbookViewId="0">
      <selection activeCell="B2" sqref="B2"/>
    </sheetView>
  </sheetViews>
  <sheetFormatPr baseColWidth="10" defaultRowHeight="14.5" x14ac:dyDescent="0.35"/>
  <sheetData>
    <row r="1" spans="1:4" ht="15" x14ac:dyDescent="0.4">
      <c r="B1" t="s">
        <v>0</v>
      </c>
      <c r="C1" t="s">
        <v>1</v>
      </c>
      <c r="D1" t="s">
        <v>2</v>
      </c>
    </row>
    <row r="2" spans="1:4" x14ac:dyDescent="0.35">
      <c r="A2" t="s">
        <v>13</v>
      </c>
      <c r="B2" s="6">
        <v>6.8950000000000001E-4</v>
      </c>
      <c r="C2" s="6">
        <v>6.5499999999999998E-4</v>
      </c>
      <c r="D2" s="6">
        <v>2.2560000000000001E-4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AE39C-8836-4610-A197-905F5C0A4659}">
  <dimension ref="A1"/>
  <sheetViews>
    <sheetView tabSelected="1"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emissions</vt:lpstr>
      <vt:lpstr>CC</vt:lpstr>
      <vt:lpstr>acidification</vt:lpstr>
      <vt:lpstr>Ozone depeltion</vt:lpstr>
      <vt:lpstr>PM</vt:lpstr>
      <vt:lpstr>SA</vt:lpstr>
      <vt:lpstr>Feuil2</vt:lpstr>
      <vt:lpstr>Feuil3</vt:lpstr>
      <vt:lpstr>Feuil1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Nomena Ravoahangy</dc:creator>
  <cp:lastModifiedBy>Nomena Ravoahangy</cp:lastModifiedBy>
  <dcterms:created xsi:type="dcterms:W3CDTF">2024-08-14T09:53:32Z</dcterms:created>
  <dcterms:modified xsi:type="dcterms:W3CDTF">2024-10-04T19:25:33Z</dcterms:modified>
</cp:coreProperties>
</file>