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biowaste assessment\"/>
    </mc:Choice>
  </mc:AlternateContent>
  <xr:revisionPtr revIDLastSave="0" documentId="13_ncr:1_{0ECE37A9-2391-4C1A-AD8F-7FE83C753C4F}" xr6:coauthVersionLast="36" xr6:coauthVersionMax="36" xr10:uidLastSave="{00000000-0000-0000-0000-000000000000}"/>
  <bookViews>
    <workbookView xWindow="0" yWindow="0" windowWidth="19200" windowHeight="6930" xr2:uid="{6AD091B2-CF8B-4E2B-ABE4-1FDD066D8890}"/>
  </bookViews>
  <sheets>
    <sheet name="Feuil1" sheetId="1" r:id="rId1"/>
    <sheet name="sens anal" sheetId="3" r:id="rId2"/>
    <sheet name="Impact assesment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0" i="1"/>
  <c r="D11" i="1" s="1"/>
  <c r="G10" i="1"/>
  <c r="D12" i="1" l="1"/>
  <c r="D13" i="1" s="1"/>
  <c r="D14" i="1" s="1"/>
  <c r="D15" i="1" s="1"/>
</calcChain>
</file>

<file path=xl/sharedStrings.xml><?xml version="1.0" encoding="utf-8"?>
<sst xmlns="http://schemas.openxmlformats.org/spreadsheetml/2006/main" count="142" uniqueCount="68">
  <si>
    <t>Inventaire de cycle de vie</t>
  </si>
  <si>
    <t>Processus</t>
  </si>
  <si>
    <t>Collection</t>
  </si>
  <si>
    <t>Flow type</t>
  </si>
  <si>
    <t>Flow</t>
  </si>
  <si>
    <t>Quantity</t>
  </si>
  <si>
    <t>Unit</t>
  </si>
  <si>
    <t>Input</t>
  </si>
  <si>
    <t>Biowaste</t>
  </si>
  <si>
    <t>Transport</t>
  </si>
  <si>
    <t>tkm</t>
  </si>
  <si>
    <t>Output</t>
  </si>
  <si>
    <t>Collected biowaste</t>
  </si>
  <si>
    <t>Pretreatment sorting</t>
  </si>
  <si>
    <t>kg</t>
  </si>
  <si>
    <t>Electricity</t>
  </si>
  <si>
    <t>Landfilling of reject</t>
  </si>
  <si>
    <t>kWh</t>
  </si>
  <si>
    <t>Correction of C/N</t>
  </si>
  <si>
    <t>Wood chips</t>
  </si>
  <si>
    <t xml:space="preserve">Sorted biowaste </t>
  </si>
  <si>
    <t>Mixed biowaste</t>
  </si>
  <si>
    <t>Active composting</t>
  </si>
  <si>
    <t>Hypothesis</t>
  </si>
  <si>
    <t xml:space="preserve">Distance from household to the composting plant is 70km </t>
  </si>
  <si>
    <t>There is no loss of waste during the transport</t>
  </si>
  <si>
    <t>Recovered organic fraction</t>
  </si>
  <si>
    <t>Impact category</t>
  </si>
  <si>
    <t>Reference unit</t>
  </si>
  <si>
    <t>acidification: terrestrial - terrestrial acidification potential (TAP)</t>
  </si>
  <si>
    <t>kg SO2-Eq</t>
  </si>
  <si>
    <t>climate change - global warming potential (GWP1000)</t>
  </si>
  <si>
    <t>kg CO2-Eq</t>
  </si>
  <si>
    <t>ecotoxicity: freshwater - freshwater ecotoxicity potential (FETP)</t>
  </si>
  <si>
    <t>kg 1,4-DCB-Eq</t>
  </si>
  <si>
    <t>ecotoxicity: marine - marine ecotoxicity potential (METP)</t>
  </si>
  <si>
    <t>ecotoxicity: terrestrial - terrestrial ecotoxicity potential (TETP)</t>
  </si>
  <si>
    <t>energy resources: non-renewable, fossil - fossil fuel potential (FFP)</t>
  </si>
  <si>
    <t>kg oil-Eq</t>
  </si>
  <si>
    <t>eutrophication: freshwater - freshwater eutrophication potential (FEP)</t>
  </si>
  <si>
    <t>kg P-Eq</t>
  </si>
  <si>
    <t>eutrophication: marine - marine eutrophication potential (MEP)</t>
  </si>
  <si>
    <t>kg N-Eq</t>
  </si>
  <si>
    <t>human toxicity: carcinogenic - human toxicity potential (HTPc)</t>
  </si>
  <si>
    <t>human toxicity: non-carcinogenic - human toxicity potential (HTPnc)</t>
  </si>
  <si>
    <t>ionising radiation - ionising radiation potential (IRP)</t>
  </si>
  <si>
    <t>kBq Co-60-Eq</t>
  </si>
  <si>
    <t>land use - agricultural land occupation (LOP)</t>
  </si>
  <si>
    <t>m2*a crop-Eq</t>
  </si>
  <si>
    <t>material resources: metals/minerals - surplus ore potential (SOP)</t>
  </si>
  <si>
    <t>kg Cu-Eq</t>
  </si>
  <si>
    <t>ozone depletion - ozone depletion potential (ODPinfinite)</t>
  </si>
  <si>
    <t>kg CFC-11-Eq</t>
  </si>
  <si>
    <t>particulate matter formation - particulate matter formation potential (PMFP)</t>
  </si>
  <si>
    <t>kg PM2.5-Eq</t>
  </si>
  <si>
    <t>photochemical oxidant formation: human health - photochemical oxidant formation potential: humans (HOFP)</t>
  </si>
  <si>
    <t>kg NOx-Eq</t>
  </si>
  <si>
    <t>photochemical oxidant formation: terrestrial ecosystems - photochemical oxidant formation potential: ecosystems (EOFP)</t>
  </si>
  <si>
    <t>water use - water consumption potential (WCP)</t>
  </si>
  <si>
    <t>m3</t>
  </si>
  <si>
    <t>Pretreatment</t>
  </si>
  <si>
    <t>Substitution of N</t>
  </si>
  <si>
    <t>Substitution of P</t>
  </si>
  <si>
    <t>Substitution of K</t>
  </si>
  <si>
    <t>Emissions from use-on-land</t>
  </si>
  <si>
    <t>Treated biowaste</t>
  </si>
  <si>
    <t>Substitution of peat</t>
  </si>
  <si>
    <t>Avoided emission from peat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</si>
</sst>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3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'sens anal'!$D$3</c:f>
              <c:strCache>
                <c:ptCount val="1"/>
                <c:pt idx="0">
                  <c:v>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anal'!$D$4:$D$21</c:f>
              <c:numCache>
                <c:formatCode>General</c:formatCode>
                <c:ptCount val="18"/>
                <c:pt idx="0">
                  <c:v>2.8535590183212509E-4</c:v>
                </c:pt>
                <c:pt idx="1">
                  <c:v>8.9838737018945458E-2</c:v>
                </c:pt>
                <c:pt idx="2">
                  <c:v>5.2865698179702895E-4</c:v>
                </c:pt>
                <c:pt idx="3">
                  <c:v>5.1157485843469832</c:v>
                </c:pt>
                <c:pt idx="4">
                  <c:v>0.14995514824284653</c:v>
                </c:pt>
                <c:pt idx="5">
                  <c:v>2.9069438663577616E-2</c:v>
                </c:pt>
                <c:pt idx="6">
                  <c:v>1.8135026362731333E-6</c:v>
                </c:pt>
                <c:pt idx="7">
                  <c:v>1.9995297039756764E-6</c:v>
                </c:pt>
                <c:pt idx="8">
                  <c:v>0.10020679183197641</c:v>
                </c:pt>
                <c:pt idx="9">
                  <c:v>4.1738877272494035</c:v>
                </c:pt>
                <c:pt idx="10">
                  <c:v>5.3292743289332014E-4</c:v>
                </c:pt>
                <c:pt idx="11">
                  <c:v>5.1291348061901511E-4</c:v>
                </c:pt>
                <c:pt idx="12">
                  <c:v>6.2613934116588846E-4</c:v>
                </c:pt>
                <c:pt idx="13">
                  <c:v>7.0557236839796953E-8</c:v>
                </c:pt>
                <c:pt idx="14">
                  <c:v>1.3508741820205333E-4</c:v>
                </c:pt>
                <c:pt idx="15">
                  <c:v>6.4900415428615526E-4</c:v>
                </c:pt>
                <c:pt idx="16">
                  <c:v>6.9009043413919787E-4</c:v>
                </c:pt>
                <c:pt idx="17">
                  <c:v>4.8533309379074244E-5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0-4FAC-B945-76829478D35E}"/>
            </c:ext>
          </c:extLst>
        </c:ser>
        <c:ser>
          <c:idx val="1"/>
          <c:order val="1"/>
          <c:tx>
            <c:strRef>
              <c:f>'sens anal'!$E$3</c:f>
              <c:strCache>
                <c:ptCount val="1"/>
                <c:pt idx="0">
                  <c:v>Pretreatment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anal'!$E$4:$E$21</c:f>
              <c:numCache>
                <c:formatCode>General</c:formatCode>
                <c:ptCount val="18"/>
                <c:pt idx="0">
                  <c:v>7.706693200054162E-6</c:v>
                </c:pt>
                <c:pt idx="1">
                  <c:v>2.1568429670380113E-3</c:v>
                </c:pt>
                <c:pt idx="2">
                  <c:v>3.8446634977249154E-4</c:v>
                </c:pt>
                <c:pt idx="3">
                  <c:v>1.0230403104251731</c:v>
                </c:pt>
                <c:pt idx="4">
                  <c:v>2.1521636059715566E-2</c:v>
                </c:pt>
                <c:pt idx="5">
                  <c:v>5.8430428358034259E-4</c:v>
                </c:pt>
                <c:pt idx="6">
                  <c:v>9.8292453155062636E-7</c:v>
                </c:pt>
                <c:pt idx="7">
                  <c:v>1.105972816149509E-7</c:v>
                </c:pt>
                <c:pt idx="8">
                  <c:v>9.1293931102857401E-3</c:v>
                </c:pt>
                <c:pt idx="9">
                  <c:v>0.82924331070251178</c:v>
                </c:pt>
                <c:pt idx="10">
                  <c:v>5.2118763338700191E-3</c:v>
                </c:pt>
                <c:pt idx="11">
                  <c:v>2.4557340712461843E-4</c:v>
                </c:pt>
                <c:pt idx="12">
                  <c:v>2.9121509376240523E-5</c:v>
                </c:pt>
                <c:pt idx="13">
                  <c:v>3.3323048396452555E-9</c:v>
                </c:pt>
                <c:pt idx="14">
                  <c:v>3.7604334742995698E-6</c:v>
                </c:pt>
                <c:pt idx="15">
                  <c:v>4.4723758989248636E-6</c:v>
                </c:pt>
                <c:pt idx="16">
                  <c:v>4.6640389043813116E-6</c:v>
                </c:pt>
                <c:pt idx="17">
                  <c:v>3.9877749423841023E-5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0-4FAC-B945-76829478D35E}"/>
            </c:ext>
          </c:extLst>
        </c:ser>
        <c:ser>
          <c:idx val="2"/>
          <c:order val="2"/>
          <c:tx>
            <c:strRef>
              <c:f>'sens anal'!$F$3</c:f>
              <c:strCache>
                <c:ptCount val="1"/>
                <c:pt idx="0">
                  <c:v>Correction of C/N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anal'!$F$4:$F$21</c:f>
              <c:numCache>
                <c:formatCode>General</c:formatCode>
                <c:ptCount val="18"/>
                <c:pt idx="0">
                  <c:v>2.4055114612918266E-5</c:v>
                </c:pt>
                <c:pt idx="1">
                  <c:v>5.2550607217414121E-3</c:v>
                </c:pt>
                <c:pt idx="2">
                  <c:v>2.2692969276284211E-4</c:v>
                </c:pt>
                <c:pt idx="3">
                  <c:v>1.6196489545284567</c:v>
                </c:pt>
                <c:pt idx="4">
                  <c:v>5.6021422250560803E-2</c:v>
                </c:pt>
                <c:pt idx="5">
                  <c:v>1.8936044827155332E-3</c:v>
                </c:pt>
                <c:pt idx="6">
                  <c:v>2.5906365060938952E-6</c:v>
                </c:pt>
                <c:pt idx="7">
                  <c:v>3.9517137271443286E-7</c:v>
                </c:pt>
                <c:pt idx="8">
                  <c:v>3.1642050357722086E-2</c:v>
                </c:pt>
                <c:pt idx="9">
                  <c:v>1.3382992065504018</c:v>
                </c:pt>
                <c:pt idx="10">
                  <c:v>1.6025746868413098E-3</c:v>
                </c:pt>
                <c:pt idx="11">
                  <c:v>2.8515721586644338E-2</c:v>
                </c:pt>
                <c:pt idx="12">
                  <c:v>9.9086318463405162E-5</c:v>
                </c:pt>
                <c:pt idx="13">
                  <c:v>6.5056739992697236E-9</c:v>
                </c:pt>
                <c:pt idx="14">
                  <c:v>1.3988999613608951E-5</c:v>
                </c:pt>
                <c:pt idx="15">
                  <c:v>3.7129517886319796E-5</c:v>
                </c:pt>
                <c:pt idx="16">
                  <c:v>3.8817482284953305E-5</c:v>
                </c:pt>
                <c:pt idx="17">
                  <c:v>1.1291910327011323E-4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0-4FAC-B945-76829478D35E}"/>
            </c:ext>
          </c:extLst>
        </c:ser>
        <c:ser>
          <c:idx val="3"/>
          <c:order val="3"/>
          <c:tx>
            <c:strRef>
              <c:f>'sens anal'!$G$3</c:f>
              <c:strCache>
                <c:ptCount val="1"/>
                <c:pt idx="0">
                  <c:v>Active composting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anal'!$G$4:$G$21</c:f>
              <c:numCache>
                <c:formatCode>General</c:formatCode>
                <c:ptCount val="18"/>
                <c:pt idx="0">
                  <c:v>5.9570669320005432E-4</c:v>
                </c:pt>
                <c:pt idx="1">
                  <c:v>7.3537469670380455E-3</c:v>
                </c:pt>
                <c:pt idx="2">
                  <c:v>3.8446634977249702E-4</c:v>
                </c:pt>
                <c:pt idx="3">
                  <c:v>1.0230403104252426</c:v>
                </c:pt>
                <c:pt idx="4">
                  <c:v>2.1521636059715778E-2</c:v>
                </c:pt>
                <c:pt idx="5">
                  <c:v>5.8430428358035701E-4</c:v>
                </c:pt>
                <c:pt idx="6">
                  <c:v>9.8292453155063144E-7</c:v>
                </c:pt>
                <c:pt idx="7">
                  <c:v>1.1059728161495223E-7</c:v>
                </c:pt>
                <c:pt idx="8">
                  <c:v>9.1293931102859969E-3</c:v>
                </c:pt>
                <c:pt idx="9">
                  <c:v>0.82924331070257362</c:v>
                </c:pt>
                <c:pt idx="10">
                  <c:v>5.2118763338700087E-3</c:v>
                </c:pt>
                <c:pt idx="11">
                  <c:v>2.4557340712462206E-4</c:v>
                </c:pt>
                <c:pt idx="12">
                  <c:v>2.9121509376241525E-5</c:v>
                </c:pt>
                <c:pt idx="13">
                  <c:v>1.0168723048396454E-6</c:v>
                </c:pt>
                <c:pt idx="14">
                  <c:v>7.5760433474299715E-5</c:v>
                </c:pt>
                <c:pt idx="15">
                  <c:v>4.4723758989252549E-6</c:v>
                </c:pt>
                <c:pt idx="16">
                  <c:v>4.6640389043817156E-6</c:v>
                </c:pt>
                <c:pt idx="17">
                  <c:v>3.9877749423840989E-5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B0-4FAC-B945-76829478D35E}"/>
            </c:ext>
          </c:extLst>
        </c:ser>
        <c:ser>
          <c:idx val="4"/>
          <c:order val="4"/>
          <c:tx>
            <c:strRef>
              <c:f>'sens anal'!$H$3</c:f>
              <c:strCache>
                <c:ptCount val="1"/>
                <c:pt idx="0">
                  <c:v>Substitution of 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anal'!$H$4:$H$21</c:f>
              <c:numCache>
                <c:formatCode>General</c:formatCode>
                <c:ptCount val="18"/>
                <c:pt idx="0">
                  <c:v>-1.2484245174020799E-4</c:v>
                </c:pt>
                <c:pt idx="1">
                  <c:v>-2.7831129408856681E-2</c:v>
                </c:pt>
                <c:pt idx="2">
                  <c:v>-1.6397526425042505E-3</c:v>
                </c:pt>
                <c:pt idx="3">
                  <c:v>-6.5792474234713918</c:v>
                </c:pt>
                <c:pt idx="4">
                  <c:v>-0.1646517251230884</c:v>
                </c:pt>
                <c:pt idx="5">
                  <c:v>-9.5710859915187317E-3</c:v>
                </c:pt>
                <c:pt idx="6">
                  <c:v>-4.1428579162295874E-6</c:v>
                </c:pt>
                <c:pt idx="7">
                  <c:v>-3.8896784190431554E-6</c:v>
                </c:pt>
                <c:pt idx="8">
                  <c:v>-0.11012714939788457</c:v>
                </c:pt>
                <c:pt idx="9">
                  <c:v>-5.3821519474456947</c:v>
                </c:pt>
                <c:pt idx="10">
                  <c:v>-1.5251453155926777E-3</c:v>
                </c:pt>
                <c:pt idx="11">
                  <c:v>-3.5879855932289655E-4</c:v>
                </c:pt>
                <c:pt idx="12">
                  <c:v>-3.9602409802939789E-4</c:v>
                </c:pt>
                <c:pt idx="13">
                  <c:v>-1.8224873916771299E-7</c:v>
                </c:pt>
                <c:pt idx="14">
                  <c:v>-2.7260345591390788E-5</c:v>
                </c:pt>
                <c:pt idx="15">
                  <c:v>-4.2169359742560423E-5</c:v>
                </c:pt>
                <c:pt idx="16">
                  <c:v>-4.5914419482144714E-5</c:v>
                </c:pt>
                <c:pt idx="17">
                  <c:v>-5.1489077102630069E-4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B0-4FAC-B945-76829478D35E}"/>
            </c:ext>
          </c:extLst>
        </c:ser>
        <c:ser>
          <c:idx val="5"/>
          <c:order val="5"/>
          <c:tx>
            <c:strRef>
              <c:f>'sens anal'!$I$3</c:f>
              <c:strCache>
                <c:ptCount val="1"/>
                <c:pt idx="0">
                  <c:v>Substitution of 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anal'!$I$4:$I$21</c:f>
              <c:numCache>
                <c:formatCode>General</c:formatCode>
                <c:ptCount val="18"/>
                <c:pt idx="0">
                  <c:v>-5.9498855991657613E-5</c:v>
                </c:pt>
                <c:pt idx="1">
                  <c:v>-3.9644878973332737E-3</c:v>
                </c:pt>
                <c:pt idx="2">
                  <c:v>-6.1544355322650218E-4</c:v>
                </c:pt>
                <c:pt idx="3">
                  <c:v>-3.0106839703609918</c:v>
                </c:pt>
                <c:pt idx="4">
                  <c:v>-6.8019012115939845E-2</c:v>
                </c:pt>
                <c:pt idx="5">
                  <c:v>-1.1175347285248113E-3</c:v>
                </c:pt>
                <c:pt idx="6">
                  <c:v>-6.4951947491144625E-6</c:v>
                </c:pt>
                <c:pt idx="7">
                  <c:v>-3.4432066585700145E-7</c:v>
                </c:pt>
                <c:pt idx="8">
                  <c:v>-3.7265533863382154E-2</c:v>
                </c:pt>
                <c:pt idx="9">
                  <c:v>-2.5633605511059723</c:v>
                </c:pt>
                <c:pt idx="10">
                  <c:v>-1.8666186801956858E-3</c:v>
                </c:pt>
                <c:pt idx="11">
                  <c:v>-4.4622944573399938E-4</c:v>
                </c:pt>
                <c:pt idx="12">
                  <c:v>-2.8031777492661222E-4</c:v>
                </c:pt>
                <c:pt idx="13">
                  <c:v>-2.4471036948403583E-9</c:v>
                </c:pt>
                <c:pt idx="14">
                  <c:v>-2.0638425065032114E-5</c:v>
                </c:pt>
                <c:pt idx="15">
                  <c:v>-9.378986292532606E-6</c:v>
                </c:pt>
                <c:pt idx="16">
                  <c:v>-9.7841704529729048E-6</c:v>
                </c:pt>
                <c:pt idx="17">
                  <c:v>-1.294368435630074E-4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B0-4FAC-B945-76829478D35E}"/>
            </c:ext>
          </c:extLst>
        </c:ser>
        <c:ser>
          <c:idx val="6"/>
          <c:order val="6"/>
          <c:tx>
            <c:strRef>
              <c:f>'sens anal'!$J$3</c:f>
              <c:strCache>
                <c:ptCount val="1"/>
                <c:pt idx="0">
                  <c:v>Substitution of 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anal'!$J$4:$J$21</c:f>
              <c:numCache>
                <c:formatCode>General</c:formatCode>
                <c:ptCount val="18"/>
                <c:pt idx="0">
                  <c:v>-7.1994487266893027E-6</c:v>
                </c:pt>
                <c:pt idx="1">
                  <c:v>-2.0164740908545564E-3</c:v>
                </c:pt>
                <c:pt idx="2">
                  <c:v>-1.5524721579291857E-4</c:v>
                </c:pt>
                <c:pt idx="3">
                  <c:v>-0.74310644727053221</c:v>
                </c:pt>
                <c:pt idx="4">
                  <c:v>-2.7506480747911552E-2</c:v>
                </c:pt>
                <c:pt idx="5">
                  <c:v>-7.3274047513874558E-4</c:v>
                </c:pt>
                <c:pt idx="6">
                  <c:v>-4.6936887846346539E-7</c:v>
                </c:pt>
                <c:pt idx="7">
                  <c:v>-6.1596482611027948E-8</c:v>
                </c:pt>
                <c:pt idx="8">
                  <c:v>-1.2902922577711043E-2</c:v>
                </c:pt>
                <c:pt idx="9">
                  <c:v>-0.60351778295460079</c:v>
                </c:pt>
                <c:pt idx="10">
                  <c:v>-1.4187344364450358E-4</c:v>
                </c:pt>
                <c:pt idx="11">
                  <c:v>-1.3975771585948479E-4</c:v>
                </c:pt>
                <c:pt idx="12">
                  <c:v>-6.4790979046630505E-5</c:v>
                </c:pt>
                <c:pt idx="13">
                  <c:v>-1.0417671767703387E-9</c:v>
                </c:pt>
                <c:pt idx="14">
                  <c:v>-2.8223300481589235E-6</c:v>
                </c:pt>
                <c:pt idx="15">
                  <c:v>-7.6616638104731251E-6</c:v>
                </c:pt>
                <c:pt idx="16">
                  <c:v>-8.0464421322379397E-6</c:v>
                </c:pt>
                <c:pt idx="17">
                  <c:v>-2.259718727428613E-5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B0-4FAC-B945-76829478D35E}"/>
            </c:ext>
          </c:extLst>
        </c:ser>
        <c:ser>
          <c:idx val="7"/>
          <c:order val="7"/>
          <c:tx>
            <c:strRef>
              <c:f>'sens anal'!$K$3</c:f>
              <c:strCache>
                <c:ptCount val="1"/>
                <c:pt idx="0">
                  <c:v>Emissions from use-on-land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anal'!$K$4:$K$21</c:f>
              <c:numCache>
                <c:formatCode>General</c:formatCode>
                <c:ptCount val="18"/>
                <c:pt idx="0">
                  <c:v>4.6255999999999999E-5</c:v>
                </c:pt>
                <c:pt idx="1">
                  <c:v>2.3561199999999997E-3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-9.4380000000000001E-6</c:v>
                </c:pt>
                <c:pt idx="7">
                  <c:v>3.9991600000000005E-4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5.0829999999999997E-7</c:v>
                </c:pt>
                <c:pt idx="14">
                  <c:v>5.6640000000000003E-6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B0-4FAC-B945-76829478D35E}"/>
            </c:ext>
          </c:extLst>
        </c:ser>
        <c:ser>
          <c:idx val="8"/>
          <c:order val="8"/>
          <c:tx>
            <c:strRef>
              <c:f>'sens anal'!$L$3</c:f>
              <c:strCache>
                <c:ptCount val="1"/>
                <c:pt idx="0">
                  <c:v>Substitution of peat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anal'!$L$4:$L$21</c:f>
              <c:numCache>
                <c:formatCode>General</c:formatCode>
                <c:ptCount val="18"/>
                <c:pt idx="0">
                  <c:v>-5.3609776418471758E-6</c:v>
                </c:pt>
                <c:pt idx="1">
                  <c:v>-1.4507934690701982E-3</c:v>
                </c:pt>
                <c:pt idx="2">
                  <c:v>-8.3465440691400867E-5</c:v>
                </c:pt>
                <c:pt idx="3">
                  <c:v>-0.40074594950747344</c:v>
                </c:pt>
                <c:pt idx="4">
                  <c:v>-1.5035923790385836E-2</c:v>
                </c:pt>
                <c:pt idx="5">
                  <c:v>-4.0643712422935609E-2</c:v>
                </c:pt>
                <c:pt idx="6">
                  <c:v>-3.2558684838016532E-7</c:v>
                </c:pt>
                <c:pt idx="7">
                  <c:v>-5.3530681147185969E-8</c:v>
                </c:pt>
                <c:pt idx="8">
                  <c:v>-1.2447595704434364E-2</c:v>
                </c:pt>
                <c:pt idx="9">
                  <c:v>-0.31618265331932455</c:v>
                </c:pt>
                <c:pt idx="10">
                  <c:v>-1.3061242628545897E-3</c:v>
                </c:pt>
                <c:pt idx="11">
                  <c:v>-2.3916140008256169E-4</c:v>
                </c:pt>
                <c:pt idx="12">
                  <c:v>-5.2550355320052478E-5</c:v>
                </c:pt>
                <c:pt idx="13">
                  <c:v>-1.1753590812108189E-9</c:v>
                </c:pt>
                <c:pt idx="14">
                  <c:v>-2.4413740999270037E-6</c:v>
                </c:pt>
                <c:pt idx="15">
                  <c:v>-8.7955620968817738E-6</c:v>
                </c:pt>
                <c:pt idx="16">
                  <c:v>-9.0679757148445537E-6</c:v>
                </c:pt>
                <c:pt idx="17">
                  <c:v>-1.4822075560791048E-4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B0-4FAC-B945-76829478D35E}"/>
            </c:ext>
          </c:extLst>
        </c:ser>
        <c:ser>
          <c:idx val="9"/>
          <c:order val="9"/>
          <c:tx>
            <c:strRef>
              <c:f>'sens anal'!$M$3</c:f>
              <c:strCache>
                <c:ptCount val="1"/>
                <c:pt idx="0">
                  <c:v>Avoided emission from peat use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'sens anal'!$B$4:$C$21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'sens anal'!$M$4:$M$21</c:f>
              <c:numCache>
                <c:formatCode>General</c:formatCode>
                <c:ptCount val="18"/>
                <c:pt idx="0">
                  <c:v>0</c:v>
                </c:pt>
                <c:pt idx="1">
                  <c:v>-0.13400000000000001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B0-4FAC-B945-76829478D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7546367"/>
        <c:axId val="1593716847"/>
      </c:barChart>
      <c:catAx>
        <c:axId val="139754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716847"/>
        <c:crosses val="autoZero"/>
        <c:auto val="1"/>
        <c:lblAlgn val="ctr"/>
        <c:lblOffset val="100"/>
        <c:noMultiLvlLbl val="0"/>
      </c:catAx>
      <c:valAx>
        <c:axId val="15937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754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'Impact assesment'!$D$2</c:f>
              <c:strCache>
                <c:ptCount val="1"/>
                <c:pt idx="0">
                  <c:v>Collection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assesment'!$D$3:$D$20</c:f>
              <c:numCache>
                <c:formatCode>General</c:formatCode>
                <c:ptCount val="18"/>
                <c:pt idx="0">
                  <c:v>2.8535590183212509E-4</c:v>
                </c:pt>
                <c:pt idx="1">
                  <c:v>8.9838737018945458E-2</c:v>
                </c:pt>
                <c:pt idx="2">
                  <c:v>5.2865698179702895E-4</c:v>
                </c:pt>
                <c:pt idx="3">
                  <c:v>5.1157485843469832</c:v>
                </c:pt>
                <c:pt idx="4">
                  <c:v>0.14995514824284653</c:v>
                </c:pt>
                <c:pt idx="5">
                  <c:v>2.9069438663577616E-2</c:v>
                </c:pt>
                <c:pt idx="6">
                  <c:v>1.8135026362731333E-6</c:v>
                </c:pt>
                <c:pt idx="7">
                  <c:v>1.9995297039756764E-6</c:v>
                </c:pt>
                <c:pt idx="8">
                  <c:v>0.10020679183197641</c:v>
                </c:pt>
                <c:pt idx="9">
                  <c:v>4.1738877272494035</c:v>
                </c:pt>
                <c:pt idx="10">
                  <c:v>5.3292743289332014E-4</c:v>
                </c:pt>
                <c:pt idx="11">
                  <c:v>5.1291348061901511E-4</c:v>
                </c:pt>
                <c:pt idx="12">
                  <c:v>6.2613934116588846E-4</c:v>
                </c:pt>
                <c:pt idx="13">
                  <c:v>7.0557236839796953E-8</c:v>
                </c:pt>
                <c:pt idx="14">
                  <c:v>1.3508741820205333E-4</c:v>
                </c:pt>
                <c:pt idx="15">
                  <c:v>6.4900415428615526E-4</c:v>
                </c:pt>
                <c:pt idx="16">
                  <c:v>6.9009043413919787E-4</c:v>
                </c:pt>
                <c:pt idx="17">
                  <c:v>4.8533309379074244E-5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F-41B6-BBF1-84862DB91534}"/>
            </c:ext>
          </c:extLst>
        </c:ser>
        <c:ser>
          <c:idx val="1"/>
          <c:order val="1"/>
          <c:tx>
            <c:strRef>
              <c:f>'Impact assesment'!$E$2</c:f>
              <c:strCache>
                <c:ptCount val="1"/>
                <c:pt idx="0">
                  <c:v>Pretreatment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assesment'!$E$3:$E$20</c:f>
              <c:numCache>
                <c:formatCode>General</c:formatCode>
                <c:ptCount val="18"/>
                <c:pt idx="0">
                  <c:v>7.706693200054162E-6</c:v>
                </c:pt>
                <c:pt idx="1">
                  <c:v>2.1568429670380113E-3</c:v>
                </c:pt>
                <c:pt idx="2">
                  <c:v>3.8446634977249154E-4</c:v>
                </c:pt>
                <c:pt idx="3">
                  <c:v>1.0230403104251731</c:v>
                </c:pt>
                <c:pt idx="4">
                  <c:v>2.1521636059715566E-2</c:v>
                </c:pt>
                <c:pt idx="5">
                  <c:v>5.8430428358034259E-4</c:v>
                </c:pt>
                <c:pt idx="6">
                  <c:v>9.8292453155062636E-7</c:v>
                </c:pt>
                <c:pt idx="7">
                  <c:v>1.105972816149509E-7</c:v>
                </c:pt>
                <c:pt idx="8">
                  <c:v>9.1293931102857401E-3</c:v>
                </c:pt>
                <c:pt idx="9">
                  <c:v>0.82924331070251178</c:v>
                </c:pt>
                <c:pt idx="10">
                  <c:v>5.2118763338700191E-3</c:v>
                </c:pt>
                <c:pt idx="11">
                  <c:v>2.4557340712461843E-4</c:v>
                </c:pt>
                <c:pt idx="12">
                  <c:v>2.9121509376240523E-5</c:v>
                </c:pt>
                <c:pt idx="13">
                  <c:v>3.3323048396452555E-9</c:v>
                </c:pt>
                <c:pt idx="14">
                  <c:v>3.7604334742995698E-6</c:v>
                </c:pt>
                <c:pt idx="15">
                  <c:v>4.4723758989248636E-6</c:v>
                </c:pt>
                <c:pt idx="16">
                  <c:v>4.6640389043813116E-6</c:v>
                </c:pt>
                <c:pt idx="17">
                  <c:v>3.9877749423841023E-5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F-41B6-BBF1-84862DB91534}"/>
            </c:ext>
          </c:extLst>
        </c:ser>
        <c:ser>
          <c:idx val="2"/>
          <c:order val="2"/>
          <c:tx>
            <c:strRef>
              <c:f>'Impact assesment'!$F$2</c:f>
              <c:strCache>
                <c:ptCount val="1"/>
                <c:pt idx="0">
                  <c:v>Correction of C/N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assesment'!$F$3:$F$20</c:f>
              <c:numCache>
                <c:formatCode>General</c:formatCode>
                <c:ptCount val="18"/>
                <c:pt idx="0">
                  <c:v>2.4055114612918266E-5</c:v>
                </c:pt>
                <c:pt idx="1">
                  <c:v>5.2550607217414121E-3</c:v>
                </c:pt>
                <c:pt idx="2">
                  <c:v>2.2692969276284211E-4</c:v>
                </c:pt>
                <c:pt idx="3">
                  <c:v>1.6196489545284567</c:v>
                </c:pt>
                <c:pt idx="4">
                  <c:v>5.6021422250560803E-2</c:v>
                </c:pt>
                <c:pt idx="5">
                  <c:v>1.8936044827155332E-3</c:v>
                </c:pt>
                <c:pt idx="6">
                  <c:v>2.5906365060938952E-6</c:v>
                </c:pt>
                <c:pt idx="7">
                  <c:v>3.9517137271443286E-7</c:v>
                </c:pt>
                <c:pt idx="8">
                  <c:v>3.1642050357722086E-2</c:v>
                </c:pt>
                <c:pt idx="9">
                  <c:v>1.3382992065504018</c:v>
                </c:pt>
                <c:pt idx="10">
                  <c:v>1.6025746868413098E-3</c:v>
                </c:pt>
                <c:pt idx="11">
                  <c:v>2.8515721586644338E-2</c:v>
                </c:pt>
                <c:pt idx="12">
                  <c:v>9.9086318463405162E-5</c:v>
                </c:pt>
                <c:pt idx="13">
                  <c:v>6.5056739992697236E-9</c:v>
                </c:pt>
                <c:pt idx="14">
                  <c:v>1.3988999613608951E-5</c:v>
                </c:pt>
                <c:pt idx="15">
                  <c:v>3.7129517886319796E-5</c:v>
                </c:pt>
                <c:pt idx="16">
                  <c:v>3.8817482284953305E-5</c:v>
                </c:pt>
                <c:pt idx="17">
                  <c:v>1.1291910327011323E-4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F-41B6-BBF1-84862DB91534}"/>
            </c:ext>
          </c:extLst>
        </c:ser>
        <c:ser>
          <c:idx val="3"/>
          <c:order val="3"/>
          <c:tx>
            <c:strRef>
              <c:f>'Impact assesment'!$G$2</c:f>
              <c:strCache>
                <c:ptCount val="1"/>
                <c:pt idx="0">
                  <c:v>Active composting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assesment'!$G$3:$G$20</c:f>
              <c:numCache>
                <c:formatCode>General</c:formatCode>
                <c:ptCount val="18"/>
                <c:pt idx="0">
                  <c:v>5.9570669320005432E-4</c:v>
                </c:pt>
                <c:pt idx="1">
                  <c:v>7.3537469670380455E-3</c:v>
                </c:pt>
                <c:pt idx="2">
                  <c:v>3.8446634977249702E-4</c:v>
                </c:pt>
                <c:pt idx="3">
                  <c:v>1.0230403104252426</c:v>
                </c:pt>
                <c:pt idx="4">
                  <c:v>2.1521636059715778E-2</c:v>
                </c:pt>
                <c:pt idx="5">
                  <c:v>5.8430428358035701E-4</c:v>
                </c:pt>
                <c:pt idx="6">
                  <c:v>9.8292453155063144E-7</c:v>
                </c:pt>
                <c:pt idx="7">
                  <c:v>1.1059728161495223E-7</c:v>
                </c:pt>
                <c:pt idx="8">
                  <c:v>9.1293931102859969E-3</c:v>
                </c:pt>
                <c:pt idx="9">
                  <c:v>0.82924331070257362</c:v>
                </c:pt>
                <c:pt idx="10">
                  <c:v>5.2118763338700087E-3</c:v>
                </c:pt>
                <c:pt idx="11">
                  <c:v>2.4557340712462206E-4</c:v>
                </c:pt>
                <c:pt idx="12">
                  <c:v>2.9121509376241525E-5</c:v>
                </c:pt>
                <c:pt idx="13">
                  <c:v>1.0168723048396454E-6</c:v>
                </c:pt>
                <c:pt idx="14">
                  <c:v>7.5760433474299715E-5</c:v>
                </c:pt>
                <c:pt idx="15">
                  <c:v>4.4723758989252549E-6</c:v>
                </c:pt>
                <c:pt idx="16">
                  <c:v>4.6640389043817156E-6</c:v>
                </c:pt>
                <c:pt idx="17">
                  <c:v>3.9877749423840989E-5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F-41B6-BBF1-84862DB91534}"/>
            </c:ext>
          </c:extLst>
        </c:ser>
        <c:ser>
          <c:idx val="4"/>
          <c:order val="4"/>
          <c:tx>
            <c:strRef>
              <c:f>'Impact assesment'!$H$2</c:f>
              <c:strCache>
                <c:ptCount val="1"/>
                <c:pt idx="0">
                  <c:v>Substitution of 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assesment'!$H$3:$H$20</c:f>
              <c:numCache>
                <c:formatCode>General</c:formatCode>
                <c:ptCount val="18"/>
                <c:pt idx="0">
                  <c:v>-1.2484245174020799E-4</c:v>
                </c:pt>
                <c:pt idx="1">
                  <c:v>-2.7831129408856681E-2</c:v>
                </c:pt>
                <c:pt idx="2">
                  <c:v>-1.6397526425042505E-3</c:v>
                </c:pt>
                <c:pt idx="3">
                  <c:v>-6.5792474234713918</c:v>
                </c:pt>
                <c:pt idx="4">
                  <c:v>-0.1646517251230884</c:v>
                </c:pt>
                <c:pt idx="5">
                  <c:v>-9.5710859915187317E-3</c:v>
                </c:pt>
                <c:pt idx="6">
                  <c:v>-4.1428579162295874E-6</c:v>
                </c:pt>
                <c:pt idx="7">
                  <c:v>-3.8896784190431554E-6</c:v>
                </c:pt>
                <c:pt idx="8">
                  <c:v>-0.11012714939788457</c:v>
                </c:pt>
                <c:pt idx="9">
                  <c:v>-5.3821519474456947</c:v>
                </c:pt>
                <c:pt idx="10">
                  <c:v>-1.5251453155926777E-3</c:v>
                </c:pt>
                <c:pt idx="11">
                  <c:v>-3.5879855932289655E-4</c:v>
                </c:pt>
                <c:pt idx="12">
                  <c:v>-3.9602409802939789E-4</c:v>
                </c:pt>
                <c:pt idx="13">
                  <c:v>-1.8224873916771299E-7</c:v>
                </c:pt>
                <c:pt idx="14">
                  <c:v>-2.7260345591390788E-5</c:v>
                </c:pt>
                <c:pt idx="15">
                  <c:v>-4.2169359742560423E-5</c:v>
                </c:pt>
                <c:pt idx="16">
                  <c:v>-4.5914419482144714E-5</c:v>
                </c:pt>
                <c:pt idx="17">
                  <c:v>-5.1489077102630069E-4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5F-41B6-BBF1-84862DB91534}"/>
            </c:ext>
          </c:extLst>
        </c:ser>
        <c:ser>
          <c:idx val="5"/>
          <c:order val="5"/>
          <c:tx>
            <c:strRef>
              <c:f>'Impact assesment'!$I$2</c:f>
              <c:strCache>
                <c:ptCount val="1"/>
                <c:pt idx="0">
                  <c:v>Substitution of 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assesment'!$I$3:$I$20</c:f>
              <c:numCache>
                <c:formatCode>General</c:formatCode>
                <c:ptCount val="18"/>
                <c:pt idx="0">
                  <c:v>-5.9498855991657613E-5</c:v>
                </c:pt>
                <c:pt idx="1">
                  <c:v>-3.9644878973332737E-3</c:v>
                </c:pt>
                <c:pt idx="2">
                  <c:v>-6.1544355322650218E-4</c:v>
                </c:pt>
                <c:pt idx="3">
                  <c:v>-3.0106839703609918</c:v>
                </c:pt>
                <c:pt idx="4">
                  <c:v>-6.8019012115939845E-2</c:v>
                </c:pt>
                <c:pt idx="5">
                  <c:v>-1.1175347285248113E-3</c:v>
                </c:pt>
                <c:pt idx="6">
                  <c:v>-6.4951947491144625E-6</c:v>
                </c:pt>
                <c:pt idx="7">
                  <c:v>-3.4432066585700145E-7</c:v>
                </c:pt>
                <c:pt idx="8">
                  <c:v>-3.7265533863382154E-2</c:v>
                </c:pt>
                <c:pt idx="9">
                  <c:v>-2.5633605511059723</c:v>
                </c:pt>
                <c:pt idx="10">
                  <c:v>-1.8666186801956858E-3</c:v>
                </c:pt>
                <c:pt idx="11">
                  <c:v>-4.4622944573399938E-4</c:v>
                </c:pt>
                <c:pt idx="12">
                  <c:v>-2.8031777492661222E-4</c:v>
                </c:pt>
                <c:pt idx="13">
                  <c:v>-2.4471036948403583E-9</c:v>
                </c:pt>
                <c:pt idx="14">
                  <c:v>-2.0638425065032114E-5</c:v>
                </c:pt>
                <c:pt idx="15">
                  <c:v>-9.378986292532606E-6</c:v>
                </c:pt>
                <c:pt idx="16">
                  <c:v>-9.7841704529729048E-6</c:v>
                </c:pt>
                <c:pt idx="17">
                  <c:v>-1.294368435630074E-4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5F-41B6-BBF1-84862DB91534}"/>
            </c:ext>
          </c:extLst>
        </c:ser>
        <c:ser>
          <c:idx val="6"/>
          <c:order val="6"/>
          <c:tx>
            <c:strRef>
              <c:f>'Impact assesment'!$J$2</c:f>
              <c:strCache>
                <c:ptCount val="1"/>
                <c:pt idx="0">
                  <c:v>Substitution of 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assesment'!$J$3:$J$20</c:f>
              <c:numCache>
                <c:formatCode>General</c:formatCode>
                <c:ptCount val="18"/>
                <c:pt idx="0">
                  <c:v>-7.1994487266893027E-6</c:v>
                </c:pt>
                <c:pt idx="1">
                  <c:v>-2.0164740908545564E-3</c:v>
                </c:pt>
                <c:pt idx="2">
                  <c:v>-1.5524721579291857E-4</c:v>
                </c:pt>
                <c:pt idx="3">
                  <c:v>-0.74310644727053221</c:v>
                </c:pt>
                <c:pt idx="4">
                  <c:v>-2.7506480747911552E-2</c:v>
                </c:pt>
                <c:pt idx="5">
                  <c:v>-7.3274047513874558E-4</c:v>
                </c:pt>
                <c:pt idx="6">
                  <c:v>-4.6936887846346539E-7</c:v>
                </c:pt>
                <c:pt idx="7">
                  <c:v>-6.1596482611027948E-8</c:v>
                </c:pt>
                <c:pt idx="8">
                  <c:v>-1.2902922577711043E-2</c:v>
                </c:pt>
                <c:pt idx="9">
                  <c:v>-0.60351778295460079</c:v>
                </c:pt>
                <c:pt idx="10">
                  <c:v>-1.4187344364450358E-4</c:v>
                </c:pt>
                <c:pt idx="11">
                  <c:v>-1.3975771585948479E-4</c:v>
                </c:pt>
                <c:pt idx="12">
                  <c:v>-6.4790979046630505E-5</c:v>
                </c:pt>
                <c:pt idx="13">
                  <c:v>-1.0417671767703387E-9</c:v>
                </c:pt>
                <c:pt idx="14">
                  <c:v>-2.8223300481589235E-6</c:v>
                </c:pt>
                <c:pt idx="15">
                  <c:v>-7.6616638104731251E-6</c:v>
                </c:pt>
                <c:pt idx="16">
                  <c:v>-8.0464421322379397E-6</c:v>
                </c:pt>
                <c:pt idx="17">
                  <c:v>-2.259718727428613E-5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5F-41B6-BBF1-84862DB91534}"/>
            </c:ext>
          </c:extLst>
        </c:ser>
        <c:ser>
          <c:idx val="7"/>
          <c:order val="7"/>
          <c:tx>
            <c:strRef>
              <c:f>'Impact assesment'!$K$2</c:f>
              <c:strCache>
                <c:ptCount val="1"/>
                <c:pt idx="0">
                  <c:v>Emissions from use-on-land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'Impact assesment'!$B$3:$C$20</c:f>
              <c:strCache>
                <c:ptCount val="18"/>
                <c:pt idx="0">
                  <c:v>acidification: terrestrial - terrestrial acidification potential (TAP)</c:v>
                </c:pt>
                <c:pt idx="1">
                  <c:v>climate change - global warming potential (GWP1000)</c:v>
                </c:pt>
                <c:pt idx="2">
                  <c:v>ecotoxicity: freshwater - freshwater ecotoxicity potential (FETP)</c:v>
                </c:pt>
                <c:pt idx="3">
                  <c:v>ecotoxicity: marine - marine ecotoxicity potential (METP)</c:v>
                </c:pt>
                <c:pt idx="4">
                  <c:v>ecotoxicity: terrestrial - terrestrial ecotoxicity potential (TETP)</c:v>
                </c:pt>
                <c:pt idx="5">
                  <c:v>energy resources: non-renewable, fossil - fossil fuel potential (FFP)</c:v>
                </c:pt>
                <c:pt idx="6">
                  <c:v>eutrophication: freshwater - freshwater eutrophication potential (FEP)</c:v>
                </c:pt>
                <c:pt idx="7">
                  <c:v>eutrophication: marine - marine eutrophication potential (MEP)</c:v>
                </c:pt>
                <c:pt idx="8">
                  <c:v>human toxicity: carcinogenic - human toxicity potential (HTPc)</c:v>
                </c:pt>
                <c:pt idx="9">
                  <c:v>human toxicity: non-carcinogenic - human toxicity potential (HTPnc)</c:v>
                </c:pt>
                <c:pt idx="10">
                  <c:v>ionising radiation - ionising radiation potential (IRP)</c:v>
                </c:pt>
                <c:pt idx="11">
                  <c:v>land use - agricultural land occupation (LOP)</c:v>
                </c:pt>
                <c:pt idx="12">
                  <c:v>material resources: metals/minerals - surplus ore potential (SOP)</c:v>
                </c:pt>
                <c:pt idx="13">
                  <c:v>ozone depletion - ozone depletion potential (ODPinfinite)</c:v>
                </c:pt>
                <c:pt idx="14">
                  <c:v>particulate matter formation - particulate matter formation potential (PMFP)</c:v>
                </c:pt>
                <c:pt idx="15">
                  <c:v>photochemical oxidant formation: human health - photochemical oxidant formation potential: humans (HOFP)</c:v>
                </c:pt>
                <c:pt idx="16">
                  <c:v>photochemical oxidant formation: terrestrial ecosystems - photochemical oxidant formation potential: ecosystems (EOFP)</c:v>
                </c:pt>
                <c:pt idx="17">
                  <c:v>water use - water consumption potential (WCP)</c:v>
                </c:pt>
              </c:strCache>
            </c:strRef>
          </c:cat>
          <c:val>
            <c:numRef>
              <c:f>'Impact assesment'!$K$3:$K$20</c:f>
              <c:numCache>
                <c:formatCode>General</c:formatCode>
                <c:ptCount val="18"/>
                <c:pt idx="0">
                  <c:v>4.6255999999999999E-5</c:v>
                </c:pt>
                <c:pt idx="1">
                  <c:v>2.3561199999999997E-3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-9.4380000000000001E-6</c:v>
                </c:pt>
                <c:pt idx="7">
                  <c:v>3.9991600000000005E-4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5.0829999999999997E-7</c:v>
                </c:pt>
                <c:pt idx="14">
                  <c:v>5.6640000000000003E-6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5F-41B6-BBF1-84862DB91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717775"/>
        <c:axId val="1300485503"/>
      </c:barChart>
      <c:catAx>
        <c:axId val="60171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0485503"/>
        <c:crosses val="autoZero"/>
        <c:auto val="1"/>
        <c:lblAlgn val="ctr"/>
        <c:lblOffset val="100"/>
        <c:noMultiLvlLbl val="0"/>
      </c:catAx>
      <c:valAx>
        <c:axId val="130048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71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187032</xdr:colOff>
      <xdr:row>1</xdr:row>
      <xdr:rowOff>2504</xdr:rowOff>
    </xdr:from>
    <xdr:to>
      <xdr:col>12</xdr:col>
      <xdr:colOff>342607</xdr:colOff>
      <xdr:row>23</xdr:row>
      <xdr:rowOff>30177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76C346F-BA53-4A30-BCCF-66F8C8875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484436</xdr:colOff>
      <xdr:row>0</xdr:row>
      <xdr:rowOff>168007</xdr:rowOff>
    </xdr:from>
    <xdr:to>
      <xdr:col>13</xdr:col>
      <xdr:colOff>529346</xdr:colOff>
      <xdr:row>21</xdr:row>
      <xdr:rowOff>91807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F60FB22-FD0E-419B-AFE7-C4081AA6D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avoaha/Desktop/Th&#232;se/composting%20code/Rendement%20de%20technologies%20de%20t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</sheetNames>
    <sheetDataSet>
      <sheetData sheetId="0">
        <row r="3">
          <cell r="G3">
            <v>0.77033492822966509</v>
          </cell>
        </row>
        <row r="10">
          <cell r="B10">
            <v>9.98</v>
          </cell>
        </row>
      </sheetData>
      <sheetData sheetId="1">
        <row r="10">
          <cell r="B10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D399-9660-44B5-92AF-63B44139A3A6}">
  <dimension ref="A1:G16"/>
  <sheetViews>
    <sheetView tabSelected="1" topLeftCell="A3" workbookViewId="0">
      <selection activeCell="H15" sqref="H15"/>
    </sheetView>
  </sheetViews>
  <sheetFormatPr baseColWidth="10" defaultRowHeight="14.5" x14ac:dyDescent="0.35"/>
  <cols>
    <col min="1" max="1" width="16.1796875" customWidth="1"/>
    <col min="3" max="3" width="17.36328125" customWidth="1"/>
    <col min="4" max="4" width="14.26953125" customWidth="1"/>
  </cols>
  <sheetData>
    <row r="1" spans="1:7" x14ac:dyDescent="0.35">
      <c r="A1" t="s">
        <v>0</v>
      </c>
      <c r="F1" t="s">
        <v>23</v>
      </c>
    </row>
    <row r="3" spans="1:7" x14ac:dyDescent="0.35">
      <c r="A3" s="4" t="s">
        <v>1</v>
      </c>
      <c r="B3" s="4" t="s">
        <v>3</v>
      </c>
      <c r="C3" s="4" t="s">
        <v>4</v>
      </c>
      <c r="D3" s="4" t="s">
        <v>5</v>
      </c>
      <c r="E3" s="4" t="s">
        <v>6</v>
      </c>
    </row>
    <row r="4" spans="1:7" x14ac:dyDescent="0.35">
      <c r="A4" t="s">
        <v>2</v>
      </c>
      <c r="B4" t="s">
        <v>7</v>
      </c>
      <c r="C4" t="s">
        <v>8</v>
      </c>
      <c r="D4">
        <v>1</v>
      </c>
      <c r="E4" t="s">
        <v>14</v>
      </c>
    </row>
    <row r="5" spans="1:7" x14ac:dyDescent="0.35">
      <c r="C5" t="s">
        <v>9</v>
      </c>
      <c r="D5" s="1">
        <v>7.0000000000000007E-2</v>
      </c>
      <c r="E5" t="s">
        <v>10</v>
      </c>
      <c r="F5" t="s">
        <v>24</v>
      </c>
    </row>
    <row r="6" spans="1:7" x14ac:dyDescent="0.35">
      <c r="B6" t="s">
        <v>11</v>
      </c>
      <c r="C6" t="s">
        <v>12</v>
      </c>
      <c r="D6">
        <v>1</v>
      </c>
      <c r="E6" t="s">
        <v>14</v>
      </c>
      <c r="F6" t="s">
        <v>25</v>
      </c>
    </row>
    <row r="7" spans="1:7" x14ac:dyDescent="0.35">
      <c r="A7" t="s">
        <v>13</v>
      </c>
      <c r="B7" t="s">
        <v>7</v>
      </c>
      <c r="C7" t="s">
        <v>12</v>
      </c>
      <c r="D7">
        <v>1</v>
      </c>
      <c r="E7" t="s">
        <v>14</v>
      </c>
    </row>
    <row r="8" spans="1:7" x14ac:dyDescent="0.35">
      <c r="C8" t="s">
        <v>15</v>
      </c>
      <c r="D8" s="2">
        <f>[1]Feuil1!$B$10/(1000*D4)</f>
        <v>9.980000000000001E-3</v>
      </c>
      <c r="E8" t="s">
        <v>17</v>
      </c>
    </row>
    <row r="9" spans="1:7" x14ac:dyDescent="0.35">
      <c r="C9" s="5" t="s">
        <v>16</v>
      </c>
      <c r="E9" t="s">
        <v>14</v>
      </c>
    </row>
    <row r="10" spans="1:7" x14ac:dyDescent="0.35">
      <c r="B10" t="s">
        <v>11</v>
      </c>
      <c r="C10" t="s">
        <v>20</v>
      </c>
      <c r="D10">
        <f>D7*[1]Feuil1!$G$3</f>
        <v>0.77033492822966509</v>
      </c>
      <c r="E10" t="s">
        <v>14</v>
      </c>
      <c r="F10" t="s">
        <v>26</v>
      </c>
      <c r="G10">
        <f>D7*[1]Feuil1!$G$3</f>
        <v>0.77033492822966509</v>
      </c>
    </row>
    <row r="11" spans="1:7" x14ac:dyDescent="0.35">
      <c r="A11" t="s">
        <v>18</v>
      </c>
      <c r="B11" t="s">
        <v>7</v>
      </c>
      <c r="C11" t="s">
        <v>20</v>
      </c>
      <c r="D11">
        <f>D10</f>
        <v>0.77033492822966509</v>
      </c>
      <c r="E11" t="s">
        <v>14</v>
      </c>
    </row>
    <row r="12" spans="1:7" x14ac:dyDescent="0.35">
      <c r="C12" t="s">
        <v>19</v>
      </c>
      <c r="D12">
        <f>D11/8</f>
        <v>9.6291866028708137E-2</v>
      </c>
      <c r="E12" t="s">
        <v>14</v>
      </c>
    </row>
    <row r="13" spans="1:7" x14ac:dyDescent="0.35">
      <c r="B13" t="s">
        <v>11</v>
      </c>
      <c r="C13" t="s">
        <v>21</v>
      </c>
      <c r="D13">
        <f>D11+D12</f>
        <v>0.86662679425837319</v>
      </c>
      <c r="E13" t="s">
        <v>14</v>
      </c>
    </row>
    <row r="14" spans="1:7" x14ac:dyDescent="0.35">
      <c r="A14" t="s">
        <v>22</v>
      </c>
      <c r="B14" t="s">
        <v>7</v>
      </c>
      <c r="C14" t="s">
        <v>21</v>
      </c>
      <c r="D14">
        <f>D13</f>
        <v>0.86662679425837319</v>
      </c>
      <c r="E14" t="s">
        <v>14</v>
      </c>
    </row>
    <row r="15" spans="1:7" x14ac:dyDescent="0.35">
      <c r="C15" t="s">
        <v>15</v>
      </c>
      <c r="D15">
        <f>[1]Feuil2!$B$10/(1000*D14)</f>
        <v>1.0385093167701864E-2</v>
      </c>
      <c r="E15" t="s">
        <v>17</v>
      </c>
    </row>
    <row r="16" spans="1:7" x14ac:dyDescent="0.35">
      <c r="B16" t="s">
        <v>11</v>
      </c>
      <c r="C16" t="s">
        <v>65</v>
      </c>
      <c r="E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54F0-E52B-4FEA-BAE9-0A948C8E2D35}">
  <dimension ref="B3:M21"/>
  <sheetViews>
    <sheetView topLeftCell="B2" zoomScale="109" workbookViewId="0">
      <selection activeCell="N13" sqref="N13"/>
    </sheetView>
  </sheetViews>
  <sheetFormatPr baseColWidth="10" defaultRowHeight="14.5" x14ac:dyDescent="0.35"/>
  <cols>
    <col min="3" max="3" width="0" hidden="1" customWidth="1"/>
    <col min="4" max="7" width="11.81640625" bestFit="1" customWidth="1"/>
    <col min="8" max="12" width="12.453125" bestFit="1" customWidth="1"/>
  </cols>
  <sheetData>
    <row r="3" spans="2:13" x14ac:dyDescent="0.35">
      <c r="B3" s="3" t="s">
        <v>27</v>
      </c>
      <c r="C3" s="3" t="s">
        <v>28</v>
      </c>
      <c r="D3" s="3" t="s">
        <v>2</v>
      </c>
      <c r="E3" s="3" t="s">
        <v>60</v>
      </c>
      <c r="F3" s="3" t="s">
        <v>18</v>
      </c>
      <c r="G3" s="3" t="s">
        <v>22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66</v>
      </c>
      <c r="M3" s="3" t="s">
        <v>67</v>
      </c>
    </row>
    <row r="4" spans="2:13" x14ac:dyDescent="0.35">
      <c r="B4" t="s">
        <v>29</v>
      </c>
      <c r="C4" t="s">
        <v>30</v>
      </c>
      <c r="D4">
        <v>2.8535590183212509E-4</v>
      </c>
      <c r="E4">
        <v>7.706693200054162E-6</v>
      </c>
      <c r="F4">
        <v>2.4055114612918266E-5</v>
      </c>
      <c r="G4">
        <v>5.9570669320005432E-4</v>
      </c>
      <c r="H4">
        <v>-1.2484245174020799E-4</v>
      </c>
      <c r="I4">
        <v>-5.9498855991657613E-5</v>
      </c>
      <c r="J4">
        <v>-7.1994487266893027E-6</v>
      </c>
      <c r="K4">
        <v>4.6255999999999999E-5</v>
      </c>
      <c r="L4">
        <v>-5.3609776418471758E-6</v>
      </c>
      <c r="M4">
        <v>0</v>
      </c>
    </row>
    <row r="5" spans="2:13" x14ac:dyDescent="0.35">
      <c r="B5" t="s">
        <v>31</v>
      </c>
      <c r="C5" t="s">
        <v>32</v>
      </c>
      <c r="D5">
        <v>8.9838737018945458E-2</v>
      </c>
      <c r="E5">
        <v>2.1568429670380113E-3</v>
      </c>
      <c r="F5">
        <v>5.2550607217414121E-3</v>
      </c>
      <c r="G5">
        <v>7.3537469670380455E-3</v>
      </c>
      <c r="H5">
        <v>-2.7831129408856681E-2</v>
      </c>
      <c r="I5">
        <v>-3.9644878973332737E-3</v>
      </c>
      <c r="J5">
        <v>-2.0164740908545564E-3</v>
      </c>
      <c r="K5">
        <v>2.3561199999999997E-3</v>
      </c>
      <c r="L5">
        <v>-1.4507934690701982E-3</v>
      </c>
      <c r="M5">
        <v>-0.13400000000000001</v>
      </c>
    </row>
    <row r="6" spans="2:13" x14ac:dyDescent="0.35">
      <c r="B6" t="s">
        <v>33</v>
      </c>
      <c r="C6" t="s">
        <v>34</v>
      </c>
      <c r="D6">
        <v>5.2865698179702895E-4</v>
      </c>
      <c r="E6">
        <v>3.8446634977249154E-4</v>
      </c>
      <c r="F6">
        <v>2.2692969276284211E-4</v>
      </c>
      <c r="G6">
        <v>3.8446634977249702E-4</v>
      </c>
      <c r="H6">
        <v>-1.6397526425042505E-3</v>
      </c>
      <c r="I6">
        <v>-6.1544355322650218E-4</v>
      </c>
      <c r="J6">
        <v>-1.5524721579291857E-4</v>
      </c>
      <c r="K6">
        <v>0</v>
      </c>
      <c r="L6">
        <v>-8.3465440691400867E-5</v>
      </c>
      <c r="M6">
        <v>0</v>
      </c>
    </row>
    <row r="7" spans="2:13" x14ac:dyDescent="0.35">
      <c r="B7" t="s">
        <v>35</v>
      </c>
      <c r="C7" t="s">
        <v>34</v>
      </c>
      <c r="D7">
        <v>5.1157485843469832</v>
      </c>
      <c r="E7">
        <v>1.0230403104251731</v>
      </c>
      <c r="F7">
        <v>1.6196489545284567</v>
      </c>
      <c r="G7">
        <v>1.0230403104252426</v>
      </c>
      <c r="H7">
        <v>-6.5792474234713918</v>
      </c>
      <c r="I7">
        <v>-3.0106839703609918</v>
      </c>
      <c r="J7">
        <v>-0.74310644727053221</v>
      </c>
      <c r="K7">
        <v>0</v>
      </c>
      <c r="L7">
        <v>-0.40074594950747344</v>
      </c>
      <c r="M7">
        <v>0</v>
      </c>
    </row>
    <row r="8" spans="2:13" x14ac:dyDescent="0.35">
      <c r="B8" t="s">
        <v>36</v>
      </c>
      <c r="C8" t="s">
        <v>34</v>
      </c>
      <c r="D8">
        <v>0.14995514824284653</v>
      </c>
      <c r="E8">
        <v>2.1521636059715566E-2</v>
      </c>
      <c r="F8">
        <v>5.6021422250560803E-2</v>
      </c>
      <c r="G8">
        <v>2.1521636059715778E-2</v>
      </c>
      <c r="H8">
        <v>-0.1646517251230884</v>
      </c>
      <c r="I8">
        <v>-6.8019012115939845E-2</v>
      </c>
      <c r="J8">
        <v>-2.7506480747911552E-2</v>
      </c>
      <c r="K8">
        <v>0</v>
      </c>
      <c r="L8">
        <v>-1.5035923790385836E-2</v>
      </c>
      <c r="M8">
        <v>0</v>
      </c>
    </row>
    <row r="9" spans="2:13" x14ac:dyDescent="0.35">
      <c r="B9" t="s">
        <v>37</v>
      </c>
      <c r="C9" t="s">
        <v>38</v>
      </c>
      <c r="D9">
        <v>2.9069438663577616E-2</v>
      </c>
      <c r="E9">
        <v>5.8430428358034259E-4</v>
      </c>
      <c r="F9">
        <v>1.8936044827155332E-3</v>
      </c>
      <c r="G9">
        <v>5.8430428358035701E-4</v>
      </c>
      <c r="H9">
        <v>-9.5710859915187317E-3</v>
      </c>
      <c r="I9">
        <v>-1.1175347285248113E-3</v>
      </c>
      <c r="J9">
        <v>-7.3274047513874558E-4</v>
      </c>
      <c r="K9">
        <v>0</v>
      </c>
      <c r="L9">
        <v>-4.0643712422935609E-2</v>
      </c>
      <c r="M9">
        <v>0</v>
      </c>
    </row>
    <row r="10" spans="2:13" x14ac:dyDescent="0.35">
      <c r="B10" t="s">
        <v>39</v>
      </c>
      <c r="C10" t="s">
        <v>40</v>
      </c>
      <c r="D10">
        <v>1.8135026362731333E-6</v>
      </c>
      <c r="E10">
        <v>9.8292453155062636E-7</v>
      </c>
      <c r="F10">
        <v>2.5906365060938952E-6</v>
      </c>
      <c r="G10">
        <v>9.8292453155063144E-7</v>
      </c>
      <c r="H10">
        <v>-4.1428579162295874E-6</v>
      </c>
      <c r="I10">
        <v>-6.4951947491144625E-6</v>
      </c>
      <c r="J10">
        <v>-4.6936887846346539E-7</v>
      </c>
      <c r="K10">
        <v>-9.4380000000000001E-6</v>
      </c>
      <c r="L10">
        <v>-3.2558684838016532E-7</v>
      </c>
      <c r="M10">
        <v>0</v>
      </c>
    </row>
    <row r="11" spans="2:13" x14ac:dyDescent="0.35">
      <c r="B11" t="s">
        <v>41</v>
      </c>
      <c r="C11" t="s">
        <v>42</v>
      </c>
      <c r="D11">
        <v>1.9995297039756764E-6</v>
      </c>
      <c r="E11">
        <v>1.105972816149509E-7</v>
      </c>
      <c r="F11">
        <v>3.9517137271443286E-7</v>
      </c>
      <c r="G11">
        <v>1.1059728161495223E-7</v>
      </c>
      <c r="H11">
        <v>-3.8896784190431554E-6</v>
      </c>
      <c r="I11">
        <v>-3.4432066585700145E-7</v>
      </c>
      <c r="J11">
        <v>-6.1596482611027948E-8</v>
      </c>
      <c r="K11">
        <v>3.9991600000000005E-4</v>
      </c>
      <c r="L11">
        <v>-5.3530681147185969E-8</v>
      </c>
      <c r="M11">
        <v>0</v>
      </c>
    </row>
    <row r="12" spans="2:13" x14ac:dyDescent="0.35">
      <c r="B12" t="s">
        <v>43</v>
      </c>
      <c r="C12" t="s">
        <v>34</v>
      </c>
      <c r="D12">
        <v>0.10020679183197641</v>
      </c>
      <c r="E12">
        <v>9.1293931102857401E-3</v>
      </c>
      <c r="F12">
        <v>3.1642050357722086E-2</v>
      </c>
      <c r="G12">
        <v>9.1293931102859969E-3</v>
      </c>
      <c r="H12">
        <v>-0.11012714939788457</v>
      </c>
      <c r="I12">
        <v>-3.7265533863382154E-2</v>
      </c>
      <c r="J12">
        <v>-1.2902922577711043E-2</v>
      </c>
      <c r="K12">
        <v>0</v>
      </c>
      <c r="L12">
        <v>-1.2447595704434364E-2</v>
      </c>
      <c r="M12">
        <v>0</v>
      </c>
    </row>
    <row r="13" spans="2:13" x14ac:dyDescent="0.35">
      <c r="B13" t="s">
        <v>44</v>
      </c>
      <c r="C13" t="s">
        <v>34</v>
      </c>
      <c r="D13">
        <v>4.1738877272494035</v>
      </c>
      <c r="E13">
        <v>0.82924331070251178</v>
      </c>
      <c r="F13">
        <v>1.3382992065504018</v>
      </c>
      <c r="G13">
        <v>0.82924331070257362</v>
      </c>
      <c r="H13">
        <v>-5.3821519474456947</v>
      </c>
      <c r="I13">
        <v>-2.5633605511059723</v>
      </c>
      <c r="J13">
        <v>-0.60351778295460079</v>
      </c>
      <c r="K13">
        <v>0</v>
      </c>
      <c r="L13">
        <v>-0.31618265331932455</v>
      </c>
      <c r="M13">
        <v>0</v>
      </c>
    </row>
    <row r="14" spans="2:13" x14ac:dyDescent="0.35">
      <c r="B14" t="s">
        <v>45</v>
      </c>
      <c r="C14" t="s">
        <v>46</v>
      </c>
      <c r="D14">
        <v>5.3292743289332014E-4</v>
      </c>
      <c r="E14">
        <v>5.2118763338700191E-3</v>
      </c>
      <c r="F14">
        <v>1.6025746868413098E-3</v>
      </c>
      <c r="G14">
        <v>5.2118763338700087E-3</v>
      </c>
      <c r="H14">
        <v>-1.5251453155926777E-3</v>
      </c>
      <c r="I14">
        <v>-1.8666186801956858E-3</v>
      </c>
      <c r="J14">
        <v>-1.4187344364450358E-4</v>
      </c>
      <c r="K14">
        <v>0</v>
      </c>
      <c r="L14">
        <v>-1.3061242628545897E-3</v>
      </c>
      <c r="M14">
        <v>0</v>
      </c>
    </row>
    <row r="15" spans="2:13" x14ac:dyDescent="0.35">
      <c r="B15" t="s">
        <v>47</v>
      </c>
      <c r="C15" t="s">
        <v>48</v>
      </c>
      <c r="D15">
        <v>5.1291348061901511E-4</v>
      </c>
      <c r="E15">
        <v>2.4557340712461843E-4</v>
      </c>
      <c r="F15">
        <v>2.8515721586644338E-2</v>
      </c>
      <c r="G15">
        <v>2.4557340712462206E-4</v>
      </c>
      <c r="H15">
        <v>-3.5879855932289655E-4</v>
      </c>
      <c r="I15">
        <v>-4.4622944573399938E-4</v>
      </c>
      <c r="J15">
        <v>-1.3975771585948479E-4</v>
      </c>
      <c r="K15">
        <v>0</v>
      </c>
      <c r="L15">
        <v>-2.3916140008256169E-4</v>
      </c>
      <c r="M15">
        <v>0</v>
      </c>
    </row>
    <row r="16" spans="2:13" x14ac:dyDescent="0.35">
      <c r="B16" t="s">
        <v>49</v>
      </c>
      <c r="C16" t="s">
        <v>50</v>
      </c>
      <c r="D16">
        <v>6.2613934116588846E-4</v>
      </c>
      <c r="E16">
        <v>2.9121509376240523E-5</v>
      </c>
      <c r="F16">
        <v>9.9086318463405162E-5</v>
      </c>
      <c r="G16">
        <v>2.9121509376241525E-5</v>
      </c>
      <c r="H16">
        <v>-3.9602409802939789E-4</v>
      </c>
      <c r="I16">
        <v>-2.8031777492661222E-4</v>
      </c>
      <c r="J16">
        <v>-6.4790979046630505E-5</v>
      </c>
      <c r="K16">
        <v>0</v>
      </c>
      <c r="L16">
        <v>-5.2550355320052478E-5</v>
      </c>
      <c r="M16">
        <v>0</v>
      </c>
    </row>
    <row r="17" spans="2:13" x14ac:dyDescent="0.35">
      <c r="B17" t="s">
        <v>51</v>
      </c>
      <c r="C17" t="s">
        <v>52</v>
      </c>
      <c r="D17">
        <v>7.0557236839796953E-8</v>
      </c>
      <c r="E17">
        <v>3.3323048396452555E-9</v>
      </c>
      <c r="F17">
        <v>6.5056739992697236E-9</v>
      </c>
      <c r="G17">
        <v>1.0168723048396454E-6</v>
      </c>
      <c r="H17">
        <v>-1.8224873916771299E-7</v>
      </c>
      <c r="I17">
        <v>-2.4471036948403583E-9</v>
      </c>
      <c r="J17">
        <v>-1.0417671767703387E-9</v>
      </c>
      <c r="K17">
        <v>5.0829999999999997E-7</v>
      </c>
      <c r="L17">
        <v>-1.1753590812108189E-9</v>
      </c>
      <c r="M17">
        <v>0</v>
      </c>
    </row>
    <row r="18" spans="2:13" x14ac:dyDescent="0.35">
      <c r="B18" t="s">
        <v>53</v>
      </c>
      <c r="C18" t="s">
        <v>54</v>
      </c>
      <c r="D18">
        <v>1.3508741820205333E-4</v>
      </c>
      <c r="E18">
        <v>3.7604334742995698E-6</v>
      </c>
      <c r="F18">
        <v>1.3988999613608951E-5</v>
      </c>
      <c r="G18">
        <v>7.5760433474299715E-5</v>
      </c>
      <c r="H18">
        <v>-2.7260345591390788E-5</v>
      </c>
      <c r="I18">
        <v>-2.0638425065032114E-5</v>
      </c>
      <c r="J18">
        <v>-2.8223300481589235E-6</v>
      </c>
      <c r="K18">
        <v>5.6640000000000003E-6</v>
      </c>
      <c r="L18">
        <v>-2.4413740999270037E-6</v>
      </c>
      <c r="M18">
        <v>0</v>
      </c>
    </row>
    <row r="19" spans="2:13" x14ac:dyDescent="0.35">
      <c r="B19" t="s">
        <v>55</v>
      </c>
      <c r="C19" t="s">
        <v>56</v>
      </c>
      <c r="D19">
        <v>6.4900415428615526E-4</v>
      </c>
      <c r="E19">
        <v>4.4723758989248636E-6</v>
      </c>
      <c r="F19">
        <v>3.7129517886319796E-5</v>
      </c>
      <c r="G19">
        <v>4.4723758989252549E-6</v>
      </c>
      <c r="H19">
        <v>-4.2169359742560423E-5</v>
      </c>
      <c r="I19">
        <v>-9.378986292532606E-6</v>
      </c>
      <c r="J19">
        <v>-7.6616638104731251E-6</v>
      </c>
      <c r="K19">
        <v>0</v>
      </c>
      <c r="L19">
        <v>-8.7955620968817738E-6</v>
      </c>
      <c r="M19">
        <v>0</v>
      </c>
    </row>
    <row r="20" spans="2:13" x14ac:dyDescent="0.35">
      <c r="B20" t="s">
        <v>57</v>
      </c>
      <c r="C20" t="s">
        <v>56</v>
      </c>
      <c r="D20">
        <v>6.9009043413919787E-4</v>
      </c>
      <c r="E20">
        <v>4.6640389043813116E-6</v>
      </c>
      <c r="F20">
        <v>3.8817482284953305E-5</v>
      </c>
      <c r="G20">
        <v>4.6640389043817156E-6</v>
      </c>
      <c r="H20">
        <v>-4.5914419482144714E-5</v>
      </c>
      <c r="I20">
        <v>-9.7841704529729048E-6</v>
      </c>
      <c r="J20">
        <v>-8.0464421322379397E-6</v>
      </c>
      <c r="K20">
        <v>0</v>
      </c>
      <c r="L20">
        <v>-9.0679757148445537E-6</v>
      </c>
      <c r="M20">
        <v>0</v>
      </c>
    </row>
    <row r="21" spans="2:13" x14ac:dyDescent="0.35">
      <c r="B21" t="s">
        <v>58</v>
      </c>
      <c r="C21" t="s">
        <v>59</v>
      </c>
      <c r="D21">
        <v>4.8533309379074244E-5</v>
      </c>
      <c r="E21">
        <v>3.9877749423841023E-5</v>
      </c>
      <c r="F21">
        <v>1.1291910327011323E-4</v>
      </c>
      <c r="G21">
        <v>3.9877749423840989E-5</v>
      </c>
      <c r="H21">
        <v>-5.1489077102630069E-4</v>
      </c>
      <c r="I21">
        <v>-1.294368435630074E-4</v>
      </c>
      <c r="J21">
        <v>-2.259718727428613E-5</v>
      </c>
      <c r="K21">
        <v>0</v>
      </c>
      <c r="L21">
        <v>-1.4822075560791048E-4</v>
      </c>
      <c r="M2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C26E-9684-490C-A33F-82A878C26014}">
  <dimension ref="B2:L20"/>
  <sheetViews>
    <sheetView topLeftCell="E1" zoomScale="83" workbookViewId="0">
      <selection activeCell="Q14" sqref="Q14"/>
    </sheetView>
  </sheetViews>
  <sheetFormatPr baseColWidth="10" defaultRowHeight="14.5" x14ac:dyDescent="0.35"/>
  <cols>
    <col min="3" max="3" width="13" hidden="1" customWidth="1"/>
    <col min="6" max="7" width="11.81640625" bestFit="1" customWidth="1"/>
    <col min="8" max="8" width="12.453125" bestFit="1" customWidth="1"/>
    <col min="9" max="9" width="14.6328125" customWidth="1"/>
    <col min="10" max="10" width="12.453125" bestFit="1" customWidth="1"/>
    <col min="11" max="11" width="12.54296875" bestFit="1" customWidth="1"/>
    <col min="12" max="12" width="12.453125" bestFit="1" customWidth="1"/>
  </cols>
  <sheetData>
    <row r="2" spans="2:12" x14ac:dyDescent="0.35">
      <c r="B2" s="3" t="s">
        <v>27</v>
      </c>
      <c r="C2" s="3" t="s">
        <v>28</v>
      </c>
      <c r="D2" s="3" t="s">
        <v>2</v>
      </c>
      <c r="E2" s="3" t="s">
        <v>60</v>
      </c>
      <c r="F2" s="3" t="s">
        <v>18</v>
      </c>
      <c r="G2" s="3" t="s">
        <v>22</v>
      </c>
      <c r="H2" s="3" t="s">
        <v>61</v>
      </c>
      <c r="I2" s="3" t="s">
        <v>62</v>
      </c>
      <c r="J2" s="3" t="s">
        <v>63</v>
      </c>
      <c r="K2" s="3" t="s">
        <v>64</v>
      </c>
      <c r="L2" s="3"/>
    </row>
    <row r="3" spans="2:12" x14ac:dyDescent="0.35">
      <c r="B3" t="s">
        <v>29</v>
      </c>
      <c r="C3" t="s">
        <v>30</v>
      </c>
      <c r="D3">
        <v>2.8535590183212509E-4</v>
      </c>
      <c r="E3">
        <v>7.706693200054162E-6</v>
      </c>
      <c r="F3">
        <v>2.4055114612918266E-5</v>
      </c>
      <c r="G3">
        <v>5.9570669320005432E-4</v>
      </c>
      <c r="H3">
        <v>-1.2484245174020799E-4</v>
      </c>
      <c r="I3">
        <v>-5.9498855991657613E-5</v>
      </c>
      <c r="J3">
        <v>-7.1994487266893027E-6</v>
      </c>
      <c r="K3">
        <v>4.6255999999999999E-5</v>
      </c>
    </row>
    <row r="4" spans="2:12" x14ac:dyDescent="0.35">
      <c r="B4" t="s">
        <v>31</v>
      </c>
      <c r="C4" t="s">
        <v>32</v>
      </c>
      <c r="D4">
        <v>8.9838737018945458E-2</v>
      </c>
      <c r="E4">
        <v>2.1568429670380113E-3</v>
      </c>
      <c r="F4">
        <v>5.2550607217414121E-3</v>
      </c>
      <c r="G4">
        <v>7.3537469670380455E-3</v>
      </c>
      <c r="H4">
        <v>-2.7831129408856681E-2</v>
      </c>
      <c r="I4">
        <v>-3.9644878973332737E-3</v>
      </c>
      <c r="J4">
        <v>-2.0164740908545564E-3</v>
      </c>
      <c r="K4">
        <v>2.3561199999999997E-3</v>
      </c>
    </row>
    <row r="5" spans="2:12" x14ac:dyDescent="0.35">
      <c r="B5" t="s">
        <v>33</v>
      </c>
      <c r="C5" t="s">
        <v>34</v>
      </c>
      <c r="D5">
        <v>5.2865698179702895E-4</v>
      </c>
      <c r="E5">
        <v>3.8446634977249154E-4</v>
      </c>
      <c r="F5">
        <v>2.2692969276284211E-4</v>
      </c>
      <c r="G5">
        <v>3.8446634977249702E-4</v>
      </c>
      <c r="H5">
        <v>-1.6397526425042505E-3</v>
      </c>
      <c r="I5">
        <v>-6.1544355322650218E-4</v>
      </c>
      <c r="J5">
        <v>-1.5524721579291857E-4</v>
      </c>
      <c r="K5">
        <v>0</v>
      </c>
    </row>
    <row r="6" spans="2:12" x14ac:dyDescent="0.35">
      <c r="B6" t="s">
        <v>35</v>
      </c>
      <c r="C6" t="s">
        <v>34</v>
      </c>
      <c r="D6">
        <v>5.1157485843469832</v>
      </c>
      <c r="E6">
        <v>1.0230403104251731</v>
      </c>
      <c r="F6">
        <v>1.6196489545284567</v>
      </c>
      <c r="G6">
        <v>1.0230403104252426</v>
      </c>
      <c r="H6">
        <v>-6.5792474234713918</v>
      </c>
      <c r="I6">
        <v>-3.0106839703609918</v>
      </c>
      <c r="J6">
        <v>-0.74310644727053221</v>
      </c>
      <c r="K6">
        <v>0</v>
      </c>
    </row>
    <row r="7" spans="2:12" x14ac:dyDescent="0.35">
      <c r="B7" t="s">
        <v>36</v>
      </c>
      <c r="C7" t="s">
        <v>34</v>
      </c>
      <c r="D7">
        <v>0.14995514824284653</v>
      </c>
      <c r="E7">
        <v>2.1521636059715566E-2</v>
      </c>
      <c r="F7">
        <v>5.6021422250560803E-2</v>
      </c>
      <c r="G7">
        <v>2.1521636059715778E-2</v>
      </c>
      <c r="H7">
        <v>-0.1646517251230884</v>
      </c>
      <c r="I7">
        <v>-6.8019012115939845E-2</v>
      </c>
      <c r="J7">
        <v>-2.7506480747911552E-2</v>
      </c>
      <c r="K7">
        <v>0</v>
      </c>
    </row>
    <row r="8" spans="2:12" x14ac:dyDescent="0.35">
      <c r="B8" t="s">
        <v>37</v>
      </c>
      <c r="C8" t="s">
        <v>38</v>
      </c>
      <c r="D8">
        <v>2.9069438663577616E-2</v>
      </c>
      <c r="E8">
        <v>5.8430428358034259E-4</v>
      </c>
      <c r="F8">
        <v>1.8936044827155332E-3</v>
      </c>
      <c r="G8">
        <v>5.8430428358035701E-4</v>
      </c>
      <c r="H8">
        <v>-9.5710859915187317E-3</v>
      </c>
      <c r="I8">
        <v>-1.1175347285248113E-3</v>
      </c>
      <c r="J8">
        <v>-7.3274047513874558E-4</v>
      </c>
      <c r="K8">
        <v>0</v>
      </c>
    </row>
    <row r="9" spans="2:12" x14ac:dyDescent="0.35">
      <c r="B9" t="s">
        <v>39</v>
      </c>
      <c r="C9" t="s">
        <v>40</v>
      </c>
      <c r="D9">
        <v>1.8135026362731333E-6</v>
      </c>
      <c r="E9">
        <v>9.8292453155062636E-7</v>
      </c>
      <c r="F9">
        <v>2.5906365060938952E-6</v>
      </c>
      <c r="G9">
        <v>9.8292453155063144E-7</v>
      </c>
      <c r="H9">
        <v>-4.1428579162295874E-6</v>
      </c>
      <c r="I9">
        <v>-6.4951947491144625E-6</v>
      </c>
      <c r="J9">
        <v>-4.6936887846346539E-7</v>
      </c>
      <c r="K9">
        <v>-9.4380000000000001E-6</v>
      </c>
    </row>
    <row r="10" spans="2:12" x14ac:dyDescent="0.35">
      <c r="B10" t="s">
        <v>41</v>
      </c>
      <c r="C10" t="s">
        <v>42</v>
      </c>
      <c r="D10">
        <v>1.9995297039756764E-6</v>
      </c>
      <c r="E10">
        <v>1.105972816149509E-7</v>
      </c>
      <c r="F10">
        <v>3.9517137271443286E-7</v>
      </c>
      <c r="G10">
        <v>1.1059728161495223E-7</v>
      </c>
      <c r="H10">
        <v>-3.8896784190431554E-6</v>
      </c>
      <c r="I10">
        <v>-3.4432066585700145E-7</v>
      </c>
      <c r="J10">
        <v>-6.1596482611027948E-8</v>
      </c>
      <c r="K10">
        <v>3.9991600000000005E-4</v>
      </c>
    </row>
    <row r="11" spans="2:12" x14ac:dyDescent="0.35">
      <c r="B11" t="s">
        <v>43</v>
      </c>
      <c r="C11" t="s">
        <v>34</v>
      </c>
      <c r="D11">
        <v>0.10020679183197641</v>
      </c>
      <c r="E11">
        <v>9.1293931102857401E-3</v>
      </c>
      <c r="F11">
        <v>3.1642050357722086E-2</v>
      </c>
      <c r="G11">
        <v>9.1293931102859969E-3</v>
      </c>
      <c r="H11">
        <v>-0.11012714939788457</v>
      </c>
      <c r="I11">
        <v>-3.7265533863382154E-2</v>
      </c>
      <c r="J11">
        <v>-1.2902922577711043E-2</v>
      </c>
      <c r="K11">
        <v>0</v>
      </c>
    </row>
    <row r="12" spans="2:12" x14ac:dyDescent="0.35">
      <c r="B12" t="s">
        <v>44</v>
      </c>
      <c r="C12" t="s">
        <v>34</v>
      </c>
      <c r="D12">
        <v>4.1738877272494035</v>
      </c>
      <c r="E12">
        <v>0.82924331070251178</v>
      </c>
      <c r="F12">
        <v>1.3382992065504018</v>
      </c>
      <c r="G12">
        <v>0.82924331070257362</v>
      </c>
      <c r="H12">
        <v>-5.3821519474456947</v>
      </c>
      <c r="I12">
        <v>-2.5633605511059723</v>
      </c>
      <c r="J12">
        <v>-0.60351778295460079</v>
      </c>
      <c r="K12">
        <v>0</v>
      </c>
    </row>
    <row r="13" spans="2:12" x14ac:dyDescent="0.35">
      <c r="B13" t="s">
        <v>45</v>
      </c>
      <c r="C13" t="s">
        <v>46</v>
      </c>
      <c r="D13">
        <v>5.3292743289332014E-4</v>
      </c>
      <c r="E13">
        <v>5.2118763338700191E-3</v>
      </c>
      <c r="F13">
        <v>1.6025746868413098E-3</v>
      </c>
      <c r="G13">
        <v>5.2118763338700087E-3</v>
      </c>
      <c r="H13">
        <v>-1.5251453155926777E-3</v>
      </c>
      <c r="I13">
        <v>-1.8666186801956858E-3</v>
      </c>
      <c r="J13">
        <v>-1.4187344364450358E-4</v>
      </c>
      <c r="K13">
        <v>0</v>
      </c>
    </row>
    <row r="14" spans="2:12" x14ac:dyDescent="0.35">
      <c r="B14" t="s">
        <v>47</v>
      </c>
      <c r="C14" t="s">
        <v>48</v>
      </c>
      <c r="D14">
        <v>5.1291348061901511E-4</v>
      </c>
      <c r="E14">
        <v>2.4557340712461843E-4</v>
      </c>
      <c r="F14">
        <v>2.8515721586644338E-2</v>
      </c>
      <c r="G14">
        <v>2.4557340712462206E-4</v>
      </c>
      <c r="H14">
        <v>-3.5879855932289655E-4</v>
      </c>
      <c r="I14">
        <v>-4.4622944573399938E-4</v>
      </c>
      <c r="J14">
        <v>-1.3975771585948479E-4</v>
      </c>
      <c r="K14">
        <v>0</v>
      </c>
    </row>
    <row r="15" spans="2:12" x14ac:dyDescent="0.35">
      <c r="B15" t="s">
        <v>49</v>
      </c>
      <c r="C15" t="s">
        <v>50</v>
      </c>
      <c r="D15">
        <v>6.2613934116588846E-4</v>
      </c>
      <c r="E15">
        <v>2.9121509376240523E-5</v>
      </c>
      <c r="F15">
        <v>9.9086318463405162E-5</v>
      </c>
      <c r="G15">
        <v>2.9121509376241525E-5</v>
      </c>
      <c r="H15">
        <v>-3.9602409802939789E-4</v>
      </c>
      <c r="I15">
        <v>-2.8031777492661222E-4</v>
      </c>
      <c r="J15">
        <v>-6.4790979046630505E-5</v>
      </c>
      <c r="K15">
        <v>0</v>
      </c>
    </row>
    <row r="16" spans="2:12" x14ac:dyDescent="0.35">
      <c r="B16" t="s">
        <v>51</v>
      </c>
      <c r="C16" t="s">
        <v>52</v>
      </c>
      <c r="D16">
        <v>7.0557236839796953E-8</v>
      </c>
      <c r="E16">
        <v>3.3323048396452555E-9</v>
      </c>
      <c r="F16">
        <v>6.5056739992697236E-9</v>
      </c>
      <c r="G16">
        <v>1.0168723048396454E-6</v>
      </c>
      <c r="H16">
        <v>-1.8224873916771299E-7</v>
      </c>
      <c r="I16">
        <v>-2.4471036948403583E-9</v>
      </c>
      <c r="J16">
        <v>-1.0417671767703387E-9</v>
      </c>
      <c r="K16">
        <v>5.0829999999999997E-7</v>
      </c>
    </row>
    <row r="17" spans="2:11" x14ac:dyDescent="0.35">
      <c r="B17" t="s">
        <v>53</v>
      </c>
      <c r="C17" t="s">
        <v>54</v>
      </c>
      <c r="D17">
        <v>1.3508741820205333E-4</v>
      </c>
      <c r="E17">
        <v>3.7604334742995698E-6</v>
      </c>
      <c r="F17">
        <v>1.3988999613608951E-5</v>
      </c>
      <c r="G17">
        <v>7.5760433474299715E-5</v>
      </c>
      <c r="H17">
        <v>-2.7260345591390788E-5</v>
      </c>
      <c r="I17">
        <v>-2.0638425065032114E-5</v>
      </c>
      <c r="J17">
        <v>-2.8223300481589235E-6</v>
      </c>
      <c r="K17">
        <v>5.6640000000000003E-6</v>
      </c>
    </row>
    <row r="18" spans="2:11" x14ac:dyDescent="0.35">
      <c r="B18" t="s">
        <v>55</v>
      </c>
      <c r="C18" t="s">
        <v>56</v>
      </c>
      <c r="D18">
        <v>6.4900415428615526E-4</v>
      </c>
      <c r="E18">
        <v>4.4723758989248636E-6</v>
      </c>
      <c r="F18">
        <v>3.7129517886319796E-5</v>
      </c>
      <c r="G18">
        <v>4.4723758989252549E-6</v>
      </c>
      <c r="H18">
        <v>-4.2169359742560423E-5</v>
      </c>
      <c r="I18">
        <v>-9.378986292532606E-6</v>
      </c>
      <c r="J18">
        <v>-7.6616638104731251E-6</v>
      </c>
      <c r="K18">
        <v>0</v>
      </c>
    </row>
    <row r="19" spans="2:11" x14ac:dyDescent="0.35">
      <c r="B19" t="s">
        <v>57</v>
      </c>
      <c r="C19" t="s">
        <v>56</v>
      </c>
      <c r="D19">
        <v>6.9009043413919787E-4</v>
      </c>
      <c r="E19">
        <v>4.6640389043813116E-6</v>
      </c>
      <c r="F19">
        <v>3.8817482284953305E-5</v>
      </c>
      <c r="G19">
        <v>4.6640389043817156E-6</v>
      </c>
      <c r="H19">
        <v>-4.5914419482144714E-5</v>
      </c>
      <c r="I19">
        <v>-9.7841704529729048E-6</v>
      </c>
      <c r="J19">
        <v>-8.0464421322379397E-6</v>
      </c>
      <c r="K19">
        <v>0</v>
      </c>
    </row>
    <row r="20" spans="2:11" x14ac:dyDescent="0.35">
      <c r="B20" t="s">
        <v>58</v>
      </c>
      <c r="C20" t="s">
        <v>59</v>
      </c>
      <c r="D20">
        <v>4.8533309379074244E-5</v>
      </c>
      <c r="E20">
        <v>3.9877749423841023E-5</v>
      </c>
      <c r="F20">
        <v>1.1291910327011323E-4</v>
      </c>
      <c r="G20">
        <v>3.9877749423840989E-5</v>
      </c>
      <c r="H20">
        <v>-5.1489077102630069E-4</v>
      </c>
      <c r="I20">
        <v>-1.294368435630074E-4</v>
      </c>
      <c r="J20">
        <v>-2.259718727428613E-5</v>
      </c>
      <c r="K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sens anal</vt:lpstr>
      <vt:lpstr>Impact assesment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Nomena Ravoahangy</dc:creator>
  <cp:lastModifiedBy>Nomena Ravoahangy</cp:lastModifiedBy>
  <dcterms:created xsi:type="dcterms:W3CDTF">2024-11-08T16:02:13Z</dcterms:created>
  <dcterms:modified xsi:type="dcterms:W3CDTF">2024-11-27T13:38:23Z</dcterms:modified>
</cp:coreProperties>
</file>