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776DC05B-7D84-4507-AE1D-158620B12ECF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C96" i="6"/>
  <c r="C95" i="6" l="1"/>
  <c r="C71" i="6"/>
  <c r="C8" i="6"/>
  <c r="C14" i="6"/>
  <c r="C80" i="6"/>
  <c r="C84" i="6"/>
  <c r="C77" i="6"/>
  <c r="C83" i="6"/>
  <c r="C81" i="6"/>
  <c r="C2" i="6"/>
  <c r="C5" i="6"/>
  <c r="C4" i="6"/>
  <c r="E96" i="6" l="1"/>
  <c r="BR96" i="6" l="1"/>
  <c r="J96" i="6"/>
  <c r="BP96" i="6"/>
  <c r="G96" i="6"/>
  <c r="BL96" i="6"/>
  <c r="BK96" i="6"/>
  <c r="T96" i="6"/>
  <c r="R96" i="6"/>
  <c r="BO96" i="6"/>
  <c r="F96" i="6"/>
  <c r="BN96" i="6"/>
  <c r="D96" i="6"/>
  <c r="R97" i="4"/>
  <c r="F97" i="4"/>
  <c r="C98" i="6"/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O98" i="6" l="1"/>
  <c r="B3" i="1" s="1"/>
  <c r="N3" i="1" s="1"/>
  <c r="G98" i="6"/>
  <c r="B8" i="1" s="1"/>
  <c r="BP98" i="6"/>
  <c r="B4" i="1" s="1"/>
  <c r="N4" i="1" s="1"/>
  <c r="O4" i="1" s="1"/>
  <c r="R98" i="6"/>
  <c r="T98" i="6"/>
  <c r="J98" i="6"/>
  <c r="F98" i="6"/>
  <c r="BK98" i="6"/>
  <c r="B6" i="1" s="1"/>
  <c r="N6" i="1" s="1"/>
  <c r="O6" i="1" s="1"/>
  <c r="BN98" i="6"/>
  <c r="B7" i="1" s="1"/>
  <c r="N7" i="1" s="1"/>
  <c r="O7" i="1" s="1"/>
  <c r="BL98" i="6"/>
  <c r="B5" i="1" s="1"/>
  <c r="N5" i="1" s="1"/>
  <c r="O5" i="1" s="1"/>
  <c r="BR98" i="6"/>
  <c r="B2" i="1" s="1"/>
  <c r="N2" i="1" s="1"/>
  <c r="O2" i="1" s="1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O3" i="1" l="1"/>
  <c r="B46" i="1" s="1"/>
  <c r="P3" i="1"/>
  <c r="B26" i="1" s="1"/>
  <c r="B104" i="6"/>
  <c r="B106" i="6" l="1"/>
  <c r="B107" i="6" s="1"/>
</calcChain>
</file>

<file path=xl/sharedStrings.xml><?xml version="1.0" encoding="utf-8"?>
<sst xmlns="http://schemas.openxmlformats.org/spreadsheetml/2006/main" count="1164" uniqueCount="656">
  <si>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</si>
  <si>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</si>
  <si>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</si>
  <si>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</si>
  <si>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</si>
  <si>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</si>
  <si>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</si>
  <si>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</si>
  <si>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</si>
  <si>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</si>
  <si>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</si>
  <si>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</si>
  <si>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</si>
  <si>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</si>
  <si>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</si>
  <si>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</si>
  <si>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</si>
  <si>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</si>
  <si>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</si>
  <si>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</si>
  <si>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</si>
  <si>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</si>
  <si>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</si>
  <si>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</si>
  <si>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</si>
  <si>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</si>
  <si>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</si>
  <si>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</si>
  <si>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</si>
  <si>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</si>
  <si>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</si>
  <si>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</si>
  <si>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</si>
  <si>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</si>
  <si>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</si>
  <si>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</si>
  <si>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</si>
  <si>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</si>
  <si>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</si>
  <si>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</si>
  <si>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</si>
  <si>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</si>
  <si>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</si>
  <si>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</si>
  <si>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</si>
  <si>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</si>
  <si>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</si>
  <si>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</si>
  <si>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</si>
  <si>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</si>
  <si>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</si>
  <si>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</si>
  <si>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</si>
  <si>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</si>
  <si>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</si>
  <si>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</si>
  <si>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</si>
  <si>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</si>
  <si>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</si>
  <si>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</si>
  <si>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</si>
  <si>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</si>
  <si>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</si>
  <si>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</si>
  <si>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</si>
  <si>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</si>
  <si>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</si>
  <si>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</si>
  <si>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</si>
  <si>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</si>
  <si>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</si>
  <si>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</si>
  <si>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</si>
  <si>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</si>
  <si>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</si>
  <si>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</si>
  <si>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</si>
  <si>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</si>
  <si>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</si>
  <si>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</si>
  <si>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</si>
  <si>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</si>
  <si>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</si>
  <si>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</si>
  <si>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</si>
  <si>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</si>
  <si>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</si>
  <si>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</si>
  <si>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</si>
  <si>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</si>
  <si>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</si>
  <si>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</si>
  <si>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</si>
  <si>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</si>
  <si>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</si>
  <si>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</si>
  <si>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</si>
  <si>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</si>
  <si>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</si>
  <si>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</si>
  <si>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</si>
  <si>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</si>
  <si>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</si>
  <si>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</si>
  <si>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</si>
  <si>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</si>
  <si>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</si>
  <si>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</si>
  <si>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</si>
  <si>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</si>
  <si>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</si>
  <si>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</si>
  <si>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</si>
  <si>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</si>
  <si>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</si>
  <si>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</si>
  <si>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</si>
  <si>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</si>
  <si>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</si>
  <si>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</si>
  <si>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</si>
  <si>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</si>
  <si>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</si>
  <si>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</si>
  <si>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</si>
  <si>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</si>
  <si>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</si>
  <si>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</si>
  <si>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</si>
  <si>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</si>
  <si>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</si>
  <si>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</si>
  <si>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</si>
  <si>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</si>
  <si>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</si>
  <si>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</si>
  <si>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</si>
  <si>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</si>
  <si>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</si>
  <si>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</si>
  <si>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</si>
  <si>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</si>
  <si>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</si>
  <si>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</si>
  <si>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</si>
  <si>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</si>
  <si>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</si>
  <si>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</si>
  <si>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</si>
  <si>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</si>
  <si>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</si>
  <si>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</si>
  <si>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</si>
  <si>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</si>
  <si>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</si>
  <si>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</si>
  <si>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</si>
  <si>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</si>
  <si>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</si>
  <si>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</si>
  <si>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</si>
  <si>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</si>
  <si>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</si>
  <si>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</si>
  <si>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</si>
  <si>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</si>
  <si>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</si>
  <si>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</si>
  <si>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</si>
  <si>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</si>
  <si>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</si>
  <si>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</si>
  <si>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</si>
  <si>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</si>
  <si>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</si>
  <si>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</si>
  <si>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</si>
  <si>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</si>
  <si>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</si>
  <si>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</si>
  <si>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</si>
  <si>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</si>
  <si>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</si>
  <si>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</si>
  <si>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</si>
  <si>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</si>
  <si>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</si>
  <si>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</si>
  <si>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</si>
  <si>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</si>
  <si>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</si>
  <si>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</si>
  <si>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</si>
  <si>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</si>
  <si>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</si>
  <si>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</si>
  <si>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</si>
  <si>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</si>
  <si>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</si>
  <si>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</si>
  <si>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</si>
  <si>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</si>
  <si>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</si>
  <si>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</si>
  <si>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</si>
  <si>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</si>
  <si>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</si>
  <si>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</si>
  <si>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</si>
  <si>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</si>
  <si>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</si>
  <si>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</si>
  <si>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</si>
  <si>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</si>
  <si>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</si>
  <si>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</si>
  <si>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</si>
  <si>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</si>
  <si>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</si>
  <si>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</si>
  <si>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</si>
  <si>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</si>
  <si>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</si>
  <si>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</si>
  <si>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</si>
  <si>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</si>
  <si>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</si>
  <si>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</si>
  <si>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</si>
  <si>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</si>
  <si>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</si>
  <si>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</si>
  <si>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</si>
  <si>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</si>
  <si>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</si>
  <si>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</si>
  <si>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</si>
  <si>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</si>
  <si>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</si>
  <si>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</si>
  <si>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</si>
  <si>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</si>
  <si>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</si>
  <si>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</si>
  <si>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</si>
  <si>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</si>
  <si>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</si>
  <si>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</si>
  <si>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</si>
  <si>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</si>
  <si>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</si>
  <si>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</si>
  <si>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</si>
  <si>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</si>
  <si>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</si>
  <si>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</si>
  <si>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</si>
  <si>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</si>
  <si>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</si>
  <si>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</si>
  <si>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</si>
  <si>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</si>
  <si>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</si>
  <si>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</si>
  <si>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</si>
  <si>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</si>
  <si>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</si>
  <si>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</si>
  <si>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</si>
  <si>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</si>
  <si>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</si>
  <si>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</si>
  <si>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</si>
  <si>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</si>
  <si>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</si>
  <si>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</si>
  <si>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</si>
  <si>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</si>
  <si>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</si>
  <si>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</si>
  <si>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</si>
  <si>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</si>
  <si>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</si>
  <si>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</si>
  <si>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</si>
  <si>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</si>
  <si>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</si>
  <si>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</si>
  <si>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</si>
  <si>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</si>
  <si>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</si>
  <si>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</si>
  <si>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</si>
  <si>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</si>
  <si>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</si>
  <si>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</si>
  <si>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</si>
  <si>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</si>
  <si>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</si>
  <si>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</si>
  <si>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</si>
  <si>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</si>
  <si>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</si>
  <si>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</si>
  <si>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</si>
  <si>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</si>
  <si>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</si>
  <si>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</si>
  <si>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</si>
  <si>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</si>
  <si>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</si>
  <si>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</si>
  <si>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</si>
  <si>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</si>
  <si>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</si>
  <si>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</si>
  <si>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</si>
  <si>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</si>
  <si>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</si>
  <si>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</si>
  <si>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</si>
  <si>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</si>
  <si>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</si>
  <si>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</si>
  <si>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</si>
  <si>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</si>
  <si>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</si>
  <si>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</si>
  <si>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</si>
  <si>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</si>
  <si>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</si>
  <si>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</si>
  <si>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</si>
  <si>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</si>
  <si>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</si>
  <si>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</si>
  <si>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</si>
  <si>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</si>
  <si>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</si>
  <si>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</si>
  <si>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</si>
  <si>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</si>
  <si>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</si>
  <si>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</si>
  <si>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</si>
  <si>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</si>
  <si>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</si>
  <si>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</si>
  <si>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</si>
  <si>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</si>
  <si>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</si>
  <si>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</si>
  <si>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</si>
  <si>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</si>
  <si>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</si>
  <si>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</si>
  <si>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</si>
  <si>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</si>
  <si>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</si>
  <si>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</si>
  <si>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</si>
  <si>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</si>
  <si>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</si>
  <si>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</si>
  <si>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</si>
  <si>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</si>
  <si>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</si>
  <si>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</si>
  <si>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</si>
  <si>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</si>
  <si>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</si>
  <si>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</si>
  <si>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</si>
  <si>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</si>
  <si>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</si>
  <si>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</si>
  <si>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</si>
  <si>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</si>
  <si>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</si>
  <si>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</si>
  <si>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</si>
  <si>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</si>
  <si>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</si>
  <si>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</si>
  <si>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</si>
  <si>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</si>
  <si>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</si>
  <si>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</si>
  <si>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</si>
  <si>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</si>
  <si>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</si>
  <si>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</si>
  <si>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</si>
  <si>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</si>
  <si>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</si>
  <si>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</si>
  <si>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</si>
  <si>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</si>
  <si>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</si>
  <si>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</si>
  <si>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</si>
  <si>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</si>
  <si>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</si>
  <si>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</si>
  <si>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</si>
  <si>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</si>
  <si>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</si>
  <si>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</si>
  <si>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</si>
  <si>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</si>
  <si>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</si>
  <si>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</si>
  <si>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</si>
  <si>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</si>
  <si>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</si>
  <si>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</si>
  <si>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</si>
  <si>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</si>
  <si>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</si>
  <si>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</si>
  <si>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</si>
  <si>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</si>
  <si>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</si>
  <si>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</si>
  <si>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</si>
  <si>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</si>
  <si>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</si>
  <si>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</si>
  <si>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</si>
  <si>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</si>
  <si>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</si>
  <si>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</si>
  <si>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</si>
  <si>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</si>
  <si>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</si>
  <si>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</si>
  <si>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</si>
  <si>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</si>
  <si>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</si>
  <si>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</si>
  <si>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</si>
  <si>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</si>
  <si>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</si>
  <si>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</si>
  <si>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</si>
  <si>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</si>
  <si>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</si>
  <si>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</si>
  <si>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</si>
  <si>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</si>
  <si>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</si>
  <si>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</si>
  <si>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</si>
  <si>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</si>
  <si>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</si>
  <si>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</si>
  <si>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</si>
  <si>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</si>
  <si>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</si>
  <si>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</si>
  <si>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</si>
  <si>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</si>
  <si>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</si>
  <si>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</si>
  <si>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</si>
  <si>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</si>
  <si>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</si>
  <si>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</si>
  <si>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</si>
  <si>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</si>
  <si>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</si>
  <si>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</si>
  <si>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</si>
  <si>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</si>
  <si>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</si>
  <si>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</si>
  <si>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</si>
  <si>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</si>
  <si>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</si>
  <si>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</si>
  <si>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</si>
  <si>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</si>
  <si>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</si>
  <si>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</si>
  <si>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</si>
  <si>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</si>
  <si>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</si>
  <si>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</si>
  <si>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</si>
  <si>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</si>
  <si>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</si>
  <si>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</si>
  <si>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</si>
  <si>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</si>
  <si>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</si>
  <si>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</si>
  <si>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</si>
  <si>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</si>
  <si>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</si>
  <si>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</si>
  <si>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</si>
  <si>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</si>
  <si>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</si>
  <si>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</si>
  <si>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</si>
  <si>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</si>
  <si>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</si>
  <si>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</si>
  <si>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</si>
  <si>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</si>
  <si>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</si>
  <si>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</si>
  <si>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</si>
  <si>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</si>
  <si>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</si>
  <si>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</si>
  <si>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</si>
  <si>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</si>
  <si>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</si>
  <si>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</si>
  <si>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</si>
  <si>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</si>
  <si>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</si>
  <si>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</si>
  <si>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</si>
  <si>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</si>
  <si>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</si>
  <si>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</si>
  <si>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</si>
  <si>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</si>
  <si>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</si>
  <si>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</si>
  <si>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</si>
  <si>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</si>
  <si>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</si>
  <si>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</si>
  <si>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</si>
  <si>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</si>
  <si>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</si>
  <si>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</si>
  <si>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</si>
  <si>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</si>
  <si>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</si>
  <si>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</si>
  <si>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</si>
  <si>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</si>
  <si>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</si>
  <si>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</si>
  <si>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</si>
  <si>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</si>
  <si>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</si>
  <si>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</si>
  <si>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</si>
  <si>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</si>
  <si>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</si>
  <si>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</si>
  <si>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</si>
  <si>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</si>
  <si>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</si>
  <si>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</si>
  <si>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</si>
  <si>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</si>
  <si>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</si>
  <si>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</si>
  <si>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</si>
  <si>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</si>
  <si>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</si>
  <si>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</si>
  <si>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</si>
  <si>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</si>
  <si>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</si>
  <si>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</si>
  <si>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</si>
  <si>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</si>
  <si>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</si>
  <si>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</si>
  <si>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</si>
  <si>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</si>
  <si>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</si>
  <si>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</si>
  <si>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</si>
  <si>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</si>
  <si>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</si>
  <si>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</si>
  <si>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</si>
  <si>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</si>
  <si>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</si>
  <si>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</si>
  <si>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</si>
  <si>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</si>
  <si>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</si>
  <si>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</si>
  <si>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</si>
  <si>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</si>
  <si>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</si>
  <si>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</si>
  <si>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</si>
  <si>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</si>
  <si>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</si>
  <si>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</si>
  <si>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</si>
  <si>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</si>
  <si>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</si>
  <si>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</si>
  <si>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</si>
  <si>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</si>
  <si>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</si>
  <si>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</si>
  <si>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</si>
  <si>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</si>
  <si>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</si>
  <si>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</si>
  <si>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</si>
  <si>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</si>
  <si>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</si>
  <si>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</si>
  <si>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</si>
  <si>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</si>
  <si>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</si>
  <si>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</si>
  <si>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</si>
  <si>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</si>
  <si>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</si>
  <si>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</si>
  <si>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</si>
  <si>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</si>
  <si>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</si>
  <si>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</si>
  <si>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</si>
  <si>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</si>
  <si>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</si>
  <si>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</si>
  <si>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</si>
  <si>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</si>
  <si>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</si>
  <si>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</si>
  <si>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</si>
  <si>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</si>
  <si>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</si>
  <si>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</si>
  <si>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</si>
  <si>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</si>
  <si>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</si>
  <si>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</si>
  <si>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</si>
  <si>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</si>
  <si>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</si>
  <si>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</si>
  <si>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</si>
  <si>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</si>
  <si>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</si>
  <si>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</si>
  <si>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</si>
  <si>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</si>
  <si>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 (kg/kg)</t>
  </si>
  <si>
    <t>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</si>
</sst>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84" activePane="bottomLeft" state="frozen"/>
      <selection pane="bottomLeft" activeCell="G96" sqref="G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652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651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A70" zoomScale="106" zoomScaleNormal="106" workbookViewId="0">
      <selection activeCell="R98" sqref="R98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3.2</f>
        <v>3.2</v>
      </c>
      <c r="D2" s="18">
        <f>'Composition of waste'!$D2*$C2/100</f>
        <v>0.11408000000000001</v>
      </c>
      <c r="E2" s="18">
        <f>'Composition of waste'!$E2*$C2/100</f>
        <v>3.0860799999999999</v>
      </c>
      <c r="F2" s="18">
        <f>'Composition of waste'!$F2*$E2/100</f>
        <v>3.0458047508867314</v>
      </c>
      <c r="G2" s="18">
        <f>'Composition of waste'!$G2*$E2/100</f>
        <v>4.0275249113267977E-2</v>
      </c>
      <c r="H2" s="18">
        <v>20.70736708968014</v>
      </c>
      <c r="I2" s="18">
        <v>558.22694799590352</v>
      </c>
      <c r="J2" s="18">
        <f>'Composition of waste'!$J2*'Composition (mass)'!$E2/100</f>
        <v>1.5720485858794522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3.1854265678767653E-2</v>
      </c>
      <c r="S2" s="18">
        <v>0.27776539586854471</v>
      </c>
      <c r="T2" s="18">
        <f>'Composition of waste'!$T2*'Composition (mass)'!$E2/100</f>
        <v>1.2142078097110001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7.2280896130346231E-4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0.18136791068016708</v>
      </c>
      <c r="BP2" s="18">
        <f>'Composition of waste'!$BP2*$E2/100</f>
        <v>0.70429161313115696</v>
      </c>
      <c r="BQ2" s="18">
        <v>0</v>
      </c>
      <c r="BR2" s="18">
        <f>'Composition of waste'!$BR2*$E2/100</f>
        <v>2.1598281955742844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0.4/2</f>
        <v>0.2</v>
      </c>
      <c r="D4" s="18">
        <f>'Composition of waste'!$D4*$C4/100</f>
        <v>5.7466666666666673E-2</v>
      </c>
      <c r="E4" s="18">
        <f>'Composition of waste'!$E4*$C4/100</f>
        <v>0.14253333333333335</v>
      </c>
      <c r="F4" s="18">
        <f>'Composition of waste'!$F4*$E4/100</f>
        <v>0.14098374316252832</v>
      </c>
      <c r="G4" s="18">
        <f>'Composition of waste'!$G4*$E4/100</f>
        <v>1.5495901708050472E-3</v>
      </c>
      <c r="H4" s="18">
        <v>16.627433191921021</v>
      </c>
      <c r="I4" s="18">
        <v>439.60033976579871</v>
      </c>
      <c r="J4" s="18">
        <f>'Composition of waste'!$J4*'Composition (mass)'!$E4/100</f>
        <v>6.3432937761521119E-2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3.616907654808038E-3</v>
      </c>
      <c r="S4" s="18">
        <v>4.6191977462024525E-3</v>
      </c>
      <c r="T4" s="18">
        <f>'Composition of waste'!$T4*'Composition (mass)'!$E4/100</f>
        <v>6.4746516518422212E-2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7.1146693179977935E-5</v>
      </c>
      <c r="BO4" s="18">
        <f>'Composition of waste'!$BO4*$E4/100</f>
        <v>2.0606425485006956E-2</v>
      </c>
      <c r="BP4" s="18">
        <f>'Composition of waste'!$BP4*$E4/100</f>
        <v>3.0470291649288966E-3</v>
      </c>
      <c r="BQ4" s="18">
        <v>0</v>
      </c>
      <c r="BR4" s="18">
        <f>'Composition of waste'!$BR4*$E4/100</f>
        <v>0.11733028851259242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0.4/2</f>
        <v>0.2</v>
      </c>
      <c r="D5" s="18">
        <f>'Composition of waste'!$D5*$C5/100</f>
        <v>2.1285714285714286E-2</v>
      </c>
      <c r="E5" s="18">
        <f>'Composition of waste'!$E5*$C5/100</f>
        <v>0.17871428571428574</v>
      </c>
      <c r="F5" s="18">
        <f>'Composition of waste'!$F5*$E5/100</f>
        <v>0.17484920269604382</v>
      </c>
      <c r="G5" s="18">
        <f>'Composition of waste'!$G5*$E5/100</f>
        <v>3.8650830182419254E-3</v>
      </c>
      <c r="H5" s="18">
        <v>16.561772537662883</v>
      </c>
      <c r="I5" s="18">
        <v>451.67256662757444</v>
      </c>
      <c r="J5" s="18">
        <f>'Composition of waste'!$J5*'Composition (mass)'!$E5/100</f>
        <v>7.8581259487134847E-2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2.4343324102718672E-3</v>
      </c>
      <c r="S5" s="18">
        <v>2.0752432907077283E-3</v>
      </c>
      <c r="T5" s="18">
        <f>'Composition of waste'!$T5*'Composition (mass)'!$E5/100</f>
        <v>8.2053375623032707E-2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4.9018427800129262E-4</v>
      </c>
      <c r="BL5" s="18">
        <f>'Composition of waste'!$BL5*$E5/100</f>
        <v>0</v>
      </c>
      <c r="BM5" s="18">
        <v>0</v>
      </c>
      <c r="BN5" s="18">
        <f>'Composition of waste'!$BN5*$E5/100</f>
        <v>3.0099458237499974E-4</v>
      </c>
      <c r="BO5" s="18">
        <f>'Composition of waste'!$BO5*$E5/100</f>
        <v>1.4591156346998941E-2</v>
      </c>
      <c r="BP5" s="18">
        <f>'Composition of waste'!$BP5*$E5/100</f>
        <v>8.4019602155990022E-3</v>
      </c>
      <c r="BQ5" s="18">
        <v>0</v>
      </c>
      <c r="BR5" s="18">
        <f>'Composition of waste'!$BR5*$E5/100</f>
        <v>0.15191303124219382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6.3</f>
        <v>6.3</v>
      </c>
      <c r="D8" s="18">
        <f>'Composition of waste'!$D8*$C8/100</f>
        <v>3.4528500000000002</v>
      </c>
      <c r="E8" s="18">
        <f>'Composition of waste'!$E8*$C8/100</f>
        <v>2.8485</v>
      </c>
      <c r="F8" s="18">
        <f>'Composition of waste'!$F8*$E8/100</f>
        <v>2.7332955836480206</v>
      </c>
      <c r="G8" s="18">
        <f>'Composition of waste'!$G8*$E8/100</f>
        <v>0.11520441635197994</v>
      </c>
      <c r="H8" s="18">
        <v>20.474824810998559</v>
      </c>
      <c r="I8" s="18">
        <v>569.08710458364942</v>
      </c>
      <c r="J8" s="18">
        <f>'Composition of waste'!$J8*'Composition (mass)'!$E8/100</f>
        <v>1.4112689441808186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9.7648719944861892E-2</v>
      </c>
      <c r="S8" s="18">
        <v>1.0497922947116964</v>
      </c>
      <c r="T8" s="18">
        <f>'Composition of waste'!$T8*'Composition (mass)'!$E8/100</f>
        <v>1.0049435464440037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0.61131930750328611</v>
      </c>
      <c r="BP8" s="18">
        <f>'Composition of waste'!$BP8*$E8/100</f>
        <v>0.62037380116404317</v>
      </c>
      <c r="BQ8" s="18">
        <v>0</v>
      </c>
      <c r="BR8" s="18">
        <f>'Composition of waste'!$BR8*$E8/100</f>
        <v>1.5014730279395334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2/2</f>
        <v>1</v>
      </c>
      <c r="D14" s="18">
        <f>'Composition of waste'!$D14*$C14/100</f>
        <v>0.1525</v>
      </c>
      <c r="E14" s="18">
        <f>'Composition of waste'!$E14*$C14/100</f>
        <v>0.84750000000000003</v>
      </c>
      <c r="F14" s="18">
        <f>'Composition of waste'!$F14*$E14/100</f>
        <v>0.83849158677274016</v>
      </c>
      <c r="G14" s="18">
        <f>'Composition of waste'!$G14*$E14/100</f>
        <v>9.0084132272598167E-3</v>
      </c>
      <c r="H14" s="18">
        <v>36.957975113905924</v>
      </c>
      <c r="I14" s="18">
        <v>1000.3495900729962</v>
      </c>
      <c r="J14" s="18">
        <f>'Composition of waste'!$J14*'Composition (mass)'!$E14/100</f>
        <v>0.65395816200099088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1.0100585246796353E-3</v>
      </c>
      <c r="S14" s="18">
        <v>0.22507949944587077</v>
      </c>
      <c r="T14" s="18">
        <f>'Composition of waste'!$T14*'Composition (mass)'!$E14/100</f>
        <v>9.1608846205063155E-2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6.5021757926275762E-3</v>
      </c>
      <c r="BP14" s="18">
        <f>'Composition of waste'!$BP14*$E14/100</f>
        <v>0.81849950539092575</v>
      </c>
      <c r="BQ14" s="18">
        <v>0</v>
      </c>
      <c r="BR14" s="18">
        <f>'Composition of waste'!$BR14*$E14/100</f>
        <v>6.0248815165876782E-3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>
        <f>8/2</f>
        <v>4</v>
      </c>
      <c r="D71" s="18">
        <f>'Composition of waste'!$D71*$C71/100</f>
        <v>2.8091184210526312</v>
      </c>
      <c r="E71" s="18">
        <f>'Composition of waste'!$E71*$C71/100</f>
        <v>1.1908815789473683</v>
      </c>
      <c r="F71" s="18">
        <f>'Composition of waste'!$F71*$E71/100</f>
        <v>1.1363158097707982</v>
      </c>
      <c r="G71" s="18">
        <f>'Composition of waste'!$G71*$E71/100</f>
        <v>5.4565769176570106E-2</v>
      </c>
      <c r="H71" s="18">
        <v>22.708447352571454</v>
      </c>
      <c r="I71" s="18">
        <v>619.01875777778559</v>
      </c>
      <c r="J71" s="18">
        <f>'Composition of waste'!$J71*'Composition (mass)'!$E71/100</f>
        <v>0.62400377783250149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0.13694436493335779</v>
      </c>
      <c r="S71" s="18">
        <v>0.56749143430372129</v>
      </c>
      <c r="T71" s="18">
        <f>'Composition of waste'!$T71*'Composition (mass)'!$E71/100</f>
        <v>0.27436856746907717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0.8256321950432336</v>
      </c>
      <c r="BP71" s="18">
        <f>'Composition of waste'!$BP71*$E71/100</f>
        <v>0.27715126724314937</v>
      </c>
      <c r="BQ71" s="18">
        <v>0</v>
      </c>
      <c r="BR71" s="18">
        <f>'Composition of waste'!$BR71*$E71/100</f>
        <v>3.1931674915639079E-2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4.3/2</f>
        <v>2.15</v>
      </c>
      <c r="D77" s="18">
        <f>'Composition of waste'!$D77*$C77/100</f>
        <v>1.4292911067193674</v>
      </c>
      <c r="E77" s="18">
        <f>'Composition of waste'!$E77*$C77/100</f>
        <v>0.7207322628458499</v>
      </c>
      <c r="F77" s="18">
        <f>'Composition of waste'!$F77*$E77/100</f>
        <v>0.68805527413999656</v>
      </c>
      <c r="G77" s="18">
        <f>'Composition of waste'!$G77*$E77/100</f>
        <v>3.2676988705853456E-2</v>
      </c>
      <c r="H77" s="18">
        <v>24.665686395638932</v>
      </c>
      <c r="I77" s="18">
        <v>675.44343549775363</v>
      </c>
      <c r="J77" s="18">
        <f>'Composition of waste'!$J77*'Composition (mass)'!$E77/100</f>
        <v>0.40178605933803729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6.9903870027171952E-2</v>
      </c>
      <c r="S77" s="18">
        <v>0.84876971663336165</v>
      </c>
      <c r="T77" s="18">
        <f>'Composition of waste'!$T77*'Composition (mass)'!$E77/100</f>
        <v>0.15295662642093272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0.4223838575630659</v>
      </c>
      <c r="BP77" s="18">
        <f>'Composition of waste'!$BP77*$E77/100</f>
        <v>0.24408809470551573</v>
      </c>
      <c r="BQ77" s="18">
        <v>0</v>
      </c>
      <c r="BR77" s="18">
        <f>'Composition of waste'!$BR77*$E77/100</f>
        <v>2.108784006222026E-2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2/2</f>
        <v>1</v>
      </c>
      <c r="D80" s="18">
        <f>'Composition of waste'!$D80*$C80/100</f>
        <v>0.49207547169811328</v>
      </c>
      <c r="E80" s="18">
        <f>'Composition of waste'!$E80*$C80/100</f>
        <v>0.50792452830188672</v>
      </c>
      <c r="F80" s="18">
        <f>'Composition of waste'!$F80*$E80/100</f>
        <v>0.47492480959173528</v>
      </c>
      <c r="G80" s="18">
        <f>'Composition of waste'!$G80*$E80/100</f>
        <v>3.2999718710151289E-2</v>
      </c>
      <c r="H80" s="18">
        <v>25.741406205919322</v>
      </c>
      <c r="I80" s="18">
        <v>725.27674013134424</v>
      </c>
      <c r="J80" s="18">
        <f>'Composition of waste'!$J80*'Composition (mass)'!$E80/100</f>
        <v>0.29116406829703034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3.7334768373386035E-2</v>
      </c>
      <c r="S80" s="18">
        <v>1.4162073948421494</v>
      </c>
      <c r="T80" s="18">
        <f>'Composition of waste'!$T80*'Composition (mass)'!$E80/100</f>
        <v>9.9583527006589415E-2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0.2375187424624067</v>
      </c>
      <c r="BP80" s="18">
        <f>'Composition of waste'!$BP80*$E80/100</f>
        <v>0.21406385087452995</v>
      </c>
      <c r="BQ80" s="18">
        <v>0</v>
      </c>
      <c r="BR80" s="18">
        <f>'Composition of waste'!$BR80*$E80/100</f>
        <v>2.3458757767865799E-2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3.8/2</f>
        <v>1.9</v>
      </c>
      <c r="D81" s="18">
        <f>'Composition of waste'!$D81*$C81/100</f>
        <v>0.51417619047619045</v>
      </c>
      <c r="E81" s="18">
        <f>'Composition of waste'!$E81*$C81/100</f>
        <v>1.3858238095238096</v>
      </c>
      <c r="F81" s="18">
        <f>'Composition of waste'!$F81*$E81/100</f>
        <v>1.3651259720322344</v>
      </c>
      <c r="G81" s="18">
        <f>'Composition of waste'!$G81*$E81/100</f>
        <v>2.0697837491575166E-2</v>
      </c>
      <c r="H81" s="18">
        <v>22.340272036075664</v>
      </c>
      <c r="I81" s="18">
        <v>609.14803347727593</v>
      </c>
      <c r="J81" s="18">
        <f>'Composition of waste'!$J81*'Composition (mass)'!$E81/100</f>
        <v>0.73778320288807409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1.5365140331940849E-2</v>
      </c>
      <c r="S81" s="18">
        <v>0.18468537563492263</v>
      </c>
      <c r="T81" s="18">
        <f>'Composition of waste'!$T81*'Composition (mass)'!$E81/100</f>
        <v>0.50314853455278818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8.9683231778661818E-2</v>
      </c>
      <c r="BP81" s="18">
        <f>'Composition of waste'!$BP81*$E81/100</f>
        <v>0.43020283654462593</v>
      </c>
      <c r="BQ81" s="18">
        <v>0</v>
      </c>
      <c r="BR81" s="18">
        <f>'Composition of waste'!$BR81*$E81/100</f>
        <v>0.84182984339065925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3.8/2</f>
        <v>1.9</v>
      </c>
      <c r="D83" s="18">
        <f>'Composition of waste'!$D83*$C83/100</f>
        <v>0.62641034482758595</v>
      </c>
      <c r="E83" s="18">
        <f>'Composition of waste'!$E83*$C83/100</f>
        <v>1.2736879310344829</v>
      </c>
      <c r="F83" s="18">
        <f>'Composition of waste'!$F83*$E83/100</f>
        <v>1.2353258189141454</v>
      </c>
      <c r="G83" s="18">
        <f>'Composition of waste'!$G83*$E83/100</f>
        <v>3.8362112120337043E-2</v>
      </c>
      <c r="H83" s="18">
        <v>16.725718261439166</v>
      </c>
      <c r="I83" s="18">
        <v>455.23846524921248</v>
      </c>
      <c r="J83" s="18">
        <f>'Composition of waste'!$J83*'Composition (mass)'!$E83/100</f>
        <v>0.56277831331516259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2.6523213210845199E-2</v>
      </c>
      <c r="S83" s="18">
        <v>0.69363701990855653</v>
      </c>
      <c r="T83" s="18">
        <f>'Composition of waste'!$T83*'Composition (mass)'!$E83/100</f>
        <v>0.56323309745546402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7.902175291687383E-4</v>
      </c>
      <c r="BL83" s="18">
        <f>'Composition of waste'!$BL83*$E83/100</f>
        <v>0</v>
      </c>
      <c r="BM83" s="18">
        <v>0</v>
      </c>
      <c r="BN83" s="18">
        <f>'Composition of waste'!$BN83*$E83/100</f>
        <v>8.7005296125094468E-5</v>
      </c>
      <c r="BO83" s="18">
        <f>'Composition of waste'!$BO83*$E83/100</f>
        <v>0.15326250405073874</v>
      </c>
      <c r="BP83" s="18">
        <f>'Composition of waste'!$BP83*$E83/100</f>
        <v>6.2324947004436117E-2</v>
      </c>
      <c r="BQ83" s="18">
        <v>0</v>
      </c>
      <c r="BR83" s="18">
        <f>'Composition of waste'!$BR83*$E83/100</f>
        <v>1.0198456539094369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4.3/2</f>
        <v>2.15</v>
      </c>
      <c r="D84" s="18">
        <f>'Composition of waste'!$D84*$C84/100</f>
        <v>1.4233626213592232</v>
      </c>
      <c r="E84" s="18">
        <f>'Composition of waste'!$E84*$C84/100</f>
        <v>0.72665825242718474</v>
      </c>
      <c r="F84" s="18">
        <f>'Composition of waste'!$F84*$E84/100</f>
        <v>0.67556679361929228</v>
      </c>
      <c r="G84" s="18">
        <f>'Composition of waste'!$G84*$E84/100</f>
        <v>5.1091458807892523E-2</v>
      </c>
      <c r="H84" s="18">
        <v>22.615822116722924</v>
      </c>
      <c r="I84" s="18">
        <v>637.22466532266355</v>
      </c>
      <c r="J84" s="18">
        <f>'Composition of waste'!$J84*'Composition (mass)'!$E84/100</f>
        <v>0.37782100678319352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6.9557552728752137E-2</v>
      </c>
      <c r="S84" s="18">
        <v>1.4729050706105946</v>
      </c>
      <c r="T84" s="18">
        <f>'Composition of waste'!$T84*'Composition (mass)'!$E84/100</f>
        <v>0.16823711284434217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0.41867279902327342</v>
      </c>
      <c r="BP84" s="18">
        <f>'Composition of waste'!$BP84*$E84/100</f>
        <v>0.19378004324242071</v>
      </c>
      <c r="BQ84" s="18">
        <v>0</v>
      </c>
      <c r="BR84" s="18">
        <f>'Composition of waste'!$BR84*$E84/100</f>
        <v>5.7340208745836951E-2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>
        <v>27.5</v>
      </c>
      <c r="D87" s="18">
        <f>'Composition of waste'!$D87*$C87/100</f>
        <v>20.539200000000001</v>
      </c>
      <c r="E87" s="18">
        <f>'Composition of waste'!$E87*$C87/100</f>
        <v>6.9608000000000008</v>
      </c>
      <c r="F87" s="18">
        <f>'Composition of waste'!$F87*$E87/100</f>
        <v>6.6894809106936544</v>
      </c>
      <c r="G87" s="18">
        <f>'Composition of waste'!$G87*$E87/100</f>
        <v>0.27131908930634552</v>
      </c>
      <c r="H87" s="18">
        <v>15.859009791161208</v>
      </c>
      <c r="I87" s="18">
        <v>446.15109026955054</v>
      </c>
      <c r="J87" s="18">
        <f>'Composition of waste'!$J87*'Composition (mass)'!$E87/100</f>
        <v>2.9425589764766058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5.473916975064836E-2</v>
      </c>
      <c r="S87" s="18">
        <v>0.3833529645406128</v>
      </c>
      <c r="T87" s="18">
        <f>'Composition of waste'!$T87*'Composition (mass)'!$E87/100</f>
        <v>3.2407748003818528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0.332256218273355</v>
      </c>
      <c r="BP87" s="18">
        <f>'Composition of waste'!$BP87*$E87/100</f>
        <v>0.30423370478197814</v>
      </c>
      <c r="BQ87" s="18">
        <v>0</v>
      </c>
      <c r="BR87" s="18">
        <f>'Composition of waste'!$BR87*$E87/100</f>
        <v>5.9238692694573762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44.5</v>
      </c>
      <c r="D91" s="18">
        <f>'Composition of waste'!$D91*$C91/100</f>
        <v>38.304931045751637</v>
      </c>
      <c r="E91" s="18">
        <f>'Composition of waste'!$E91*$C91/100</f>
        <v>6.1953598039215692</v>
      </c>
      <c r="F91" s="18">
        <f>'Composition of waste'!$F91*$E91/100</f>
        <v>5.7460323554795263</v>
      </c>
      <c r="G91" s="18">
        <f>'Composition of waste'!$G91*$E91/100</f>
        <v>0.44932744844204364</v>
      </c>
      <c r="H91" s="18">
        <v>15.980390555797626</v>
      </c>
      <c r="I91" s="18">
        <v>460.21398068707117</v>
      </c>
      <c r="J91" s="18">
        <f>'Composition of waste'!$J91*'Composition (mass)'!$E91/100</f>
        <v>2.5825848222327488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0.14443197762615267</v>
      </c>
      <c r="S91" s="18">
        <v>0.17581225153748034</v>
      </c>
      <c r="T91" s="18">
        <f>'Composition of waste'!$T91*'Composition (mass)'!$E91/100</f>
        <v>2.6108726107803744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0.19783176495779006</v>
      </c>
      <c r="BL91" s="18">
        <f>'Composition of waste'!$BL91*$E91/100</f>
        <v>0</v>
      </c>
      <c r="BM91" s="18">
        <v>0</v>
      </c>
      <c r="BN91" s="18">
        <f>'Composition of waste'!$BN91*$E91/100</f>
        <v>3.514257195333851E-2</v>
      </c>
      <c r="BO91" s="18">
        <f>'Composition of waste'!$BO91*$E91/100</f>
        <v>0.89813422671585996</v>
      </c>
      <c r="BP91" s="18">
        <f>'Composition of waste'!$BP91*$E91/100</f>
        <v>0.3355294973478305</v>
      </c>
      <c r="BQ91" s="18">
        <v>0</v>
      </c>
      <c r="BR91" s="18">
        <f>'Composition of waste'!$BR91*$E91/100</f>
        <v>4.504394270455113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f>8/2</f>
        <v>4</v>
      </c>
      <c r="D95" s="18">
        <f>'Composition of waste'!$D95*$C95/100</f>
        <v>0.7788880952380951</v>
      </c>
      <c r="E95" s="18">
        <f>'Composition of waste'!$E95*$C95/100</f>
        <v>3.2211619047619049</v>
      </c>
      <c r="F95" s="18">
        <f>'Composition of waste'!$F95*$E95/100</f>
        <v>3.1771815283639389</v>
      </c>
      <c r="G95" s="18">
        <f>'Composition of waste'!$G95*$E95/100</f>
        <v>4.3980376397965745E-2</v>
      </c>
      <c r="H95" s="18">
        <v>21.471104460263302</v>
      </c>
      <c r="I95" s="18">
        <v>583.38123972551421</v>
      </c>
      <c r="J95" s="18">
        <f>'Composition of waste'!$J95*'Composition (mass)'!$E95/100</f>
        <v>1.6730712320993106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3.401173027171267E-2</v>
      </c>
      <c r="S95" s="18">
        <v>0.23300221651660574</v>
      </c>
      <c r="T95" s="18">
        <f>'Composition of waste'!$T95*'Composition (mass)'!$E95/100</f>
        <v>1.2240721626800311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3.193407957332165E-4</v>
      </c>
      <c r="BL95" s="18">
        <f>'Composition of waste'!$BL95*$E95/100</f>
        <v>0</v>
      </c>
      <c r="BM95" s="18">
        <v>0</v>
      </c>
      <c r="BN95" s="18">
        <f>'Composition of waste'!$BN95*$E95/100</f>
        <v>2.614579468150897E-4</v>
      </c>
      <c r="BO95" s="18">
        <f>'Composition of waste'!$BO95*$E95/100</f>
        <v>0.19723940620208655</v>
      </c>
      <c r="BP95" s="18">
        <f>'Composition of waste'!$BP95*$E95/100</f>
        <v>0.86634406813073528</v>
      </c>
      <c r="BQ95" s="18">
        <v>0</v>
      </c>
      <c r="BR95" s="18">
        <f>'Composition of waste'!$BR95*$E95/100</f>
        <v>2.1094214836301575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653</v>
      </c>
      <c r="C96">
        <f>100/8</f>
        <v>12.5</v>
      </c>
      <c r="D96" s="18">
        <f>'Composition of waste'!$D96*$C96/100</f>
        <v>1.25</v>
      </c>
      <c r="E96" s="18">
        <f>'Composition of waste'!$E96*$C96/100</f>
        <v>11.25</v>
      </c>
      <c r="F96" s="18">
        <f>'Composition of waste'!$F96*$E96/100</f>
        <v>0</v>
      </c>
      <c r="G96" s="18">
        <f>'Composition of waste'!$G96*$E96/100</f>
        <v>0.26887500000000003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3.7012499999999999</v>
      </c>
      <c r="BL96" s="18">
        <f>'Composition of waste'!$BL96*$E96/100</f>
        <v>1.59975</v>
      </c>
      <c r="BM96" s="18">
        <v>0</v>
      </c>
      <c r="BN96" s="18">
        <f>'Composition of waste'!$BN96*$E96/100</f>
        <v>3.504375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112.5</v>
      </c>
      <c r="D98" s="20">
        <f>SUM(D2:D96)</f>
        <v>71.96563567807523</v>
      </c>
      <c r="E98" s="20">
        <f>SUM(E2:E96)</f>
        <v>40.536357690811677</v>
      </c>
      <c r="F98" s="20">
        <f>SUM(F2:F96)</f>
        <v>28.121434139771388</v>
      </c>
      <c r="G98" s="20">
        <f>SUM(G2:G96)</f>
        <v>1.4337985510402891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13.972841348572581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0.72537607146735683</v>
      </c>
      <c r="S98" s="20">
        <f t="shared" si="0"/>
        <v>37.864632672965826</v>
      </c>
      <c r="T98" s="20">
        <f>SUM(T2:T96)</f>
        <v>11.294807134092974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3.9014043165219965</v>
      </c>
      <c r="BL98" s="20">
        <f>SUM(BL2:BL96)</f>
        <v>1.59975</v>
      </c>
      <c r="BM98" s="20"/>
      <c r="BN98" s="20">
        <f>SUM(BN2:BN96)</f>
        <v>3.5402381764718336</v>
      </c>
      <c r="BO98" s="20">
        <f>SUM(BO2:BO96)</f>
        <v>4.4091701569207684</v>
      </c>
      <c r="BP98" s="20">
        <f>SUM(BP2:BP96)</f>
        <v>5.0823322189418754</v>
      </c>
      <c r="BQ98" s="20"/>
      <c r="BR98" s="20">
        <f>SUM(BR2:BR96)</f>
        <v>18.469748427119494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19.262892585231057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7.1054387303618007</v>
      </c>
    </row>
    <row r="107" spans="1:70" x14ac:dyDescent="0.35">
      <c r="A107" t="s">
        <v>487</v>
      </c>
      <c r="B107">
        <f>((C98*B104)+(B106*B105))/(C98+B106)</f>
        <v>30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9"/>
  <sheetViews>
    <sheetView tabSelected="1" topLeftCell="A31" zoomScale="97" zoomScaleNormal="115" workbookViewId="0">
      <selection activeCell="G39" sqref="G39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647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(mass)'!BR98/B39</f>
        <v>0.16417554157439551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102.6097134839972</v>
      </c>
      <c r="O2">
        <f>F2*N2*12</f>
        <v>7387.8993708477974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(mass)'!BO98/B39</f>
        <v>3.9192623617073499E-2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12.526051582161275</v>
      </c>
      <c r="O3">
        <f>F3*N3*12</f>
        <v>2405.0019037749648</v>
      </c>
      <c r="P3">
        <f>I3*N3*14</f>
        <v>701.45888860103139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(mass)'!BP98/B39</f>
        <v>4.5176286390594449E-2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12.932143050742685</v>
      </c>
      <c r="O4">
        <f>F4*N4*12</f>
        <v>3879.6429152228052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(mass)'!BL98/B39</f>
        <v>1.422E-2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5.6728723404255312</v>
      </c>
      <c r="O5">
        <f t="shared" ref="O5:O7" si="2">F5*N5*12</f>
        <v>680.74468085106378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(mass)'!BK98/B39</f>
        <v>3.4679149480195522E-2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21.6744684251222</v>
      </c>
      <c r="O6">
        <f t="shared" si="2"/>
        <v>1560.5617266087984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(mass)'!BN98/B39</f>
        <v>3.1468783790860745E-2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9.6727819029285094</v>
      </c>
      <c r="O7">
        <f t="shared" si="2"/>
        <v>2321.4676567028419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(mass)'!G98/B39</f>
        <v>1.2744876009247013E-2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(mass)'!D98/B39</f>
        <v>0.63969453936066867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(mass)'!R98)-(Variables!P3*0.001))/B39</f>
        <v>2.1259718103400341E-4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(mass)'!C98</f>
        <v>112.5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18235.318254008271</v>
      </c>
    </row>
    <row r="47" spans="1:4" x14ac:dyDescent="0.35">
      <c r="A47" t="s">
        <v>642</v>
      </c>
      <c r="B47">
        <f>(B46*0.001)/B39</f>
        <v>0.16209171781340684</v>
      </c>
    </row>
    <row r="48" spans="1:4" x14ac:dyDescent="0.35">
      <c r="A48" t="s">
        <v>654</v>
      </c>
      <c r="B48">
        <f>(P3*0.001)/B39</f>
        <v>6.235190120898057E-3</v>
      </c>
    </row>
    <row r="49" spans="1:2" x14ac:dyDescent="0.35">
      <c r="A49" t="s">
        <v>655</v>
      </c>
      <c r="B49">
        <f>B47/B48</f>
        <v>25.996275120807496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649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650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workbookViewId="0">
      <selection activeCell="A2" sqref="A2:A13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644</v>
      </c>
      <c r="B75" s="36">
        <v>600</v>
      </c>
      <c r="C75" s="23" t="s">
        <v>645</v>
      </c>
    </row>
    <row r="76" spans="1:6" x14ac:dyDescent="0.35">
      <c r="A76" s="23" t="s">
        <v>646</v>
      </c>
      <c r="B76" s="23">
        <v>1.2929999999999999</v>
      </c>
      <c r="C76" s="23" t="s">
        <v>645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opLeftCell="A4" workbookViewId="0">
      <selection activeCell="A17" sqref="A17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643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(mass)'!C98-aer!D97)</f>
        <v>0.60750000000000004</v>
      </c>
      <c r="C2" t="s">
        <v>574</v>
      </c>
    </row>
    <row r="3" spans="1:3" x14ac:dyDescent="0.35">
      <c r="A3" t="s">
        <v>572</v>
      </c>
      <c r="B3">
        <f>0.0006*1.2*60*'Composition (mass)'!C98</f>
        <v>4.8599999999999994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2024-08-29T09:06:02Z</dcterms:modified>
</cp:coreProperties>
</file>