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成绩单" sheetId="1" r:id="rId1"/>
    <sheet name="判断是否为闰年" sheetId="2" r:id="rId2"/>
    <sheet name="统计上课情况" sheetId="3" r:id="rId3"/>
    <sheet name="传票核对清单" sheetId="4" r:id="rId4"/>
  </sheets>
  <definedNames>
    <definedName name="切片器_传票号码">#N/A</definedName>
  </definedNames>
  <calcPr calcId="162913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  <c r="F15" i="4"/>
  <c r="B15" i="4"/>
  <c r="I9" i="1"/>
  <c r="I10" i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H10" i="1"/>
</calcChain>
</file>

<file path=xl/sharedStrings.xml><?xml version="1.0" encoding="utf-8"?>
<sst xmlns="http://schemas.openxmlformats.org/spreadsheetml/2006/main" count="216" uniqueCount="77">
  <si>
    <t>班级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</si>
  <si>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</si>
  <si>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</si>
  <si>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</si>
  <si>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数学</t>
    <phoneticPr fontId="1" type="noConversion"/>
  </si>
  <si>
    <t>计算机</t>
    <phoneticPr fontId="1" type="noConversion"/>
  </si>
  <si>
    <t>英语</t>
    <phoneticPr fontId="1" type="noConversion"/>
  </si>
  <si>
    <t>李孔</t>
    <phoneticPr fontId="1" type="noConversion"/>
  </si>
  <si>
    <t>李文</t>
    <phoneticPr fontId="1" type="noConversion"/>
  </si>
  <si>
    <t>张扬</t>
    <phoneticPr fontId="1" type="noConversion"/>
  </si>
  <si>
    <t>严冬</t>
    <phoneticPr fontId="1" type="noConversion"/>
  </si>
  <si>
    <t>刘柳</t>
    <phoneticPr fontId="1" type="noConversion"/>
  </si>
  <si>
    <t>夏令</t>
    <phoneticPr fontId="1" type="noConversion"/>
  </si>
  <si>
    <t>丘陵</t>
    <phoneticPr fontId="1" type="noConversion"/>
  </si>
  <si>
    <t>马克</t>
    <phoneticPr fontId="1" type="noConversion"/>
  </si>
  <si>
    <t>董齐</t>
    <phoneticPr fontId="1" type="noConversion"/>
  </si>
  <si>
    <t>男</t>
    <phoneticPr fontId="1" type="noConversion"/>
  </si>
  <si>
    <t>女</t>
    <phoneticPr fontId="1" type="noConversion"/>
  </si>
  <si>
    <t>年份</t>
    <phoneticPr fontId="1" type="noConversion"/>
  </si>
  <si>
    <t>是否闰年</t>
    <phoneticPr fontId="1" type="noConversion"/>
  </si>
  <si>
    <t>迟到次数</t>
    <phoneticPr fontId="1" type="noConversion"/>
  </si>
  <si>
    <t>旷课次数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</si>
  <si>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</si>
  <si>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</si>
  <si>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</si>
  <si>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统计迟到和旷课次数</t>
    <phoneticPr fontId="1" type="noConversion"/>
  </si>
  <si>
    <t>b:迟到</t>
    <phoneticPr fontId="1" type="noConversion"/>
  </si>
  <si>
    <t>a:全勤</t>
    <phoneticPr fontId="1" type="noConversion"/>
  </si>
  <si>
    <t>c:旷课</t>
    <phoneticPr fontId="1" type="noConversion"/>
  </si>
  <si>
    <t>传票号码</t>
  </si>
  <si>
    <t>传票号码</t>
    <phoneticPr fontId="1" type="noConversion"/>
  </si>
  <si>
    <t>传票日期</t>
    <phoneticPr fontId="1" type="noConversion"/>
  </si>
  <si>
    <t>会计科目</t>
  </si>
  <si>
    <t>会计科目</t>
    <phoneticPr fontId="1" type="noConversion"/>
  </si>
  <si>
    <t>借/贷</t>
  </si>
  <si>
    <t>借/贷</t>
    <phoneticPr fontId="1" type="noConversion"/>
  </si>
  <si>
    <t>银行号称</t>
    <phoneticPr fontId="1" type="noConversion"/>
  </si>
  <si>
    <t>支票号码</t>
    <phoneticPr fontId="1" type="noConversion"/>
  </si>
  <si>
    <t>客户名称</t>
    <phoneticPr fontId="1" type="noConversion"/>
  </si>
  <si>
    <t>金额</t>
    <phoneticPr fontId="1" type="noConversion"/>
  </si>
  <si>
    <t>摘要</t>
    <phoneticPr fontId="1" type="noConversion"/>
  </si>
  <si>
    <t>银行贷款</t>
    <phoneticPr fontId="1" type="noConversion"/>
  </si>
  <si>
    <t>借</t>
  </si>
  <si>
    <t>借</t>
    <phoneticPr fontId="1" type="noConversion"/>
  </si>
  <si>
    <t>工行</t>
    <phoneticPr fontId="1" type="noConversion"/>
  </si>
  <si>
    <t>BD12879</t>
    <phoneticPr fontId="1" type="noConversion"/>
  </si>
  <si>
    <t>订货现款</t>
    <phoneticPr fontId="1" type="noConversion"/>
  </si>
  <si>
    <t>建行</t>
    <phoneticPr fontId="1" type="noConversion"/>
  </si>
  <si>
    <t>应付票据</t>
  </si>
  <si>
    <t>应付票据</t>
    <phoneticPr fontId="1" type="noConversion"/>
  </si>
  <si>
    <t>银行存款</t>
  </si>
  <si>
    <t>银行存款</t>
    <phoneticPr fontId="1" type="noConversion"/>
  </si>
  <si>
    <t>应收账款</t>
  </si>
  <si>
    <t>应收账款</t>
    <phoneticPr fontId="1" type="noConversion"/>
  </si>
  <si>
    <t>运输费用</t>
    <phoneticPr fontId="1" type="noConversion"/>
  </si>
  <si>
    <t>贷</t>
  </si>
  <si>
    <t>贷</t>
    <phoneticPr fontId="1" type="noConversion"/>
  </si>
  <si>
    <t>BD12983</t>
    <phoneticPr fontId="1" type="noConversion"/>
  </si>
  <si>
    <t>BD13213</t>
    <phoneticPr fontId="1" type="noConversion"/>
  </si>
  <si>
    <t>BD13762</t>
    <phoneticPr fontId="1" type="noConversion"/>
  </si>
  <si>
    <t>光明电子</t>
    <phoneticPr fontId="1" type="noConversion"/>
  </si>
  <si>
    <t>新星电机</t>
    <phoneticPr fontId="1" type="noConversion"/>
  </si>
  <si>
    <t>传真机</t>
    <phoneticPr fontId="1" type="noConversion"/>
  </si>
  <si>
    <t>汇总:</t>
    <phoneticPr fontId="1" type="noConversion"/>
  </si>
  <si>
    <t>借方</t>
    <phoneticPr fontId="1" type="noConversion"/>
  </si>
  <si>
    <t>工行的借方总额</t>
    <phoneticPr fontId="1" type="noConversion"/>
  </si>
  <si>
    <t>贷方</t>
    <phoneticPr fontId="1" type="noConversion"/>
  </si>
  <si>
    <t>英语等级</t>
    <phoneticPr fontId="1" type="noConversion"/>
  </si>
  <si>
    <t>分数</t>
    <phoneticPr fontId="1" type="noConversion"/>
  </si>
  <si>
    <t>五分制</t>
    <phoneticPr fontId="1" type="noConversion"/>
  </si>
  <si>
    <t>不及格</t>
    <phoneticPr fontId="1" type="noConversion"/>
  </si>
  <si>
    <t>及格</t>
    <phoneticPr fontId="1" type="noConversion"/>
  </si>
  <si>
    <t>中等</t>
    <phoneticPr fontId="1" type="noConversion"/>
  </si>
  <si>
    <t>良好</t>
    <phoneticPr fontId="1" type="noConversion"/>
  </si>
  <si>
    <t>优秀</t>
    <phoneticPr fontId="1" type="noConversion"/>
  </si>
  <si>
    <t>奖学金</t>
    <phoneticPr fontId="1" type="noConversion"/>
  </si>
  <si>
    <t>求和项:金额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</si>
</sst>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44" formatCode="_ &quot;¥&quot;* #,##0.00_ ;_ &quot;¥&quot;* \-#,##0.00_ ;_ &quot;¥&quot;* &quot;-&quot;??_ ;_ @_ "/>
    <numFmt numFmtId="180" formatCode="&quot;¥&quot;#,##0.00_);[Red]\(&quot;¥&quot;#,##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58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44" fontId="0" fillId="2" borderId="3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7" fontId="0" fillId="0" borderId="1" xfId="0" applyNumberFormat="1" applyFont="1" applyBorder="1" applyAlignment="1">
      <alignment horizontal="center"/>
    </xf>
    <xf numFmtId="7" fontId="0" fillId="2" borderId="1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0" borderId="5" xfId="0" applyFont="1" applyBorder="1"/>
    <xf numFmtId="0" fontId="0" fillId="0" borderId="0" xfId="0" applyFont="1" applyBorder="1"/>
    <xf numFmtId="0" fontId="0" fillId="0" borderId="6" xfId="0" applyFont="1" applyBorder="1"/>
    <xf numFmtId="180" fontId="0" fillId="2" borderId="3" xfId="0" applyNumberFormat="1" applyFont="1" applyFill="1" applyBorder="1"/>
    <xf numFmtId="7" fontId="0" fillId="2" borderId="4" xfId="0" applyNumberFormat="1" applyFont="1" applyFill="1" applyBorder="1"/>
  </cellXfs>
  <cellStyles count="1">
    <cellStyle name="常规" xfId="0" builtinId="0"/>
  </cellStyles>
  <dxfs count="23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1" formatCode="&quot;¥&quot;#,##0.00;&quot;¥&quot;\-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2</xdr:row>
      <xdr:rowOff>60960</xdr:rowOff>
    </xdr:from>
    <xdr:to>
      <xdr:col>14</xdr:col>
      <xdr:colOff>457200</xdr:colOff>
      <xdr:row>15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传票号码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传票号码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6880" y="41148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5032.675429166666" createdVersion="6" refreshedVersion="6" minRefreshableVersion="3" recordCount="12">
  <cacheSource type="worksheet">
    <worksheetSource name="表4"/>
  </cacheSource>
  <cacheFields count="9">
    <cacheField name="传票号码" numFmtId="0">
      <sharedItems containsSemiMixedTypes="0" containsString="0" containsNumber="1" containsInteger="1" minValue="10001" maxValue="10003" count="3">
        <n v="10001"/>
        <n v="10003"/>
        <n v="10002"/>
      </sharedItems>
    </cacheField>
    <cacheField name="传票日期" numFmtId="0">
      <sharedItems containsSemiMixedTypes="0" containsString="0" containsNumber="1" containsInteger="1" minValue="20010801" maxValue="20010801"/>
    </cacheField>
    <cacheField name="会计科目" numFmtId="0">
      <sharedItems count="5">
        <s v="银行贷款"/>
        <s v="应付票据"/>
        <s v="银行存款"/>
        <s v="应收账款"/>
        <s v="运输费用"/>
      </sharedItems>
    </cacheField>
    <cacheField name="借/贷" numFmtId="0">
      <sharedItems count="2">
        <s v="借"/>
        <s v="贷"/>
      </sharedItems>
    </cacheField>
    <cacheField name="银行号称" numFmtId="0">
      <sharedItems containsBlank="1"/>
    </cacheField>
    <cacheField name="支票号码" numFmtId="0">
      <sharedItems containsBlank="1"/>
    </cacheField>
    <cacheField name="客户名称" numFmtId="0">
      <sharedItems containsBlank="1"/>
    </cacheField>
    <cacheField name="金额" numFmtId="7">
      <sharedItems containsSemiMixedTypes="0" containsString="0" containsNumber="1" containsInteger="1" minValue="2000" maxValue="80000"/>
    </cacheField>
    <cacheField name="摘要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20010801"/>
    <x v="0"/>
    <x v="0"/>
    <s v="工行"/>
    <s v="BD12879"/>
    <m/>
    <n v="80000"/>
    <s v="订货现款"/>
  </r>
  <r>
    <x v="1"/>
    <n v="20010801"/>
    <x v="1"/>
    <x v="1"/>
    <s v="工行"/>
    <s v="BD12983"/>
    <s v="光明电子"/>
    <n v="43000"/>
    <m/>
  </r>
  <r>
    <x v="2"/>
    <n v="20010801"/>
    <x v="2"/>
    <x v="1"/>
    <s v="工行"/>
    <m/>
    <m/>
    <n v="8000"/>
    <s v="传真机"/>
  </r>
  <r>
    <x v="1"/>
    <n v="20010801"/>
    <x v="3"/>
    <x v="1"/>
    <s v="建行"/>
    <s v="BD13213"/>
    <m/>
    <n v="2000"/>
    <m/>
  </r>
  <r>
    <x v="2"/>
    <n v="20010801"/>
    <x v="4"/>
    <x v="1"/>
    <m/>
    <m/>
    <m/>
    <n v="3200"/>
    <m/>
  </r>
  <r>
    <x v="1"/>
    <n v="20010801"/>
    <x v="1"/>
    <x v="0"/>
    <s v="建行"/>
    <s v="BD13762"/>
    <s v="新星电机"/>
    <n v="22000"/>
    <m/>
  </r>
  <r>
    <x v="1"/>
    <n v="20010801"/>
    <x v="2"/>
    <x v="1"/>
    <s v="工行"/>
    <s v="BD12879"/>
    <m/>
    <n v="80000"/>
    <m/>
  </r>
  <r>
    <x v="0"/>
    <n v="20010801"/>
    <x v="3"/>
    <x v="0"/>
    <s v="工行"/>
    <s v="BD12983"/>
    <s v="光明电子"/>
    <n v="43000"/>
    <m/>
  </r>
  <r>
    <x v="0"/>
    <n v="20010801"/>
    <x v="4"/>
    <x v="1"/>
    <s v="工行"/>
    <m/>
    <m/>
    <n v="8000"/>
    <m/>
  </r>
  <r>
    <x v="0"/>
    <n v="20010801"/>
    <x v="1"/>
    <x v="1"/>
    <s v="建行"/>
    <s v="BD13213"/>
    <m/>
    <n v="20000"/>
    <m/>
  </r>
  <r>
    <x v="2"/>
    <n v="20010801"/>
    <x v="0"/>
    <x v="0"/>
    <m/>
    <m/>
    <m/>
    <n v="3200"/>
    <m/>
  </r>
  <r>
    <x v="1"/>
    <n v="20010801"/>
    <x v="1"/>
    <x v="0"/>
    <s v="建行"/>
    <s v="BD13762"/>
    <s v="新星电机"/>
    <n v="22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2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>
  <location ref="D17:G21" firstHeaderRow="1" firstDataRow="1" firstDataCol="3"/>
  <pivotFields count="9">
    <pivotField axis="axisRow" compact="0" outline="0" showAll="0" defaultSubtotal="0">
      <items count="3">
        <item h="1" x="0"/>
        <item h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3"/>
  </rowFields>
  <rowItems count="4">
    <i>
      <x v="2"/>
      <x/>
      <x/>
    </i>
    <i r="1">
      <x v="2"/>
      <x/>
    </i>
    <i r="2">
      <x v="1"/>
    </i>
    <i r="1">
      <x v="3"/>
      <x/>
    </i>
  </rowItems>
  <colItems count="1">
    <i/>
  </colItem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传票号码" sourceName="传票号码">
  <pivotTables>
    <pivotTable tabId="4" name="数据透视表5"/>
  </pivotTables>
  <data>
    <tabular pivotCacheId="1">
      <items count="3">
        <i x="0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传票号码" cache="切片器_传票号码" caption="传票号码" rowHeight="209550"/>
</slicers>
</file>

<file path=xl/tables/table1.xml><?xml version="1.0" encoding="utf-8"?>
<table xmlns="http://schemas.openxmlformats.org/spreadsheetml/2006/main" id="1" name="表1" displayName="表1" ref="A1:I10" totalsRowShown="0" headerRowDxfId="15" dataDxfId="14">
  <autoFilter ref="A1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9">
    <tableColumn id="1" name="班级" dataDxfId="22"/>
    <tableColumn id="2" name="学号" dataDxfId="21"/>
    <tableColumn id="3" name="姓名" dataDxfId="20"/>
    <tableColumn id="4" name="性别" dataDxfId="19"/>
    <tableColumn id="5" name="数学" dataDxfId="18"/>
    <tableColumn id="6" name="计算机" dataDxfId="17"/>
    <tableColumn id="7" name="英语" dataDxfId="16"/>
    <tableColumn id="10" name="英语等级" dataDxfId="1">
      <calculatedColumnFormula>VLOOKUP(表1[[#This Row],[英语]],$K$1:$L$6,2,TRUE)</calculatedColumnFormula>
    </tableColumn>
    <tableColumn id="11" name="奖学金" dataDxfId="0">
      <calculatedColumnFormula>VLOOKUP(表1[[#This Row],[英语等级]],$L$1:$M$6,2,FALSE)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I13" totalsRowShown="0" headerRowDxfId="2" dataDxfId="3" tableBorderDxfId="13">
  <autoFilter ref="A1:I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传票号码" dataDxfId="12"/>
    <tableColumn id="2" name="传票日期" dataDxfId="11"/>
    <tableColumn id="3" name="会计科目" dataDxfId="10"/>
    <tableColumn id="4" name="借/贷" dataDxfId="9"/>
    <tableColumn id="5" name="银行号称" dataDxfId="8"/>
    <tableColumn id="6" name="支票号码" dataDxfId="7"/>
    <tableColumn id="7" name="客户名称" dataDxfId="6"/>
    <tableColumn id="8" name="金额" dataDxfId="5"/>
    <tableColumn id="9" name="摘要" dataDxfId="4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C1" workbookViewId="0">
      <selection activeCell="J1" sqref="J1:J1048576"/>
    </sheetView>
  </sheetViews>
  <sheetFormatPr defaultRowHeight="13.8" x14ac:dyDescent="0.25"/>
  <cols>
    <col min="8" max="8" width="11.44140625" customWidth="1"/>
    <col min="9" max="9" width="16.88671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67</v>
      </c>
      <c r="I1" s="1" t="s">
        <v>75</v>
      </c>
      <c r="K1" t="s">
        <v>68</v>
      </c>
      <c r="L1" t="s">
        <v>69</v>
      </c>
      <c r="M1" t="s">
        <v>75</v>
      </c>
    </row>
    <row r="2" spans="1:13" x14ac:dyDescent="0.25">
      <c r="A2" s="1">
        <v>902</v>
      </c>
      <c r="B2" s="1">
        <v>90201</v>
      </c>
      <c r="C2" s="1" t="s">
        <v>7</v>
      </c>
      <c r="D2" s="1" t="s">
        <v>16</v>
      </c>
      <c r="E2" s="1">
        <v>40</v>
      </c>
      <c r="F2" s="1">
        <v>45</v>
      </c>
      <c r="G2" s="1">
        <v>90</v>
      </c>
      <c r="H2" s="1" t="str">
        <f>VLOOKUP(表1[[#This Row],[英语]],$K$1:$L$6,2,TRUE)</f>
        <v>优秀</v>
      </c>
      <c r="I2" s="1">
        <f>VLOOKUP(表1[[#This Row],[英语等级]],$L$1:$M$6,2,FALSE)</f>
        <v>500</v>
      </c>
      <c r="K2">
        <v>0</v>
      </c>
      <c r="L2" t="s">
        <v>70</v>
      </c>
      <c r="M2">
        <v>0</v>
      </c>
    </row>
    <row r="3" spans="1:13" x14ac:dyDescent="0.25">
      <c r="A3" s="1">
        <v>902</v>
      </c>
      <c r="B3" s="1">
        <v>90202</v>
      </c>
      <c r="C3" s="1" t="s">
        <v>8</v>
      </c>
      <c r="D3" s="1" t="s">
        <v>17</v>
      </c>
      <c r="E3" s="1">
        <v>90</v>
      </c>
      <c r="F3" s="1">
        <v>90</v>
      </c>
      <c r="G3" s="1">
        <v>90</v>
      </c>
      <c r="H3" s="1" t="str">
        <f>VLOOKUP(表1[[#This Row],[英语]],$K$1:$L$6,2,TRUE)</f>
        <v>优秀</v>
      </c>
      <c r="I3" s="1">
        <f>VLOOKUP(表1[[#This Row],[英语等级]],$L$1:$M$6,2,FALSE)</f>
        <v>500</v>
      </c>
      <c r="K3">
        <v>60</v>
      </c>
      <c r="L3" t="s">
        <v>71</v>
      </c>
      <c r="M3">
        <v>100</v>
      </c>
    </row>
    <row r="4" spans="1:13" x14ac:dyDescent="0.25">
      <c r="A4" s="1">
        <v>902</v>
      </c>
      <c r="B4" s="1">
        <v>90203</v>
      </c>
      <c r="C4" s="1" t="s">
        <v>9</v>
      </c>
      <c r="D4" s="1" t="s">
        <v>16</v>
      </c>
      <c r="E4" s="1">
        <v>90</v>
      </c>
      <c r="F4" s="1">
        <v>90</v>
      </c>
      <c r="G4" s="1">
        <v>72</v>
      </c>
      <c r="H4" s="1" t="str">
        <f>VLOOKUP(表1[[#This Row],[英语]],$K$1:$L$6,2,TRUE)</f>
        <v>中等</v>
      </c>
      <c r="I4" s="1">
        <f>VLOOKUP(表1[[#This Row],[英语等级]],$L$1:$M$6,2,FALSE)</f>
        <v>200</v>
      </c>
      <c r="K4">
        <v>70</v>
      </c>
      <c r="L4" t="s">
        <v>72</v>
      </c>
      <c r="M4">
        <v>200</v>
      </c>
    </row>
    <row r="5" spans="1:13" x14ac:dyDescent="0.25">
      <c r="A5" s="1">
        <v>903</v>
      </c>
      <c r="B5" s="1">
        <v>90301</v>
      </c>
      <c r="C5" s="1" t="s">
        <v>10</v>
      </c>
      <c r="D5" s="1" t="s">
        <v>16</v>
      </c>
      <c r="E5" s="1">
        <v>56</v>
      </c>
      <c r="F5" s="1">
        <v>56</v>
      </c>
      <c r="G5" s="1">
        <v>30</v>
      </c>
      <c r="H5" s="1" t="str">
        <f>VLOOKUP(表1[[#This Row],[英语]],$K$1:$L$6,2,TRUE)</f>
        <v>不及格</v>
      </c>
      <c r="I5" s="1">
        <f>VLOOKUP(表1[[#This Row],[英语等级]],$L$1:$M$6,2,FALSE)</f>
        <v>0</v>
      </c>
      <c r="K5">
        <v>80</v>
      </c>
      <c r="L5" t="s">
        <v>73</v>
      </c>
      <c r="M5">
        <v>300</v>
      </c>
    </row>
    <row r="6" spans="1:13" x14ac:dyDescent="0.25">
      <c r="A6" s="1">
        <v>903</v>
      </c>
      <c r="B6" s="1">
        <v>90302</v>
      </c>
      <c r="C6" s="1" t="s">
        <v>11</v>
      </c>
      <c r="D6" s="1" t="s">
        <v>17</v>
      </c>
      <c r="E6" s="1">
        <v>78</v>
      </c>
      <c r="F6" s="1">
        <v>78</v>
      </c>
      <c r="G6" s="1">
        <v>75</v>
      </c>
      <c r="H6" s="1" t="str">
        <f>VLOOKUP(表1[[#This Row],[英语]],$K$1:$L$6,2,TRUE)</f>
        <v>中等</v>
      </c>
      <c r="I6" s="1">
        <f>VLOOKUP(表1[[#This Row],[英语等级]],$L$1:$M$6,2,FALSE)</f>
        <v>200</v>
      </c>
      <c r="K6">
        <v>90</v>
      </c>
      <c r="L6" t="s">
        <v>74</v>
      </c>
      <c r="M6">
        <v>500</v>
      </c>
    </row>
    <row r="7" spans="1:13" x14ac:dyDescent="0.25">
      <c r="A7" s="1">
        <v>903</v>
      </c>
      <c r="B7" s="1">
        <v>90303</v>
      </c>
      <c r="C7" s="1" t="s">
        <v>12</v>
      </c>
      <c r="D7" s="1" t="s">
        <v>17</v>
      </c>
      <c r="E7" s="1">
        <v>99</v>
      </c>
      <c r="F7" s="1">
        <v>99</v>
      </c>
      <c r="G7" s="1">
        <v>67</v>
      </c>
      <c r="H7" s="1" t="str">
        <f>VLOOKUP(表1[[#This Row],[英语]],$K$1:$L$6,2,TRUE)</f>
        <v>及格</v>
      </c>
      <c r="I7" s="1">
        <f>VLOOKUP(表1[[#This Row],[英语等级]],$L$1:$M$6,2,FALSE)</f>
        <v>100</v>
      </c>
    </row>
    <row r="8" spans="1:13" x14ac:dyDescent="0.25">
      <c r="A8" s="1">
        <v>904</v>
      </c>
      <c r="B8" s="1">
        <v>90401</v>
      </c>
      <c r="C8" s="1" t="s">
        <v>13</v>
      </c>
      <c r="D8" s="1" t="s">
        <v>17</v>
      </c>
      <c r="E8" s="1">
        <v>100</v>
      </c>
      <c r="F8" s="1">
        <v>100</v>
      </c>
      <c r="G8" s="1">
        <v>87</v>
      </c>
      <c r="H8" s="1" t="str">
        <f>VLOOKUP(表1[[#This Row],[英语]],$K$1:$L$6,2,TRUE)</f>
        <v>良好</v>
      </c>
      <c r="I8" s="1">
        <f>VLOOKUP(表1[[#This Row],[英语等级]],$L$1:$M$6,2,FALSE)</f>
        <v>300</v>
      </c>
    </row>
    <row r="9" spans="1:13" x14ac:dyDescent="0.25">
      <c r="A9" s="1">
        <v>904</v>
      </c>
      <c r="B9" s="1">
        <v>90402</v>
      </c>
      <c r="C9" s="1" t="s">
        <v>14</v>
      </c>
      <c r="D9" s="1" t="s">
        <v>16</v>
      </c>
      <c r="E9" s="1">
        <v>62</v>
      </c>
      <c r="F9" s="1">
        <v>62</v>
      </c>
      <c r="G9" s="1">
        <v>89</v>
      </c>
      <c r="H9" s="1" t="str">
        <f>VLOOKUP(表1[[#This Row],[英语]],$K$1:$L$6,2,TRUE)</f>
        <v>良好</v>
      </c>
      <c r="I9" s="1">
        <f>VLOOKUP(表1[[#This Row],[英语等级]],$L$1:$M$6,2,FALSE)</f>
        <v>300</v>
      </c>
    </row>
    <row r="10" spans="1:13" x14ac:dyDescent="0.25">
      <c r="A10" s="1">
        <v>904</v>
      </c>
      <c r="B10" s="1">
        <v>90403</v>
      </c>
      <c r="C10" s="1" t="s">
        <v>15</v>
      </c>
      <c r="D10" s="1" t="s">
        <v>16</v>
      </c>
      <c r="E10" s="1">
        <v>78</v>
      </c>
      <c r="F10" s="1">
        <v>78</v>
      </c>
      <c r="G10" s="1">
        <v>58</v>
      </c>
      <c r="H10" s="1" t="str">
        <f>VLOOKUP(表1[[#This Row],[英语]],$K$1:$L$6,2,TRUE)</f>
        <v>不及格</v>
      </c>
      <c r="I10" s="1">
        <f>VLOOKUP(表1[[#This Row],[英语等级]],$L$1:$M$6,2,FALSE)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3.8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2000</v>
      </c>
    </row>
    <row r="3" spans="1:2" x14ac:dyDescent="0.25">
      <c r="A3">
        <v>2001</v>
      </c>
    </row>
    <row r="4" spans="1:2" x14ac:dyDescent="0.25">
      <c r="A4">
        <v>2002</v>
      </c>
    </row>
    <row r="5" spans="1:2" x14ac:dyDescent="0.25">
      <c r="A5">
        <v>2003</v>
      </c>
    </row>
    <row r="6" spans="1:2" x14ac:dyDescent="0.25">
      <c r="A6">
        <v>2004</v>
      </c>
    </row>
    <row r="7" spans="1:2" x14ac:dyDescent="0.25">
      <c r="A7">
        <v>2005</v>
      </c>
    </row>
    <row r="8" spans="1:2" x14ac:dyDescent="0.25">
      <c r="A8">
        <v>2006</v>
      </c>
    </row>
    <row r="9" spans="1:2" x14ac:dyDescent="0.25">
      <c r="A9">
        <v>2007</v>
      </c>
    </row>
    <row r="10" spans="1:2" x14ac:dyDescent="0.25">
      <c r="A10">
        <v>2008</v>
      </c>
    </row>
    <row r="11" spans="1:2" x14ac:dyDescent="0.25">
      <c r="A11">
        <v>2009</v>
      </c>
    </row>
    <row r="12" spans="1:2" x14ac:dyDescent="0.25">
      <c r="A12">
        <v>2010</v>
      </c>
    </row>
    <row r="13" spans="1:2" x14ac:dyDescent="0.25">
      <c r="A13">
        <v>2001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L2" sqref="L2"/>
    </sheetView>
  </sheetViews>
  <sheetFormatPr defaultRowHeight="13.8" x14ac:dyDescent="0.25"/>
  <cols>
    <col min="1" max="1" width="11.6640625" bestFit="1" customWidth="1"/>
    <col min="14" max="14" width="18.6640625" customWidth="1"/>
  </cols>
  <sheetData>
    <row r="1" spans="1:14" x14ac:dyDescent="0.25">
      <c r="B1" s="4">
        <v>44927</v>
      </c>
      <c r="C1" s="4">
        <v>44928</v>
      </c>
      <c r="D1" s="4">
        <v>44929</v>
      </c>
      <c r="E1" s="4">
        <v>44930</v>
      </c>
      <c r="F1" s="4">
        <v>44931</v>
      </c>
      <c r="G1" s="4">
        <v>44932</v>
      </c>
      <c r="H1" s="4">
        <v>44933</v>
      </c>
      <c r="I1" s="4">
        <v>44934</v>
      </c>
      <c r="J1" s="4">
        <v>44935</v>
      </c>
      <c r="K1" s="4">
        <v>44936</v>
      </c>
      <c r="L1" t="s">
        <v>20</v>
      </c>
      <c r="M1" t="s">
        <v>21</v>
      </c>
      <c r="N1" t="s">
        <v>25</v>
      </c>
    </row>
    <row r="2" spans="1:14" x14ac:dyDescent="0.25">
      <c r="A2">
        <v>2009102101</v>
      </c>
      <c r="B2" t="s">
        <v>22</v>
      </c>
      <c r="C2" t="s">
        <v>23</v>
      </c>
      <c r="D2" t="s">
        <v>22</v>
      </c>
      <c r="E2" t="s">
        <v>23</v>
      </c>
      <c r="F2" t="s">
        <v>23</v>
      </c>
      <c r="G2" t="s">
        <v>24</v>
      </c>
      <c r="H2" t="s">
        <v>23</v>
      </c>
      <c r="I2" t="s">
        <v>22</v>
      </c>
      <c r="J2" t="s">
        <v>24</v>
      </c>
      <c r="K2" t="s">
        <v>24</v>
      </c>
      <c r="N2" t="s">
        <v>26</v>
      </c>
    </row>
    <row r="3" spans="1:14" x14ac:dyDescent="0.25">
      <c r="A3">
        <v>2009102102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22</v>
      </c>
      <c r="H3" t="s">
        <v>23</v>
      </c>
      <c r="I3" t="s">
        <v>23</v>
      </c>
      <c r="J3" t="s">
        <v>23</v>
      </c>
      <c r="K3" t="s">
        <v>23</v>
      </c>
      <c r="N3" t="s">
        <v>27</v>
      </c>
    </row>
    <row r="4" spans="1:14" x14ac:dyDescent="0.25">
      <c r="A4">
        <v>2009102103</v>
      </c>
      <c r="B4" t="s">
        <v>22</v>
      </c>
      <c r="C4" t="s">
        <v>22</v>
      </c>
      <c r="D4" t="s">
        <v>22</v>
      </c>
      <c r="E4" t="s">
        <v>24</v>
      </c>
      <c r="F4" t="s">
        <v>23</v>
      </c>
      <c r="G4" t="s">
        <v>22</v>
      </c>
      <c r="H4" t="s">
        <v>24</v>
      </c>
      <c r="I4" t="s">
        <v>23</v>
      </c>
      <c r="J4" t="s">
        <v>23</v>
      </c>
      <c r="K4" t="s">
        <v>22</v>
      </c>
      <c r="N4" t="s">
        <v>28</v>
      </c>
    </row>
    <row r="5" spans="1:14" x14ac:dyDescent="0.25">
      <c r="A5">
        <v>2009102104</v>
      </c>
      <c r="B5" t="s">
        <v>23</v>
      </c>
      <c r="C5" t="s">
        <v>24</v>
      </c>
      <c r="D5" t="s">
        <v>23</v>
      </c>
      <c r="E5" t="s">
        <v>22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</row>
    <row r="6" spans="1:14" x14ac:dyDescent="0.25">
      <c r="A6">
        <v>2009102105</v>
      </c>
      <c r="B6" t="s">
        <v>24</v>
      </c>
      <c r="C6" t="s">
        <v>22</v>
      </c>
      <c r="D6" t="s">
        <v>23</v>
      </c>
      <c r="E6" t="s">
        <v>23</v>
      </c>
      <c r="F6" t="s">
        <v>24</v>
      </c>
      <c r="G6" t="s">
        <v>23</v>
      </c>
      <c r="H6" t="s">
        <v>23</v>
      </c>
      <c r="I6" t="s">
        <v>23</v>
      </c>
      <c r="J6" t="s">
        <v>22</v>
      </c>
      <c r="K6" t="s">
        <v>22</v>
      </c>
    </row>
    <row r="7" spans="1:14" x14ac:dyDescent="0.25">
      <c r="A7">
        <v>2009102106</v>
      </c>
      <c r="B7" t="s">
        <v>23</v>
      </c>
      <c r="C7" t="s">
        <v>23</v>
      </c>
      <c r="D7" t="s">
        <v>23</v>
      </c>
      <c r="E7" t="s">
        <v>23</v>
      </c>
      <c r="F7" t="s">
        <v>23</v>
      </c>
      <c r="G7" t="s">
        <v>24</v>
      </c>
      <c r="H7" t="s">
        <v>23</v>
      </c>
      <c r="I7" t="s">
        <v>23</v>
      </c>
      <c r="J7" t="s">
        <v>23</v>
      </c>
      <c r="K7" t="s">
        <v>22</v>
      </c>
    </row>
    <row r="8" spans="1:14" x14ac:dyDescent="0.25">
      <c r="A8">
        <v>2009102107</v>
      </c>
      <c r="B8" t="s">
        <v>23</v>
      </c>
      <c r="C8" t="s">
        <v>24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22</v>
      </c>
      <c r="J8" t="s">
        <v>23</v>
      </c>
      <c r="K8" t="s">
        <v>23</v>
      </c>
    </row>
    <row r="9" spans="1:14" x14ac:dyDescent="0.25">
      <c r="A9">
        <v>2009102108</v>
      </c>
      <c r="B9" t="s">
        <v>23</v>
      </c>
      <c r="C9" t="s">
        <v>23</v>
      </c>
      <c r="D9" t="s">
        <v>24</v>
      </c>
      <c r="E9" t="s">
        <v>23</v>
      </c>
      <c r="F9" t="s">
        <v>23</v>
      </c>
      <c r="G9" t="s">
        <v>23</v>
      </c>
      <c r="H9" t="s">
        <v>23</v>
      </c>
      <c r="I9" t="s">
        <v>24</v>
      </c>
      <c r="J9" t="s">
        <v>23</v>
      </c>
      <c r="K9" t="s">
        <v>23</v>
      </c>
    </row>
    <row r="10" spans="1:14" x14ac:dyDescent="0.25">
      <c r="A10">
        <v>2009102109</v>
      </c>
      <c r="B10" t="s">
        <v>23</v>
      </c>
      <c r="C10" t="s">
        <v>23</v>
      </c>
      <c r="D10" t="s">
        <v>24</v>
      </c>
      <c r="E10" t="s">
        <v>23</v>
      </c>
      <c r="F10" t="s">
        <v>23</v>
      </c>
      <c r="G10" t="s">
        <v>24</v>
      </c>
      <c r="H10" t="s">
        <v>24</v>
      </c>
      <c r="I10" t="s">
        <v>23</v>
      </c>
      <c r="J10" t="s">
        <v>23</v>
      </c>
      <c r="K10" t="s">
        <v>23</v>
      </c>
    </row>
    <row r="11" spans="1:14" x14ac:dyDescent="0.25">
      <c r="A11">
        <v>2009102110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8" sqref="E18:E21"/>
      <pivotSelection pane="bottomRight" showHeader="1" dimension="1" activeRow="17" activeCol="4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defaultRowHeight="13.8" x14ac:dyDescent="0.25"/>
  <cols>
    <col min="1" max="1" width="14.88671875" customWidth="1"/>
    <col min="2" max="2" width="12.77734375" bestFit="1" customWidth="1"/>
    <col min="3" max="3" width="10.88671875" customWidth="1"/>
    <col min="4" max="4" width="13.77734375" bestFit="1" customWidth="1"/>
    <col min="5" max="5" width="12.21875" customWidth="1"/>
    <col min="6" max="6" width="8.5546875" customWidth="1"/>
    <col min="7" max="7" width="12.21875" customWidth="1"/>
    <col min="8" max="8" width="14.6640625" customWidth="1"/>
    <col min="9" max="9" width="11.5546875" bestFit="1" customWidth="1"/>
  </cols>
  <sheetData>
    <row r="1" spans="1:9" x14ac:dyDescent="0.25">
      <c r="A1" s="12" t="s">
        <v>30</v>
      </c>
      <c r="B1" s="12" t="s">
        <v>31</v>
      </c>
      <c r="C1" s="12" t="s">
        <v>33</v>
      </c>
      <c r="D1" s="12" t="s">
        <v>35</v>
      </c>
      <c r="E1" s="12" t="s">
        <v>36</v>
      </c>
      <c r="F1" s="12" t="s">
        <v>37</v>
      </c>
      <c r="G1" s="12" t="s">
        <v>38</v>
      </c>
      <c r="H1" s="12" t="s">
        <v>39</v>
      </c>
      <c r="I1" s="12" t="s">
        <v>40</v>
      </c>
    </row>
    <row r="2" spans="1:9" x14ac:dyDescent="0.25">
      <c r="A2" s="9">
        <v>10001</v>
      </c>
      <c r="B2" s="9">
        <v>20010801</v>
      </c>
      <c r="C2" s="9" t="s">
        <v>41</v>
      </c>
      <c r="D2" s="9" t="s">
        <v>43</v>
      </c>
      <c r="E2" s="9" t="s">
        <v>44</v>
      </c>
      <c r="F2" s="9" t="s">
        <v>45</v>
      </c>
      <c r="G2" s="9"/>
      <c r="H2" s="10">
        <v>80000</v>
      </c>
      <c r="I2" s="9" t="s">
        <v>46</v>
      </c>
    </row>
    <row r="3" spans="1:9" x14ac:dyDescent="0.25">
      <c r="A3" s="8">
        <v>10003</v>
      </c>
      <c r="B3" s="8">
        <v>20010801</v>
      </c>
      <c r="C3" s="8" t="s">
        <v>49</v>
      </c>
      <c r="D3" s="8" t="s">
        <v>56</v>
      </c>
      <c r="E3" s="8" t="s">
        <v>44</v>
      </c>
      <c r="F3" s="8" t="s">
        <v>57</v>
      </c>
      <c r="G3" s="8" t="s">
        <v>60</v>
      </c>
      <c r="H3" s="11">
        <v>43000</v>
      </c>
      <c r="I3" s="8"/>
    </row>
    <row r="4" spans="1:9" x14ac:dyDescent="0.25">
      <c r="A4" s="9">
        <v>10002</v>
      </c>
      <c r="B4" s="9">
        <v>20010801</v>
      </c>
      <c r="C4" s="9" t="s">
        <v>51</v>
      </c>
      <c r="D4" s="9" t="s">
        <v>56</v>
      </c>
      <c r="E4" s="9" t="s">
        <v>44</v>
      </c>
      <c r="F4" s="9"/>
      <c r="G4" s="9"/>
      <c r="H4" s="10">
        <v>8000</v>
      </c>
      <c r="I4" s="9" t="s">
        <v>62</v>
      </c>
    </row>
    <row r="5" spans="1:9" x14ac:dyDescent="0.25">
      <c r="A5" s="8">
        <v>10003</v>
      </c>
      <c r="B5" s="8">
        <v>20010801</v>
      </c>
      <c r="C5" s="8" t="s">
        <v>53</v>
      </c>
      <c r="D5" s="8" t="s">
        <v>56</v>
      </c>
      <c r="E5" s="8" t="s">
        <v>47</v>
      </c>
      <c r="F5" s="8" t="s">
        <v>58</v>
      </c>
      <c r="G5" s="8"/>
      <c r="H5" s="11">
        <v>2000</v>
      </c>
      <c r="I5" s="8"/>
    </row>
    <row r="6" spans="1:9" x14ac:dyDescent="0.25">
      <c r="A6" s="9">
        <v>10002</v>
      </c>
      <c r="B6" s="9">
        <v>20010801</v>
      </c>
      <c r="C6" s="9" t="s">
        <v>54</v>
      </c>
      <c r="D6" s="9" t="s">
        <v>56</v>
      </c>
      <c r="E6" s="9"/>
      <c r="F6" s="9"/>
      <c r="G6" s="9"/>
      <c r="H6" s="10">
        <v>3200</v>
      </c>
      <c r="I6" s="9"/>
    </row>
    <row r="7" spans="1:9" x14ac:dyDescent="0.25">
      <c r="A7" s="8">
        <v>10003</v>
      </c>
      <c r="B7" s="8">
        <v>20010801</v>
      </c>
      <c r="C7" s="8" t="s">
        <v>49</v>
      </c>
      <c r="D7" s="8" t="s">
        <v>43</v>
      </c>
      <c r="E7" s="8" t="s">
        <v>47</v>
      </c>
      <c r="F7" s="8" t="s">
        <v>59</v>
      </c>
      <c r="G7" s="8" t="s">
        <v>61</v>
      </c>
      <c r="H7" s="11">
        <v>22000</v>
      </c>
      <c r="I7" s="8"/>
    </row>
    <row r="8" spans="1:9" x14ac:dyDescent="0.25">
      <c r="A8" s="9">
        <v>10003</v>
      </c>
      <c r="B8" s="9">
        <v>20010801</v>
      </c>
      <c r="C8" s="9" t="s">
        <v>51</v>
      </c>
      <c r="D8" s="9" t="s">
        <v>56</v>
      </c>
      <c r="E8" s="9" t="s">
        <v>44</v>
      </c>
      <c r="F8" s="9" t="s">
        <v>45</v>
      </c>
      <c r="G8" s="9"/>
      <c r="H8" s="10">
        <v>80000</v>
      </c>
      <c r="I8" s="9"/>
    </row>
    <row r="9" spans="1:9" x14ac:dyDescent="0.25">
      <c r="A9" s="8">
        <v>10001</v>
      </c>
      <c r="B9" s="8">
        <v>20010801</v>
      </c>
      <c r="C9" s="8" t="s">
        <v>53</v>
      </c>
      <c r="D9" s="8" t="s">
        <v>43</v>
      </c>
      <c r="E9" s="8" t="s">
        <v>44</v>
      </c>
      <c r="F9" s="8" t="s">
        <v>57</v>
      </c>
      <c r="G9" s="8" t="s">
        <v>60</v>
      </c>
      <c r="H9" s="11">
        <v>43000</v>
      </c>
      <c r="I9" s="8"/>
    </row>
    <row r="10" spans="1:9" x14ac:dyDescent="0.25">
      <c r="A10" s="9">
        <v>10001</v>
      </c>
      <c r="B10" s="9">
        <v>20010801</v>
      </c>
      <c r="C10" s="9" t="s">
        <v>54</v>
      </c>
      <c r="D10" s="9" t="s">
        <v>56</v>
      </c>
      <c r="E10" s="9" t="s">
        <v>44</v>
      </c>
      <c r="F10" s="9"/>
      <c r="G10" s="9"/>
      <c r="H10" s="10">
        <v>8000</v>
      </c>
      <c r="I10" s="9"/>
    </row>
    <row r="11" spans="1:9" x14ac:dyDescent="0.25">
      <c r="A11" s="8">
        <v>10001</v>
      </c>
      <c r="B11" s="8">
        <v>20010801</v>
      </c>
      <c r="C11" s="8" t="s">
        <v>49</v>
      </c>
      <c r="D11" s="8" t="s">
        <v>56</v>
      </c>
      <c r="E11" s="8" t="s">
        <v>47</v>
      </c>
      <c r="F11" s="8" t="s">
        <v>58</v>
      </c>
      <c r="G11" s="8"/>
      <c r="H11" s="11">
        <v>20000</v>
      </c>
      <c r="I11" s="8"/>
    </row>
    <row r="12" spans="1:9" x14ac:dyDescent="0.25">
      <c r="A12" s="9">
        <v>10002</v>
      </c>
      <c r="B12" s="9">
        <v>20010801</v>
      </c>
      <c r="C12" s="9" t="s">
        <v>41</v>
      </c>
      <c r="D12" s="9" t="s">
        <v>43</v>
      </c>
      <c r="E12" s="9"/>
      <c r="F12" s="9"/>
      <c r="G12" s="9"/>
      <c r="H12" s="10">
        <v>3200</v>
      </c>
      <c r="I12" s="9"/>
    </row>
    <row r="13" spans="1:9" x14ac:dyDescent="0.25">
      <c r="A13" s="8">
        <v>10003</v>
      </c>
      <c r="B13" s="8">
        <v>20010801</v>
      </c>
      <c r="C13" s="8" t="s">
        <v>49</v>
      </c>
      <c r="D13" s="8" t="s">
        <v>43</v>
      </c>
      <c r="E13" s="8" t="s">
        <v>47</v>
      </c>
      <c r="F13" s="8" t="s">
        <v>59</v>
      </c>
      <c r="G13" s="8" t="s">
        <v>61</v>
      </c>
      <c r="H13" s="11">
        <v>22000</v>
      </c>
      <c r="I13" s="8"/>
    </row>
    <row r="14" spans="1:9" x14ac:dyDescent="0.25">
      <c r="A14" s="13" t="s">
        <v>63</v>
      </c>
      <c r="B14" s="14"/>
      <c r="C14" s="14"/>
      <c r="D14" s="14"/>
      <c r="E14" s="14"/>
      <c r="F14" s="14"/>
      <c r="G14" s="14"/>
      <c r="H14" s="14"/>
      <c r="I14" s="15"/>
    </row>
    <row r="15" spans="1:9" x14ac:dyDescent="0.25">
      <c r="A15" s="5" t="s">
        <v>64</v>
      </c>
      <c r="B15" s="7">
        <f>SUMIF(表4[借/贷],"借",表4[金额])</f>
        <v>170200</v>
      </c>
      <c r="C15" s="6"/>
      <c r="D15" s="6"/>
      <c r="E15" s="6" t="s">
        <v>66</v>
      </c>
      <c r="F15" s="16">
        <f>SUMIF(表4[借/贷],"贷",表4[金额])</f>
        <v>164200</v>
      </c>
      <c r="G15" s="6"/>
      <c r="H15" s="6" t="s">
        <v>65</v>
      </c>
      <c r="I15" s="17">
        <f>SUMIFS(表4[金额],表4[银行号称],"工行",表4[借/贷],"借")</f>
        <v>123000</v>
      </c>
    </row>
    <row r="17" spans="4:7" x14ac:dyDescent="0.25">
      <c r="D17" s="2" t="s">
        <v>29</v>
      </c>
      <c r="E17" s="2" t="s">
        <v>32</v>
      </c>
      <c r="F17" s="2" t="s">
        <v>34</v>
      </c>
      <c r="G17" t="s">
        <v>76</v>
      </c>
    </row>
    <row r="18" spans="4:7" x14ac:dyDescent="0.25">
      <c r="D18">
        <v>10003</v>
      </c>
      <c r="E18" t="s">
        <v>50</v>
      </c>
      <c r="F18" t="s">
        <v>55</v>
      </c>
      <c r="G18" s="3">
        <v>80000</v>
      </c>
    </row>
    <row r="19" spans="4:7" x14ac:dyDescent="0.25">
      <c r="D19">
        <v>10003</v>
      </c>
      <c r="E19" t="s">
        <v>48</v>
      </c>
      <c r="F19" t="s">
        <v>55</v>
      </c>
      <c r="G19" s="3">
        <v>43000</v>
      </c>
    </row>
    <row r="20" spans="4:7" x14ac:dyDescent="0.25">
      <c r="D20">
        <v>10003</v>
      </c>
      <c r="E20" t="s">
        <v>48</v>
      </c>
      <c r="F20" t="s">
        <v>42</v>
      </c>
      <c r="G20" s="3">
        <v>44000</v>
      </c>
    </row>
    <row r="21" spans="4:7" x14ac:dyDescent="0.25">
      <c r="D21">
        <v>10003</v>
      </c>
      <c r="E21" t="s">
        <v>52</v>
      </c>
      <c r="F21" t="s">
        <v>55</v>
      </c>
      <c r="G21" s="3">
        <v>2000</v>
      </c>
    </row>
  </sheetData>
  <phoneticPr fontId="1" type="noConversion"/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成绩单</vt:lpstr>
      <vt:lpstr>判断是否为闰年</vt:lpstr>
      <vt:lpstr>统计上课情况</vt:lpstr>
      <vt:lpstr>传票核对清单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2023-04-16T09:04:49Z</dcterms:modified>
</cp:coreProperties>
</file>