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herche\Redaction theses\"/>
    </mc:Choice>
  </mc:AlternateContent>
  <xr:revisionPtr revIDLastSave="0" documentId="13_ncr:1_{59B04421-9DFA-41B2-8E63-834510D444E6}" xr6:coauthVersionLast="36" xr6:coauthVersionMax="36" xr10:uidLastSave="{00000000-0000-0000-0000-000000000000}"/>
  <bookViews>
    <workbookView xWindow="-120" yWindow="-120" windowWidth="29040" windowHeight="15840" xr2:uid="{39B2AC3D-24FC-44B4-9886-6FDF1CB660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D3" i="1"/>
  <c r="D4" i="1" l="1"/>
  <c r="F24" i="1" l="1"/>
  <c r="F23" i="1"/>
  <c r="F22" i="1"/>
  <c r="T22" i="1" s="1"/>
  <c r="G22" i="1" s="1"/>
  <c r="S25" i="1"/>
  <c r="G26" i="1"/>
  <c r="G25" i="1"/>
  <c r="T23" i="1"/>
  <c r="G23" i="1" s="1"/>
  <c r="T24" i="1"/>
  <c r="G24" i="1" s="1"/>
  <c r="T25" i="1"/>
  <c r="P25" i="1" s="1"/>
  <c r="T26" i="1"/>
  <c r="P26" i="1" s="1"/>
  <c r="S3" i="1"/>
  <c r="T4" i="1"/>
  <c r="T5" i="1"/>
  <c r="D5" i="1" s="1"/>
  <c r="T6" i="1"/>
  <c r="G6" i="1" s="1"/>
  <c r="T7" i="1"/>
  <c r="S7" i="1" s="1"/>
  <c r="T8" i="1"/>
  <c r="D8" i="1" s="1"/>
  <c r="T21" i="1"/>
  <c r="J21" i="1" s="1"/>
  <c r="J24" i="1" l="1"/>
  <c r="S24" i="1"/>
  <c r="J23" i="1"/>
  <c r="S23" i="1"/>
  <c r="J22" i="1"/>
  <c r="S22" i="1"/>
  <c r="M21" i="1"/>
  <c r="S21" i="1"/>
  <c r="G21" i="1"/>
  <c r="P21" i="1"/>
  <c r="D21" i="1"/>
  <c r="S26" i="1"/>
  <c r="J25" i="1"/>
  <c r="J26" i="1"/>
  <c r="M22" i="1"/>
  <c r="M23" i="1"/>
  <c r="D22" i="1"/>
  <c r="M24" i="1"/>
  <c r="D23" i="1"/>
  <c r="M25" i="1"/>
  <c r="D24" i="1"/>
  <c r="M26" i="1"/>
  <c r="D25" i="1"/>
  <c r="D26" i="1"/>
  <c r="P22" i="1"/>
  <c r="P23" i="1"/>
  <c r="P24" i="1"/>
  <c r="S8" i="1"/>
  <c r="J8" i="1"/>
  <c r="G8" i="1"/>
  <c r="P8" i="1"/>
  <c r="M8" i="1"/>
  <c r="M7" i="1"/>
  <c r="J7" i="1"/>
  <c r="P7" i="1"/>
  <c r="D7" i="1"/>
  <c r="G7" i="1"/>
  <c r="D6" i="1"/>
  <c r="S6" i="1"/>
  <c r="M6" i="1"/>
  <c r="P6" i="1"/>
  <c r="J6" i="1"/>
  <c r="M5" i="1"/>
  <c r="P5" i="1"/>
  <c r="J5" i="1"/>
  <c r="G5" i="1"/>
  <c r="S5" i="1"/>
  <c r="M4" i="1"/>
  <c r="J4" i="1"/>
  <c r="S4" i="1"/>
  <c r="G4" i="1"/>
  <c r="P4" i="1"/>
  <c r="J3" i="1"/>
  <c r="P3" i="1"/>
  <c r="M3" i="1"/>
  <c r="G3" i="1"/>
</calcChain>
</file>

<file path=xl/sharedStrings.xml><?xml version="1.0" encoding="utf-8"?>
<sst xmlns="http://schemas.openxmlformats.org/spreadsheetml/2006/main" count="118" uniqueCount="43">
  <si>
    <r>
      <t xml:space="preserve">taux de charge </t>
    </r>
    <r>
      <rPr>
        <sz val="11"/>
        <color theme="1"/>
        <rFont val="Calibri"/>
        <family val="2"/>
      </rPr>
      <t>α</t>
    </r>
  </si>
  <si>
    <t>LysK</t>
  </si>
  <si>
    <t>LysH+</t>
  </si>
  <si>
    <t>Carbamate 1</t>
  </si>
  <si>
    <t>Carbamate 2</t>
  </si>
  <si>
    <r>
      <t xml:space="preserve">deplacement </t>
    </r>
    <r>
      <rPr>
        <sz val="11"/>
        <color theme="1"/>
        <rFont val="Calibri"/>
        <family val="2"/>
      </rPr>
      <t>δ</t>
    </r>
  </si>
  <si>
    <t>integration</t>
  </si>
  <si>
    <t>ratio</t>
  </si>
  <si>
    <t>couple HCO3-/CO32-</t>
  </si>
  <si>
    <t>integration totale</t>
  </si>
  <si>
    <t>avec MDEA</t>
  </si>
  <si>
    <t>sans MDEA</t>
  </si>
  <si>
    <t>carbamate issu de la MDEA</t>
  </si>
  <si>
    <t>186.4 ppm</t>
  </si>
  <si>
    <t>180.4 ppm</t>
  </si>
  <si>
    <t>169.8 ppm</t>
  </si>
  <si>
    <t>168.9 ppm</t>
  </si>
  <si>
    <t>165.8 ppm</t>
  </si>
  <si>
    <t>163.5 ppm</t>
  </si>
  <si>
    <t>LysK (ref de déplacement chimique)</t>
  </si>
  <si>
    <t>180.9 ppm</t>
  </si>
  <si>
    <t>169.0 ppm</t>
  </si>
  <si>
    <t>166.1 ppm</t>
  </si>
  <si>
    <t>163.7 ppm</t>
  </si>
  <si>
    <t>181.6 ppm</t>
  </si>
  <si>
    <t>166.57 ppm</t>
  </si>
  <si>
    <t>164 ppm</t>
  </si>
  <si>
    <t>182.8 ppm</t>
  </si>
  <si>
    <t>167.13</t>
  </si>
  <si>
    <t>164.2 ppm</t>
  </si>
  <si>
    <t>185.9 ppm</t>
  </si>
  <si>
    <t>169.6 ppm</t>
  </si>
  <si>
    <t>168.72 ppm</t>
  </si>
  <si>
    <t>168.7ppm</t>
  </si>
  <si>
    <t>x</t>
  </si>
  <si>
    <t>181.44 ppm</t>
  </si>
  <si>
    <t>168.8 ppm</t>
  </si>
  <si>
    <t>165.9 ppm</t>
  </si>
  <si>
    <t>181.86 ppm</t>
  </si>
  <si>
    <t>166.5 ppm</t>
  </si>
  <si>
    <t>184.76 ppm</t>
  </si>
  <si>
    <t>185.7 ppm</t>
  </si>
  <si>
    <t>170.65ppm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</si>
</sst>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35B3-8479-43E4-83D9-C9283739D0AE}">
  <dimension ref="A1:T43"/>
  <sheetViews>
    <sheetView tabSelected="1" workbookViewId="0">
      <selection activeCell="T4" sqref="T4"/>
    </sheetView>
  </sheetViews>
  <sheetFormatPr baseColWidth="10" defaultRowHeight="14.4" x14ac:dyDescent="0.3"/>
  <cols>
    <col min="1" max="1" width="17.33203125" customWidth="1"/>
    <col min="2" max="2" width="17" customWidth="1"/>
    <col min="3" max="3" width="15.6640625" customWidth="1"/>
    <col min="5" max="5" width="18.88671875" customWidth="1"/>
    <col min="6" max="6" width="12.6640625" customWidth="1"/>
    <col min="8" max="8" width="15.44140625" customWidth="1"/>
    <col min="9" max="9" width="13.109375" customWidth="1"/>
    <col min="11" max="11" width="19.5546875" customWidth="1"/>
    <col min="14" max="14" width="17.6640625" customWidth="1"/>
    <col min="17" max="17" width="19.5546875" customWidth="1"/>
    <col min="20" max="20" width="20.5546875" customWidth="1"/>
  </cols>
  <sheetData>
    <row r="1" spans="1:20" x14ac:dyDescent="0.3">
      <c r="A1" s="3" t="s">
        <v>10</v>
      </c>
      <c r="B1" s="4" t="s">
        <v>19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8</v>
      </c>
      <c r="O1" s="4"/>
      <c r="P1" s="4"/>
      <c r="Q1" s="4" t="s">
        <v>12</v>
      </c>
      <c r="R1" s="4"/>
      <c r="S1" s="4"/>
    </row>
    <row r="2" spans="1:20" x14ac:dyDescent="0.3">
      <c r="A2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  <c r="N2" s="2" t="s">
        <v>5</v>
      </c>
      <c r="O2" s="2" t="s">
        <v>6</v>
      </c>
      <c r="P2" s="2" t="s">
        <v>7</v>
      </c>
      <c r="Q2" s="2" t="s">
        <v>5</v>
      </c>
      <c r="R2" s="2" t="s">
        <v>6</v>
      </c>
      <c r="S2" s="2" t="s">
        <v>7</v>
      </c>
      <c r="T2" s="2" t="s">
        <v>9</v>
      </c>
    </row>
    <row r="3" spans="1:20" x14ac:dyDescent="0.3">
      <c r="A3" s="2">
        <v>1</v>
      </c>
      <c r="B3" s="2" t="s">
        <v>13</v>
      </c>
      <c r="C3" s="2">
        <v>1.84E-2</v>
      </c>
      <c r="D3" s="2">
        <f>C3/$T$3</f>
        <v>8.8974854932301742E-2</v>
      </c>
      <c r="E3" s="2" t="s">
        <v>14</v>
      </c>
      <c r="F3" s="2">
        <v>2.1499999999999998E-2</v>
      </c>
      <c r="G3" s="2">
        <f>F3/$T$3</f>
        <v>0.1039651837524178</v>
      </c>
      <c r="H3" s="2" t="s">
        <v>15</v>
      </c>
      <c r="I3" s="2">
        <v>1.1299999999999999E-2</v>
      </c>
      <c r="J3" s="2">
        <f>I3/$T$3</f>
        <v>5.4642166344294002E-2</v>
      </c>
      <c r="K3" s="2" t="s">
        <v>16</v>
      </c>
      <c r="L3" s="2">
        <v>2.0299999999999999E-2</v>
      </c>
      <c r="M3" s="2">
        <f>L3/$T$3</f>
        <v>9.8162475822050288E-2</v>
      </c>
      <c r="N3" s="2" t="s">
        <v>17</v>
      </c>
      <c r="O3" s="2">
        <v>0.1283</v>
      </c>
      <c r="P3" s="2">
        <f>O3/$T$3</f>
        <v>0.62040618955512572</v>
      </c>
      <c r="Q3" s="2" t="s">
        <v>18</v>
      </c>
      <c r="R3" s="2">
        <v>7.0000000000000001E-3</v>
      </c>
      <c r="S3" s="2">
        <f>R3/$T$3</f>
        <v>3.3849129593810451E-2</v>
      </c>
      <c r="T3" s="2">
        <f>C3+F3+I3+L3+O3+R3</f>
        <v>0.20679999999999998</v>
      </c>
    </row>
    <row r="4" spans="1:20" x14ac:dyDescent="0.3">
      <c r="A4" s="2">
        <v>0.8</v>
      </c>
      <c r="B4" s="2" t="s">
        <v>13</v>
      </c>
      <c r="C4" s="2">
        <v>1.7899999999999999E-2</v>
      </c>
      <c r="D4" s="2">
        <f>C4/$T$4</f>
        <v>0.11293375394321768</v>
      </c>
      <c r="E4" s="2" t="s">
        <v>20</v>
      </c>
      <c r="F4" s="2">
        <v>1.78E-2</v>
      </c>
      <c r="G4" s="2">
        <f>F4/$T$4</f>
        <v>0.11230283911671926</v>
      </c>
      <c r="H4" s="2" t="s">
        <v>15</v>
      </c>
      <c r="I4" s="2">
        <v>1.2699999999999999E-2</v>
      </c>
      <c r="J4" s="2">
        <f>I4/$T$4</f>
        <v>8.0126182965299692E-2</v>
      </c>
      <c r="K4" s="2" t="s">
        <v>21</v>
      </c>
      <c r="L4" s="2">
        <v>2.18E-2</v>
      </c>
      <c r="M4" s="2">
        <f>L4/$T$4</f>
        <v>0.13753943217665618</v>
      </c>
      <c r="N4" s="2" t="s">
        <v>22</v>
      </c>
      <c r="O4" s="2">
        <v>8.4199999999999997E-2</v>
      </c>
      <c r="P4" s="2">
        <f>O4/$T$4</f>
        <v>0.53123028391167204</v>
      </c>
      <c r="Q4" s="2" t="s">
        <v>23</v>
      </c>
      <c r="R4" s="2">
        <v>4.1000000000000003E-3</v>
      </c>
      <c r="S4" s="2">
        <f>R4/$T$4</f>
        <v>2.5867507886435336E-2</v>
      </c>
      <c r="T4" s="2">
        <f t="shared" ref="T4:T8" si="0">C4+F4+I4+L4+O4+R4</f>
        <v>0.15849999999999997</v>
      </c>
    </row>
    <row r="5" spans="1:20" x14ac:dyDescent="0.3">
      <c r="A5" s="2">
        <v>0.6</v>
      </c>
      <c r="B5" s="2" t="s">
        <v>13</v>
      </c>
      <c r="C5" s="2">
        <v>4.1700000000000001E-2</v>
      </c>
      <c r="D5" s="2">
        <f>C5/$T$5</f>
        <v>0.18028534370946822</v>
      </c>
      <c r="E5" s="2" t="s">
        <v>24</v>
      </c>
      <c r="F5" s="2">
        <v>3.1899999999999998E-2</v>
      </c>
      <c r="G5" s="2">
        <f>F5/$T$5</f>
        <v>0.13791612624297447</v>
      </c>
      <c r="H5" s="2" t="s">
        <v>15</v>
      </c>
      <c r="I5" s="2">
        <v>2.81E-2</v>
      </c>
      <c r="J5" s="2">
        <f>I5/$T$5</f>
        <v>0.12148724600086468</v>
      </c>
      <c r="K5" s="2" t="s">
        <v>21</v>
      </c>
      <c r="L5" s="2">
        <v>4.36E-2</v>
      </c>
      <c r="M5" s="2">
        <f>L5/$T$5</f>
        <v>0.18849978383052313</v>
      </c>
      <c r="N5" s="2" t="s">
        <v>25</v>
      </c>
      <c r="O5" s="2">
        <v>0.08</v>
      </c>
      <c r="P5" s="2">
        <f>O5/$T$5</f>
        <v>0.34587116299178555</v>
      </c>
      <c r="Q5" s="2" t="s">
        <v>26</v>
      </c>
      <c r="R5" s="2">
        <v>6.0000000000000001E-3</v>
      </c>
      <c r="S5" s="2">
        <f>R5/$T$5</f>
        <v>2.5940337224383919E-2</v>
      </c>
      <c r="T5" s="2">
        <f t="shared" si="0"/>
        <v>0.23130000000000001</v>
      </c>
    </row>
    <row r="6" spans="1:20" x14ac:dyDescent="0.3">
      <c r="A6" s="2">
        <v>0.4</v>
      </c>
      <c r="B6" s="2" t="s">
        <v>13</v>
      </c>
      <c r="C6" s="2">
        <v>7.0199999999999999E-2</v>
      </c>
      <c r="D6" s="2">
        <f>C6/$T$6</f>
        <v>0.21317947160643788</v>
      </c>
      <c r="E6" s="2" t="s">
        <v>27</v>
      </c>
      <c r="F6" s="2">
        <v>6.2799999999999995E-2</v>
      </c>
      <c r="G6" s="2">
        <f>F6/$T$6</f>
        <v>0.1907075614940783</v>
      </c>
      <c r="H6" s="2" t="s">
        <v>15</v>
      </c>
      <c r="I6" s="2">
        <v>4.8399999999999999E-2</v>
      </c>
      <c r="J6" s="2">
        <f>I6/$T$6</f>
        <v>0.14697843911327055</v>
      </c>
      <c r="K6" s="2" t="s">
        <v>21</v>
      </c>
      <c r="L6" s="2">
        <v>6.6900000000000001E-2</v>
      </c>
      <c r="M6" s="2">
        <f>L6/$T$6</f>
        <v>0.20315821439416942</v>
      </c>
      <c r="N6" s="2" t="s">
        <v>28</v>
      </c>
      <c r="O6" s="2">
        <v>7.4999999999999997E-2</v>
      </c>
      <c r="P6" s="2">
        <f>O6/$T$6</f>
        <v>0.22775584573337379</v>
      </c>
      <c r="Q6" s="2" t="s">
        <v>29</v>
      </c>
      <c r="R6" s="2">
        <v>6.0000000000000001E-3</v>
      </c>
      <c r="S6" s="2">
        <f>R6/$T$6</f>
        <v>1.8220467658669904E-2</v>
      </c>
      <c r="T6" s="2">
        <f t="shared" si="0"/>
        <v>0.32930000000000004</v>
      </c>
    </row>
    <row r="7" spans="1:20" x14ac:dyDescent="0.3">
      <c r="A7" s="2">
        <v>0.2</v>
      </c>
      <c r="B7" s="2" t="s">
        <v>13</v>
      </c>
      <c r="C7" s="2">
        <v>0.1</v>
      </c>
      <c r="D7" s="2">
        <f>C7/$T$7</f>
        <v>0.3423485107839781</v>
      </c>
      <c r="E7" s="2" t="s">
        <v>30</v>
      </c>
      <c r="F7" s="2">
        <v>7.4300000000000005E-2</v>
      </c>
      <c r="G7" s="2">
        <f>F7/$T$7</f>
        <v>0.25436494351249572</v>
      </c>
      <c r="H7" s="2" t="s">
        <v>31</v>
      </c>
      <c r="I7" s="2">
        <v>5.1700000000000003E-2</v>
      </c>
      <c r="J7" s="2">
        <f>I7/$T$7</f>
        <v>0.17699418007531667</v>
      </c>
      <c r="K7" s="2" t="s">
        <v>16</v>
      </c>
      <c r="L7" s="2">
        <v>2.5999999999999999E-2</v>
      </c>
      <c r="M7" s="2">
        <f>L7/$T$7</f>
        <v>8.9010612803834294E-2</v>
      </c>
      <c r="N7" s="2" t="s">
        <v>32</v>
      </c>
      <c r="O7" s="2">
        <v>1.01E-2</v>
      </c>
      <c r="P7" s="2">
        <f>O7/$T$7</f>
        <v>3.4577199589181783E-2</v>
      </c>
      <c r="Q7" s="2" t="s">
        <v>33</v>
      </c>
      <c r="R7" s="2">
        <v>0.03</v>
      </c>
      <c r="S7" s="2">
        <f>R7/$T$7</f>
        <v>0.10270455323519341</v>
      </c>
      <c r="T7" s="2">
        <f t="shared" si="0"/>
        <v>0.29210000000000003</v>
      </c>
    </row>
    <row r="8" spans="1:20" x14ac:dyDescent="0.3">
      <c r="A8" s="2">
        <v>0</v>
      </c>
      <c r="B8" s="2" t="s">
        <v>13</v>
      </c>
      <c r="C8" s="2">
        <v>4.7E-2</v>
      </c>
      <c r="D8" s="2">
        <f>C8/$T$8</f>
        <v>1</v>
      </c>
      <c r="E8" s="2" t="s">
        <v>34</v>
      </c>
      <c r="F8" s="2">
        <v>0</v>
      </c>
      <c r="G8" s="2">
        <f>F8/$T$8</f>
        <v>0</v>
      </c>
      <c r="H8" s="2" t="s">
        <v>34</v>
      </c>
      <c r="I8" s="2">
        <v>0</v>
      </c>
      <c r="J8" s="2">
        <f>I8/$T$8</f>
        <v>0</v>
      </c>
      <c r="K8" s="2" t="s">
        <v>34</v>
      </c>
      <c r="L8" s="2">
        <v>0</v>
      </c>
      <c r="M8" s="2">
        <f>L8/$T$8</f>
        <v>0</v>
      </c>
      <c r="N8" s="2" t="s">
        <v>34</v>
      </c>
      <c r="O8" s="2">
        <v>0</v>
      </c>
      <c r="P8" s="2">
        <f>O8/$T$8</f>
        <v>0</v>
      </c>
      <c r="Q8" s="2" t="s">
        <v>34</v>
      </c>
      <c r="R8" s="2">
        <v>0</v>
      </c>
      <c r="S8" s="2">
        <f>R8/$T$8</f>
        <v>0</v>
      </c>
      <c r="T8" s="2">
        <f t="shared" si="0"/>
        <v>4.7E-2</v>
      </c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0" x14ac:dyDescent="0.3">
      <c r="A12" s="2"/>
      <c r="B12" s="2"/>
      <c r="C12" s="2"/>
      <c r="D12" s="2"/>
      <c r="E12" s="2"/>
      <c r="F12" s="2"/>
      <c r="G12" s="2"/>
      <c r="H12" s="1"/>
      <c r="I12" s="1"/>
      <c r="J12" s="1"/>
      <c r="K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20" x14ac:dyDescent="0.3">
      <c r="A19" s="3" t="s">
        <v>11</v>
      </c>
      <c r="B19" s="4" t="s">
        <v>1</v>
      </c>
      <c r="C19" s="4"/>
      <c r="D19" s="4"/>
      <c r="E19" s="4" t="s">
        <v>2</v>
      </c>
      <c r="F19" s="4"/>
      <c r="G19" s="4"/>
      <c r="H19" s="4" t="s">
        <v>3</v>
      </c>
      <c r="I19" s="4"/>
      <c r="J19" s="4"/>
      <c r="K19" s="4" t="s">
        <v>4</v>
      </c>
      <c r="L19" s="4"/>
      <c r="M19" s="4"/>
      <c r="N19" s="4" t="s">
        <v>8</v>
      </c>
      <c r="O19" s="4"/>
      <c r="P19" s="4"/>
      <c r="Q19" s="4" t="s">
        <v>12</v>
      </c>
      <c r="R19" s="4"/>
      <c r="S19" s="4"/>
    </row>
    <row r="20" spans="1:20" x14ac:dyDescent="0.3">
      <c r="A20" t="s">
        <v>0</v>
      </c>
      <c r="B20" s="2" t="s">
        <v>5</v>
      </c>
      <c r="C20" s="2" t="s">
        <v>6</v>
      </c>
      <c r="D20" s="2" t="s">
        <v>7</v>
      </c>
      <c r="E20" s="2" t="s">
        <v>5</v>
      </c>
      <c r="F20" s="2" t="s">
        <v>6</v>
      </c>
      <c r="G20" s="2" t="s">
        <v>7</v>
      </c>
      <c r="H20" s="2" t="s">
        <v>5</v>
      </c>
      <c r="I20" s="2" t="s">
        <v>6</v>
      </c>
      <c r="J20" s="2" t="s">
        <v>7</v>
      </c>
      <c r="K20" s="2" t="s">
        <v>5</v>
      </c>
      <c r="L20" s="2" t="s">
        <v>6</v>
      </c>
      <c r="M20" s="2" t="s">
        <v>7</v>
      </c>
      <c r="N20" s="2" t="s">
        <v>5</v>
      </c>
      <c r="O20" s="2" t="s">
        <v>6</v>
      </c>
      <c r="P20" s="2" t="s">
        <v>7</v>
      </c>
      <c r="Q20" s="2" t="s">
        <v>5</v>
      </c>
      <c r="R20" s="2" t="s">
        <v>6</v>
      </c>
      <c r="S20" s="2" t="s">
        <v>7</v>
      </c>
      <c r="T20" s="2" t="s">
        <v>9</v>
      </c>
    </row>
    <row r="21" spans="1:20" x14ac:dyDescent="0.3">
      <c r="A21" s="2">
        <v>1</v>
      </c>
      <c r="B21" s="2" t="s">
        <v>13</v>
      </c>
      <c r="C21" s="2">
        <v>5.62E-2</v>
      </c>
      <c r="D21" s="2">
        <f>C21/$T$21</f>
        <v>0.16256870118599942</v>
      </c>
      <c r="E21" s="2" t="s">
        <v>35</v>
      </c>
      <c r="F21" s="2">
        <v>9.0399999999999994E-2</v>
      </c>
      <c r="G21" s="2">
        <f>F21/$T$21</f>
        <v>0.2614984090251663</v>
      </c>
      <c r="H21" s="2" t="s">
        <v>15</v>
      </c>
      <c r="I21" s="2">
        <v>3.1399999999999997E-2</v>
      </c>
      <c r="J21" s="2">
        <f>I21/$T$21</f>
        <v>9.0830199595024572E-2</v>
      </c>
      <c r="K21" s="2" t="s">
        <v>36</v>
      </c>
      <c r="L21" s="2">
        <v>5.6800000000000003E-2</v>
      </c>
      <c r="M21" s="2">
        <f>L21/$T$21</f>
        <v>0.16430431009545848</v>
      </c>
      <c r="N21" s="2" t="s">
        <v>37</v>
      </c>
      <c r="O21" s="2">
        <v>0.1109</v>
      </c>
      <c r="P21" s="2">
        <f>O21/$T$21</f>
        <v>0.32079838009835115</v>
      </c>
      <c r="Q21" s="2" t="s">
        <v>34</v>
      </c>
      <c r="R21" s="2">
        <v>0</v>
      </c>
      <c r="S21" s="2">
        <f>R21/$T$21</f>
        <v>0</v>
      </c>
      <c r="T21" s="2">
        <f>C21+F21+I21+L21+O21+R21</f>
        <v>0.34570000000000001</v>
      </c>
    </row>
    <row r="22" spans="1:20" x14ac:dyDescent="0.3">
      <c r="A22" s="2">
        <v>0.8</v>
      </c>
      <c r="B22" s="2" t="s">
        <v>13</v>
      </c>
      <c r="C22" s="2">
        <v>5.4931000000000001</v>
      </c>
      <c r="D22" s="2">
        <f>C22/$T$22</f>
        <v>0.17934310620653632</v>
      </c>
      <c r="E22" s="2" t="s">
        <v>38</v>
      </c>
      <c r="F22" s="2">
        <f>6.5643+2.3781</f>
        <v>8.9423999999999992</v>
      </c>
      <c r="G22" s="2">
        <f>F22/$T$22</f>
        <v>0.29195860132554113</v>
      </c>
      <c r="H22" s="2" t="s">
        <v>15</v>
      </c>
      <c r="I22" s="2">
        <v>3.1779000000000002</v>
      </c>
      <c r="J22" s="2">
        <f>I22/$T$22</f>
        <v>0.10375461164256099</v>
      </c>
      <c r="K22" s="2" t="s">
        <v>36</v>
      </c>
      <c r="L22" s="2">
        <v>5.9912000000000001</v>
      </c>
      <c r="M22" s="2">
        <f>L22/$T$22</f>
        <v>0.19560547193835909</v>
      </c>
      <c r="N22" s="2" t="s">
        <v>39</v>
      </c>
      <c r="O22" s="2">
        <v>7.0244</v>
      </c>
      <c r="P22" s="2">
        <f>O22/$T$22</f>
        <v>0.22933820888700254</v>
      </c>
      <c r="Q22" s="2" t="s">
        <v>34</v>
      </c>
      <c r="R22" s="2">
        <v>0</v>
      </c>
      <c r="S22" s="2">
        <f>R22/$T$22</f>
        <v>0</v>
      </c>
      <c r="T22" s="2">
        <f t="shared" ref="T22:T26" si="1">C22+F22+I22+L22+O22+R22</f>
        <v>30.628999999999998</v>
      </c>
    </row>
    <row r="23" spans="1:20" x14ac:dyDescent="0.3">
      <c r="A23" s="2">
        <v>0.6</v>
      </c>
      <c r="B23" s="2" t="s">
        <v>13</v>
      </c>
      <c r="C23" s="2">
        <v>3.8331</v>
      </c>
      <c r="D23" s="2">
        <f>C23/$T$23</f>
        <v>0.25938407194624336</v>
      </c>
      <c r="E23" s="2" t="s">
        <v>40</v>
      </c>
      <c r="F23" s="2">
        <f>7.8554+2.9694</f>
        <v>10.8248</v>
      </c>
      <c r="G23" s="2">
        <f>F23/$T$23</f>
        <v>0.73250911846904454</v>
      </c>
      <c r="H23" s="2" t="s">
        <v>15</v>
      </c>
      <c r="I23" s="2">
        <v>3.73E-2</v>
      </c>
      <c r="J23" s="2">
        <f>I23/$T$23</f>
        <v>2.524073434972966E-3</v>
      </c>
      <c r="K23" s="2" t="s">
        <v>36</v>
      </c>
      <c r="L23" s="2">
        <v>4.7100000000000003E-2</v>
      </c>
      <c r="M23" s="2">
        <f>L23/$T$23</f>
        <v>3.1872348200328877E-3</v>
      </c>
      <c r="N23" s="2" t="s">
        <v>33</v>
      </c>
      <c r="O23" s="2">
        <v>3.5400000000000001E-2</v>
      </c>
      <c r="P23" s="2">
        <f>O23/$T$23</f>
        <v>2.3955013297062466E-3</v>
      </c>
      <c r="Q23" s="2" t="s">
        <v>34</v>
      </c>
      <c r="R23" s="2">
        <v>0</v>
      </c>
      <c r="S23" s="2">
        <f>R23/$T$23</f>
        <v>0</v>
      </c>
      <c r="T23" s="2">
        <f t="shared" si="1"/>
        <v>14.777699999999999</v>
      </c>
    </row>
    <row r="24" spans="1:20" x14ac:dyDescent="0.3">
      <c r="A24" s="2">
        <v>0.4</v>
      </c>
      <c r="B24" s="2" t="s">
        <v>13</v>
      </c>
      <c r="C24" s="2">
        <v>9.9429999999999996</v>
      </c>
      <c r="D24" s="2">
        <f>C24/$T$24</f>
        <v>0.39285022856668728</v>
      </c>
      <c r="E24" s="2" t="s">
        <v>41</v>
      </c>
      <c r="F24" s="2">
        <f>3.8384+2.2366</f>
        <v>6.0750000000000002</v>
      </c>
      <c r="G24" s="2">
        <f>F24/$T$24</f>
        <v>0.24002465438425277</v>
      </c>
      <c r="H24" s="2" t="s">
        <v>15</v>
      </c>
      <c r="I24" s="2">
        <v>4.0414000000000003</v>
      </c>
      <c r="J24" s="2">
        <f>I24/$T$24</f>
        <v>0.15967664826806902</v>
      </c>
      <c r="K24" s="2" t="s">
        <v>36</v>
      </c>
      <c r="L24" s="2">
        <v>2.4504999999999999</v>
      </c>
      <c r="M24" s="2">
        <f>L24/$T$24</f>
        <v>9.6819821492775543E-2</v>
      </c>
      <c r="N24" s="2" t="s">
        <v>42</v>
      </c>
      <c r="O24" s="2">
        <v>2.8</v>
      </c>
      <c r="P24" s="2">
        <f>O24/$T$24</f>
        <v>0.11062864728821527</v>
      </c>
      <c r="Q24" s="2" t="s">
        <v>34</v>
      </c>
      <c r="R24" s="2">
        <v>0</v>
      </c>
      <c r="S24" s="2">
        <f>R24/$T$24</f>
        <v>0</v>
      </c>
      <c r="T24" s="2">
        <f t="shared" si="1"/>
        <v>25.309900000000003</v>
      </c>
    </row>
    <row r="25" spans="1:20" x14ac:dyDescent="0.3">
      <c r="A25" s="2">
        <v>0.2</v>
      </c>
      <c r="B25" s="2" t="s">
        <v>13</v>
      </c>
      <c r="C25" s="2"/>
      <c r="D25" s="2" t="e">
        <f>C25/$T$25</f>
        <v>#DIV/0!</v>
      </c>
      <c r="E25" s="2"/>
      <c r="F25" s="2"/>
      <c r="G25" s="2" t="e">
        <f>F25/$T$25</f>
        <v>#DIV/0!</v>
      </c>
      <c r="H25" s="2"/>
      <c r="I25" s="2"/>
      <c r="J25" s="2" t="e">
        <f>I25/$T$25</f>
        <v>#DIV/0!</v>
      </c>
      <c r="K25" s="2"/>
      <c r="L25" s="2"/>
      <c r="M25" s="2" t="e">
        <f>L25/$T$25</f>
        <v>#DIV/0!</v>
      </c>
      <c r="N25" s="2"/>
      <c r="O25" s="2"/>
      <c r="P25" s="2" t="e">
        <f>O25/$T$25</f>
        <v>#DIV/0!</v>
      </c>
      <c r="Q25" s="2" t="s">
        <v>34</v>
      </c>
      <c r="R25" s="2">
        <v>0</v>
      </c>
      <c r="S25" s="2" t="e">
        <f>R25/$T$25</f>
        <v>#DIV/0!</v>
      </c>
      <c r="T25" s="2">
        <f t="shared" si="1"/>
        <v>0</v>
      </c>
    </row>
    <row r="26" spans="1:20" x14ac:dyDescent="0.3">
      <c r="A26" s="2">
        <v>0</v>
      </c>
      <c r="B26" s="2" t="s">
        <v>13</v>
      </c>
      <c r="C26" s="2"/>
      <c r="D26" s="2" t="e">
        <f>C26/$T$26</f>
        <v>#DIV/0!</v>
      </c>
      <c r="E26" s="2"/>
      <c r="F26" s="2"/>
      <c r="G26" s="2" t="e">
        <f>F26/$T$26</f>
        <v>#DIV/0!</v>
      </c>
      <c r="H26" s="2"/>
      <c r="I26" s="2"/>
      <c r="J26" s="2" t="e">
        <f>I26/$T$26</f>
        <v>#DIV/0!</v>
      </c>
      <c r="K26" s="2"/>
      <c r="L26" s="2"/>
      <c r="M26" s="2" t="e">
        <f>L26/$T$26</f>
        <v>#DIV/0!</v>
      </c>
      <c r="N26" s="2"/>
      <c r="O26" s="2"/>
      <c r="P26" s="2" t="e">
        <f>O26/$T$26</f>
        <v>#DIV/0!</v>
      </c>
      <c r="Q26" s="2" t="s">
        <v>34</v>
      </c>
      <c r="R26" s="2">
        <v>0</v>
      </c>
      <c r="S26" s="2" t="e">
        <f>R26/$T$26</f>
        <v>#DIV/0!</v>
      </c>
      <c r="T26" s="2">
        <f t="shared" si="1"/>
        <v>0</v>
      </c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mergeCells count="12">
    <mergeCell ref="N1:P1"/>
    <mergeCell ref="Q1:S1"/>
    <mergeCell ref="B19:D19"/>
    <mergeCell ref="E19:G19"/>
    <mergeCell ref="H19:J19"/>
    <mergeCell ref="K19:M19"/>
    <mergeCell ref="N19:P19"/>
    <mergeCell ref="Q19:S19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HEDOUIN (Personnel)</dc:creator>
  <cp:lastModifiedBy>Arnaud Delanney</cp:lastModifiedBy>
  <dcterms:created xsi:type="dcterms:W3CDTF">2025-06-16T12:49:34Z</dcterms:created>
  <dcterms:modified xsi:type="dcterms:W3CDTF">2025-09-18T18:13:41Z</dcterms:modified>
</cp:coreProperties>
</file>