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est Covid-19 India Status" sheetId="1" r:id="rId3"/>
    <sheet state="visible" name="Lowest death ratio" sheetId="2" r:id="rId4"/>
    <sheet state="visible" name="HIghest discharge ratio" sheetId="3" r:id="rId5"/>
    <sheet state="visible" name="Highest number of active cases" sheetId="4" r:id="rId6"/>
    <sheet state="visible" name="Highest deaths sates" sheetId="5" r:id="rId7"/>
  </sheets>
  <definedNames>
    <definedName hidden="1" localSheetId="0" name="Z_9216D6EE_8AAB_403D_9E4D_E3394D249CF0_.wvu.FilterData">'Latest Covid-19 India Status'!$A$1:$K$37</definedName>
    <definedName hidden="1" localSheetId="0" name="Z_D2A5897F_D253_4BF8_8D10_A0D000ED2329_.wvu.FilterData">'Latest Covid-19 India Status'!$A$1:$K$37</definedName>
  </definedNames>
  <calcPr/>
  <customWorkbookViews>
    <customWorkbookView activeSheetId="0" maximized="1" windowHeight="0" windowWidth="0" guid="{D2A5897F-D253-4BF8-8D10-A0D000ED2329}" name="Filter 2"/>
    <customWorkbookView activeSheetId="0" maximized="1" windowHeight="0" windowWidth="0" guid="{9216D6EE-8AAB-403D-9E4D-E3394D249CF0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<sst xmlns="http://schemas.openxmlformats.org/spreadsheetml/2006/main" count="113" uniqueCount="54">
  <si>
    <t>State/UTs</t>
  </si>
  <si>
    <t>Total Cases</t>
  </si>
  <si>
    <t>Active</t>
  </si>
  <si>
    <t>Discharged</t>
  </si>
  <si>
    <t>Deaths</t>
  </si>
  <si>
    <t>Active Ratio (%)</t>
  </si>
  <si>
    <t>Discharge Ratio (%)</t>
  </si>
  <si>
    <t>Death Ratio (%)</t>
  </si>
  <si>
    <t>number of active patients</t>
  </si>
  <si>
    <t>Alarming case scenario</t>
  </si>
  <si>
    <t>Death per Capita</t>
  </si>
  <si>
    <t xml:space="preserve"> </t>
  </si>
  <si>
    <t>Maharashtra</t>
  </si>
  <si>
    <t>Kerala</t>
  </si>
  <si>
    <t>Karnataka</t>
  </si>
  <si>
    <t>Tamil Nadu</t>
  </si>
  <si>
    <t>Andhra Pradesh</t>
  </si>
  <si>
    <t>Uttar Pradesh</t>
  </si>
  <si>
    <t>West Bengal</t>
  </si>
  <si>
    <t>Delhi</t>
  </si>
  <si>
    <t>Chhattisgarh</t>
  </si>
  <si>
    <t>Odisha</t>
  </si>
  <si>
    <t>Rajasthan</t>
  </si>
  <si>
    <t>Gujarat</t>
  </si>
  <si>
    <t>Madhya Pradesh</t>
  </si>
  <si>
    <t>Haryana</t>
  </si>
  <si>
    <t>Bihar</t>
  </si>
  <si>
    <t>Telengana</t>
  </si>
  <si>
    <t>Punjab</t>
  </si>
  <si>
    <t>Assam</t>
  </si>
  <si>
    <t>Jharkhand</t>
  </si>
  <si>
    <t>Uttarakhand</t>
  </si>
  <si>
    <t>Jammu and Kashmir</t>
  </si>
  <si>
    <t>Himachal Pradesh</t>
  </si>
  <si>
    <t>Goa</t>
  </si>
  <si>
    <t>Puducherry</t>
  </si>
  <si>
    <t>Manipur</t>
  </si>
  <si>
    <t>Tripura</t>
  </si>
  <si>
    <t>Meghalaya</t>
  </si>
  <si>
    <t>Chandigarh</t>
  </si>
  <si>
    <t>Arunachal Pradesh</t>
  </si>
  <si>
    <t>Mizoram</t>
  </si>
  <si>
    <t>Nagaland</t>
  </si>
  <si>
    <t>Sikkim</t>
  </si>
  <si>
    <t>Ladakh</t>
  </si>
  <si>
    <t>Dadra and Nagar Haveli and Daman and Diu</t>
  </si>
  <si>
    <t>Lakshadweep</t>
  </si>
  <si>
    <t>Andaman and Nicobar</t>
  </si>
  <si>
    <t>SUM</t>
  </si>
  <si>
    <t>AVERAGE of Death Ratio (%)</t>
  </si>
  <si>
    <t>Grand Total</t>
  </si>
  <si>
    <t>AVERAGE of Discharge Ratio (%)</t>
  </si>
  <si>
    <t>SUM of Active</t>
  </si>
  <si>
    <t>SUM of 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</si>
</sst>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AVERAGE of Death Ratio (%)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'Lowest death ratio'!$B$1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'Lowest death ratio'!$A$2:$A$11</c:f>
            </c:strRef>
          </c:cat>
          <c:val>
            <c:numRef>
              <c:f>'Lowest death ratio'!$B$2:$B$11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Discharge Ratio (%) by. State/UTs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'HIghest discharge ratio'!$B$1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'HIghest discharge ratio'!$A$2:$A$11</c:f>
            </c:strRef>
          </c:cat>
          <c:val>
            <c:numRef>
              <c:f>'HIghest discharge ratio'!$B$2:$B$11</c:f>
              <c:numCache/>
            </c:numRef>
          </c:val>
        </c:ser>
        <c:axId val="794080067"/>
        <c:axId val="692415102"/>
      </c:barChart>
      <c:catAx>
        <c:axId val="79408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State/UTs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600">
                <a:solidFill>
                  <a:srgbClr val="000000"/>
                </a:solidFill>
                <a:latin typeface="Arial black"/>
              </a:defRPr>
            </a:pPr>
          </a:p>
        </c:txPr>
        <c:crossAx val="692415102"/>
      </c:catAx>
      <c:valAx>
        <c:axId val="692415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Discharge Ratio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408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Active cases by State/UTs</a:t>
            </a:r>
          </a:p>
        </c:rich>
      </c:tx>
      <c:overlay val="0"/>
    </c:title>
    <c:plotArea>
      <c:layout>
        <c:manualLayout>
          <c:xMode val="edge"/>
          <c:yMode val="edge"/>
          <c:x val="0.1582994791666666"/>
          <c:y val="0.1534141958670261"/>
          <c:w val="0.76396582832384"/>
          <c:h val="0.6349955076370171"/>
        </c:manualLayout>
      </c:layout>
      <c:barChart>
        <c:barDir val="col"/>
        <c:ser>
          <c:idx val="0"/>
          <c:order val="0"/>
          <c:tx>
            <c:strRef>
              <c:f>'Highest number of active cases'!$B$1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'Highest number of active cases'!$A$2:$A$11</c:f>
            </c:strRef>
          </c:cat>
          <c:val>
            <c:numRef>
              <c:f>'Highest number of active cases'!$B$2:$B$11</c:f>
              <c:numCache/>
            </c:numRef>
          </c:val>
        </c:ser>
        <c:axId val="1781361925"/>
        <c:axId val="964002157"/>
      </c:barChart>
      <c:catAx>
        <c:axId val="178136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State/UTs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64002157"/>
      </c:catAx>
      <c:valAx>
        <c:axId val="964002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SUM of Active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1361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SUM of Deaths by State/UTs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'Highest deaths sates'!$B$1</c:f>
            </c:strRef>
          </c:tx>
          <c:spPr>
            <a:solidFill>
              <a:srgbClr val="4285F4"/>
            </a:solidFill>
            <a:ln cmpd="sng">
              <a:solidFill>
                <a:srgbClr val="D9D9D9">
                  <a:alpha val="100000"/>
                </a:srgbClr>
              </a:solidFill>
            </a:ln>
          </c:spPr>
          <c:cat>
            <c:strRef>
              <c:f>'Highest deaths sates'!$A$2:$A$11</c:f>
            </c:strRef>
          </c:cat>
          <c:val>
            <c:numRef>
              <c:f>'Highest deaths sates'!$B$2:$B$11</c:f>
              <c:numCache/>
            </c:numRef>
          </c:val>
        </c:ser>
        <c:axId val="111150127"/>
        <c:axId val="1090374281"/>
      </c:barChart>
      <c:catAx>
        <c:axId val="11115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State/UTs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090374281"/>
      </c:catAx>
      <c:valAx>
        <c:axId val="109037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SUM of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11150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ourier New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7</xdr:row>
      <xdr:rowOff>133350</xdr:rowOff>
    </xdr:from>
    <xdr:ext cx="5715000" cy="3810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7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5</xdr:row>
      <xdr:rowOff>104775</xdr:rowOff>
    </xdr:from>
    <xdr:ext cx="5715000" cy="4019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9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1" sheet="Latest Covid-19 India Status"/>
  </cacheSource>
  <cacheFields>
    <cacheField name="State/UTs" numFmtId="0">
      <sharedItems>
        <s v="Maharashtra"/>
        <s v="Kerala"/>
        <s v="Karnataka"/>
        <s v="Tamil Nadu"/>
        <s v="Andhra Pradesh"/>
        <s v="Uttar Pradesh"/>
        <s v="West Bengal"/>
        <s v="Delhi"/>
        <s v="Chhattisgarh"/>
        <s v="Odisha"/>
      </sharedItems>
    </cacheField>
    <cacheField name="Total Cases" numFmtId="0">
      <sharedItems containsSemiMixedTypes="0" containsString="0" containsNumber="1" containsInteger="1">
        <n v="6315063.0"/>
        <n v="3425473.0"/>
        <n v="2908284.0"/>
        <n v="2563544.0"/>
        <n v="1970008.0"/>
        <n v="1708500.0"/>
        <n v="1529295.0"/>
        <n v="1436401.0"/>
        <n v="1002458.0"/>
        <n v="979737.0"/>
      </sharedItems>
    </cacheField>
    <cacheField name="Active" numFmtId="0">
      <sharedItems containsSemiMixedTypes="0" containsString="0" containsNumber="1" containsInteger="1">
        <n v="78700.0"/>
        <n v="165834.0"/>
        <n v="24045.0"/>
        <n v="20385.0"/>
        <n v="20582.0"/>
        <n v="646.0"/>
        <n v="10803.0"/>
        <n v="538.0"/>
        <n v="1918.0"/>
        <n v="13318.0"/>
      </sharedItems>
    </cacheField>
    <cacheField name="Discharged" numFmtId="0">
      <sharedItems containsSemiMixedTypes="0" containsString="0" containsNumber="1" containsInteger="1">
        <n v="6103325.0"/>
        <n v="3242684.0"/>
        <n v="2847627.0"/>
        <n v="2509029.0"/>
        <n v="1936016.0"/>
        <n v="1685091.0"/>
        <n v="1500331.0"/>
        <n v="1410809.0"/>
        <n v="987012.0"/>
        <n v="960386.0"/>
      </sharedItems>
    </cacheField>
    <cacheField name="Deaths" numFmtId="0">
      <sharedItems containsSemiMixedTypes="0" containsString="0" containsNumber="1" containsInteger="1">
        <n v="133038.0"/>
        <n v="16955.0"/>
        <n v="36612.0"/>
        <n v="34130.0"/>
        <n v="13410.0"/>
        <n v="22763.0"/>
        <n v="18161.0"/>
        <n v="25054.0"/>
        <n v="13528.0"/>
        <n v="6033.0"/>
      </sharedItems>
    </cacheField>
    <cacheField name="Active Ratio (%)" numFmtId="0">
      <sharedItems containsSemiMixedTypes="0" containsString="0" containsNumber="1">
        <n v="1.25"/>
        <n v="4.84"/>
        <n v="0.83"/>
        <n v="0.8"/>
        <n v="1.04"/>
        <n v="0.04"/>
        <n v="0.71"/>
        <n v="0.19"/>
        <n v="1.36"/>
      </sharedItems>
    </cacheField>
    <cacheField name="Discharge Ratio (%)" numFmtId="0">
      <sharedItems containsSemiMixedTypes="0" containsString="0" containsNumber="1">
        <n v="96.65"/>
        <n v="94.66"/>
        <n v="97.91"/>
        <n v="97.87"/>
        <n v="98.27"/>
        <n v="98.63"/>
        <n v="98.11"/>
        <n v="98.22"/>
        <n v="98.46"/>
        <n v="98.02"/>
      </sharedItems>
    </cacheField>
    <cacheField name="Death Ratio (%)" numFmtId="0">
      <sharedItems containsSemiMixedTypes="0" containsString="0" containsNumber="1">
        <n v="2.11"/>
        <n v="0.49"/>
        <n v="1.26"/>
        <n v="1.33"/>
        <n v="0.68"/>
        <n v="1.19"/>
        <n v="1.74"/>
        <n v="1.35"/>
        <n v="0.62"/>
      </sharedItems>
    </cacheField>
    <cacheField name="number of active patients" numFmtId="0">
      <sharedItems containsSemiMixedTypes="0" containsString="0" containsNumber="1" containsInteger="1">
        <n v="125.0"/>
        <n v="484.0"/>
        <n v="83.0"/>
        <n v="80.0"/>
        <n v="104.0"/>
        <n v="4.0"/>
        <n v="71.0"/>
        <n v="19.0"/>
        <n v="136.0"/>
      </sharedItems>
    </cacheField>
    <cacheField name="Alarming case scenario" numFmtId="0">
      <sharedItems>
        <s v="not alarming"/>
      </sharedItems>
    </cacheField>
    <cacheField name="Death per Capita" numFmtId="0">
      <sharedItems containsSemiMixedTypes="0" containsString="0" containsNumber="1">
        <n v="0.021066773205587974"/>
        <n v="0.0049496814016633615"/>
        <n v="0.012588866836938896"/>
        <n v="0.013313600234675121"/>
        <n v="0.006807078956024544"/>
        <n v="0.013323383084577114"/>
        <n v="0.011875406641622448"/>
        <n v="0.017442204509743448"/>
        <n v="0.013494829708576319"/>
        <n v="0.0061577749947179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west death ratio" cacheId="0" dataCaption="" compact="0" compactData="0">
  <location ref="A1:B12" firstHeaderRow="0" firstDataRow="1" firstDataCol="0"/>
  <pivotFields>
    <pivotField name="State/UT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schar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charg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 Ratio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active pat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larming case scenario" compact="0" outline="0" multipleItemSelectionAllowed="1" showAll="0">
      <items>
        <item x="0"/>
        <item t="default"/>
      </items>
    </pivotField>
    <pivotField name="Death per Cap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Death Ratio (%)" fld="7" subtotal="average" baseField="0"/>
  </dataFields>
</pivotTableDefinition>
</file>

<file path=xl/pivotTables/pivotTable2.xml><?xml version="1.0" encoding="utf-8"?>
<pivotTableDefinition xmlns="http://schemas.openxmlformats.org/spreadsheetml/2006/main" name="HIghest discharge ratio" cacheId="0" dataCaption="" compact="0" compactData="0">
  <location ref="A1:B12" firstHeaderRow="0" firstDataRow="1" firstDataCol="0"/>
  <pivotFields>
    <pivotField name="State/UTs" axis="axisRow" compact="0" outline="0" multipleItemSelectionAllowed="1" showAll="0" sortType="ascending">
      <items>
        <item x="4"/>
        <item x="8"/>
        <item x="7"/>
        <item x="2"/>
        <item x="1"/>
        <item x="0"/>
        <item x="9"/>
        <item x="3"/>
        <item x="5"/>
        <item x="6"/>
        <item t="default"/>
      </items>
    </pivotField>
    <pivotField name="Total 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schar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charge Ratio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active pat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larming case scenario" compact="0" outline="0" multipleItemSelectionAllowed="1" showAll="0">
      <items>
        <item x="0"/>
        <item t="default"/>
      </items>
    </pivotField>
    <pivotField name="Death per Cap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Discharge Ratio (%)" fld="6" subtotal="average" baseField="0"/>
  </dataFields>
</pivotTableDefinition>
</file>

<file path=xl/pivotTables/pivotTable3.xml><?xml version="1.0" encoding="utf-8"?>
<pivotTableDefinition xmlns="http://schemas.openxmlformats.org/spreadsheetml/2006/main" name="Highest number of active cases" cacheId="0" dataCaption="" compact="0" compactData="0">
  <location ref="A1:B12" firstHeaderRow="0" firstDataRow="1" firstDataCol="0"/>
  <pivotFields>
    <pivotField name="State/UT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schar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charg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active pat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larming case scenario" compact="0" outline="0" multipleItemSelectionAllowed="1" showAll="0">
      <items>
        <item x="0"/>
        <item t="default"/>
      </items>
    </pivotField>
    <pivotField name="Death per Cap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</rowFields>
  <dataFields>
    <dataField name="SUM of Active" fld="2" baseField="0"/>
  </dataFields>
</pivotTableDefinition>
</file>

<file path=xl/pivotTables/pivotTable4.xml><?xml version="1.0" encoding="utf-8"?>
<pivotTableDefinition xmlns="http://schemas.openxmlformats.org/spreadsheetml/2006/main" name="Highest deaths sates" cacheId="0" dataCaption="" compact="0" compactData="0">
  <location ref="A1:B12" firstHeaderRow="0" firstDataRow="1" firstDataCol="0"/>
  <pivotFields>
    <pivotField name="State/UT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schar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iv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charge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ath Rati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active pat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larming case scenario" compact="0" outline="0" multipleItemSelectionAllowed="1" showAll="0">
      <items>
        <item x="0"/>
        <item t="default"/>
      </items>
    </pivotField>
    <pivotField name="Death per Cap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</rowFields>
  <dataFields>
    <dataField name="SUM of Death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</row>
    <row r="2">
      <c r="A2" s="1" t="s">
        <v>12</v>
      </c>
      <c r="B2" s="1">
        <v>6315063.0</v>
      </c>
      <c r="C2" s="1">
        <v>78700.0</v>
      </c>
      <c r="D2" s="1">
        <v>6103325.0</v>
      </c>
      <c r="E2" s="1">
        <v>133038.0</v>
      </c>
      <c r="F2" s="1">
        <v>1.25</v>
      </c>
      <c r="G2" s="1">
        <v>96.65</v>
      </c>
      <c r="H2" s="1">
        <v>2.11</v>
      </c>
      <c r="I2">
        <f t="shared" ref="I2:I37" si="1">MULTIPLY(F2,100)</f>
        <v>125</v>
      </c>
      <c r="J2" t="str">
        <f t="shared" ref="J2:J37" si="2">if(E2&gt;5%*B2,"alarming","not alarming")</f>
        <v>not alarming</v>
      </c>
      <c r="K2">
        <f t="shared" ref="K2:K37" si="3">DIVIDE(E2,B2)</f>
        <v>0.02106677321</v>
      </c>
    </row>
    <row r="3">
      <c r="A3" s="1" t="s">
        <v>13</v>
      </c>
      <c r="B3" s="1">
        <v>3425473.0</v>
      </c>
      <c r="C3" s="1">
        <v>165834.0</v>
      </c>
      <c r="D3" s="1">
        <v>3242684.0</v>
      </c>
      <c r="E3" s="1">
        <v>16955.0</v>
      </c>
      <c r="F3" s="1">
        <v>4.84</v>
      </c>
      <c r="G3" s="1">
        <v>94.66</v>
      </c>
      <c r="H3" s="1">
        <v>0.49</v>
      </c>
      <c r="I3">
        <f t="shared" si="1"/>
        <v>484</v>
      </c>
      <c r="J3" t="str">
        <f t="shared" si="2"/>
        <v>not alarming</v>
      </c>
      <c r="K3">
        <f t="shared" si="3"/>
        <v>0.004949681402</v>
      </c>
    </row>
    <row r="4">
      <c r="A4" s="1" t="s">
        <v>14</v>
      </c>
      <c r="B4" s="1">
        <v>2908284.0</v>
      </c>
      <c r="C4" s="1">
        <v>24045.0</v>
      </c>
      <c r="D4" s="1">
        <v>2847627.0</v>
      </c>
      <c r="E4" s="1">
        <v>36612.0</v>
      </c>
      <c r="F4" s="1">
        <v>0.83</v>
      </c>
      <c r="G4" s="1">
        <v>97.91</v>
      </c>
      <c r="H4" s="1">
        <v>1.26</v>
      </c>
      <c r="I4">
        <f t="shared" si="1"/>
        <v>83</v>
      </c>
      <c r="J4" t="str">
        <f t="shared" si="2"/>
        <v>not alarming</v>
      </c>
      <c r="K4">
        <f t="shared" si="3"/>
        <v>0.01258886684</v>
      </c>
    </row>
    <row r="5">
      <c r="A5" s="1" t="s">
        <v>15</v>
      </c>
      <c r="B5" s="1">
        <v>2563544.0</v>
      </c>
      <c r="C5" s="1">
        <v>20385.0</v>
      </c>
      <c r="D5" s="1">
        <v>2509029.0</v>
      </c>
      <c r="E5" s="1">
        <v>34130.0</v>
      </c>
      <c r="F5" s="1">
        <v>0.8</v>
      </c>
      <c r="G5" s="1">
        <v>97.87</v>
      </c>
      <c r="H5" s="1">
        <v>1.33</v>
      </c>
      <c r="I5">
        <f t="shared" si="1"/>
        <v>80</v>
      </c>
      <c r="J5" t="str">
        <f t="shared" si="2"/>
        <v>not alarming</v>
      </c>
      <c r="K5">
        <f t="shared" si="3"/>
        <v>0.01331360023</v>
      </c>
    </row>
    <row r="6">
      <c r="A6" s="1" t="s">
        <v>16</v>
      </c>
      <c r="B6" s="1">
        <v>1970008.0</v>
      </c>
      <c r="C6" s="1">
        <v>20582.0</v>
      </c>
      <c r="D6" s="1">
        <v>1936016.0</v>
      </c>
      <c r="E6" s="1">
        <v>13410.0</v>
      </c>
      <c r="F6" s="1">
        <v>1.04</v>
      </c>
      <c r="G6" s="1">
        <v>98.27</v>
      </c>
      <c r="H6" s="1">
        <v>0.68</v>
      </c>
      <c r="I6">
        <f t="shared" si="1"/>
        <v>104</v>
      </c>
      <c r="J6" t="str">
        <f t="shared" si="2"/>
        <v>not alarming</v>
      </c>
      <c r="K6">
        <f t="shared" si="3"/>
        <v>0.006807078956</v>
      </c>
    </row>
    <row r="7">
      <c r="A7" s="1" t="s">
        <v>17</v>
      </c>
      <c r="B7" s="1">
        <v>1708500.0</v>
      </c>
      <c r="C7" s="1">
        <v>646.0</v>
      </c>
      <c r="D7" s="1">
        <v>1685091.0</v>
      </c>
      <c r="E7" s="1">
        <v>22763.0</v>
      </c>
      <c r="F7" s="1">
        <v>0.04</v>
      </c>
      <c r="G7" s="1">
        <v>98.63</v>
      </c>
      <c r="H7" s="1">
        <v>1.33</v>
      </c>
      <c r="I7">
        <f t="shared" si="1"/>
        <v>4</v>
      </c>
      <c r="J7" t="str">
        <f t="shared" si="2"/>
        <v>not alarming</v>
      </c>
      <c r="K7">
        <f t="shared" si="3"/>
        <v>0.01332338308</v>
      </c>
    </row>
    <row r="8">
      <c r="A8" s="1" t="s">
        <v>18</v>
      </c>
      <c r="B8" s="1">
        <v>1529295.0</v>
      </c>
      <c r="C8" s="1">
        <v>10803.0</v>
      </c>
      <c r="D8" s="1">
        <v>1500331.0</v>
      </c>
      <c r="E8" s="1">
        <v>18161.0</v>
      </c>
      <c r="F8" s="1">
        <v>0.71</v>
      </c>
      <c r="G8" s="1">
        <v>98.11</v>
      </c>
      <c r="H8" s="1">
        <v>1.19</v>
      </c>
      <c r="I8">
        <f t="shared" si="1"/>
        <v>71</v>
      </c>
      <c r="J8" t="str">
        <f t="shared" si="2"/>
        <v>not alarming</v>
      </c>
      <c r="K8">
        <f t="shared" si="3"/>
        <v>0.01187540664</v>
      </c>
    </row>
    <row r="9">
      <c r="A9" s="1" t="s">
        <v>19</v>
      </c>
      <c r="B9" s="1">
        <v>1436401.0</v>
      </c>
      <c r="C9" s="1">
        <v>538.0</v>
      </c>
      <c r="D9" s="1">
        <v>1410809.0</v>
      </c>
      <c r="E9" s="1">
        <v>25054.0</v>
      </c>
      <c r="F9" s="1">
        <v>0.04</v>
      </c>
      <c r="G9" s="1">
        <v>98.22</v>
      </c>
      <c r="H9" s="1">
        <v>1.74</v>
      </c>
      <c r="I9">
        <f t="shared" si="1"/>
        <v>4</v>
      </c>
      <c r="J9" t="str">
        <f t="shared" si="2"/>
        <v>not alarming</v>
      </c>
      <c r="K9">
        <f t="shared" si="3"/>
        <v>0.01744220451</v>
      </c>
    </row>
    <row r="10">
      <c r="A10" s="1" t="s">
        <v>20</v>
      </c>
      <c r="B10" s="1">
        <v>1002458.0</v>
      </c>
      <c r="C10" s="1">
        <v>1918.0</v>
      </c>
      <c r="D10" s="1">
        <v>987012.0</v>
      </c>
      <c r="E10" s="1">
        <v>13528.0</v>
      </c>
      <c r="F10" s="1">
        <v>0.19</v>
      </c>
      <c r="G10" s="1">
        <v>98.46</v>
      </c>
      <c r="H10" s="1">
        <v>1.35</v>
      </c>
      <c r="I10">
        <f t="shared" si="1"/>
        <v>19</v>
      </c>
      <c r="J10" t="str">
        <f t="shared" si="2"/>
        <v>not alarming</v>
      </c>
      <c r="K10">
        <f t="shared" si="3"/>
        <v>0.01349482971</v>
      </c>
    </row>
    <row r="11">
      <c r="A11" s="1" t="s">
        <v>21</v>
      </c>
      <c r="B11" s="1">
        <v>979737.0</v>
      </c>
      <c r="C11" s="1">
        <v>13318.0</v>
      </c>
      <c r="D11" s="1">
        <v>960386.0</v>
      </c>
      <c r="E11" s="1">
        <v>6033.0</v>
      </c>
      <c r="F11" s="1">
        <v>1.36</v>
      </c>
      <c r="G11" s="1">
        <v>98.02</v>
      </c>
      <c r="H11" s="1">
        <v>0.62</v>
      </c>
      <c r="I11">
        <f t="shared" si="1"/>
        <v>136</v>
      </c>
      <c r="J11" t="str">
        <f t="shared" si="2"/>
        <v>not alarming</v>
      </c>
      <c r="K11">
        <f t="shared" si="3"/>
        <v>0.006157774995</v>
      </c>
    </row>
    <row r="12">
      <c r="A12" s="1" t="s">
        <v>22</v>
      </c>
      <c r="B12" s="1">
        <v>953704.0</v>
      </c>
      <c r="C12" s="1">
        <v>241.0</v>
      </c>
      <c r="D12" s="1">
        <v>944509.0</v>
      </c>
      <c r="E12" s="1">
        <v>8954.0</v>
      </c>
      <c r="F12" s="1">
        <v>0.03</v>
      </c>
      <c r="G12" s="1">
        <v>99.04</v>
      </c>
      <c r="H12" s="1">
        <v>0.94</v>
      </c>
      <c r="I12">
        <f t="shared" si="1"/>
        <v>3</v>
      </c>
      <c r="J12" t="str">
        <f t="shared" si="2"/>
        <v>not alarming</v>
      </c>
      <c r="K12">
        <f t="shared" si="3"/>
        <v>0.009388657277</v>
      </c>
    </row>
    <row r="13">
      <c r="A13" s="1" t="s">
        <v>23</v>
      </c>
      <c r="B13" s="1">
        <v>824922.0</v>
      </c>
      <c r="C13" s="1">
        <v>251.0</v>
      </c>
      <c r="D13" s="1">
        <v>814595.0</v>
      </c>
      <c r="E13" s="1">
        <v>10076.0</v>
      </c>
      <c r="F13" s="1">
        <v>0.03</v>
      </c>
      <c r="G13" s="1">
        <v>98.75</v>
      </c>
      <c r="H13" s="1">
        <v>1.22</v>
      </c>
      <c r="I13">
        <f t="shared" si="1"/>
        <v>3</v>
      </c>
      <c r="J13" t="str">
        <f t="shared" si="2"/>
        <v>not alarming</v>
      </c>
      <c r="K13">
        <f t="shared" si="3"/>
        <v>0.01221448816</v>
      </c>
    </row>
    <row r="14">
      <c r="A14" s="1" t="s">
        <v>24</v>
      </c>
      <c r="B14" s="1">
        <v>791862.0</v>
      </c>
      <c r="C14" s="1">
        <v>132.0</v>
      </c>
      <c r="D14" s="1">
        <v>781217.0</v>
      </c>
      <c r="E14" s="1">
        <v>10513.0</v>
      </c>
      <c r="F14" s="1">
        <v>0.02</v>
      </c>
      <c r="G14" s="1">
        <v>98.66</v>
      </c>
      <c r="H14" s="1">
        <v>1.33</v>
      </c>
      <c r="I14">
        <f t="shared" si="1"/>
        <v>2</v>
      </c>
      <c r="J14" t="str">
        <f t="shared" si="2"/>
        <v>not alarming</v>
      </c>
      <c r="K14">
        <f t="shared" si="3"/>
        <v>0.01327630319</v>
      </c>
    </row>
    <row r="15">
      <c r="A15" s="1" t="s">
        <v>25</v>
      </c>
      <c r="B15" s="1">
        <v>769956.0</v>
      </c>
      <c r="C15" s="1">
        <v>703.0</v>
      </c>
      <c r="D15" s="1">
        <v>759614.0</v>
      </c>
      <c r="E15" s="1">
        <v>9639.0</v>
      </c>
      <c r="F15" s="1">
        <v>0.09</v>
      </c>
      <c r="G15" s="1">
        <v>98.66</v>
      </c>
      <c r="H15" s="1">
        <v>1.25</v>
      </c>
      <c r="I15">
        <f t="shared" si="1"/>
        <v>9</v>
      </c>
      <c r="J15" t="str">
        <f t="shared" si="2"/>
        <v>not alarming</v>
      </c>
      <c r="K15">
        <f t="shared" si="3"/>
        <v>0.01251889718</v>
      </c>
    </row>
    <row r="16">
      <c r="A16" s="1" t="s">
        <v>26</v>
      </c>
      <c r="B16" s="1">
        <v>724917.0</v>
      </c>
      <c r="C16" s="1">
        <v>401.0</v>
      </c>
      <c r="D16" s="1">
        <v>714872.0</v>
      </c>
      <c r="E16" s="1">
        <v>9644.0</v>
      </c>
      <c r="F16" s="1">
        <v>0.06</v>
      </c>
      <c r="G16" s="1">
        <v>98.61</v>
      </c>
      <c r="H16" s="1">
        <v>1.33</v>
      </c>
      <c r="I16">
        <f t="shared" si="1"/>
        <v>6</v>
      </c>
      <c r="J16" t="str">
        <f t="shared" si="2"/>
        <v>not alarming</v>
      </c>
      <c r="K16">
        <f t="shared" si="3"/>
        <v>0.013303592</v>
      </c>
    </row>
    <row r="17">
      <c r="A17" s="1" t="s">
        <v>27</v>
      </c>
      <c r="B17" s="1">
        <v>645997.0</v>
      </c>
      <c r="C17" s="1">
        <v>8819.0</v>
      </c>
      <c r="D17" s="1">
        <v>633371.0</v>
      </c>
      <c r="E17" s="1">
        <v>3807.0</v>
      </c>
      <c r="F17" s="1">
        <v>1.37</v>
      </c>
      <c r="G17" s="1">
        <v>98.05</v>
      </c>
      <c r="H17" s="1">
        <v>0.59</v>
      </c>
      <c r="I17">
        <f t="shared" si="1"/>
        <v>137</v>
      </c>
      <c r="J17" t="str">
        <f t="shared" si="2"/>
        <v>not alarming</v>
      </c>
      <c r="K17">
        <f t="shared" si="3"/>
        <v>0.005893216222</v>
      </c>
    </row>
    <row r="18">
      <c r="A18" s="1" t="s">
        <v>28</v>
      </c>
      <c r="B18" s="1">
        <v>599162.0</v>
      </c>
      <c r="C18" s="1">
        <v>473.0</v>
      </c>
      <c r="D18" s="1">
        <v>582395.0</v>
      </c>
      <c r="E18" s="1">
        <v>16294.0</v>
      </c>
      <c r="F18" s="1">
        <v>0.08</v>
      </c>
      <c r="G18" s="1">
        <v>97.2</v>
      </c>
      <c r="H18" s="1">
        <v>2.72</v>
      </c>
      <c r="I18">
        <f t="shared" si="1"/>
        <v>8</v>
      </c>
      <c r="J18" t="str">
        <f t="shared" si="2"/>
        <v>not alarming</v>
      </c>
      <c r="K18">
        <f t="shared" si="3"/>
        <v>0.02719464853</v>
      </c>
    </row>
    <row r="19">
      <c r="A19" s="1" t="s">
        <v>29</v>
      </c>
      <c r="B19" s="1">
        <v>568257.0</v>
      </c>
      <c r="C19" s="1">
        <v>12429.0</v>
      </c>
      <c r="D19" s="1">
        <v>550534.0</v>
      </c>
      <c r="E19" s="1">
        <v>5294.0</v>
      </c>
      <c r="F19" s="1">
        <v>2.19</v>
      </c>
      <c r="G19" s="1">
        <v>96.88</v>
      </c>
      <c r="H19" s="1">
        <v>0.93</v>
      </c>
      <c r="I19">
        <f t="shared" si="1"/>
        <v>219</v>
      </c>
      <c r="J19" t="str">
        <f t="shared" si="2"/>
        <v>not alarming</v>
      </c>
      <c r="K19">
        <f t="shared" si="3"/>
        <v>0.009316207279</v>
      </c>
    </row>
    <row r="20">
      <c r="A20" s="1" t="s">
        <v>30</v>
      </c>
      <c r="B20" s="1">
        <v>347223.0</v>
      </c>
      <c r="C20" s="1">
        <v>239.0</v>
      </c>
      <c r="D20" s="1">
        <v>341855.0</v>
      </c>
      <c r="E20" s="1">
        <v>5129.0</v>
      </c>
      <c r="F20" s="1">
        <v>0.07</v>
      </c>
      <c r="G20" s="1">
        <v>98.45</v>
      </c>
      <c r="H20" s="1">
        <v>1.48</v>
      </c>
      <c r="I20">
        <f t="shared" si="1"/>
        <v>7</v>
      </c>
      <c r="J20" t="str">
        <f t="shared" si="2"/>
        <v>not alarming</v>
      </c>
      <c r="K20">
        <f t="shared" si="3"/>
        <v>0.01477148691</v>
      </c>
    </row>
    <row r="21">
      <c r="A21" s="1" t="s">
        <v>31</v>
      </c>
      <c r="B21" s="1">
        <v>342198.0</v>
      </c>
      <c r="C21" s="1">
        <v>574.0</v>
      </c>
      <c r="D21" s="1">
        <v>334261.0</v>
      </c>
      <c r="E21" s="1">
        <v>7363.0</v>
      </c>
      <c r="F21" s="1">
        <v>0.17</v>
      </c>
      <c r="G21" s="1">
        <v>97.68</v>
      </c>
      <c r="H21" s="1">
        <v>2.15</v>
      </c>
      <c r="I21">
        <f t="shared" si="1"/>
        <v>17</v>
      </c>
      <c r="J21" t="str">
        <f t="shared" si="2"/>
        <v>not alarming</v>
      </c>
      <c r="K21">
        <f t="shared" si="3"/>
        <v>0.02151678268</v>
      </c>
    </row>
    <row r="22">
      <c r="A22" s="1" t="s">
        <v>32</v>
      </c>
      <c r="B22" s="1">
        <v>321725.0</v>
      </c>
      <c r="C22" s="1">
        <v>1254.0</v>
      </c>
      <c r="D22" s="1">
        <v>316090.0</v>
      </c>
      <c r="E22" s="1">
        <v>4381.0</v>
      </c>
      <c r="F22" s="1">
        <v>0.39</v>
      </c>
      <c r="G22" s="1">
        <v>98.25</v>
      </c>
      <c r="H22" s="1">
        <v>1.36</v>
      </c>
      <c r="I22">
        <f t="shared" si="1"/>
        <v>39</v>
      </c>
      <c r="J22" t="str">
        <f t="shared" si="2"/>
        <v>not alarming</v>
      </c>
      <c r="K22">
        <f t="shared" si="3"/>
        <v>0.01361721968</v>
      </c>
    </row>
    <row r="23">
      <c r="A23" s="1" t="s">
        <v>33</v>
      </c>
      <c r="B23" s="1">
        <v>206369.0</v>
      </c>
      <c r="C23" s="1">
        <v>1304.0</v>
      </c>
      <c r="D23" s="1">
        <v>201543.0</v>
      </c>
      <c r="E23" s="1">
        <v>3522.0</v>
      </c>
      <c r="F23" s="1">
        <v>0.63</v>
      </c>
      <c r="G23" s="1">
        <v>97.66</v>
      </c>
      <c r="H23" s="1">
        <v>1.71</v>
      </c>
      <c r="I23">
        <f t="shared" si="1"/>
        <v>63</v>
      </c>
      <c r="J23" t="str">
        <f t="shared" si="2"/>
        <v>not alarming</v>
      </c>
      <c r="K23">
        <f t="shared" si="3"/>
        <v>0.01706651677</v>
      </c>
    </row>
    <row r="24">
      <c r="A24" s="1" t="s">
        <v>34</v>
      </c>
      <c r="B24" s="1">
        <v>171295.0</v>
      </c>
      <c r="C24" s="1">
        <v>1027.0</v>
      </c>
      <c r="D24" s="1">
        <v>167118.0</v>
      </c>
      <c r="E24" s="1">
        <v>3150.0</v>
      </c>
      <c r="F24" s="1">
        <v>0.6</v>
      </c>
      <c r="G24" s="1">
        <v>97.56</v>
      </c>
      <c r="H24" s="1">
        <v>1.84</v>
      </c>
      <c r="I24">
        <f t="shared" si="1"/>
        <v>60</v>
      </c>
      <c r="J24" t="str">
        <f t="shared" si="2"/>
        <v>not alarming</v>
      </c>
      <c r="K24">
        <f t="shared" si="3"/>
        <v>0.01838932835</v>
      </c>
    </row>
    <row r="25">
      <c r="A25" s="1" t="s">
        <v>35</v>
      </c>
      <c r="B25" s="1">
        <v>121059.0</v>
      </c>
      <c r="C25" s="1">
        <v>944.0</v>
      </c>
      <c r="D25" s="1">
        <v>118320.0</v>
      </c>
      <c r="E25" s="1">
        <v>1795.0</v>
      </c>
      <c r="F25" s="1">
        <v>0.78</v>
      </c>
      <c r="G25" s="1">
        <v>97.74</v>
      </c>
      <c r="H25" s="1">
        <v>1.48</v>
      </c>
      <c r="I25">
        <f t="shared" si="1"/>
        <v>78</v>
      </c>
      <c r="J25" t="str">
        <f t="shared" si="2"/>
        <v>not alarming</v>
      </c>
      <c r="K25">
        <f t="shared" si="3"/>
        <v>0.01482748082</v>
      </c>
    </row>
    <row r="26">
      <c r="A26" s="1" t="s">
        <v>36</v>
      </c>
      <c r="B26" s="1">
        <v>99872.0</v>
      </c>
      <c r="C26" s="1">
        <v>9814.0</v>
      </c>
      <c r="D26" s="1">
        <v>88480.0</v>
      </c>
      <c r="E26" s="1">
        <v>1578.0</v>
      </c>
      <c r="F26" s="1">
        <v>9.83</v>
      </c>
      <c r="G26" s="1">
        <v>88.59</v>
      </c>
      <c r="H26" s="1">
        <v>1.58</v>
      </c>
      <c r="I26">
        <f t="shared" si="1"/>
        <v>983</v>
      </c>
      <c r="J26" t="str">
        <f t="shared" si="2"/>
        <v>not alarming</v>
      </c>
      <c r="K26">
        <f t="shared" si="3"/>
        <v>0.01580022429</v>
      </c>
    </row>
    <row r="27">
      <c r="A27" s="1" t="s">
        <v>37</v>
      </c>
      <c r="B27" s="1">
        <v>79026.0</v>
      </c>
      <c r="C27" s="1">
        <v>3104.0</v>
      </c>
      <c r="D27" s="1">
        <v>75167.0</v>
      </c>
      <c r="E27" s="1">
        <v>755.0</v>
      </c>
      <c r="F27" s="1">
        <v>3.93</v>
      </c>
      <c r="G27" s="1">
        <v>95.12</v>
      </c>
      <c r="H27" s="1">
        <v>0.96</v>
      </c>
      <c r="I27">
        <f t="shared" si="1"/>
        <v>393</v>
      </c>
      <c r="J27" t="str">
        <f t="shared" si="2"/>
        <v>not alarming</v>
      </c>
      <c r="K27">
        <f t="shared" si="3"/>
        <v>0.009553817731</v>
      </c>
    </row>
    <row r="28">
      <c r="A28" s="1" t="s">
        <v>38</v>
      </c>
      <c r="B28" s="1">
        <v>65939.0</v>
      </c>
      <c r="C28" s="1">
        <v>5843.0</v>
      </c>
      <c r="D28" s="1">
        <v>58987.0</v>
      </c>
      <c r="E28" s="1">
        <v>1109.0</v>
      </c>
      <c r="F28" s="1">
        <v>8.86</v>
      </c>
      <c r="G28" s="1">
        <v>89.46</v>
      </c>
      <c r="H28" s="1">
        <v>1.68</v>
      </c>
      <c r="I28">
        <f t="shared" si="1"/>
        <v>886</v>
      </c>
      <c r="J28" t="str">
        <f t="shared" si="2"/>
        <v>not alarming</v>
      </c>
      <c r="K28">
        <f t="shared" si="3"/>
        <v>0.01681857474</v>
      </c>
    </row>
    <row r="29">
      <c r="A29" s="1" t="s">
        <v>39</v>
      </c>
      <c r="B29" s="1">
        <v>61960.0</v>
      </c>
      <c r="C29" s="1">
        <v>33.0</v>
      </c>
      <c r="D29" s="1">
        <v>61116.0</v>
      </c>
      <c r="E29" s="1">
        <v>811.0</v>
      </c>
      <c r="F29" s="1">
        <v>0.05</v>
      </c>
      <c r="G29" s="1">
        <v>98.64</v>
      </c>
      <c r="H29" s="1">
        <v>1.31</v>
      </c>
      <c r="I29">
        <f t="shared" si="1"/>
        <v>5</v>
      </c>
      <c r="J29" t="str">
        <f t="shared" si="2"/>
        <v>not alarming</v>
      </c>
      <c r="K29">
        <f t="shared" si="3"/>
        <v>0.01308908974</v>
      </c>
    </row>
    <row r="30">
      <c r="A30" s="1" t="s">
        <v>40</v>
      </c>
      <c r="B30" s="1">
        <v>48565.0</v>
      </c>
      <c r="C30" s="1">
        <v>3508.0</v>
      </c>
      <c r="D30" s="1">
        <v>44823.0</v>
      </c>
      <c r="E30" s="1">
        <v>234.0</v>
      </c>
      <c r="F30" s="1">
        <v>7.22</v>
      </c>
      <c r="G30" s="1">
        <v>92.29</v>
      </c>
      <c r="H30" s="1">
        <v>0.48</v>
      </c>
      <c r="I30">
        <f t="shared" si="1"/>
        <v>722</v>
      </c>
      <c r="J30" t="str">
        <f t="shared" si="2"/>
        <v>not alarming</v>
      </c>
      <c r="K30">
        <f t="shared" si="3"/>
        <v>0.004818284773</v>
      </c>
    </row>
    <row r="31">
      <c r="A31" s="1" t="s">
        <v>41</v>
      </c>
      <c r="B31" s="1">
        <v>40111.0</v>
      </c>
      <c r="C31" s="1">
        <v>12316.0</v>
      </c>
      <c r="D31" s="1">
        <v>27642.0</v>
      </c>
      <c r="E31" s="1">
        <v>153.0</v>
      </c>
      <c r="F31" s="1">
        <v>30.7</v>
      </c>
      <c r="G31" s="1">
        <v>68.91</v>
      </c>
      <c r="H31" s="1">
        <v>0.38</v>
      </c>
      <c r="I31">
        <f t="shared" si="1"/>
        <v>3070</v>
      </c>
      <c r="J31" t="str">
        <f t="shared" si="2"/>
        <v>not alarming</v>
      </c>
      <c r="K31">
        <f t="shared" si="3"/>
        <v>0.003814414998</v>
      </c>
    </row>
    <row r="32">
      <c r="A32" s="1" t="s">
        <v>42</v>
      </c>
      <c r="B32" s="1">
        <v>28004.0</v>
      </c>
      <c r="C32" s="1">
        <v>1300.0</v>
      </c>
      <c r="D32" s="1">
        <v>26130.0</v>
      </c>
      <c r="E32" s="1">
        <v>574.0</v>
      </c>
      <c r="F32" s="1">
        <v>4.64</v>
      </c>
      <c r="G32" s="1">
        <v>93.31</v>
      </c>
      <c r="H32" s="1">
        <v>2.05</v>
      </c>
      <c r="I32">
        <f t="shared" si="1"/>
        <v>464</v>
      </c>
      <c r="J32" t="str">
        <f t="shared" si="2"/>
        <v>not alarming</v>
      </c>
      <c r="K32">
        <f t="shared" si="3"/>
        <v>0.02049707185</v>
      </c>
    </row>
    <row r="33">
      <c r="A33" s="1" t="s">
        <v>43</v>
      </c>
      <c r="B33" s="1">
        <v>26880.0</v>
      </c>
      <c r="C33" s="1">
        <v>3323.0</v>
      </c>
      <c r="D33" s="1">
        <v>23211.0</v>
      </c>
      <c r="E33" s="1">
        <v>346.0</v>
      </c>
      <c r="F33" s="1">
        <v>12.36</v>
      </c>
      <c r="G33" s="1">
        <v>86.35</v>
      </c>
      <c r="H33" s="1">
        <v>1.29</v>
      </c>
      <c r="I33">
        <f t="shared" si="1"/>
        <v>1236</v>
      </c>
      <c r="J33" t="str">
        <f t="shared" si="2"/>
        <v>not alarming</v>
      </c>
      <c r="K33">
        <f t="shared" si="3"/>
        <v>0.01287202381</v>
      </c>
    </row>
    <row r="34">
      <c r="A34" s="1" t="s">
        <v>44</v>
      </c>
      <c r="B34" s="1">
        <v>20345.0</v>
      </c>
      <c r="C34" s="1">
        <v>57.0</v>
      </c>
      <c r="D34" s="1">
        <v>20081.0</v>
      </c>
      <c r="E34" s="1">
        <v>207.0</v>
      </c>
      <c r="F34" s="1">
        <v>0.28</v>
      </c>
      <c r="G34" s="1">
        <v>98.7</v>
      </c>
      <c r="H34" s="1">
        <v>1.02</v>
      </c>
      <c r="I34">
        <f t="shared" si="1"/>
        <v>28</v>
      </c>
      <c r="J34" t="str">
        <f t="shared" si="2"/>
        <v>not alarming</v>
      </c>
      <c r="K34">
        <f t="shared" si="3"/>
        <v>0.01017449005</v>
      </c>
    </row>
    <row r="35">
      <c r="A35" s="1" t="s">
        <v>45</v>
      </c>
      <c r="B35" s="1">
        <v>10650.0</v>
      </c>
      <c r="C35" s="1">
        <v>15.0</v>
      </c>
      <c r="D35" s="1">
        <v>10631.0</v>
      </c>
      <c r="E35" s="1">
        <v>4.0</v>
      </c>
      <c r="F35" s="1">
        <v>0.14</v>
      </c>
      <c r="G35" s="1">
        <v>99.82</v>
      </c>
      <c r="H35" s="1">
        <v>0.04</v>
      </c>
      <c r="I35">
        <f t="shared" si="1"/>
        <v>14</v>
      </c>
      <c r="J35" t="str">
        <f t="shared" si="2"/>
        <v>not alarming</v>
      </c>
      <c r="K35">
        <f t="shared" si="3"/>
        <v>0.0003755868545</v>
      </c>
    </row>
    <row r="36">
      <c r="A36" s="1" t="s">
        <v>46</v>
      </c>
      <c r="B36" s="1">
        <v>10207.0</v>
      </c>
      <c r="C36" s="1">
        <v>79.0</v>
      </c>
      <c r="D36" s="1">
        <v>10078.0</v>
      </c>
      <c r="E36" s="1">
        <v>50.0</v>
      </c>
      <c r="F36" s="1">
        <v>0.77</v>
      </c>
      <c r="G36" s="1">
        <v>98.74</v>
      </c>
      <c r="H36" s="1">
        <v>0.49</v>
      </c>
      <c r="I36">
        <f t="shared" si="1"/>
        <v>77</v>
      </c>
      <c r="J36" t="str">
        <f t="shared" si="2"/>
        <v>not alarming</v>
      </c>
      <c r="K36">
        <f t="shared" si="3"/>
        <v>0.004898599001</v>
      </c>
    </row>
    <row r="37">
      <c r="A37" s="1" t="s">
        <v>47</v>
      </c>
      <c r="B37" s="1">
        <v>7539.0</v>
      </c>
      <c r="C37" s="1">
        <v>6.0</v>
      </c>
      <c r="D37" s="1">
        <v>7404.0</v>
      </c>
      <c r="E37" s="1">
        <v>129.0</v>
      </c>
      <c r="F37" s="1">
        <v>0.08</v>
      </c>
      <c r="G37" s="1">
        <v>98.21</v>
      </c>
      <c r="H37" s="1">
        <v>1.71</v>
      </c>
      <c r="I37">
        <f t="shared" si="1"/>
        <v>8</v>
      </c>
      <c r="J37" t="str">
        <f t="shared" si="2"/>
        <v>not alarming</v>
      </c>
      <c r="K37">
        <f t="shared" si="3"/>
        <v>0.01711102268</v>
      </c>
    </row>
    <row r="38">
      <c r="A38" s="1"/>
      <c r="B38" s="1"/>
      <c r="C38" s="1"/>
      <c r="D38" s="1"/>
      <c r="E38" s="1"/>
      <c r="F38" s="1"/>
      <c r="G38" s="1"/>
      <c r="H38" s="1"/>
    </row>
    <row r="39">
      <c r="A39" s="1" t="s">
        <v>48</v>
      </c>
      <c r="B39" s="1">
        <f t="shared" ref="B39:E39" si="4">SUM(B2:B37)</f>
        <v>31726507</v>
      </c>
      <c r="C39" s="1">
        <f t="shared" si="4"/>
        <v>404958</v>
      </c>
      <c r="D39" s="1">
        <f t="shared" si="4"/>
        <v>30896354</v>
      </c>
      <c r="E39" s="1">
        <f t="shared" si="4"/>
        <v>425195</v>
      </c>
      <c r="F39" s="1"/>
      <c r="G39" s="1"/>
      <c r="H39" s="1"/>
    </row>
  </sheetData>
  <customSheetViews>
    <customSheetView guid="{9216D6EE-8AAB-403D-9E4D-E3394D249CF0}" filter="1" showAutoFilter="1">
      <autoFilter ref="$A$1:$K$37"/>
    </customSheetView>
    <customSheetView guid="{D2A5897F-D253-4BF8-8D10-A0D000ED2329}" filter="1" showAutoFilter="1">
      <autoFilter ref="$A$1:$K$37">
        <sortState ref="A1:K37">
          <sortCondition descending="1" ref="K1:K37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