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DataNas2\잠정및 확정치\2022년 확정치\6월\"/>
    </mc:Choice>
  </mc:AlternateContent>
  <xr:revisionPtr revIDLastSave="0" documentId="8_{9646B93C-8224-47C4-8661-EF3FA71BB3D7}" xr6:coauthVersionLast="47" xr6:coauthVersionMax="47" xr10:uidLastSave="{00000000-0000-0000-0000-000000000000}"/>
  <bookViews>
    <workbookView xWindow="28680" yWindow="-120" windowWidth="29040" windowHeight="15840" xr2:uid="{C853FF76-A8C1-4E8F-80DA-DB51010B1F30}"/>
  </bookViews>
  <sheets>
    <sheet name="6월(확정치)" sheetId="1" r:id="rId1"/>
  </sheets>
  <externalReferences>
    <externalReference r:id="rId2"/>
  </externalReferences>
  <definedNames>
    <definedName name="_xlnm.Print_Area" localSheetId="0">'6월(확정치)'!$A$1:$J$60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7" i="1" l="1"/>
  <c r="H67" i="1"/>
  <c r="G59" i="1"/>
  <c r="I59" i="1" s="1"/>
  <c r="G57" i="1"/>
  <c r="I57" i="1" s="1"/>
  <c r="G55" i="1"/>
  <c r="I55" i="1" s="1"/>
  <c r="G53" i="1"/>
  <c r="I53" i="1" s="1"/>
  <c r="G51" i="1"/>
  <c r="I51" i="1" s="1"/>
  <c r="G49" i="1"/>
  <c r="I49" i="1" s="1"/>
  <c r="G47" i="1"/>
  <c r="I47" i="1" s="1"/>
  <c r="G45" i="1"/>
  <c r="I45" i="1" s="1"/>
  <c r="G43" i="1"/>
  <c r="I43" i="1" s="1"/>
  <c r="G41" i="1"/>
  <c r="I41" i="1" s="1"/>
  <c r="G39" i="1"/>
  <c r="I39" i="1" s="1"/>
  <c r="G37" i="1"/>
  <c r="I37" i="1" s="1"/>
  <c r="G33" i="1"/>
  <c r="I33" i="1" s="1"/>
  <c r="G31" i="1"/>
  <c r="G32" i="1" s="1"/>
  <c r="G29" i="1"/>
  <c r="G30" i="1" s="1"/>
  <c r="G27" i="1"/>
  <c r="G28" i="1" s="1"/>
  <c r="G25" i="1"/>
  <c r="G26" i="1" s="1"/>
  <c r="I23" i="1"/>
  <c r="G23" i="1"/>
  <c r="G24" i="1" s="1"/>
  <c r="G18" i="1"/>
  <c r="G12" i="1"/>
  <c r="G13" i="1" s="1"/>
  <c r="G10" i="1"/>
  <c r="G11" i="1" s="1"/>
  <c r="G8" i="1"/>
  <c r="G9" i="1" s="1"/>
  <c r="I25" i="1" l="1"/>
  <c r="I27" i="1"/>
  <c r="I29" i="1"/>
  <c r="G35" i="1"/>
  <c r="I26" i="1"/>
  <c r="I13" i="1"/>
  <c r="G7" i="1"/>
  <c r="I9" i="1"/>
  <c r="I30" i="1"/>
  <c r="I11" i="1"/>
  <c r="I28" i="1"/>
  <c r="I24" i="1"/>
  <c r="G6" i="1"/>
  <c r="I10" i="1"/>
  <c r="I8" i="1"/>
  <c r="G38" i="1"/>
  <c r="G40" i="1"/>
  <c r="G44" i="1"/>
  <c r="G46" i="1"/>
  <c r="G48" i="1"/>
  <c r="G54" i="1"/>
  <c r="G56" i="1"/>
  <c r="G58" i="1"/>
  <c r="I32" i="1"/>
  <c r="I12" i="1"/>
  <c r="G34" i="1"/>
  <c r="G22" i="1" s="1"/>
  <c r="G42" i="1"/>
  <c r="G50" i="1"/>
  <c r="G52" i="1"/>
  <c r="G60" i="1"/>
  <c r="G21" i="1"/>
  <c r="I35" i="1" l="1"/>
  <c r="G14" i="1"/>
  <c r="I58" i="1"/>
  <c r="I7" i="1"/>
  <c r="G19" i="1"/>
  <c r="I21" i="1"/>
  <c r="I56" i="1"/>
  <c r="I60" i="1"/>
  <c r="I54" i="1"/>
  <c r="I52" i="1"/>
  <c r="I48" i="1"/>
  <c r="I50" i="1"/>
  <c r="I46" i="1"/>
  <c r="I42" i="1"/>
  <c r="I44" i="1"/>
  <c r="I34" i="1"/>
  <c r="I40" i="1"/>
  <c r="I6" i="1"/>
  <c r="I38" i="1"/>
  <c r="G36" i="1"/>
  <c r="G20" i="1" s="1"/>
  <c r="I22" i="1"/>
  <c r="G15" i="1" l="1"/>
  <c r="I14" i="1"/>
  <c r="G4" i="1"/>
  <c r="I20" i="1"/>
  <c r="I19" i="1"/>
  <c r="I4" i="1"/>
  <c r="I36" i="1"/>
  <c r="I15" i="1" l="1"/>
  <c r="G5" i="1"/>
  <c r="I5" i="1" s="1"/>
</calcChain>
</file>

<file path=xl/sharedStrings.xml><?xml version="1.0" encoding="utf-8"?>
<sst xmlns="http://schemas.openxmlformats.org/spreadsheetml/2006/main" count="98" uniqueCount="39">
  <si>
    <t>2022년 6월 관광객입도현황</t>
    <phoneticPr fontId="3" type="noConversion"/>
  </si>
  <si>
    <t>□ 형태별</t>
    <phoneticPr fontId="3" type="noConversion"/>
  </si>
  <si>
    <t>(단위 : 명)</t>
    <phoneticPr fontId="3" type="noConversion"/>
  </si>
  <si>
    <t>구                  분</t>
    <phoneticPr fontId="3" type="noConversion"/>
  </si>
  <si>
    <t>2022년</t>
    <phoneticPr fontId="3" type="noConversion"/>
  </si>
  <si>
    <t>2021년</t>
    <phoneticPr fontId="3" type="noConversion"/>
  </si>
  <si>
    <t>증감율(%)</t>
    <phoneticPr fontId="3" type="noConversion"/>
  </si>
  <si>
    <t>총                  계</t>
    <phoneticPr fontId="3" type="noConversion"/>
  </si>
  <si>
    <t>월계</t>
    <phoneticPr fontId="3" type="noConversion"/>
  </si>
  <si>
    <t>누계</t>
    <phoneticPr fontId="3" type="noConversion"/>
  </si>
  <si>
    <t>내국인</t>
    <phoneticPr fontId="3" type="noConversion"/>
  </si>
  <si>
    <t>소              계</t>
    <phoneticPr fontId="3" type="noConversion"/>
  </si>
  <si>
    <t>개 별 여 행</t>
  </si>
  <si>
    <t>부분패키지</t>
    <phoneticPr fontId="3" type="noConversion"/>
  </si>
  <si>
    <t>패  키  지</t>
    <phoneticPr fontId="3" type="noConversion"/>
  </si>
  <si>
    <t>외       국       인</t>
    <phoneticPr fontId="3" type="noConversion"/>
  </si>
  <si>
    <t>□ 목적별</t>
    <phoneticPr fontId="3" type="noConversion"/>
  </si>
  <si>
    <t>2021년</t>
  </si>
  <si>
    <t>내   국   인</t>
    <phoneticPr fontId="3" type="noConversion"/>
  </si>
  <si>
    <t>레 저 스 포 츠</t>
    <phoneticPr fontId="3" type="noConversion"/>
  </si>
  <si>
    <t>회 의 및 업 무</t>
    <phoneticPr fontId="3" type="noConversion"/>
  </si>
  <si>
    <t>휴 양 및 관 람</t>
    <phoneticPr fontId="3" type="noConversion"/>
  </si>
  <si>
    <t>친  지  방  문</t>
    <phoneticPr fontId="3" type="noConversion"/>
  </si>
  <si>
    <t>교  육  여  행</t>
    <phoneticPr fontId="3" type="noConversion"/>
  </si>
  <si>
    <t>기  타  방  문</t>
    <phoneticPr fontId="3" type="noConversion"/>
  </si>
  <si>
    <t>외    국    인</t>
    <phoneticPr fontId="3" type="noConversion"/>
  </si>
  <si>
    <t>아시아</t>
    <phoneticPr fontId="3" type="noConversion"/>
  </si>
  <si>
    <t>일          본</t>
    <phoneticPr fontId="3" type="noConversion"/>
  </si>
  <si>
    <t>중          국</t>
    <phoneticPr fontId="3" type="noConversion"/>
  </si>
  <si>
    <t>홍          콩</t>
    <phoneticPr fontId="3" type="noConversion"/>
  </si>
  <si>
    <t>대          만</t>
    <phoneticPr fontId="3" type="noConversion"/>
  </si>
  <si>
    <t>싱  가  포  르</t>
    <phoneticPr fontId="3" type="noConversion"/>
  </si>
  <si>
    <t>말 레 이 시 아</t>
    <phoneticPr fontId="3" type="noConversion"/>
  </si>
  <si>
    <t>인 도 네 시 아</t>
    <phoneticPr fontId="3" type="noConversion"/>
  </si>
  <si>
    <t>베    트    남</t>
    <phoneticPr fontId="3" type="noConversion"/>
  </si>
  <si>
    <t>태          국</t>
    <phoneticPr fontId="3" type="noConversion"/>
  </si>
  <si>
    <t>기          타</t>
    <phoneticPr fontId="3" type="noConversion"/>
  </si>
  <si>
    <t>서구등</t>
    <phoneticPr fontId="3" type="noConversion"/>
  </si>
  <si>
    <t>미          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</si>
</sst>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79" formatCode="#,##0.0_ "/>
  </numFmts>
  <fonts count="1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맑은 고딕"/>
      <family val="3"/>
      <charset val="129"/>
      <scheme val="major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b/>
      <sz val="22"/>
      <name val="돋움"/>
      <family val="3"/>
      <charset val="129"/>
    </font>
    <font>
      <sz val="12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4"/>
      <name val="굴림체"/>
      <family val="3"/>
      <charset val="129"/>
    </font>
    <font>
      <b/>
      <sz val="12"/>
      <color indexed="10"/>
      <name val="맑은 고딕"/>
      <family val="3"/>
      <charset val="129"/>
      <scheme val="major"/>
    </font>
    <font>
      <b/>
      <sz val="14"/>
      <name val="HY엽서M"/>
      <family val="1"/>
      <charset val="129"/>
    </font>
    <font>
      <sz val="11"/>
      <name val="맑은 고딕"/>
      <family val="3"/>
      <charset val="129"/>
      <scheme val="major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sz val="12"/>
      <name val="굴림체"/>
      <family val="3"/>
      <charset val="129"/>
    </font>
    <font>
      <b/>
      <sz val="14"/>
      <name val="맑은 고딕"/>
      <family val="3"/>
      <charset val="129"/>
      <scheme val="major"/>
    </font>
    <font>
      <i/>
      <sz val="12"/>
      <name val="HY엽서M"/>
      <family val="1"/>
      <charset val="129"/>
    </font>
    <font>
      <sz val="12"/>
      <name val="HY엽서M"/>
      <family val="1"/>
      <charset val="129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6" fillId="0" borderId="0" xfId="0" applyNumberFormat="1" applyFont="1" applyAlignment="1">
      <alignment horizontal="center" vertical="center"/>
    </xf>
    <xf numFmtId="176" fontId="7" fillId="0" borderId="1" xfId="0" applyNumberFormat="1" applyFont="1" applyBorder="1" applyAlignment="1">
      <alignment horizontal="right"/>
    </xf>
    <xf numFmtId="176" fontId="8" fillId="0" borderId="0" xfId="0" applyNumberFormat="1" applyFont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41" fontId="8" fillId="0" borderId="5" xfId="1" applyFont="1" applyBorder="1" applyAlignment="1">
      <alignment horizontal="center" vertical="center"/>
    </xf>
    <xf numFmtId="176" fontId="8" fillId="0" borderId="5" xfId="0" applyNumberFormat="1" applyFont="1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76" fontId="8" fillId="0" borderId="7" xfId="0" applyNumberFormat="1" applyFont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 shrinkToFit="1"/>
    </xf>
    <xf numFmtId="176" fontId="10" fillId="0" borderId="9" xfId="0" applyNumberFormat="1" applyFont="1" applyBorder="1" applyAlignment="1">
      <alignment horizontal="center" vertical="center" shrinkToFit="1"/>
    </xf>
    <xf numFmtId="176" fontId="10" fillId="0" borderId="10" xfId="0" applyNumberFormat="1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distributed" vertical="center" indent="1" shrinkToFit="1"/>
    </xf>
    <xf numFmtId="41" fontId="10" fillId="0" borderId="11" xfId="1" applyFont="1" applyBorder="1" applyAlignment="1">
      <alignment horizontal="center" vertical="center"/>
    </xf>
    <xf numFmtId="177" fontId="10" fillId="0" borderId="12" xfId="2" applyNumberFormat="1" applyFont="1" applyBorder="1" applyAlignment="1">
      <alignment horizontal="right" vertical="center"/>
    </xf>
    <xf numFmtId="177" fontId="10" fillId="0" borderId="13" xfId="2" applyNumberFormat="1" applyFont="1" applyBorder="1" applyAlignment="1">
      <alignment horizontal="right" vertical="center"/>
    </xf>
    <xf numFmtId="176" fontId="9" fillId="0" borderId="0" xfId="0" applyNumberFormat="1" applyFont="1">
      <alignment vertical="center"/>
    </xf>
    <xf numFmtId="176" fontId="10" fillId="0" borderId="14" xfId="0" applyNumberFormat="1" applyFont="1" applyBorder="1" applyAlignment="1">
      <alignment horizontal="center" vertical="center" shrinkToFit="1"/>
    </xf>
    <xf numFmtId="176" fontId="10" fillId="0" borderId="15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distributed" vertical="center" indent="1" shrinkToFit="1"/>
    </xf>
    <xf numFmtId="41" fontId="10" fillId="0" borderId="17" xfId="1" applyFont="1" applyBorder="1" applyAlignment="1">
      <alignment horizontal="center" vertical="center"/>
    </xf>
    <xf numFmtId="177" fontId="10" fillId="0" borderId="18" xfId="2" applyNumberFormat="1" applyFont="1" applyBorder="1" applyAlignment="1">
      <alignment horizontal="right" vertical="center"/>
    </xf>
    <xf numFmtId="177" fontId="10" fillId="0" borderId="19" xfId="2" applyNumberFormat="1" applyFont="1" applyBorder="1" applyAlignment="1">
      <alignment horizontal="right" vertical="center"/>
    </xf>
    <xf numFmtId="176" fontId="11" fillId="0" borderId="0" xfId="0" applyNumberFormat="1" applyFont="1">
      <alignment vertical="center"/>
    </xf>
    <xf numFmtId="176" fontId="8" fillId="0" borderId="23" xfId="0" applyNumberFormat="1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distributed" shrinkToFit="1"/>
    </xf>
    <xf numFmtId="0" fontId="10" fillId="0" borderId="25" xfId="0" applyFont="1" applyBorder="1" applyAlignment="1">
      <alignment horizontal="distributed" vertical="center" indent="1" shrinkToFit="1"/>
    </xf>
    <xf numFmtId="41" fontId="10" fillId="0" borderId="25" xfId="1" applyFont="1" applyBorder="1" applyAlignment="1">
      <alignment horizontal="center" vertical="center"/>
    </xf>
    <xf numFmtId="0" fontId="12" fillId="0" borderId="26" xfId="0" applyFont="1" applyBorder="1">
      <alignment vertical="center"/>
    </xf>
    <xf numFmtId="0" fontId="10" fillId="0" borderId="27" xfId="0" applyFont="1" applyBorder="1" applyAlignment="1">
      <alignment horizontal="distributed" vertical="center" indent="1" shrinkToFit="1"/>
    </xf>
    <xf numFmtId="41" fontId="10" fillId="0" borderId="27" xfId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distributed" shrinkToFit="1"/>
    </xf>
    <xf numFmtId="0" fontId="7" fillId="0" borderId="25" xfId="0" applyFont="1" applyBorder="1" applyAlignment="1">
      <alignment horizontal="distributed" vertical="center" indent="1" shrinkToFit="1"/>
    </xf>
    <xf numFmtId="41" fontId="7" fillId="0" borderId="25" xfId="1" applyFont="1" applyBorder="1" applyAlignment="1">
      <alignment horizontal="center" vertical="center"/>
    </xf>
    <xf numFmtId="177" fontId="7" fillId="0" borderId="12" xfId="2" applyNumberFormat="1" applyFont="1" applyBorder="1" applyAlignment="1">
      <alignment horizontal="right" vertical="center"/>
    </xf>
    <xf numFmtId="177" fontId="7" fillId="0" borderId="13" xfId="2" applyNumberFormat="1" applyFont="1" applyBorder="1" applyAlignment="1">
      <alignment horizontal="right" vertical="center"/>
    </xf>
    <xf numFmtId="176" fontId="7" fillId="0" borderId="17" xfId="0" applyNumberFormat="1" applyFont="1" applyBorder="1" applyAlignment="1">
      <alignment horizontal="center" vertical="distributed" shrinkToFit="1"/>
    </xf>
    <xf numFmtId="0" fontId="7" fillId="0" borderId="11" xfId="0" applyFont="1" applyBorder="1" applyAlignment="1">
      <alignment horizontal="distributed" vertical="center" indent="1" shrinkToFit="1"/>
    </xf>
    <xf numFmtId="41" fontId="7" fillId="0" borderId="11" xfId="1" applyFont="1" applyBorder="1" applyAlignment="1">
      <alignment horizontal="center" vertical="center"/>
    </xf>
    <xf numFmtId="177" fontId="7" fillId="0" borderId="28" xfId="2" applyNumberFormat="1" applyFont="1" applyBorder="1" applyAlignment="1">
      <alignment horizontal="right" vertical="center"/>
    </xf>
    <xf numFmtId="177" fontId="7" fillId="0" borderId="29" xfId="2" applyNumberFormat="1" applyFont="1" applyBorder="1" applyAlignment="1">
      <alignment horizontal="right" vertical="center"/>
    </xf>
    <xf numFmtId="176" fontId="13" fillId="0" borderId="0" xfId="0" applyNumberFormat="1" applyFont="1">
      <alignment vertical="center"/>
    </xf>
    <xf numFmtId="0" fontId="7" fillId="0" borderId="20" xfId="0" applyFont="1" applyBorder="1" applyAlignment="1">
      <alignment horizontal="distributed" vertical="center" indent="1" shrinkToFit="1"/>
    </xf>
    <xf numFmtId="41" fontId="7" fillId="0" borderId="17" xfId="1" applyFont="1" applyBorder="1" applyAlignment="1">
      <alignment horizontal="center" vertical="center"/>
    </xf>
    <xf numFmtId="177" fontId="7" fillId="0" borderId="18" xfId="2" applyNumberFormat="1" applyFont="1" applyBorder="1" applyAlignment="1">
      <alignment horizontal="right" vertical="center"/>
    </xf>
    <xf numFmtId="177" fontId="7" fillId="0" borderId="19" xfId="2" applyNumberFormat="1" applyFont="1" applyBorder="1" applyAlignment="1">
      <alignment horizontal="right" vertical="center"/>
    </xf>
    <xf numFmtId="176" fontId="7" fillId="0" borderId="30" xfId="0" applyNumberFormat="1" applyFont="1" applyBorder="1" applyAlignment="1">
      <alignment horizontal="center" vertical="distributed" shrinkToFit="1"/>
    </xf>
    <xf numFmtId="177" fontId="7" fillId="0" borderId="21" xfId="2" applyNumberFormat="1" applyFont="1" applyBorder="1" applyAlignment="1">
      <alignment horizontal="right" vertical="center"/>
    </xf>
    <xf numFmtId="177" fontId="7" fillId="0" borderId="22" xfId="2" applyNumberFormat="1" applyFont="1" applyBorder="1" applyAlignment="1">
      <alignment horizontal="right" vertical="center"/>
    </xf>
    <xf numFmtId="176" fontId="14" fillId="0" borderId="0" xfId="0" applyNumberFormat="1" applyFont="1">
      <alignment vertical="center"/>
    </xf>
    <xf numFmtId="0" fontId="12" fillId="0" borderId="31" xfId="0" applyFont="1" applyBorder="1">
      <alignment vertical="center"/>
    </xf>
    <xf numFmtId="0" fontId="7" fillId="0" borderId="17" xfId="0" applyFont="1" applyBorder="1" applyAlignment="1">
      <alignment horizontal="distributed" vertical="center" indent="1" shrinkToFit="1"/>
    </xf>
    <xf numFmtId="176" fontId="8" fillId="0" borderId="32" xfId="0" applyNumberFormat="1" applyFont="1" applyBorder="1" applyAlignment="1">
      <alignment horizontal="center" vertical="distributed" shrinkToFit="1"/>
    </xf>
    <xf numFmtId="176" fontId="8" fillId="0" borderId="24" xfId="0" applyNumberFormat="1" applyFont="1" applyBorder="1" applyAlignment="1">
      <alignment horizontal="center" vertical="distributed" shrinkToFit="1"/>
    </xf>
    <xf numFmtId="176" fontId="8" fillId="0" borderId="33" xfId="0" applyNumberFormat="1" applyFont="1" applyBorder="1" applyAlignment="1">
      <alignment horizontal="center" vertical="distributed" shrinkToFit="1"/>
    </xf>
    <xf numFmtId="176" fontId="8" fillId="0" borderId="34" xfId="0" applyNumberFormat="1" applyFont="1" applyBorder="1" applyAlignment="1">
      <alignment horizontal="center" vertical="distributed" shrinkToFit="1"/>
    </xf>
    <xf numFmtId="0" fontId="7" fillId="0" borderId="35" xfId="0" applyFont="1" applyBorder="1" applyAlignment="1">
      <alignment horizontal="distributed" vertical="center" indent="1" shrinkToFit="1"/>
    </xf>
    <xf numFmtId="41" fontId="7" fillId="0" borderId="36" xfId="1" applyFont="1" applyBorder="1" applyAlignment="1">
      <alignment horizontal="center" vertical="center"/>
    </xf>
    <xf numFmtId="177" fontId="7" fillId="0" borderId="37" xfId="2" applyNumberFormat="1" applyFont="1" applyBorder="1" applyAlignment="1">
      <alignment horizontal="right" vertical="center"/>
    </xf>
    <xf numFmtId="177" fontId="7" fillId="0" borderId="38" xfId="2" applyNumberFormat="1" applyFont="1" applyBorder="1" applyAlignment="1">
      <alignment horizontal="right" vertical="center"/>
    </xf>
    <xf numFmtId="176" fontId="8" fillId="0" borderId="0" xfId="0" applyNumberFormat="1" applyFont="1" applyAlignment="1">
      <alignment horizontal="center" vertical="distributed" shrinkToFit="1"/>
    </xf>
    <xf numFmtId="0" fontId="7" fillId="0" borderId="0" xfId="0" applyFont="1" applyAlignment="1">
      <alignment horizontal="distributed" vertical="center" indent="1" shrinkToFit="1"/>
    </xf>
    <xf numFmtId="41" fontId="7" fillId="0" borderId="0" xfId="1" applyFont="1" applyBorder="1" applyAlignment="1">
      <alignment horizontal="center" vertical="center"/>
    </xf>
    <xf numFmtId="177" fontId="7" fillId="0" borderId="0" xfId="2" applyNumberFormat="1" applyFont="1" applyBorder="1" applyAlignment="1">
      <alignment horizontal="right" vertical="center"/>
    </xf>
    <xf numFmtId="176" fontId="7" fillId="0" borderId="0" xfId="0" applyNumberFormat="1" applyFont="1">
      <alignment vertical="center"/>
    </xf>
    <xf numFmtId="176" fontId="7" fillId="0" borderId="1" xfId="0" applyNumberFormat="1" applyFont="1" applyBorder="1">
      <alignment vertical="center"/>
    </xf>
    <xf numFmtId="176" fontId="15" fillId="0" borderId="0" xfId="0" applyNumberFormat="1" applyFont="1">
      <alignment vertical="center"/>
    </xf>
    <xf numFmtId="176" fontId="10" fillId="0" borderId="31" xfId="0" applyNumberFormat="1" applyFont="1" applyBorder="1" applyAlignment="1">
      <alignment horizontal="center" vertical="center" shrinkToFit="1"/>
    </xf>
    <xf numFmtId="176" fontId="10" fillId="0" borderId="17" xfId="0" applyNumberFormat="1" applyFont="1" applyBorder="1" applyAlignment="1">
      <alignment horizontal="center" vertical="center" shrinkToFit="1"/>
    </xf>
    <xf numFmtId="177" fontId="10" fillId="0" borderId="28" xfId="2" applyNumberFormat="1" applyFont="1" applyBorder="1" applyAlignment="1">
      <alignment horizontal="right" vertical="center"/>
    </xf>
    <xf numFmtId="177" fontId="10" fillId="0" borderId="29" xfId="2" applyNumberFormat="1" applyFont="1" applyBorder="1" applyAlignment="1">
      <alignment horizontal="right" vertical="center"/>
    </xf>
    <xf numFmtId="176" fontId="10" fillId="0" borderId="32" xfId="0" applyNumberFormat="1" applyFont="1" applyBorder="1" applyAlignment="1">
      <alignment horizontal="center" vertical="center" shrinkToFit="1"/>
    </xf>
    <xf numFmtId="176" fontId="10" fillId="0" borderId="24" xfId="0" applyNumberFormat="1" applyFont="1" applyBorder="1" applyAlignment="1">
      <alignment horizontal="center" vertical="center" shrinkToFit="1"/>
    </xf>
    <xf numFmtId="176" fontId="16" fillId="0" borderId="23" xfId="0" applyNumberFormat="1" applyFont="1" applyBorder="1" applyAlignment="1">
      <alignment horizontal="center" vertical="center" textRotation="255"/>
    </xf>
    <xf numFmtId="176" fontId="16" fillId="0" borderId="26" xfId="0" applyNumberFormat="1" applyFont="1" applyBorder="1" applyAlignment="1">
      <alignment horizontal="center" vertical="center" textRotation="255"/>
    </xf>
    <xf numFmtId="0" fontId="7" fillId="0" borderId="27" xfId="0" applyFont="1" applyBorder="1" applyAlignment="1">
      <alignment horizontal="distributed" vertical="center" indent="1" shrinkToFit="1"/>
    </xf>
    <xf numFmtId="177" fontId="7" fillId="0" borderId="39" xfId="2" applyNumberFormat="1" applyFont="1" applyBorder="1" applyAlignment="1">
      <alignment horizontal="right" vertical="center"/>
    </xf>
    <xf numFmtId="177" fontId="7" fillId="0" borderId="40" xfId="2" applyNumberFormat="1" applyFont="1" applyBorder="1" applyAlignment="1">
      <alignment horizontal="right" vertical="center"/>
    </xf>
    <xf numFmtId="177" fontId="7" fillId="0" borderId="41" xfId="2" applyNumberFormat="1" applyFont="1" applyBorder="1" applyAlignment="1">
      <alignment horizontal="right" vertical="center"/>
    </xf>
    <xf numFmtId="177" fontId="7" fillId="0" borderId="42" xfId="2" applyNumberFormat="1" applyFont="1" applyBorder="1" applyAlignment="1">
      <alignment horizontal="right" vertical="center"/>
    </xf>
    <xf numFmtId="0" fontId="7" fillId="0" borderId="43" xfId="0" applyFont="1" applyBorder="1" applyAlignment="1">
      <alignment horizontal="distributed" vertical="center" indent="1" shrinkToFit="1"/>
    </xf>
    <xf numFmtId="41" fontId="7" fillId="0" borderId="11" xfId="1" applyFont="1" applyFill="1" applyBorder="1" applyAlignment="1">
      <alignment horizontal="center" vertical="center"/>
    </xf>
    <xf numFmtId="176" fontId="16" fillId="0" borderId="31" xfId="0" applyNumberFormat="1" applyFont="1" applyBorder="1" applyAlignment="1">
      <alignment horizontal="center" vertical="center" textRotation="255"/>
    </xf>
    <xf numFmtId="177" fontId="7" fillId="0" borderId="44" xfId="2" applyNumberFormat="1" applyFont="1" applyBorder="1" applyAlignment="1">
      <alignment horizontal="right" vertical="center"/>
    </xf>
    <xf numFmtId="177" fontId="7" fillId="0" borderId="45" xfId="2" applyNumberFormat="1" applyFont="1" applyBorder="1" applyAlignment="1">
      <alignment horizontal="right" vertical="center"/>
    </xf>
    <xf numFmtId="0" fontId="10" fillId="0" borderId="12" xfId="0" applyFont="1" applyBorder="1" applyAlignment="1">
      <alignment horizontal="distributed" vertical="center" indent="1" shrinkToFit="1"/>
    </xf>
    <xf numFmtId="0" fontId="10" fillId="0" borderId="18" xfId="0" applyFont="1" applyBorder="1" applyAlignment="1">
      <alignment horizontal="distributed" vertical="center" indent="1" shrinkToFit="1"/>
    </xf>
    <xf numFmtId="179" fontId="10" fillId="0" borderId="18" xfId="1" applyNumberFormat="1" applyFont="1" applyBorder="1" applyAlignment="1">
      <alignment horizontal="right" vertical="center"/>
    </xf>
    <xf numFmtId="179" fontId="10" fillId="0" borderId="19" xfId="1" applyNumberFormat="1" applyFont="1" applyBorder="1" applyAlignment="1">
      <alignment horizontal="right" vertical="center"/>
    </xf>
    <xf numFmtId="176" fontId="8" fillId="0" borderId="17" xfId="0" applyNumberFormat="1" applyFont="1" applyBorder="1" applyAlignment="1">
      <alignment horizontal="center" vertical="distributed" textRotation="255" indent="1"/>
    </xf>
    <xf numFmtId="0" fontId="7" fillId="0" borderId="28" xfId="0" applyFont="1" applyBorder="1" applyAlignment="1">
      <alignment horizontal="distributed" vertical="center" indent="1" shrinkToFit="1"/>
    </xf>
    <xf numFmtId="0" fontId="7" fillId="0" borderId="12" xfId="0" applyFont="1" applyBorder="1" applyAlignment="1">
      <alignment horizontal="distributed" vertical="center" indent="1" shrinkToFit="1"/>
    </xf>
    <xf numFmtId="176" fontId="8" fillId="0" borderId="24" xfId="0" applyNumberFormat="1" applyFont="1" applyBorder="1" applyAlignment="1">
      <alignment horizontal="center" vertical="distributed" textRotation="255" indent="1"/>
    </xf>
    <xf numFmtId="0" fontId="7" fillId="0" borderId="21" xfId="0" applyFont="1" applyBorder="1" applyAlignment="1">
      <alignment horizontal="distributed" vertical="center" indent="1" shrinkToFit="1"/>
    </xf>
    <xf numFmtId="0" fontId="7" fillId="0" borderId="18" xfId="0" applyFont="1" applyBorder="1" applyAlignment="1">
      <alignment horizontal="distributed" vertical="center" indent="1" shrinkToFit="1"/>
    </xf>
    <xf numFmtId="176" fontId="7" fillId="0" borderId="39" xfId="0" applyNumberFormat="1" applyFont="1" applyBorder="1" applyAlignment="1">
      <alignment horizontal="center" vertical="distributed" shrinkToFit="1"/>
    </xf>
    <xf numFmtId="176" fontId="7" fillId="0" borderId="9" xfId="0" applyNumberFormat="1" applyFont="1" applyBorder="1" applyAlignment="1">
      <alignment horizontal="center" vertical="distributed" shrinkToFit="1"/>
    </xf>
    <xf numFmtId="176" fontId="7" fillId="0" borderId="10" xfId="0" applyNumberFormat="1" applyFont="1" applyBorder="1" applyAlignment="1">
      <alignment horizontal="center" vertical="distributed" shrinkToFit="1"/>
    </xf>
    <xf numFmtId="176" fontId="7" fillId="0" borderId="44" xfId="0" applyNumberFormat="1" applyFont="1" applyBorder="1" applyAlignment="1">
      <alignment horizontal="center" vertical="distributed" shrinkToFit="1"/>
    </xf>
    <xf numFmtId="176" fontId="7" fillId="0" borderId="15" xfId="0" applyNumberFormat="1" applyFont="1" applyBorder="1" applyAlignment="1">
      <alignment horizontal="center" vertical="distributed" shrinkToFit="1"/>
    </xf>
    <xf numFmtId="176" fontId="7" fillId="0" borderId="16" xfId="0" applyNumberFormat="1" applyFont="1" applyBorder="1" applyAlignment="1">
      <alignment horizontal="center" vertical="distributed" shrinkToFit="1"/>
    </xf>
    <xf numFmtId="176" fontId="8" fillId="0" borderId="24" xfId="0" applyNumberFormat="1" applyFont="1" applyBorder="1" applyAlignment="1">
      <alignment horizontal="center" vertical="distributed" textRotation="255"/>
    </xf>
    <xf numFmtId="176" fontId="16" fillId="0" borderId="46" xfId="0" applyNumberFormat="1" applyFont="1" applyBorder="1" applyAlignment="1">
      <alignment horizontal="center" vertical="center" textRotation="255"/>
    </xf>
    <xf numFmtId="176" fontId="8" fillId="0" borderId="34" xfId="0" applyNumberFormat="1" applyFont="1" applyBorder="1" applyAlignment="1">
      <alignment horizontal="center" vertical="distributed" textRotation="255"/>
    </xf>
    <xf numFmtId="176" fontId="7" fillId="0" borderId="34" xfId="0" applyNumberFormat="1" applyFont="1" applyBorder="1" applyAlignment="1">
      <alignment horizontal="center" vertical="distributed" shrinkToFit="1"/>
    </xf>
    <xf numFmtId="0" fontId="7" fillId="0" borderId="37" xfId="0" applyFont="1" applyBorder="1" applyAlignment="1">
      <alignment horizontal="distributed" vertical="center" indent="1" shrinkToFit="1"/>
    </xf>
    <xf numFmtId="176" fontId="15" fillId="0" borderId="0" xfId="0" applyNumberFormat="1" applyFont="1" applyAlignment="1">
      <alignment horizontal="center" vertical="justify" textRotation="255"/>
    </xf>
    <xf numFmtId="176" fontId="13" fillId="0" borderId="0" xfId="0" applyNumberFormat="1" applyFont="1" applyAlignment="1">
      <alignment horizontal="center" vertical="distributed" textRotation="255"/>
    </xf>
    <xf numFmtId="176" fontId="15" fillId="0" borderId="0" xfId="0" applyNumberFormat="1" applyFont="1" applyAlignment="1">
      <alignment horizontal="center" vertical="distributed" shrinkToFit="1"/>
    </xf>
    <xf numFmtId="0" fontId="17" fillId="0" borderId="0" xfId="0" applyFont="1" applyAlignment="1">
      <alignment horizontal="distributed" vertical="center" indent="1" shrinkToFit="1"/>
    </xf>
    <xf numFmtId="41" fontId="18" fillId="0" borderId="0" xfId="1" applyFont="1" applyBorder="1" applyAlignment="1">
      <alignment horizontal="center" vertical="center"/>
    </xf>
    <xf numFmtId="177" fontId="17" fillId="0" borderId="0" xfId="2" applyNumberFormat="1" applyFont="1" applyBorder="1" applyAlignment="1">
      <alignment horizontal="righ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7700;&#51064;&#53685;&#44228;/My%20Documents/2022&#45380;&#46020;&#53685;&#44228;/2022&#45380;%20&#50900;&#51077;&#46020;&#54788;&#54889;(&#49688;&#51221;&#4837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(잠정)"/>
      <sheetName val="1월(잠정치)"/>
      <sheetName val="1월(확정)"/>
      <sheetName val="1월(확정치)"/>
      <sheetName val="2월(잠정)"/>
      <sheetName val="2월(잠정치)"/>
      <sheetName val="2월(확정)"/>
      <sheetName val="2월(확정치)"/>
      <sheetName val="3월(잠정)"/>
      <sheetName val="3월(잠정치)"/>
      <sheetName val="3월(확정)"/>
      <sheetName val="3월(확정치)"/>
      <sheetName val="4월(잠정)"/>
      <sheetName val="4월(잠정치)"/>
      <sheetName val="4월(확정)"/>
      <sheetName val="4월(확정치)"/>
      <sheetName val="5월(잠정)"/>
      <sheetName val="5월(잠정치)"/>
      <sheetName val="5월(확정)"/>
      <sheetName val="5월(확정치)"/>
      <sheetName val="6월(잠정)"/>
      <sheetName val="6월(잠정치)"/>
      <sheetName val="6월(확정)"/>
      <sheetName val="6월(확정치)"/>
      <sheetName val="7월(잠정)"/>
      <sheetName val="7월(잠정치)"/>
      <sheetName val="7월(확정)"/>
      <sheetName val="7월(확정치)"/>
      <sheetName val="8월(잠정)"/>
      <sheetName val="8월(잠정치)"/>
      <sheetName val="8월(확정)"/>
      <sheetName val="8월(확정치)"/>
      <sheetName val="9월(잠정)"/>
      <sheetName val="9월(잠정치)"/>
      <sheetName val="9월(확정)"/>
      <sheetName val="9월(확정치)"/>
      <sheetName val="10월(잠정)"/>
      <sheetName val="10월(잠정치)"/>
      <sheetName val="10월(확정)"/>
      <sheetName val="10월(확정치)"/>
      <sheetName val="11월(잠정)"/>
      <sheetName val="11월(잠정치)"/>
      <sheetName val="11월(확정)"/>
      <sheetName val="11월(확정치)"/>
      <sheetName val="12월(잠정)"/>
      <sheetName val="12월(잠정치)"/>
      <sheetName val="12월(확정)"/>
      <sheetName val="12월(확정치)"/>
      <sheetName val="2013년 합계(수정본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G9">
            <v>5130736</v>
          </cell>
        </row>
        <row r="11">
          <cell r="G11">
            <v>271388</v>
          </cell>
        </row>
        <row r="13">
          <cell r="G13">
            <v>137692</v>
          </cell>
        </row>
        <row r="15">
          <cell r="G15">
            <v>18568</v>
          </cell>
        </row>
        <row r="24">
          <cell r="G24">
            <v>641155</v>
          </cell>
        </row>
        <row r="26">
          <cell r="G26">
            <v>359596</v>
          </cell>
        </row>
        <row r="28">
          <cell r="G28">
            <v>3936820</v>
          </cell>
        </row>
        <row r="30">
          <cell r="G30">
            <v>491031</v>
          </cell>
        </row>
        <row r="32">
          <cell r="G32">
            <v>6349</v>
          </cell>
        </row>
        <row r="34">
          <cell r="G34">
            <v>104865</v>
          </cell>
        </row>
        <row r="38">
          <cell r="G38">
            <v>564</v>
          </cell>
        </row>
        <row r="40">
          <cell r="G40">
            <v>2145</v>
          </cell>
        </row>
        <row r="42">
          <cell r="G42">
            <v>73</v>
          </cell>
        </row>
        <row r="44">
          <cell r="G44">
            <v>93</v>
          </cell>
        </row>
        <row r="46">
          <cell r="G46">
            <v>243</v>
          </cell>
        </row>
        <row r="48">
          <cell r="G48">
            <v>217</v>
          </cell>
        </row>
        <row r="50">
          <cell r="G50">
            <v>228</v>
          </cell>
        </row>
        <row r="52">
          <cell r="G52">
            <v>195</v>
          </cell>
        </row>
        <row r="54">
          <cell r="G54">
            <v>331</v>
          </cell>
        </row>
        <row r="56">
          <cell r="G56">
            <v>3130</v>
          </cell>
        </row>
        <row r="58">
          <cell r="G58">
            <v>4307</v>
          </cell>
        </row>
        <row r="60">
          <cell r="G60">
            <v>7042</v>
          </cell>
        </row>
      </sheetData>
      <sheetData sheetId="20" refreshError="1"/>
      <sheetData sheetId="21">
        <row r="8">
          <cell r="G8">
            <v>1175119</v>
          </cell>
        </row>
      </sheetData>
      <sheetData sheetId="22">
        <row r="9">
          <cell r="F9">
            <v>13598</v>
          </cell>
        </row>
        <row r="10">
          <cell r="F10">
            <v>9066</v>
          </cell>
        </row>
        <row r="11">
          <cell r="F11">
            <v>23364</v>
          </cell>
        </row>
        <row r="16">
          <cell r="F16">
            <v>2266</v>
          </cell>
        </row>
        <row r="20">
          <cell r="F20">
            <v>2266</v>
          </cell>
        </row>
        <row r="24">
          <cell r="F24">
            <v>33997</v>
          </cell>
        </row>
        <row r="28">
          <cell r="F28">
            <v>2266</v>
          </cell>
        </row>
        <row r="32">
          <cell r="F32">
            <v>0</v>
          </cell>
        </row>
        <row r="36">
          <cell r="F36">
            <v>5233</v>
          </cell>
        </row>
        <row r="37">
          <cell r="F37">
            <v>1175158</v>
          </cell>
        </row>
        <row r="38">
          <cell r="F38">
            <v>40797</v>
          </cell>
        </row>
        <row r="39">
          <cell r="F39">
            <v>15865</v>
          </cell>
        </row>
        <row r="44">
          <cell r="F44">
            <v>104015</v>
          </cell>
        </row>
        <row r="48">
          <cell r="F48">
            <v>79325</v>
          </cell>
        </row>
        <row r="52">
          <cell r="F52">
            <v>936032</v>
          </cell>
        </row>
        <row r="56">
          <cell r="F56">
            <v>97456</v>
          </cell>
        </row>
        <row r="60">
          <cell r="F60">
            <v>14992</v>
          </cell>
        </row>
        <row r="64">
          <cell r="F64">
            <v>0</v>
          </cell>
        </row>
        <row r="67">
          <cell r="F67">
            <v>134</v>
          </cell>
        </row>
        <row r="69">
          <cell r="F69">
            <v>628</v>
          </cell>
        </row>
        <row r="71">
          <cell r="F71">
            <v>112</v>
          </cell>
        </row>
        <row r="73">
          <cell r="F73">
            <v>110</v>
          </cell>
        </row>
        <row r="75">
          <cell r="F75">
            <v>583</v>
          </cell>
        </row>
        <row r="77">
          <cell r="F77">
            <v>184</v>
          </cell>
        </row>
        <row r="79">
          <cell r="F79">
            <v>87</v>
          </cell>
        </row>
        <row r="81">
          <cell r="F81">
            <v>79</v>
          </cell>
        </row>
        <row r="83">
          <cell r="F83">
            <v>217</v>
          </cell>
        </row>
        <row r="85">
          <cell r="F85">
            <v>894</v>
          </cell>
        </row>
        <row r="87">
          <cell r="F87">
            <v>1087</v>
          </cell>
        </row>
        <row r="89">
          <cell r="F89">
            <v>1507</v>
          </cell>
        </row>
      </sheetData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5098-CFEE-4890-ABED-AD3885585E8F}">
  <sheetPr>
    <tabColor theme="3"/>
    <pageSetUpPr fitToPage="1"/>
  </sheetPr>
  <dimension ref="A1:J67"/>
  <sheetViews>
    <sheetView tabSelected="1" workbookViewId="0">
      <selection activeCell="N33" sqref="N33"/>
    </sheetView>
  </sheetViews>
  <sheetFormatPr defaultRowHeight="14.25" x14ac:dyDescent="0.15"/>
  <cols>
    <col min="1" max="2" width="6.109375" style="2" customWidth="1"/>
    <col min="3" max="5" width="5.77734375" style="2" customWidth="1"/>
    <col min="6" max="6" width="12" style="2" bestFit="1" customWidth="1"/>
    <col min="7" max="8" width="15.6640625" style="2" customWidth="1"/>
    <col min="9" max="10" width="6.77734375" style="2" customWidth="1"/>
    <col min="11" max="244" width="8.88671875" style="2"/>
    <col min="245" max="246" width="6.109375" style="2" customWidth="1"/>
    <col min="247" max="249" width="5.77734375" style="2" customWidth="1"/>
    <col min="250" max="250" width="12" style="2" bestFit="1" customWidth="1"/>
    <col min="251" max="252" width="15.6640625" style="2" customWidth="1"/>
    <col min="253" max="254" width="6.77734375" style="2" customWidth="1"/>
    <col min="255" max="255" width="24.33203125" style="2" customWidth="1"/>
    <col min="256" max="260" width="6.109375" style="2" customWidth="1"/>
    <col min="261" max="261" width="12" style="2" customWidth="1"/>
    <col min="262" max="262" width="15.6640625" style="2" customWidth="1"/>
    <col min="263" max="263" width="18.77734375" style="2" customWidth="1"/>
    <col min="264" max="264" width="6.6640625" style="2" customWidth="1"/>
    <col min="265" max="265" width="6.77734375" style="2" customWidth="1"/>
    <col min="266" max="266" width="11.44140625" style="2" bestFit="1" customWidth="1"/>
    <col min="267" max="500" width="8.88671875" style="2"/>
    <col min="501" max="502" width="6.109375" style="2" customWidth="1"/>
    <col min="503" max="505" width="5.77734375" style="2" customWidth="1"/>
    <col min="506" max="506" width="12" style="2" bestFit="1" customWidth="1"/>
    <col min="507" max="508" width="15.6640625" style="2" customWidth="1"/>
    <col min="509" max="510" width="6.77734375" style="2" customWidth="1"/>
    <col min="511" max="511" width="24.33203125" style="2" customWidth="1"/>
    <col min="512" max="516" width="6.109375" style="2" customWidth="1"/>
    <col min="517" max="517" width="12" style="2" customWidth="1"/>
    <col min="518" max="518" width="15.6640625" style="2" customWidth="1"/>
    <col min="519" max="519" width="18.77734375" style="2" customWidth="1"/>
    <col min="520" max="520" width="6.6640625" style="2" customWidth="1"/>
    <col min="521" max="521" width="6.77734375" style="2" customWidth="1"/>
    <col min="522" max="522" width="11.44140625" style="2" bestFit="1" customWidth="1"/>
    <col min="523" max="756" width="8.88671875" style="2"/>
    <col min="757" max="758" width="6.109375" style="2" customWidth="1"/>
    <col min="759" max="761" width="5.77734375" style="2" customWidth="1"/>
    <col min="762" max="762" width="12" style="2" bestFit="1" customWidth="1"/>
    <col min="763" max="764" width="15.6640625" style="2" customWidth="1"/>
    <col min="765" max="766" width="6.77734375" style="2" customWidth="1"/>
    <col min="767" max="767" width="24.33203125" style="2" customWidth="1"/>
    <col min="768" max="772" width="6.109375" style="2" customWidth="1"/>
    <col min="773" max="773" width="12" style="2" customWidth="1"/>
    <col min="774" max="774" width="15.6640625" style="2" customWidth="1"/>
    <col min="775" max="775" width="18.77734375" style="2" customWidth="1"/>
    <col min="776" max="776" width="6.6640625" style="2" customWidth="1"/>
    <col min="777" max="777" width="6.77734375" style="2" customWidth="1"/>
    <col min="778" max="778" width="11.44140625" style="2" bestFit="1" customWidth="1"/>
    <col min="779" max="1012" width="8.88671875" style="2"/>
    <col min="1013" max="1014" width="6.109375" style="2" customWidth="1"/>
    <col min="1015" max="1017" width="5.77734375" style="2" customWidth="1"/>
    <col min="1018" max="1018" width="12" style="2" bestFit="1" customWidth="1"/>
    <col min="1019" max="1020" width="15.6640625" style="2" customWidth="1"/>
    <col min="1021" max="1022" width="6.77734375" style="2" customWidth="1"/>
    <col min="1023" max="1023" width="24.33203125" style="2" customWidth="1"/>
    <col min="1024" max="1028" width="6.109375" style="2" customWidth="1"/>
    <col min="1029" max="1029" width="12" style="2" customWidth="1"/>
    <col min="1030" max="1030" width="15.6640625" style="2" customWidth="1"/>
    <col min="1031" max="1031" width="18.77734375" style="2" customWidth="1"/>
    <col min="1032" max="1032" width="6.6640625" style="2" customWidth="1"/>
    <col min="1033" max="1033" width="6.77734375" style="2" customWidth="1"/>
    <col min="1034" max="1034" width="11.44140625" style="2" bestFit="1" customWidth="1"/>
    <col min="1035" max="1268" width="8.88671875" style="2"/>
    <col min="1269" max="1270" width="6.109375" style="2" customWidth="1"/>
    <col min="1271" max="1273" width="5.77734375" style="2" customWidth="1"/>
    <col min="1274" max="1274" width="12" style="2" bestFit="1" customWidth="1"/>
    <col min="1275" max="1276" width="15.6640625" style="2" customWidth="1"/>
    <col min="1277" max="1278" width="6.77734375" style="2" customWidth="1"/>
    <col min="1279" max="1279" width="24.33203125" style="2" customWidth="1"/>
    <col min="1280" max="1284" width="6.109375" style="2" customWidth="1"/>
    <col min="1285" max="1285" width="12" style="2" customWidth="1"/>
    <col min="1286" max="1286" width="15.6640625" style="2" customWidth="1"/>
    <col min="1287" max="1287" width="18.77734375" style="2" customWidth="1"/>
    <col min="1288" max="1288" width="6.6640625" style="2" customWidth="1"/>
    <col min="1289" max="1289" width="6.77734375" style="2" customWidth="1"/>
    <col min="1290" max="1290" width="11.44140625" style="2" bestFit="1" customWidth="1"/>
    <col min="1291" max="1524" width="8.88671875" style="2"/>
    <col min="1525" max="1526" width="6.109375" style="2" customWidth="1"/>
    <col min="1527" max="1529" width="5.77734375" style="2" customWidth="1"/>
    <col min="1530" max="1530" width="12" style="2" bestFit="1" customWidth="1"/>
    <col min="1531" max="1532" width="15.6640625" style="2" customWidth="1"/>
    <col min="1533" max="1534" width="6.77734375" style="2" customWidth="1"/>
    <col min="1535" max="1535" width="24.33203125" style="2" customWidth="1"/>
    <col min="1536" max="1540" width="6.109375" style="2" customWidth="1"/>
    <col min="1541" max="1541" width="12" style="2" customWidth="1"/>
    <col min="1542" max="1542" width="15.6640625" style="2" customWidth="1"/>
    <col min="1543" max="1543" width="18.77734375" style="2" customWidth="1"/>
    <col min="1544" max="1544" width="6.6640625" style="2" customWidth="1"/>
    <col min="1545" max="1545" width="6.77734375" style="2" customWidth="1"/>
    <col min="1546" max="1546" width="11.44140625" style="2" bestFit="1" customWidth="1"/>
    <col min="1547" max="1780" width="8.88671875" style="2"/>
    <col min="1781" max="1782" width="6.109375" style="2" customWidth="1"/>
    <col min="1783" max="1785" width="5.77734375" style="2" customWidth="1"/>
    <col min="1786" max="1786" width="12" style="2" bestFit="1" customWidth="1"/>
    <col min="1787" max="1788" width="15.6640625" style="2" customWidth="1"/>
    <col min="1789" max="1790" width="6.77734375" style="2" customWidth="1"/>
    <col min="1791" max="1791" width="24.33203125" style="2" customWidth="1"/>
    <col min="1792" max="1796" width="6.109375" style="2" customWidth="1"/>
    <col min="1797" max="1797" width="12" style="2" customWidth="1"/>
    <col min="1798" max="1798" width="15.6640625" style="2" customWidth="1"/>
    <col min="1799" max="1799" width="18.77734375" style="2" customWidth="1"/>
    <col min="1800" max="1800" width="6.6640625" style="2" customWidth="1"/>
    <col min="1801" max="1801" width="6.77734375" style="2" customWidth="1"/>
    <col min="1802" max="1802" width="11.44140625" style="2" bestFit="1" customWidth="1"/>
    <col min="1803" max="2036" width="8.88671875" style="2"/>
    <col min="2037" max="2038" width="6.109375" style="2" customWidth="1"/>
    <col min="2039" max="2041" width="5.77734375" style="2" customWidth="1"/>
    <col min="2042" max="2042" width="12" style="2" bestFit="1" customWidth="1"/>
    <col min="2043" max="2044" width="15.6640625" style="2" customWidth="1"/>
    <col min="2045" max="2046" width="6.77734375" style="2" customWidth="1"/>
    <col min="2047" max="2047" width="24.33203125" style="2" customWidth="1"/>
    <col min="2048" max="2052" width="6.109375" style="2" customWidth="1"/>
    <col min="2053" max="2053" width="12" style="2" customWidth="1"/>
    <col min="2054" max="2054" width="15.6640625" style="2" customWidth="1"/>
    <col min="2055" max="2055" width="18.77734375" style="2" customWidth="1"/>
    <col min="2056" max="2056" width="6.6640625" style="2" customWidth="1"/>
    <col min="2057" max="2057" width="6.77734375" style="2" customWidth="1"/>
    <col min="2058" max="2058" width="11.44140625" style="2" bestFit="1" customWidth="1"/>
    <col min="2059" max="2292" width="8.88671875" style="2"/>
    <col min="2293" max="2294" width="6.109375" style="2" customWidth="1"/>
    <col min="2295" max="2297" width="5.77734375" style="2" customWidth="1"/>
    <col min="2298" max="2298" width="12" style="2" bestFit="1" customWidth="1"/>
    <col min="2299" max="2300" width="15.6640625" style="2" customWidth="1"/>
    <col min="2301" max="2302" width="6.77734375" style="2" customWidth="1"/>
    <col min="2303" max="2303" width="24.33203125" style="2" customWidth="1"/>
    <col min="2304" max="2308" width="6.109375" style="2" customWidth="1"/>
    <col min="2309" max="2309" width="12" style="2" customWidth="1"/>
    <col min="2310" max="2310" width="15.6640625" style="2" customWidth="1"/>
    <col min="2311" max="2311" width="18.77734375" style="2" customWidth="1"/>
    <col min="2312" max="2312" width="6.6640625" style="2" customWidth="1"/>
    <col min="2313" max="2313" width="6.77734375" style="2" customWidth="1"/>
    <col min="2314" max="2314" width="11.44140625" style="2" bestFit="1" customWidth="1"/>
    <col min="2315" max="2548" width="8.88671875" style="2"/>
    <col min="2549" max="2550" width="6.109375" style="2" customWidth="1"/>
    <col min="2551" max="2553" width="5.77734375" style="2" customWidth="1"/>
    <col min="2554" max="2554" width="12" style="2" bestFit="1" customWidth="1"/>
    <col min="2555" max="2556" width="15.6640625" style="2" customWidth="1"/>
    <col min="2557" max="2558" width="6.77734375" style="2" customWidth="1"/>
    <col min="2559" max="2559" width="24.33203125" style="2" customWidth="1"/>
    <col min="2560" max="2564" width="6.109375" style="2" customWidth="1"/>
    <col min="2565" max="2565" width="12" style="2" customWidth="1"/>
    <col min="2566" max="2566" width="15.6640625" style="2" customWidth="1"/>
    <col min="2567" max="2567" width="18.77734375" style="2" customWidth="1"/>
    <col min="2568" max="2568" width="6.6640625" style="2" customWidth="1"/>
    <col min="2569" max="2569" width="6.77734375" style="2" customWidth="1"/>
    <col min="2570" max="2570" width="11.44140625" style="2" bestFit="1" customWidth="1"/>
    <col min="2571" max="2804" width="8.88671875" style="2"/>
    <col min="2805" max="2806" width="6.109375" style="2" customWidth="1"/>
    <col min="2807" max="2809" width="5.77734375" style="2" customWidth="1"/>
    <col min="2810" max="2810" width="12" style="2" bestFit="1" customWidth="1"/>
    <col min="2811" max="2812" width="15.6640625" style="2" customWidth="1"/>
    <col min="2813" max="2814" width="6.77734375" style="2" customWidth="1"/>
    <col min="2815" max="2815" width="24.33203125" style="2" customWidth="1"/>
    <col min="2816" max="2820" width="6.109375" style="2" customWidth="1"/>
    <col min="2821" max="2821" width="12" style="2" customWidth="1"/>
    <col min="2822" max="2822" width="15.6640625" style="2" customWidth="1"/>
    <col min="2823" max="2823" width="18.77734375" style="2" customWidth="1"/>
    <col min="2824" max="2824" width="6.6640625" style="2" customWidth="1"/>
    <col min="2825" max="2825" width="6.77734375" style="2" customWidth="1"/>
    <col min="2826" max="2826" width="11.44140625" style="2" bestFit="1" customWidth="1"/>
    <col min="2827" max="3060" width="8.88671875" style="2"/>
    <col min="3061" max="3062" width="6.109375" style="2" customWidth="1"/>
    <col min="3063" max="3065" width="5.77734375" style="2" customWidth="1"/>
    <col min="3066" max="3066" width="12" style="2" bestFit="1" customWidth="1"/>
    <col min="3067" max="3068" width="15.6640625" style="2" customWidth="1"/>
    <col min="3069" max="3070" width="6.77734375" style="2" customWidth="1"/>
    <col min="3071" max="3071" width="24.33203125" style="2" customWidth="1"/>
    <col min="3072" max="3076" width="6.109375" style="2" customWidth="1"/>
    <col min="3077" max="3077" width="12" style="2" customWidth="1"/>
    <col min="3078" max="3078" width="15.6640625" style="2" customWidth="1"/>
    <col min="3079" max="3079" width="18.77734375" style="2" customWidth="1"/>
    <col min="3080" max="3080" width="6.6640625" style="2" customWidth="1"/>
    <col min="3081" max="3081" width="6.77734375" style="2" customWidth="1"/>
    <col min="3082" max="3082" width="11.44140625" style="2" bestFit="1" customWidth="1"/>
    <col min="3083" max="3316" width="8.88671875" style="2"/>
    <col min="3317" max="3318" width="6.109375" style="2" customWidth="1"/>
    <col min="3319" max="3321" width="5.77734375" style="2" customWidth="1"/>
    <col min="3322" max="3322" width="12" style="2" bestFit="1" customWidth="1"/>
    <col min="3323" max="3324" width="15.6640625" style="2" customWidth="1"/>
    <col min="3325" max="3326" width="6.77734375" style="2" customWidth="1"/>
    <col min="3327" max="3327" width="24.33203125" style="2" customWidth="1"/>
    <col min="3328" max="3332" width="6.109375" style="2" customWidth="1"/>
    <col min="3333" max="3333" width="12" style="2" customWidth="1"/>
    <col min="3334" max="3334" width="15.6640625" style="2" customWidth="1"/>
    <col min="3335" max="3335" width="18.77734375" style="2" customWidth="1"/>
    <col min="3336" max="3336" width="6.6640625" style="2" customWidth="1"/>
    <col min="3337" max="3337" width="6.77734375" style="2" customWidth="1"/>
    <col min="3338" max="3338" width="11.44140625" style="2" bestFit="1" customWidth="1"/>
    <col min="3339" max="3572" width="8.88671875" style="2"/>
    <col min="3573" max="3574" width="6.109375" style="2" customWidth="1"/>
    <col min="3575" max="3577" width="5.77734375" style="2" customWidth="1"/>
    <col min="3578" max="3578" width="12" style="2" bestFit="1" customWidth="1"/>
    <col min="3579" max="3580" width="15.6640625" style="2" customWidth="1"/>
    <col min="3581" max="3582" width="6.77734375" style="2" customWidth="1"/>
    <col min="3583" max="3583" width="24.33203125" style="2" customWidth="1"/>
    <col min="3584" max="3588" width="6.109375" style="2" customWidth="1"/>
    <col min="3589" max="3589" width="12" style="2" customWidth="1"/>
    <col min="3590" max="3590" width="15.6640625" style="2" customWidth="1"/>
    <col min="3591" max="3591" width="18.77734375" style="2" customWidth="1"/>
    <col min="3592" max="3592" width="6.6640625" style="2" customWidth="1"/>
    <col min="3593" max="3593" width="6.77734375" style="2" customWidth="1"/>
    <col min="3594" max="3594" width="11.44140625" style="2" bestFit="1" customWidth="1"/>
    <col min="3595" max="3828" width="8.88671875" style="2"/>
    <col min="3829" max="3830" width="6.109375" style="2" customWidth="1"/>
    <col min="3831" max="3833" width="5.77734375" style="2" customWidth="1"/>
    <col min="3834" max="3834" width="12" style="2" bestFit="1" customWidth="1"/>
    <col min="3835" max="3836" width="15.6640625" style="2" customWidth="1"/>
    <col min="3837" max="3838" width="6.77734375" style="2" customWidth="1"/>
    <col min="3839" max="3839" width="24.33203125" style="2" customWidth="1"/>
    <col min="3840" max="3844" width="6.109375" style="2" customWidth="1"/>
    <col min="3845" max="3845" width="12" style="2" customWidth="1"/>
    <col min="3846" max="3846" width="15.6640625" style="2" customWidth="1"/>
    <col min="3847" max="3847" width="18.77734375" style="2" customWidth="1"/>
    <col min="3848" max="3848" width="6.6640625" style="2" customWidth="1"/>
    <col min="3849" max="3849" width="6.77734375" style="2" customWidth="1"/>
    <col min="3850" max="3850" width="11.44140625" style="2" bestFit="1" customWidth="1"/>
    <col min="3851" max="4084" width="8.88671875" style="2"/>
    <col min="4085" max="4086" width="6.109375" style="2" customWidth="1"/>
    <col min="4087" max="4089" width="5.77734375" style="2" customWidth="1"/>
    <col min="4090" max="4090" width="12" style="2" bestFit="1" customWidth="1"/>
    <col min="4091" max="4092" width="15.6640625" style="2" customWidth="1"/>
    <col min="4093" max="4094" width="6.77734375" style="2" customWidth="1"/>
    <col min="4095" max="4095" width="24.33203125" style="2" customWidth="1"/>
    <col min="4096" max="4100" width="6.109375" style="2" customWidth="1"/>
    <col min="4101" max="4101" width="12" style="2" customWidth="1"/>
    <col min="4102" max="4102" width="15.6640625" style="2" customWidth="1"/>
    <col min="4103" max="4103" width="18.77734375" style="2" customWidth="1"/>
    <col min="4104" max="4104" width="6.6640625" style="2" customWidth="1"/>
    <col min="4105" max="4105" width="6.77734375" style="2" customWidth="1"/>
    <col min="4106" max="4106" width="11.44140625" style="2" bestFit="1" customWidth="1"/>
    <col min="4107" max="4340" width="8.88671875" style="2"/>
    <col min="4341" max="4342" width="6.109375" style="2" customWidth="1"/>
    <col min="4343" max="4345" width="5.77734375" style="2" customWidth="1"/>
    <col min="4346" max="4346" width="12" style="2" bestFit="1" customWidth="1"/>
    <col min="4347" max="4348" width="15.6640625" style="2" customWidth="1"/>
    <col min="4349" max="4350" width="6.77734375" style="2" customWidth="1"/>
    <col min="4351" max="4351" width="24.33203125" style="2" customWidth="1"/>
    <col min="4352" max="4356" width="6.109375" style="2" customWidth="1"/>
    <col min="4357" max="4357" width="12" style="2" customWidth="1"/>
    <col min="4358" max="4358" width="15.6640625" style="2" customWidth="1"/>
    <col min="4359" max="4359" width="18.77734375" style="2" customWidth="1"/>
    <col min="4360" max="4360" width="6.6640625" style="2" customWidth="1"/>
    <col min="4361" max="4361" width="6.77734375" style="2" customWidth="1"/>
    <col min="4362" max="4362" width="11.44140625" style="2" bestFit="1" customWidth="1"/>
    <col min="4363" max="4596" width="8.88671875" style="2"/>
    <col min="4597" max="4598" width="6.109375" style="2" customWidth="1"/>
    <col min="4599" max="4601" width="5.77734375" style="2" customWidth="1"/>
    <col min="4602" max="4602" width="12" style="2" bestFit="1" customWidth="1"/>
    <col min="4603" max="4604" width="15.6640625" style="2" customWidth="1"/>
    <col min="4605" max="4606" width="6.77734375" style="2" customWidth="1"/>
    <col min="4607" max="4607" width="24.33203125" style="2" customWidth="1"/>
    <col min="4608" max="4612" width="6.109375" style="2" customWidth="1"/>
    <col min="4613" max="4613" width="12" style="2" customWidth="1"/>
    <col min="4614" max="4614" width="15.6640625" style="2" customWidth="1"/>
    <col min="4615" max="4615" width="18.77734375" style="2" customWidth="1"/>
    <col min="4616" max="4616" width="6.6640625" style="2" customWidth="1"/>
    <col min="4617" max="4617" width="6.77734375" style="2" customWidth="1"/>
    <col min="4618" max="4618" width="11.44140625" style="2" bestFit="1" customWidth="1"/>
    <col min="4619" max="4852" width="8.88671875" style="2"/>
    <col min="4853" max="4854" width="6.109375" style="2" customWidth="1"/>
    <col min="4855" max="4857" width="5.77734375" style="2" customWidth="1"/>
    <col min="4858" max="4858" width="12" style="2" bestFit="1" customWidth="1"/>
    <col min="4859" max="4860" width="15.6640625" style="2" customWidth="1"/>
    <col min="4861" max="4862" width="6.77734375" style="2" customWidth="1"/>
    <col min="4863" max="4863" width="24.33203125" style="2" customWidth="1"/>
    <col min="4864" max="4868" width="6.109375" style="2" customWidth="1"/>
    <col min="4869" max="4869" width="12" style="2" customWidth="1"/>
    <col min="4870" max="4870" width="15.6640625" style="2" customWidth="1"/>
    <col min="4871" max="4871" width="18.77734375" style="2" customWidth="1"/>
    <col min="4872" max="4872" width="6.6640625" style="2" customWidth="1"/>
    <col min="4873" max="4873" width="6.77734375" style="2" customWidth="1"/>
    <col min="4874" max="4874" width="11.44140625" style="2" bestFit="1" customWidth="1"/>
    <col min="4875" max="5108" width="8.88671875" style="2"/>
    <col min="5109" max="5110" width="6.109375" style="2" customWidth="1"/>
    <col min="5111" max="5113" width="5.77734375" style="2" customWidth="1"/>
    <col min="5114" max="5114" width="12" style="2" bestFit="1" customWidth="1"/>
    <col min="5115" max="5116" width="15.6640625" style="2" customWidth="1"/>
    <col min="5117" max="5118" width="6.77734375" style="2" customWidth="1"/>
    <col min="5119" max="5119" width="24.33203125" style="2" customWidth="1"/>
    <col min="5120" max="5124" width="6.109375" style="2" customWidth="1"/>
    <col min="5125" max="5125" width="12" style="2" customWidth="1"/>
    <col min="5126" max="5126" width="15.6640625" style="2" customWidth="1"/>
    <col min="5127" max="5127" width="18.77734375" style="2" customWidth="1"/>
    <col min="5128" max="5128" width="6.6640625" style="2" customWidth="1"/>
    <col min="5129" max="5129" width="6.77734375" style="2" customWidth="1"/>
    <col min="5130" max="5130" width="11.44140625" style="2" bestFit="1" customWidth="1"/>
    <col min="5131" max="5364" width="8.88671875" style="2"/>
    <col min="5365" max="5366" width="6.109375" style="2" customWidth="1"/>
    <col min="5367" max="5369" width="5.77734375" style="2" customWidth="1"/>
    <col min="5370" max="5370" width="12" style="2" bestFit="1" customWidth="1"/>
    <col min="5371" max="5372" width="15.6640625" style="2" customWidth="1"/>
    <col min="5373" max="5374" width="6.77734375" style="2" customWidth="1"/>
    <col min="5375" max="5375" width="24.33203125" style="2" customWidth="1"/>
    <col min="5376" max="5380" width="6.109375" style="2" customWidth="1"/>
    <col min="5381" max="5381" width="12" style="2" customWidth="1"/>
    <col min="5382" max="5382" width="15.6640625" style="2" customWidth="1"/>
    <col min="5383" max="5383" width="18.77734375" style="2" customWidth="1"/>
    <col min="5384" max="5384" width="6.6640625" style="2" customWidth="1"/>
    <col min="5385" max="5385" width="6.77734375" style="2" customWidth="1"/>
    <col min="5386" max="5386" width="11.44140625" style="2" bestFit="1" customWidth="1"/>
    <col min="5387" max="5620" width="8.88671875" style="2"/>
    <col min="5621" max="5622" width="6.109375" style="2" customWidth="1"/>
    <col min="5623" max="5625" width="5.77734375" style="2" customWidth="1"/>
    <col min="5626" max="5626" width="12" style="2" bestFit="1" customWidth="1"/>
    <col min="5627" max="5628" width="15.6640625" style="2" customWidth="1"/>
    <col min="5629" max="5630" width="6.77734375" style="2" customWidth="1"/>
    <col min="5631" max="5631" width="24.33203125" style="2" customWidth="1"/>
    <col min="5632" max="5636" width="6.109375" style="2" customWidth="1"/>
    <col min="5637" max="5637" width="12" style="2" customWidth="1"/>
    <col min="5638" max="5638" width="15.6640625" style="2" customWidth="1"/>
    <col min="5639" max="5639" width="18.77734375" style="2" customWidth="1"/>
    <col min="5640" max="5640" width="6.6640625" style="2" customWidth="1"/>
    <col min="5641" max="5641" width="6.77734375" style="2" customWidth="1"/>
    <col min="5642" max="5642" width="11.44140625" style="2" bestFit="1" customWidth="1"/>
    <col min="5643" max="5876" width="8.88671875" style="2"/>
    <col min="5877" max="5878" width="6.109375" style="2" customWidth="1"/>
    <col min="5879" max="5881" width="5.77734375" style="2" customWidth="1"/>
    <col min="5882" max="5882" width="12" style="2" bestFit="1" customWidth="1"/>
    <col min="5883" max="5884" width="15.6640625" style="2" customWidth="1"/>
    <col min="5885" max="5886" width="6.77734375" style="2" customWidth="1"/>
    <col min="5887" max="5887" width="24.33203125" style="2" customWidth="1"/>
    <col min="5888" max="5892" width="6.109375" style="2" customWidth="1"/>
    <col min="5893" max="5893" width="12" style="2" customWidth="1"/>
    <col min="5894" max="5894" width="15.6640625" style="2" customWidth="1"/>
    <col min="5895" max="5895" width="18.77734375" style="2" customWidth="1"/>
    <col min="5896" max="5896" width="6.6640625" style="2" customWidth="1"/>
    <col min="5897" max="5897" width="6.77734375" style="2" customWidth="1"/>
    <col min="5898" max="5898" width="11.44140625" style="2" bestFit="1" customWidth="1"/>
    <col min="5899" max="6132" width="8.88671875" style="2"/>
    <col min="6133" max="6134" width="6.109375" style="2" customWidth="1"/>
    <col min="6135" max="6137" width="5.77734375" style="2" customWidth="1"/>
    <col min="6138" max="6138" width="12" style="2" bestFit="1" customWidth="1"/>
    <col min="6139" max="6140" width="15.6640625" style="2" customWidth="1"/>
    <col min="6141" max="6142" width="6.77734375" style="2" customWidth="1"/>
    <col min="6143" max="6143" width="24.33203125" style="2" customWidth="1"/>
    <col min="6144" max="6148" width="6.109375" style="2" customWidth="1"/>
    <col min="6149" max="6149" width="12" style="2" customWidth="1"/>
    <col min="6150" max="6150" width="15.6640625" style="2" customWidth="1"/>
    <col min="6151" max="6151" width="18.77734375" style="2" customWidth="1"/>
    <col min="6152" max="6152" width="6.6640625" style="2" customWidth="1"/>
    <col min="6153" max="6153" width="6.77734375" style="2" customWidth="1"/>
    <col min="6154" max="6154" width="11.44140625" style="2" bestFit="1" customWidth="1"/>
    <col min="6155" max="6388" width="8.88671875" style="2"/>
    <col min="6389" max="6390" width="6.109375" style="2" customWidth="1"/>
    <col min="6391" max="6393" width="5.77734375" style="2" customWidth="1"/>
    <col min="6394" max="6394" width="12" style="2" bestFit="1" customWidth="1"/>
    <col min="6395" max="6396" width="15.6640625" style="2" customWidth="1"/>
    <col min="6397" max="6398" width="6.77734375" style="2" customWidth="1"/>
    <col min="6399" max="6399" width="24.33203125" style="2" customWidth="1"/>
    <col min="6400" max="6404" width="6.109375" style="2" customWidth="1"/>
    <col min="6405" max="6405" width="12" style="2" customWidth="1"/>
    <col min="6406" max="6406" width="15.6640625" style="2" customWidth="1"/>
    <col min="6407" max="6407" width="18.77734375" style="2" customWidth="1"/>
    <col min="6408" max="6408" width="6.6640625" style="2" customWidth="1"/>
    <col min="6409" max="6409" width="6.77734375" style="2" customWidth="1"/>
    <col min="6410" max="6410" width="11.44140625" style="2" bestFit="1" customWidth="1"/>
    <col min="6411" max="6644" width="8.88671875" style="2"/>
    <col min="6645" max="6646" width="6.109375" style="2" customWidth="1"/>
    <col min="6647" max="6649" width="5.77734375" style="2" customWidth="1"/>
    <col min="6650" max="6650" width="12" style="2" bestFit="1" customWidth="1"/>
    <col min="6651" max="6652" width="15.6640625" style="2" customWidth="1"/>
    <col min="6653" max="6654" width="6.77734375" style="2" customWidth="1"/>
    <col min="6655" max="6655" width="24.33203125" style="2" customWidth="1"/>
    <col min="6656" max="6660" width="6.109375" style="2" customWidth="1"/>
    <col min="6661" max="6661" width="12" style="2" customWidth="1"/>
    <col min="6662" max="6662" width="15.6640625" style="2" customWidth="1"/>
    <col min="6663" max="6663" width="18.77734375" style="2" customWidth="1"/>
    <col min="6664" max="6664" width="6.6640625" style="2" customWidth="1"/>
    <col min="6665" max="6665" width="6.77734375" style="2" customWidth="1"/>
    <col min="6666" max="6666" width="11.44140625" style="2" bestFit="1" customWidth="1"/>
    <col min="6667" max="6900" width="8.88671875" style="2"/>
    <col min="6901" max="6902" width="6.109375" style="2" customWidth="1"/>
    <col min="6903" max="6905" width="5.77734375" style="2" customWidth="1"/>
    <col min="6906" max="6906" width="12" style="2" bestFit="1" customWidth="1"/>
    <col min="6907" max="6908" width="15.6640625" style="2" customWidth="1"/>
    <col min="6909" max="6910" width="6.77734375" style="2" customWidth="1"/>
    <col min="6911" max="6911" width="24.33203125" style="2" customWidth="1"/>
    <col min="6912" max="6916" width="6.109375" style="2" customWidth="1"/>
    <col min="6917" max="6917" width="12" style="2" customWidth="1"/>
    <col min="6918" max="6918" width="15.6640625" style="2" customWidth="1"/>
    <col min="6919" max="6919" width="18.77734375" style="2" customWidth="1"/>
    <col min="6920" max="6920" width="6.6640625" style="2" customWidth="1"/>
    <col min="6921" max="6921" width="6.77734375" style="2" customWidth="1"/>
    <col min="6922" max="6922" width="11.44140625" style="2" bestFit="1" customWidth="1"/>
    <col min="6923" max="7156" width="8.88671875" style="2"/>
    <col min="7157" max="7158" width="6.109375" style="2" customWidth="1"/>
    <col min="7159" max="7161" width="5.77734375" style="2" customWidth="1"/>
    <col min="7162" max="7162" width="12" style="2" bestFit="1" customWidth="1"/>
    <col min="7163" max="7164" width="15.6640625" style="2" customWidth="1"/>
    <col min="7165" max="7166" width="6.77734375" style="2" customWidth="1"/>
    <col min="7167" max="7167" width="24.33203125" style="2" customWidth="1"/>
    <col min="7168" max="7172" width="6.109375" style="2" customWidth="1"/>
    <col min="7173" max="7173" width="12" style="2" customWidth="1"/>
    <col min="7174" max="7174" width="15.6640625" style="2" customWidth="1"/>
    <col min="7175" max="7175" width="18.77734375" style="2" customWidth="1"/>
    <col min="7176" max="7176" width="6.6640625" style="2" customWidth="1"/>
    <col min="7177" max="7177" width="6.77734375" style="2" customWidth="1"/>
    <col min="7178" max="7178" width="11.44140625" style="2" bestFit="1" customWidth="1"/>
    <col min="7179" max="7412" width="8.88671875" style="2"/>
    <col min="7413" max="7414" width="6.109375" style="2" customWidth="1"/>
    <col min="7415" max="7417" width="5.77734375" style="2" customWidth="1"/>
    <col min="7418" max="7418" width="12" style="2" bestFit="1" customWidth="1"/>
    <col min="7419" max="7420" width="15.6640625" style="2" customWidth="1"/>
    <col min="7421" max="7422" width="6.77734375" style="2" customWidth="1"/>
    <col min="7423" max="7423" width="24.33203125" style="2" customWidth="1"/>
    <col min="7424" max="7428" width="6.109375" style="2" customWidth="1"/>
    <col min="7429" max="7429" width="12" style="2" customWidth="1"/>
    <col min="7430" max="7430" width="15.6640625" style="2" customWidth="1"/>
    <col min="7431" max="7431" width="18.77734375" style="2" customWidth="1"/>
    <col min="7432" max="7432" width="6.6640625" style="2" customWidth="1"/>
    <col min="7433" max="7433" width="6.77734375" style="2" customWidth="1"/>
    <col min="7434" max="7434" width="11.44140625" style="2" bestFit="1" customWidth="1"/>
    <col min="7435" max="7668" width="8.88671875" style="2"/>
    <col min="7669" max="7670" width="6.109375" style="2" customWidth="1"/>
    <col min="7671" max="7673" width="5.77734375" style="2" customWidth="1"/>
    <col min="7674" max="7674" width="12" style="2" bestFit="1" customWidth="1"/>
    <col min="7675" max="7676" width="15.6640625" style="2" customWidth="1"/>
    <col min="7677" max="7678" width="6.77734375" style="2" customWidth="1"/>
    <col min="7679" max="7679" width="24.33203125" style="2" customWidth="1"/>
    <col min="7680" max="7684" width="6.109375" style="2" customWidth="1"/>
    <col min="7685" max="7685" width="12" style="2" customWidth="1"/>
    <col min="7686" max="7686" width="15.6640625" style="2" customWidth="1"/>
    <col min="7687" max="7687" width="18.77734375" style="2" customWidth="1"/>
    <col min="7688" max="7688" width="6.6640625" style="2" customWidth="1"/>
    <col min="7689" max="7689" width="6.77734375" style="2" customWidth="1"/>
    <col min="7690" max="7690" width="11.44140625" style="2" bestFit="1" customWidth="1"/>
    <col min="7691" max="7924" width="8.88671875" style="2"/>
    <col min="7925" max="7926" width="6.109375" style="2" customWidth="1"/>
    <col min="7927" max="7929" width="5.77734375" style="2" customWidth="1"/>
    <col min="7930" max="7930" width="12" style="2" bestFit="1" customWidth="1"/>
    <col min="7931" max="7932" width="15.6640625" style="2" customWidth="1"/>
    <col min="7933" max="7934" width="6.77734375" style="2" customWidth="1"/>
    <col min="7935" max="7935" width="24.33203125" style="2" customWidth="1"/>
    <col min="7936" max="7940" width="6.109375" style="2" customWidth="1"/>
    <col min="7941" max="7941" width="12" style="2" customWidth="1"/>
    <col min="7942" max="7942" width="15.6640625" style="2" customWidth="1"/>
    <col min="7943" max="7943" width="18.77734375" style="2" customWidth="1"/>
    <col min="7944" max="7944" width="6.6640625" style="2" customWidth="1"/>
    <col min="7945" max="7945" width="6.77734375" style="2" customWidth="1"/>
    <col min="7946" max="7946" width="11.44140625" style="2" bestFit="1" customWidth="1"/>
    <col min="7947" max="8180" width="8.88671875" style="2"/>
    <col min="8181" max="8182" width="6.109375" style="2" customWidth="1"/>
    <col min="8183" max="8185" width="5.77734375" style="2" customWidth="1"/>
    <col min="8186" max="8186" width="12" style="2" bestFit="1" customWidth="1"/>
    <col min="8187" max="8188" width="15.6640625" style="2" customWidth="1"/>
    <col min="8189" max="8190" width="6.77734375" style="2" customWidth="1"/>
    <col min="8191" max="8191" width="24.33203125" style="2" customWidth="1"/>
    <col min="8192" max="8196" width="6.109375" style="2" customWidth="1"/>
    <col min="8197" max="8197" width="12" style="2" customWidth="1"/>
    <col min="8198" max="8198" width="15.6640625" style="2" customWidth="1"/>
    <col min="8199" max="8199" width="18.77734375" style="2" customWidth="1"/>
    <col min="8200" max="8200" width="6.6640625" style="2" customWidth="1"/>
    <col min="8201" max="8201" width="6.77734375" style="2" customWidth="1"/>
    <col min="8202" max="8202" width="11.44140625" style="2" bestFit="1" customWidth="1"/>
    <col min="8203" max="8436" width="8.88671875" style="2"/>
    <col min="8437" max="8438" width="6.109375" style="2" customWidth="1"/>
    <col min="8439" max="8441" width="5.77734375" style="2" customWidth="1"/>
    <col min="8442" max="8442" width="12" style="2" bestFit="1" customWidth="1"/>
    <col min="8443" max="8444" width="15.6640625" style="2" customWidth="1"/>
    <col min="8445" max="8446" width="6.77734375" style="2" customWidth="1"/>
    <col min="8447" max="8447" width="24.33203125" style="2" customWidth="1"/>
    <col min="8448" max="8452" width="6.109375" style="2" customWidth="1"/>
    <col min="8453" max="8453" width="12" style="2" customWidth="1"/>
    <col min="8454" max="8454" width="15.6640625" style="2" customWidth="1"/>
    <col min="8455" max="8455" width="18.77734375" style="2" customWidth="1"/>
    <col min="8456" max="8456" width="6.6640625" style="2" customWidth="1"/>
    <col min="8457" max="8457" width="6.77734375" style="2" customWidth="1"/>
    <col min="8458" max="8458" width="11.44140625" style="2" bestFit="1" customWidth="1"/>
    <col min="8459" max="8692" width="8.88671875" style="2"/>
    <col min="8693" max="8694" width="6.109375" style="2" customWidth="1"/>
    <col min="8695" max="8697" width="5.77734375" style="2" customWidth="1"/>
    <col min="8698" max="8698" width="12" style="2" bestFit="1" customWidth="1"/>
    <col min="8699" max="8700" width="15.6640625" style="2" customWidth="1"/>
    <col min="8701" max="8702" width="6.77734375" style="2" customWidth="1"/>
    <col min="8703" max="8703" width="24.33203125" style="2" customWidth="1"/>
    <col min="8704" max="8708" width="6.109375" style="2" customWidth="1"/>
    <col min="8709" max="8709" width="12" style="2" customWidth="1"/>
    <col min="8710" max="8710" width="15.6640625" style="2" customWidth="1"/>
    <col min="8711" max="8711" width="18.77734375" style="2" customWidth="1"/>
    <col min="8712" max="8712" width="6.6640625" style="2" customWidth="1"/>
    <col min="8713" max="8713" width="6.77734375" style="2" customWidth="1"/>
    <col min="8714" max="8714" width="11.44140625" style="2" bestFit="1" customWidth="1"/>
    <col min="8715" max="8948" width="8.88671875" style="2"/>
    <col min="8949" max="8950" width="6.109375" style="2" customWidth="1"/>
    <col min="8951" max="8953" width="5.77734375" style="2" customWidth="1"/>
    <col min="8954" max="8954" width="12" style="2" bestFit="1" customWidth="1"/>
    <col min="8955" max="8956" width="15.6640625" style="2" customWidth="1"/>
    <col min="8957" max="8958" width="6.77734375" style="2" customWidth="1"/>
    <col min="8959" max="8959" width="24.33203125" style="2" customWidth="1"/>
    <col min="8960" max="8964" width="6.109375" style="2" customWidth="1"/>
    <col min="8965" max="8965" width="12" style="2" customWidth="1"/>
    <col min="8966" max="8966" width="15.6640625" style="2" customWidth="1"/>
    <col min="8967" max="8967" width="18.77734375" style="2" customWidth="1"/>
    <col min="8968" max="8968" width="6.6640625" style="2" customWidth="1"/>
    <col min="8969" max="8969" width="6.77734375" style="2" customWidth="1"/>
    <col min="8970" max="8970" width="11.44140625" style="2" bestFit="1" customWidth="1"/>
    <col min="8971" max="9204" width="8.88671875" style="2"/>
    <col min="9205" max="9206" width="6.109375" style="2" customWidth="1"/>
    <col min="9207" max="9209" width="5.77734375" style="2" customWidth="1"/>
    <col min="9210" max="9210" width="12" style="2" bestFit="1" customWidth="1"/>
    <col min="9211" max="9212" width="15.6640625" style="2" customWidth="1"/>
    <col min="9213" max="9214" width="6.77734375" style="2" customWidth="1"/>
    <col min="9215" max="9215" width="24.33203125" style="2" customWidth="1"/>
    <col min="9216" max="9220" width="6.109375" style="2" customWidth="1"/>
    <col min="9221" max="9221" width="12" style="2" customWidth="1"/>
    <col min="9222" max="9222" width="15.6640625" style="2" customWidth="1"/>
    <col min="9223" max="9223" width="18.77734375" style="2" customWidth="1"/>
    <col min="9224" max="9224" width="6.6640625" style="2" customWidth="1"/>
    <col min="9225" max="9225" width="6.77734375" style="2" customWidth="1"/>
    <col min="9226" max="9226" width="11.44140625" style="2" bestFit="1" customWidth="1"/>
    <col min="9227" max="9460" width="8.88671875" style="2"/>
    <col min="9461" max="9462" width="6.109375" style="2" customWidth="1"/>
    <col min="9463" max="9465" width="5.77734375" style="2" customWidth="1"/>
    <col min="9466" max="9466" width="12" style="2" bestFit="1" customWidth="1"/>
    <col min="9467" max="9468" width="15.6640625" style="2" customWidth="1"/>
    <col min="9469" max="9470" width="6.77734375" style="2" customWidth="1"/>
    <col min="9471" max="9471" width="24.33203125" style="2" customWidth="1"/>
    <col min="9472" max="9476" width="6.109375" style="2" customWidth="1"/>
    <col min="9477" max="9477" width="12" style="2" customWidth="1"/>
    <col min="9478" max="9478" width="15.6640625" style="2" customWidth="1"/>
    <col min="9479" max="9479" width="18.77734375" style="2" customWidth="1"/>
    <col min="9480" max="9480" width="6.6640625" style="2" customWidth="1"/>
    <col min="9481" max="9481" width="6.77734375" style="2" customWidth="1"/>
    <col min="9482" max="9482" width="11.44140625" style="2" bestFit="1" customWidth="1"/>
    <col min="9483" max="9716" width="8.88671875" style="2"/>
    <col min="9717" max="9718" width="6.109375" style="2" customWidth="1"/>
    <col min="9719" max="9721" width="5.77734375" style="2" customWidth="1"/>
    <col min="9722" max="9722" width="12" style="2" bestFit="1" customWidth="1"/>
    <col min="9723" max="9724" width="15.6640625" style="2" customWidth="1"/>
    <col min="9725" max="9726" width="6.77734375" style="2" customWidth="1"/>
    <col min="9727" max="9727" width="24.33203125" style="2" customWidth="1"/>
    <col min="9728" max="9732" width="6.109375" style="2" customWidth="1"/>
    <col min="9733" max="9733" width="12" style="2" customWidth="1"/>
    <col min="9734" max="9734" width="15.6640625" style="2" customWidth="1"/>
    <col min="9735" max="9735" width="18.77734375" style="2" customWidth="1"/>
    <col min="9736" max="9736" width="6.6640625" style="2" customWidth="1"/>
    <col min="9737" max="9737" width="6.77734375" style="2" customWidth="1"/>
    <col min="9738" max="9738" width="11.44140625" style="2" bestFit="1" customWidth="1"/>
    <col min="9739" max="9972" width="8.88671875" style="2"/>
    <col min="9973" max="9974" width="6.109375" style="2" customWidth="1"/>
    <col min="9975" max="9977" width="5.77734375" style="2" customWidth="1"/>
    <col min="9978" max="9978" width="12" style="2" bestFit="1" customWidth="1"/>
    <col min="9979" max="9980" width="15.6640625" style="2" customWidth="1"/>
    <col min="9981" max="9982" width="6.77734375" style="2" customWidth="1"/>
    <col min="9983" max="9983" width="24.33203125" style="2" customWidth="1"/>
    <col min="9984" max="9988" width="6.109375" style="2" customWidth="1"/>
    <col min="9989" max="9989" width="12" style="2" customWidth="1"/>
    <col min="9990" max="9990" width="15.6640625" style="2" customWidth="1"/>
    <col min="9991" max="9991" width="18.77734375" style="2" customWidth="1"/>
    <col min="9992" max="9992" width="6.6640625" style="2" customWidth="1"/>
    <col min="9993" max="9993" width="6.77734375" style="2" customWidth="1"/>
    <col min="9994" max="9994" width="11.44140625" style="2" bestFit="1" customWidth="1"/>
    <col min="9995" max="10228" width="8.88671875" style="2"/>
    <col min="10229" max="10230" width="6.109375" style="2" customWidth="1"/>
    <col min="10231" max="10233" width="5.77734375" style="2" customWidth="1"/>
    <col min="10234" max="10234" width="12" style="2" bestFit="1" customWidth="1"/>
    <col min="10235" max="10236" width="15.6640625" style="2" customWidth="1"/>
    <col min="10237" max="10238" width="6.77734375" style="2" customWidth="1"/>
    <col min="10239" max="10239" width="24.33203125" style="2" customWidth="1"/>
    <col min="10240" max="10244" width="6.109375" style="2" customWidth="1"/>
    <col min="10245" max="10245" width="12" style="2" customWidth="1"/>
    <col min="10246" max="10246" width="15.6640625" style="2" customWidth="1"/>
    <col min="10247" max="10247" width="18.77734375" style="2" customWidth="1"/>
    <col min="10248" max="10248" width="6.6640625" style="2" customWidth="1"/>
    <col min="10249" max="10249" width="6.77734375" style="2" customWidth="1"/>
    <col min="10250" max="10250" width="11.44140625" style="2" bestFit="1" customWidth="1"/>
    <col min="10251" max="10484" width="8.88671875" style="2"/>
    <col min="10485" max="10486" width="6.109375" style="2" customWidth="1"/>
    <col min="10487" max="10489" width="5.77734375" style="2" customWidth="1"/>
    <col min="10490" max="10490" width="12" style="2" bestFit="1" customWidth="1"/>
    <col min="10491" max="10492" width="15.6640625" style="2" customWidth="1"/>
    <col min="10493" max="10494" width="6.77734375" style="2" customWidth="1"/>
    <col min="10495" max="10495" width="24.33203125" style="2" customWidth="1"/>
    <col min="10496" max="10500" width="6.109375" style="2" customWidth="1"/>
    <col min="10501" max="10501" width="12" style="2" customWidth="1"/>
    <col min="10502" max="10502" width="15.6640625" style="2" customWidth="1"/>
    <col min="10503" max="10503" width="18.77734375" style="2" customWidth="1"/>
    <col min="10504" max="10504" width="6.6640625" style="2" customWidth="1"/>
    <col min="10505" max="10505" width="6.77734375" style="2" customWidth="1"/>
    <col min="10506" max="10506" width="11.44140625" style="2" bestFit="1" customWidth="1"/>
    <col min="10507" max="10740" width="8.88671875" style="2"/>
    <col min="10741" max="10742" width="6.109375" style="2" customWidth="1"/>
    <col min="10743" max="10745" width="5.77734375" style="2" customWidth="1"/>
    <col min="10746" max="10746" width="12" style="2" bestFit="1" customWidth="1"/>
    <col min="10747" max="10748" width="15.6640625" style="2" customWidth="1"/>
    <col min="10749" max="10750" width="6.77734375" style="2" customWidth="1"/>
    <col min="10751" max="10751" width="24.33203125" style="2" customWidth="1"/>
    <col min="10752" max="10756" width="6.109375" style="2" customWidth="1"/>
    <col min="10757" max="10757" width="12" style="2" customWidth="1"/>
    <col min="10758" max="10758" width="15.6640625" style="2" customWidth="1"/>
    <col min="10759" max="10759" width="18.77734375" style="2" customWidth="1"/>
    <col min="10760" max="10760" width="6.6640625" style="2" customWidth="1"/>
    <col min="10761" max="10761" width="6.77734375" style="2" customWidth="1"/>
    <col min="10762" max="10762" width="11.44140625" style="2" bestFit="1" customWidth="1"/>
    <col min="10763" max="10996" width="8.88671875" style="2"/>
    <col min="10997" max="10998" width="6.109375" style="2" customWidth="1"/>
    <col min="10999" max="11001" width="5.77734375" style="2" customWidth="1"/>
    <col min="11002" max="11002" width="12" style="2" bestFit="1" customWidth="1"/>
    <col min="11003" max="11004" width="15.6640625" style="2" customWidth="1"/>
    <col min="11005" max="11006" width="6.77734375" style="2" customWidth="1"/>
    <col min="11007" max="11007" width="24.33203125" style="2" customWidth="1"/>
    <col min="11008" max="11012" width="6.109375" style="2" customWidth="1"/>
    <col min="11013" max="11013" width="12" style="2" customWidth="1"/>
    <col min="11014" max="11014" width="15.6640625" style="2" customWidth="1"/>
    <col min="11015" max="11015" width="18.77734375" style="2" customWidth="1"/>
    <col min="11016" max="11016" width="6.6640625" style="2" customWidth="1"/>
    <col min="11017" max="11017" width="6.77734375" style="2" customWidth="1"/>
    <col min="11018" max="11018" width="11.44140625" style="2" bestFit="1" customWidth="1"/>
    <col min="11019" max="11252" width="8.88671875" style="2"/>
    <col min="11253" max="11254" width="6.109375" style="2" customWidth="1"/>
    <col min="11255" max="11257" width="5.77734375" style="2" customWidth="1"/>
    <col min="11258" max="11258" width="12" style="2" bestFit="1" customWidth="1"/>
    <col min="11259" max="11260" width="15.6640625" style="2" customWidth="1"/>
    <col min="11261" max="11262" width="6.77734375" style="2" customWidth="1"/>
    <col min="11263" max="11263" width="24.33203125" style="2" customWidth="1"/>
    <col min="11264" max="11268" width="6.109375" style="2" customWidth="1"/>
    <col min="11269" max="11269" width="12" style="2" customWidth="1"/>
    <col min="11270" max="11270" width="15.6640625" style="2" customWidth="1"/>
    <col min="11271" max="11271" width="18.77734375" style="2" customWidth="1"/>
    <col min="11272" max="11272" width="6.6640625" style="2" customWidth="1"/>
    <col min="11273" max="11273" width="6.77734375" style="2" customWidth="1"/>
    <col min="11274" max="11274" width="11.44140625" style="2" bestFit="1" customWidth="1"/>
    <col min="11275" max="11508" width="8.88671875" style="2"/>
    <col min="11509" max="11510" width="6.109375" style="2" customWidth="1"/>
    <col min="11511" max="11513" width="5.77734375" style="2" customWidth="1"/>
    <col min="11514" max="11514" width="12" style="2" bestFit="1" customWidth="1"/>
    <col min="11515" max="11516" width="15.6640625" style="2" customWidth="1"/>
    <col min="11517" max="11518" width="6.77734375" style="2" customWidth="1"/>
    <col min="11519" max="11519" width="24.33203125" style="2" customWidth="1"/>
    <col min="11520" max="11524" width="6.109375" style="2" customWidth="1"/>
    <col min="11525" max="11525" width="12" style="2" customWidth="1"/>
    <col min="11526" max="11526" width="15.6640625" style="2" customWidth="1"/>
    <col min="11527" max="11527" width="18.77734375" style="2" customWidth="1"/>
    <col min="11528" max="11528" width="6.6640625" style="2" customWidth="1"/>
    <col min="11529" max="11529" width="6.77734375" style="2" customWidth="1"/>
    <col min="11530" max="11530" width="11.44140625" style="2" bestFit="1" customWidth="1"/>
    <col min="11531" max="11764" width="8.88671875" style="2"/>
    <col min="11765" max="11766" width="6.109375" style="2" customWidth="1"/>
    <col min="11767" max="11769" width="5.77734375" style="2" customWidth="1"/>
    <col min="11770" max="11770" width="12" style="2" bestFit="1" customWidth="1"/>
    <col min="11771" max="11772" width="15.6640625" style="2" customWidth="1"/>
    <col min="11773" max="11774" width="6.77734375" style="2" customWidth="1"/>
    <col min="11775" max="11775" width="24.33203125" style="2" customWidth="1"/>
    <col min="11776" max="11780" width="6.109375" style="2" customWidth="1"/>
    <col min="11781" max="11781" width="12" style="2" customWidth="1"/>
    <col min="11782" max="11782" width="15.6640625" style="2" customWidth="1"/>
    <col min="11783" max="11783" width="18.77734375" style="2" customWidth="1"/>
    <col min="11784" max="11784" width="6.6640625" style="2" customWidth="1"/>
    <col min="11785" max="11785" width="6.77734375" style="2" customWidth="1"/>
    <col min="11786" max="11786" width="11.44140625" style="2" bestFit="1" customWidth="1"/>
    <col min="11787" max="12020" width="8.88671875" style="2"/>
    <col min="12021" max="12022" width="6.109375" style="2" customWidth="1"/>
    <col min="12023" max="12025" width="5.77734375" style="2" customWidth="1"/>
    <col min="12026" max="12026" width="12" style="2" bestFit="1" customWidth="1"/>
    <col min="12027" max="12028" width="15.6640625" style="2" customWidth="1"/>
    <col min="12029" max="12030" width="6.77734375" style="2" customWidth="1"/>
    <col min="12031" max="12031" width="24.33203125" style="2" customWidth="1"/>
    <col min="12032" max="12036" width="6.109375" style="2" customWidth="1"/>
    <col min="12037" max="12037" width="12" style="2" customWidth="1"/>
    <col min="12038" max="12038" width="15.6640625" style="2" customWidth="1"/>
    <col min="12039" max="12039" width="18.77734375" style="2" customWidth="1"/>
    <col min="12040" max="12040" width="6.6640625" style="2" customWidth="1"/>
    <col min="12041" max="12041" width="6.77734375" style="2" customWidth="1"/>
    <col min="12042" max="12042" width="11.44140625" style="2" bestFit="1" customWidth="1"/>
    <col min="12043" max="12276" width="8.88671875" style="2"/>
    <col min="12277" max="12278" width="6.109375" style="2" customWidth="1"/>
    <col min="12279" max="12281" width="5.77734375" style="2" customWidth="1"/>
    <col min="12282" max="12282" width="12" style="2" bestFit="1" customWidth="1"/>
    <col min="12283" max="12284" width="15.6640625" style="2" customWidth="1"/>
    <col min="12285" max="12286" width="6.77734375" style="2" customWidth="1"/>
    <col min="12287" max="12287" width="24.33203125" style="2" customWidth="1"/>
    <col min="12288" max="12292" width="6.109375" style="2" customWidth="1"/>
    <col min="12293" max="12293" width="12" style="2" customWidth="1"/>
    <col min="12294" max="12294" width="15.6640625" style="2" customWidth="1"/>
    <col min="12295" max="12295" width="18.77734375" style="2" customWidth="1"/>
    <col min="12296" max="12296" width="6.6640625" style="2" customWidth="1"/>
    <col min="12297" max="12297" width="6.77734375" style="2" customWidth="1"/>
    <col min="12298" max="12298" width="11.44140625" style="2" bestFit="1" customWidth="1"/>
    <col min="12299" max="12532" width="8.88671875" style="2"/>
    <col min="12533" max="12534" width="6.109375" style="2" customWidth="1"/>
    <col min="12535" max="12537" width="5.77734375" style="2" customWidth="1"/>
    <col min="12538" max="12538" width="12" style="2" bestFit="1" customWidth="1"/>
    <col min="12539" max="12540" width="15.6640625" style="2" customWidth="1"/>
    <col min="12541" max="12542" width="6.77734375" style="2" customWidth="1"/>
    <col min="12543" max="12543" width="24.33203125" style="2" customWidth="1"/>
    <col min="12544" max="12548" width="6.109375" style="2" customWidth="1"/>
    <col min="12549" max="12549" width="12" style="2" customWidth="1"/>
    <col min="12550" max="12550" width="15.6640625" style="2" customWidth="1"/>
    <col min="12551" max="12551" width="18.77734375" style="2" customWidth="1"/>
    <col min="12552" max="12552" width="6.6640625" style="2" customWidth="1"/>
    <col min="12553" max="12553" width="6.77734375" style="2" customWidth="1"/>
    <col min="12554" max="12554" width="11.44140625" style="2" bestFit="1" customWidth="1"/>
    <col min="12555" max="12788" width="8.88671875" style="2"/>
    <col min="12789" max="12790" width="6.109375" style="2" customWidth="1"/>
    <col min="12791" max="12793" width="5.77734375" style="2" customWidth="1"/>
    <col min="12794" max="12794" width="12" style="2" bestFit="1" customWidth="1"/>
    <col min="12795" max="12796" width="15.6640625" style="2" customWidth="1"/>
    <col min="12797" max="12798" width="6.77734375" style="2" customWidth="1"/>
    <col min="12799" max="12799" width="24.33203125" style="2" customWidth="1"/>
    <col min="12800" max="12804" width="6.109375" style="2" customWidth="1"/>
    <col min="12805" max="12805" width="12" style="2" customWidth="1"/>
    <col min="12806" max="12806" width="15.6640625" style="2" customWidth="1"/>
    <col min="12807" max="12807" width="18.77734375" style="2" customWidth="1"/>
    <col min="12808" max="12808" width="6.6640625" style="2" customWidth="1"/>
    <col min="12809" max="12809" width="6.77734375" style="2" customWidth="1"/>
    <col min="12810" max="12810" width="11.44140625" style="2" bestFit="1" customWidth="1"/>
    <col min="12811" max="13044" width="8.88671875" style="2"/>
    <col min="13045" max="13046" width="6.109375" style="2" customWidth="1"/>
    <col min="13047" max="13049" width="5.77734375" style="2" customWidth="1"/>
    <col min="13050" max="13050" width="12" style="2" bestFit="1" customWidth="1"/>
    <col min="13051" max="13052" width="15.6640625" style="2" customWidth="1"/>
    <col min="13053" max="13054" width="6.77734375" style="2" customWidth="1"/>
    <col min="13055" max="13055" width="24.33203125" style="2" customWidth="1"/>
    <col min="13056" max="13060" width="6.109375" style="2" customWidth="1"/>
    <col min="13061" max="13061" width="12" style="2" customWidth="1"/>
    <col min="13062" max="13062" width="15.6640625" style="2" customWidth="1"/>
    <col min="13063" max="13063" width="18.77734375" style="2" customWidth="1"/>
    <col min="13064" max="13064" width="6.6640625" style="2" customWidth="1"/>
    <col min="13065" max="13065" width="6.77734375" style="2" customWidth="1"/>
    <col min="13066" max="13066" width="11.44140625" style="2" bestFit="1" customWidth="1"/>
    <col min="13067" max="13300" width="8.88671875" style="2"/>
    <col min="13301" max="13302" width="6.109375" style="2" customWidth="1"/>
    <col min="13303" max="13305" width="5.77734375" style="2" customWidth="1"/>
    <col min="13306" max="13306" width="12" style="2" bestFit="1" customWidth="1"/>
    <col min="13307" max="13308" width="15.6640625" style="2" customWidth="1"/>
    <col min="13309" max="13310" width="6.77734375" style="2" customWidth="1"/>
    <col min="13311" max="13311" width="24.33203125" style="2" customWidth="1"/>
    <col min="13312" max="13316" width="6.109375" style="2" customWidth="1"/>
    <col min="13317" max="13317" width="12" style="2" customWidth="1"/>
    <col min="13318" max="13318" width="15.6640625" style="2" customWidth="1"/>
    <col min="13319" max="13319" width="18.77734375" style="2" customWidth="1"/>
    <col min="13320" max="13320" width="6.6640625" style="2" customWidth="1"/>
    <col min="13321" max="13321" width="6.77734375" style="2" customWidth="1"/>
    <col min="13322" max="13322" width="11.44140625" style="2" bestFit="1" customWidth="1"/>
    <col min="13323" max="13556" width="8.88671875" style="2"/>
    <col min="13557" max="13558" width="6.109375" style="2" customWidth="1"/>
    <col min="13559" max="13561" width="5.77734375" style="2" customWidth="1"/>
    <col min="13562" max="13562" width="12" style="2" bestFit="1" customWidth="1"/>
    <col min="13563" max="13564" width="15.6640625" style="2" customWidth="1"/>
    <col min="13565" max="13566" width="6.77734375" style="2" customWidth="1"/>
    <col min="13567" max="13567" width="24.33203125" style="2" customWidth="1"/>
    <col min="13568" max="13572" width="6.109375" style="2" customWidth="1"/>
    <col min="13573" max="13573" width="12" style="2" customWidth="1"/>
    <col min="13574" max="13574" width="15.6640625" style="2" customWidth="1"/>
    <col min="13575" max="13575" width="18.77734375" style="2" customWidth="1"/>
    <col min="13576" max="13576" width="6.6640625" style="2" customWidth="1"/>
    <col min="13577" max="13577" width="6.77734375" style="2" customWidth="1"/>
    <col min="13578" max="13578" width="11.44140625" style="2" bestFit="1" customWidth="1"/>
    <col min="13579" max="13812" width="8.88671875" style="2"/>
    <col min="13813" max="13814" width="6.109375" style="2" customWidth="1"/>
    <col min="13815" max="13817" width="5.77734375" style="2" customWidth="1"/>
    <col min="13818" max="13818" width="12" style="2" bestFit="1" customWidth="1"/>
    <col min="13819" max="13820" width="15.6640625" style="2" customWidth="1"/>
    <col min="13821" max="13822" width="6.77734375" style="2" customWidth="1"/>
    <col min="13823" max="13823" width="24.33203125" style="2" customWidth="1"/>
    <col min="13824" max="13828" width="6.109375" style="2" customWidth="1"/>
    <col min="13829" max="13829" width="12" style="2" customWidth="1"/>
    <col min="13830" max="13830" width="15.6640625" style="2" customWidth="1"/>
    <col min="13831" max="13831" width="18.77734375" style="2" customWidth="1"/>
    <col min="13832" max="13832" width="6.6640625" style="2" customWidth="1"/>
    <col min="13833" max="13833" width="6.77734375" style="2" customWidth="1"/>
    <col min="13834" max="13834" width="11.44140625" style="2" bestFit="1" customWidth="1"/>
    <col min="13835" max="14068" width="8.88671875" style="2"/>
    <col min="14069" max="14070" width="6.109375" style="2" customWidth="1"/>
    <col min="14071" max="14073" width="5.77734375" style="2" customWidth="1"/>
    <col min="14074" max="14074" width="12" style="2" bestFit="1" customWidth="1"/>
    <col min="14075" max="14076" width="15.6640625" style="2" customWidth="1"/>
    <col min="14077" max="14078" width="6.77734375" style="2" customWidth="1"/>
    <col min="14079" max="14079" width="24.33203125" style="2" customWidth="1"/>
    <col min="14080" max="14084" width="6.109375" style="2" customWidth="1"/>
    <col min="14085" max="14085" width="12" style="2" customWidth="1"/>
    <col min="14086" max="14086" width="15.6640625" style="2" customWidth="1"/>
    <col min="14087" max="14087" width="18.77734375" style="2" customWidth="1"/>
    <col min="14088" max="14088" width="6.6640625" style="2" customWidth="1"/>
    <col min="14089" max="14089" width="6.77734375" style="2" customWidth="1"/>
    <col min="14090" max="14090" width="11.44140625" style="2" bestFit="1" customWidth="1"/>
    <col min="14091" max="14324" width="8.88671875" style="2"/>
    <col min="14325" max="14326" width="6.109375" style="2" customWidth="1"/>
    <col min="14327" max="14329" width="5.77734375" style="2" customWidth="1"/>
    <col min="14330" max="14330" width="12" style="2" bestFit="1" customWidth="1"/>
    <col min="14331" max="14332" width="15.6640625" style="2" customWidth="1"/>
    <col min="14333" max="14334" width="6.77734375" style="2" customWidth="1"/>
    <col min="14335" max="14335" width="24.33203125" style="2" customWidth="1"/>
    <col min="14336" max="14340" width="6.109375" style="2" customWidth="1"/>
    <col min="14341" max="14341" width="12" style="2" customWidth="1"/>
    <col min="14342" max="14342" width="15.6640625" style="2" customWidth="1"/>
    <col min="14343" max="14343" width="18.77734375" style="2" customWidth="1"/>
    <col min="14344" max="14344" width="6.6640625" style="2" customWidth="1"/>
    <col min="14345" max="14345" width="6.77734375" style="2" customWidth="1"/>
    <col min="14346" max="14346" width="11.44140625" style="2" bestFit="1" customWidth="1"/>
    <col min="14347" max="14580" width="8.88671875" style="2"/>
    <col min="14581" max="14582" width="6.109375" style="2" customWidth="1"/>
    <col min="14583" max="14585" width="5.77734375" style="2" customWidth="1"/>
    <col min="14586" max="14586" width="12" style="2" bestFit="1" customWidth="1"/>
    <col min="14587" max="14588" width="15.6640625" style="2" customWidth="1"/>
    <col min="14589" max="14590" width="6.77734375" style="2" customWidth="1"/>
    <col min="14591" max="14591" width="24.33203125" style="2" customWidth="1"/>
    <col min="14592" max="14596" width="6.109375" style="2" customWidth="1"/>
    <col min="14597" max="14597" width="12" style="2" customWidth="1"/>
    <col min="14598" max="14598" width="15.6640625" style="2" customWidth="1"/>
    <col min="14599" max="14599" width="18.77734375" style="2" customWidth="1"/>
    <col min="14600" max="14600" width="6.6640625" style="2" customWidth="1"/>
    <col min="14601" max="14601" width="6.77734375" style="2" customWidth="1"/>
    <col min="14602" max="14602" width="11.44140625" style="2" bestFit="1" customWidth="1"/>
    <col min="14603" max="14836" width="8.88671875" style="2"/>
    <col min="14837" max="14838" width="6.109375" style="2" customWidth="1"/>
    <col min="14839" max="14841" width="5.77734375" style="2" customWidth="1"/>
    <col min="14842" max="14842" width="12" style="2" bestFit="1" customWidth="1"/>
    <col min="14843" max="14844" width="15.6640625" style="2" customWidth="1"/>
    <col min="14845" max="14846" width="6.77734375" style="2" customWidth="1"/>
    <col min="14847" max="14847" width="24.33203125" style="2" customWidth="1"/>
    <col min="14848" max="14852" width="6.109375" style="2" customWidth="1"/>
    <col min="14853" max="14853" width="12" style="2" customWidth="1"/>
    <col min="14854" max="14854" width="15.6640625" style="2" customWidth="1"/>
    <col min="14855" max="14855" width="18.77734375" style="2" customWidth="1"/>
    <col min="14856" max="14856" width="6.6640625" style="2" customWidth="1"/>
    <col min="14857" max="14857" width="6.77734375" style="2" customWidth="1"/>
    <col min="14858" max="14858" width="11.44140625" style="2" bestFit="1" customWidth="1"/>
    <col min="14859" max="15092" width="8.88671875" style="2"/>
    <col min="15093" max="15094" width="6.109375" style="2" customWidth="1"/>
    <col min="15095" max="15097" width="5.77734375" style="2" customWidth="1"/>
    <col min="15098" max="15098" width="12" style="2" bestFit="1" customWidth="1"/>
    <col min="15099" max="15100" width="15.6640625" style="2" customWidth="1"/>
    <col min="15101" max="15102" width="6.77734375" style="2" customWidth="1"/>
    <col min="15103" max="15103" width="24.33203125" style="2" customWidth="1"/>
    <col min="15104" max="15108" width="6.109375" style="2" customWidth="1"/>
    <col min="15109" max="15109" width="12" style="2" customWidth="1"/>
    <col min="15110" max="15110" width="15.6640625" style="2" customWidth="1"/>
    <col min="15111" max="15111" width="18.77734375" style="2" customWidth="1"/>
    <col min="15112" max="15112" width="6.6640625" style="2" customWidth="1"/>
    <col min="15113" max="15113" width="6.77734375" style="2" customWidth="1"/>
    <col min="15114" max="15114" width="11.44140625" style="2" bestFit="1" customWidth="1"/>
    <col min="15115" max="15348" width="8.88671875" style="2"/>
    <col min="15349" max="15350" width="6.109375" style="2" customWidth="1"/>
    <col min="15351" max="15353" width="5.77734375" style="2" customWidth="1"/>
    <col min="15354" max="15354" width="12" style="2" bestFit="1" customWidth="1"/>
    <col min="15355" max="15356" width="15.6640625" style="2" customWidth="1"/>
    <col min="15357" max="15358" width="6.77734375" style="2" customWidth="1"/>
    <col min="15359" max="15359" width="24.33203125" style="2" customWidth="1"/>
    <col min="15360" max="15364" width="6.109375" style="2" customWidth="1"/>
    <col min="15365" max="15365" width="12" style="2" customWidth="1"/>
    <col min="15366" max="15366" width="15.6640625" style="2" customWidth="1"/>
    <col min="15367" max="15367" width="18.77734375" style="2" customWidth="1"/>
    <col min="15368" max="15368" width="6.6640625" style="2" customWidth="1"/>
    <col min="15369" max="15369" width="6.77734375" style="2" customWidth="1"/>
    <col min="15370" max="15370" width="11.44140625" style="2" bestFit="1" customWidth="1"/>
    <col min="15371" max="15604" width="8.88671875" style="2"/>
    <col min="15605" max="15606" width="6.109375" style="2" customWidth="1"/>
    <col min="15607" max="15609" width="5.77734375" style="2" customWidth="1"/>
    <col min="15610" max="15610" width="12" style="2" bestFit="1" customWidth="1"/>
    <col min="15611" max="15612" width="15.6640625" style="2" customWidth="1"/>
    <col min="15613" max="15614" width="6.77734375" style="2" customWidth="1"/>
    <col min="15615" max="15615" width="24.33203125" style="2" customWidth="1"/>
    <col min="15616" max="15620" width="6.109375" style="2" customWidth="1"/>
    <col min="15621" max="15621" width="12" style="2" customWidth="1"/>
    <col min="15622" max="15622" width="15.6640625" style="2" customWidth="1"/>
    <col min="15623" max="15623" width="18.77734375" style="2" customWidth="1"/>
    <col min="15624" max="15624" width="6.6640625" style="2" customWidth="1"/>
    <col min="15625" max="15625" width="6.77734375" style="2" customWidth="1"/>
    <col min="15626" max="15626" width="11.44140625" style="2" bestFit="1" customWidth="1"/>
    <col min="15627" max="15860" width="8.88671875" style="2"/>
    <col min="15861" max="15862" width="6.109375" style="2" customWidth="1"/>
    <col min="15863" max="15865" width="5.77734375" style="2" customWidth="1"/>
    <col min="15866" max="15866" width="12" style="2" bestFit="1" customWidth="1"/>
    <col min="15867" max="15868" width="15.6640625" style="2" customWidth="1"/>
    <col min="15869" max="15870" width="6.77734375" style="2" customWidth="1"/>
    <col min="15871" max="15871" width="24.33203125" style="2" customWidth="1"/>
    <col min="15872" max="15876" width="6.109375" style="2" customWidth="1"/>
    <col min="15877" max="15877" width="12" style="2" customWidth="1"/>
    <col min="15878" max="15878" width="15.6640625" style="2" customWidth="1"/>
    <col min="15879" max="15879" width="18.77734375" style="2" customWidth="1"/>
    <col min="15880" max="15880" width="6.6640625" style="2" customWidth="1"/>
    <col min="15881" max="15881" width="6.77734375" style="2" customWidth="1"/>
    <col min="15882" max="15882" width="11.44140625" style="2" bestFit="1" customWidth="1"/>
    <col min="15883" max="16116" width="8.88671875" style="2"/>
    <col min="16117" max="16118" width="6.109375" style="2" customWidth="1"/>
    <col min="16119" max="16121" width="5.77734375" style="2" customWidth="1"/>
    <col min="16122" max="16122" width="12" style="2" bestFit="1" customWidth="1"/>
    <col min="16123" max="16124" width="15.6640625" style="2" customWidth="1"/>
    <col min="16125" max="16126" width="6.77734375" style="2" customWidth="1"/>
    <col min="16127" max="16127" width="24.33203125" style="2" customWidth="1"/>
    <col min="16128" max="16132" width="6.109375" style="2" customWidth="1"/>
    <col min="16133" max="16133" width="12" style="2" customWidth="1"/>
    <col min="16134" max="16134" width="15.6640625" style="2" customWidth="1"/>
    <col min="16135" max="16135" width="18.77734375" style="2" customWidth="1"/>
    <col min="16136" max="16136" width="6.6640625" style="2" customWidth="1"/>
    <col min="16137" max="16137" width="6.77734375" style="2" customWidth="1"/>
    <col min="16138" max="16138" width="11.44140625" style="2" bestFit="1" customWidth="1"/>
    <col min="16139" max="16384" width="8.88671875" style="2"/>
  </cols>
  <sheetData>
    <row r="1" spans="1:10" ht="33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30" customHeight="1" thickBot="1" x14ac:dyDescent="0.35">
      <c r="A2" s="3" t="s">
        <v>1</v>
      </c>
      <c r="B2" s="3"/>
      <c r="C2" s="3"/>
      <c r="D2" s="4"/>
      <c r="E2" s="5"/>
      <c r="F2" s="5"/>
      <c r="G2" s="5"/>
      <c r="H2" s="5"/>
      <c r="I2" s="6" t="s">
        <v>2</v>
      </c>
      <c r="J2" s="6"/>
    </row>
    <row r="3" spans="1:10" s="15" customFormat="1" ht="15" customHeight="1" x14ac:dyDescent="0.15">
      <c r="A3" s="8" t="s">
        <v>3</v>
      </c>
      <c r="B3" s="9"/>
      <c r="C3" s="9"/>
      <c r="D3" s="9"/>
      <c r="E3" s="9"/>
      <c r="F3" s="10"/>
      <c r="G3" s="11" t="s">
        <v>4</v>
      </c>
      <c r="H3" s="12" t="s">
        <v>5</v>
      </c>
      <c r="I3" s="13" t="s">
        <v>6</v>
      </c>
      <c r="J3" s="14"/>
    </row>
    <row r="4" spans="1:10" s="23" customFormat="1" ht="15" customHeight="1" x14ac:dyDescent="0.15">
      <c r="A4" s="16" t="s">
        <v>7</v>
      </c>
      <c r="B4" s="17"/>
      <c r="C4" s="17"/>
      <c r="D4" s="17"/>
      <c r="E4" s="18"/>
      <c r="F4" s="19" t="s">
        <v>8</v>
      </c>
      <c r="G4" s="20">
        <f>SUM(G6,G14)</f>
        <v>1283470</v>
      </c>
      <c r="H4" s="20">
        <v>1138867</v>
      </c>
      <c r="I4" s="21">
        <f t="shared" ref="I4:I15" si="0">(G4/H4)*100-100</f>
        <v>12.697092812417949</v>
      </c>
      <c r="J4" s="22"/>
    </row>
    <row r="5" spans="1:10" s="31" customFormat="1" ht="15" customHeight="1" x14ac:dyDescent="0.15">
      <c r="A5" s="24"/>
      <c r="B5" s="25"/>
      <c r="C5" s="25"/>
      <c r="D5" s="25"/>
      <c r="E5" s="26"/>
      <c r="F5" s="27" t="s">
        <v>9</v>
      </c>
      <c r="G5" s="28">
        <f>SUM(G7,G15)</f>
        <v>6841854</v>
      </c>
      <c r="H5" s="28">
        <v>5513290</v>
      </c>
      <c r="I5" s="29">
        <f t="shared" si="0"/>
        <v>24.097480814540859</v>
      </c>
      <c r="J5" s="30"/>
    </row>
    <row r="6" spans="1:10" s="31" customFormat="1" ht="15" customHeight="1" x14ac:dyDescent="0.15">
      <c r="A6" s="32" t="s">
        <v>10</v>
      </c>
      <c r="B6" s="33" t="s">
        <v>11</v>
      </c>
      <c r="C6" s="33"/>
      <c r="D6" s="33"/>
      <c r="E6" s="33"/>
      <c r="F6" s="34" t="s">
        <v>8</v>
      </c>
      <c r="G6" s="35">
        <f>SUM(G8,G12,G10)</f>
        <v>1277848</v>
      </c>
      <c r="H6" s="35">
        <v>1134254</v>
      </c>
      <c r="I6" s="21">
        <f t="shared" si="0"/>
        <v>12.659774618383551</v>
      </c>
      <c r="J6" s="22"/>
    </row>
    <row r="7" spans="1:10" s="31" customFormat="1" ht="15" customHeight="1" x14ac:dyDescent="0.15">
      <c r="A7" s="36"/>
      <c r="B7" s="33"/>
      <c r="C7" s="33"/>
      <c r="D7" s="33"/>
      <c r="E7" s="33"/>
      <c r="F7" s="37" t="s">
        <v>9</v>
      </c>
      <c r="G7" s="38">
        <f>SUM(G9,G13,G11)</f>
        <v>6817664</v>
      </c>
      <c r="H7" s="38">
        <v>5490981</v>
      </c>
      <c r="I7" s="29">
        <f t="shared" si="0"/>
        <v>24.161128949453655</v>
      </c>
      <c r="J7" s="30"/>
    </row>
    <row r="8" spans="1:10" s="49" customFormat="1" ht="15" customHeight="1" x14ac:dyDescent="0.15">
      <c r="A8" s="36"/>
      <c r="B8" s="39" t="s">
        <v>12</v>
      </c>
      <c r="C8" s="39"/>
      <c r="D8" s="39"/>
      <c r="E8" s="39"/>
      <c r="F8" s="40" t="s">
        <v>8</v>
      </c>
      <c r="G8" s="41">
        <f>SUM('[1]6월(확정)'!F9,'[1]6월(확정)'!F37)</f>
        <v>1188756</v>
      </c>
      <c r="H8" s="41">
        <v>1118567</v>
      </c>
      <c r="I8" s="42">
        <f t="shared" si="0"/>
        <v>6.2749035149436594</v>
      </c>
      <c r="J8" s="43"/>
    </row>
    <row r="9" spans="1:10" s="57" customFormat="1" ht="15" customHeight="1" x14ac:dyDescent="0.15">
      <c r="A9" s="36"/>
      <c r="B9" s="39"/>
      <c r="C9" s="39"/>
      <c r="D9" s="39"/>
      <c r="E9" s="39"/>
      <c r="F9" s="50" t="s">
        <v>9</v>
      </c>
      <c r="G9" s="51">
        <f>G8+'[1]5월(확정치)'!G9</f>
        <v>6319492</v>
      </c>
      <c r="H9" s="51">
        <v>5328922</v>
      </c>
      <c r="I9" s="52">
        <f t="shared" si="0"/>
        <v>18.588562564811426</v>
      </c>
      <c r="J9" s="53"/>
    </row>
    <row r="10" spans="1:10" s="57" customFormat="1" ht="15" customHeight="1" x14ac:dyDescent="0.15">
      <c r="A10" s="36"/>
      <c r="B10" s="39" t="s">
        <v>13</v>
      </c>
      <c r="C10" s="39"/>
      <c r="D10" s="39"/>
      <c r="E10" s="39"/>
      <c r="F10" s="40" t="s">
        <v>8</v>
      </c>
      <c r="G10" s="41">
        <f>SUM('[1]6월(확정)'!F10,'[1]6월(확정)'!F38)</f>
        <v>49863</v>
      </c>
      <c r="H10" s="41">
        <v>13446</v>
      </c>
      <c r="I10" s="42">
        <f>(G10/H10)*100-100</f>
        <v>270.83891120035702</v>
      </c>
      <c r="J10" s="43"/>
    </row>
    <row r="11" spans="1:10" s="57" customFormat="1" ht="15" customHeight="1" x14ac:dyDescent="0.15">
      <c r="A11" s="36"/>
      <c r="B11" s="39"/>
      <c r="C11" s="39"/>
      <c r="D11" s="39"/>
      <c r="E11" s="39"/>
      <c r="F11" s="50" t="s">
        <v>9</v>
      </c>
      <c r="G11" s="51">
        <f>G10+'[1]5월(확정치)'!G11</f>
        <v>321251</v>
      </c>
      <c r="H11" s="51">
        <v>130905</v>
      </c>
      <c r="I11" s="52">
        <f>(G11/H11)*100-100</f>
        <v>145.40773843627059</v>
      </c>
      <c r="J11" s="53"/>
    </row>
    <row r="12" spans="1:10" s="49" customFormat="1" ht="15" customHeight="1" x14ac:dyDescent="0.15">
      <c r="A12" s="36"/>
      <c r="B12" s="39" t="s">
        <v>14</v>
      </c>
      <c r="C12" s="39"/>
      <c r="D12" s="39"/>
      <c r="E12" s="39"/>
      <c r="F12" s="40" t="s">
        <v>8</v>
      </c>
      <c r="G12" s="41">
        <f>SUM('[1]6월(확정)'!F11,'[1]6월(확정)'!F39)</f>
        <v>39229</v>
      </c>
      <c r="H12" s="41">
        <v>2241</v>
      </c>
      <c r="I12" s="42">
        <f t="shared" si="0"/>
        <v>1650.5131637661759</v>
      </c>
      <c r="J12" s="43"/>
    </row>
    <row r="13" spans="1:10" s="57" customFormat="1" ht="15" customHeight="1" x14ac:dyDescent="0.15">
      <c r="A13" s="58"/>
      <c r="B13" s="39"/>
      <c r="C13" s="39"/>
      <c r="D13" s="39"/>
      <c r="E13" s="39"/>
      <c r="F13" s="59" t="s">
        <v>9</v>
      </c>
      <c r="G13" s="51">
        <f>G12+'[1]5월(확정치)'!G13</f>
        <v>176921</v>
      </c>
      <c r="H13" s="51">
        <v>31154</v>
      </c>
      <c r="I13" s="52">
        <f t="shared" si="0"/>
        <v>467.89176349746424</v>
      </c>
      <c r="J13" s="53"/>
    </row>
    <row r="14" spans="1:10" s="23" customFormat="1" ht="15" customHeight="1" x14ac:dyDescent="0.15">
      <c r="A14" s="60" t="s">
        <v>15</v>
      </c>
      <c r="B14" s="61"/>
      <c r="C14" s="61"/>
      <c r="D14" s="61"/>
      <c r="E14" s="61"/>
      <c r="F14" s="40" t="s">
        <v>8</v>
      </c>
      <c r="G14" s="41">
        <f>G35</f>
        <v>5622</v>
      </c>
      <c r="H14" s="41">
        <v>4613</v>
      </c>
      <c r="I14" s="42">
        <f t="shared" si="0"/>
        <v>21.872967699978332</v>
      </c>
      <c r="J14" s="43"/>
    </row>
    <row r="15" spans="1:10" s="31" customFormat="1" ht="15" customHeight="1" thickBot="1" x14ac:dyDescent="0.2">
      <c r="A15" s="62"/>
      <c r="B15" s="63"/>
      <c r="C15" s="63"/>
      <c r="D15" s="63"/>
      <c r="E15" s="63"/>
      <c r="F15" s="64" t="s">
        <v>9</v>
      </c>
      <c r="G15" s="65">
        <f>G14+'[1]5월(확정치)'!G15</f>
        <v>24190</v>
      </c>
      <c r="H15" s="65">
        <v>22309</v>
      </c>
      <c r="I15" s="66">
        <f t="shared" si="0"/>
        <v>8.431574700793405</v>
      </c>
      <c r="J15" s="67"/>
    </row>
    <row r="16" spans="1:10" s="31" customFormat="1" ht="9" customHeight="1" x14ac:dyDescent="0.15">
      <c r="A16" s="68"/>
      <c r="B16" s="68"/>
      <c r="C16" s="68"/>
      <c r="D16" s="68"/>
      <c r="E16" s="68"/>
      <c r="F16" s="69"/>
      <c r="G16" s="70"/>
      <c r="H16" s="70"/>
      <c r="I16" s="71"/>
      <c r="J16" s="71"/>
    </row>
    <row r="17" spans="1:10" s="31" customFormat="1" ht="17.25" customHeight="1" thickBot="1" x14ac:dyDescent="0.35">
      <c r="A17" s="7" t="s">
        <v>16</v>
      </c>
      <c r="B17" s="7"/>
      <c r="C17" s="7"/>
      <c r="D17" s="7"/>
      <c r="E17" s="72"/>
      <c r="F17" s="73"/>
      <c r="G17" s="73"/>
      <c r="H17" s="73"/>
      <c r="I17" s="6" t="s">
        <v>2</v>
      </c>
      <c r="J17" s="6"/>
    </row>
    <row r="18" spans="1:10" s="74" customFormat="1" ht="15.95" customHeight="1" x14ac:dyDescent="0.15">
      <c r="A18" s="8" t="s">
        <v>3</v>
      </c>
      <c r="B18" s="9"/>
      <c r="C18" s="9"/>
      <c r="D18" s="9"/>
      <c r="E18" s="9"/>
      <c r="F18" s="10"/>
      <c r="G18" s="11" t="str">
        <f>G3</f>
        <v>2022년</v>
      </c>
      <c r="H18" s="11" t="s">
        <v>17</v>
      </c>
      <c r="I18" s="13" t="s">
        <v>6</v>
      </c>
      <c r="J18" s="14"/>
    </row>
    <row r="19" spans="1:10" s="74" customFormat="1" ht="14.1" customHeight="1" x14ac:dyDescent="0.15">
      <c r="A19" s="75" t="s">
        <v>7</v>
      </c>
      <c r="B19" s="76"/>
      <c r="C19" s="76"/>
      <c r="D19" s="76"/>
      <c r="E19" s="76"/>
      <c r="F19" s="19" t="s">
        <v>8</v>
      </c>
      <c r="G19" s="20">
        <f>SUM(G21,G35)</f>
        <v>1283470</v>
      </c>
      <c r="H19" s="20">
        <v>1138867</v>
      </c>
      <c r="I19" s="77">
        <f t="shared" ref="I19:I60" si="1">(G19/H19)*100-100</f>
        <v>12.697092812417949</v>
      </c>
      <c r="J19" s="78"/>
    </row>
    <row r="20" spans="1:10" s="23" customFormat="1" ht="14.1" customHeight="1" x14ac:dyDescent="0.15">
      <c r="A20" s="79"/>
      <c r="B20" s="80"/>
      <c r="C20" s="80"/>
      <c r="D20" s="80"/>
      <c r="E20" s="80"/>
      <c r="F20" s="37" t="s">
        <v>9</v>
      </c>
      <c r="G20" s="38">
        <f>SUM(G22,G36)</f>
        <v>6841854</v>
      </c>
      <c r="H20" s="38">
        <v>5513290</v>
      </c>
      <c r="I20" s="29">
        <f t="shared" si="1"/>
        <v>24.097480814540859</v>
      </c>
      <c r="J20" s="30"/>
    </row>
    <row r="21" spans="1:10" s="31" customFormat="1" ht="14.1" customHeight="1" x14ac:dyDescent="0.15">
      <c r="A21" s="81" t="s">
        <v>18</v>
      </c>
      <c r="B21" s="33" t="s">
        <v>11</v>
      </c>
      <c r="C21" s="33"/>
      <c r="D21" s="33"/>
      <c r="E21" s="33"/>
      <c r="F21" s="34" t="s">
        <v>8</v>
      </c>
      <c r="G21" s="35">
        <f>SUM(G23,G25,G27,G29,G33,G31)</f>
        <v>1277848</v>
      </c>
      <c r="H21" s="35">
        <v>1134254</v>
      </c>
      <c r="I21" s="21">
        <f t="shared" si="1"/>
        <v>12.659774618383551</v>
      </c>
      <c r="J21" s="22"/>
    </row>
    <row r="22" spans="1:10" s="49" customFormat="1" ht="14.1" customHeight="1" x14ac:dyDescent="0.15">
      <c r="A22" s="82"/>
      <c r="B22" s="33"/>
      <c r="C22" s="33"/>
      <c r="D22" s="33"/>
      <c r="E22" s="33"/>
      <c r="F22" s="37" t="s">
        <v>9</v>
      </c>
      <c r="G22" s="38">
        <f>SUM(G24,G26,G28,G30,G34,G32)</f>
        <v>6817664</v>
      </c>
      <c r="H22" s="38">
        <v>5490981</v>
      </c>
      <c r="I22" s="29">
        <f t="shared" si="1"/>
        <v>24.161128949453655</v>
      </c>
      <c r="J22" s="30"/>
    </row>
    <row r="23" spans="1:10" s="57" customFormat="1" ht="14.1" customHeight="1" x14ac:dyDescent="0.15">
      <c r="A23" s="82"/>
      <c r="B23" s="39" t="s">
        <v>19</v>
      </c>
      <c r="C23" s="39"/>
      <c r="D23" s="39"/>
      <c r="E23" s="39"/>
      <c r="F23" s="40" t="s">
        <v>8</v>
      </c>
      <c r="G23" s="41">
        <f>SUM('[1]6월(확정)'!F16,'[1]6월(확정)'!F44)</f>
        <v>106281</v>
      </c>
      <c r="H23" s="41">
        <v>68387</v>
      </c>
      <c r="I23" s="42">
        <f t="shared" si="1"/>
        <v>55.41111614780587</v>
      </c>
      <c r="J23" s="43"/>
    </row>
    <row r="24" spans="1:10" s="49" customFormat="1" ht="14.1" customHeight="1" x14ac:dyDescent="0.15">
      <c r="A24" s="82"/>
      <c r="B24" s="39"/>
      <c r="C24" s="39"/>
      <c r="D24" s="39"/>
      <c r="E24" s="39"/>
      <c r="F24" s="83" t="s">
        <v>9</v>
      </c>
      <c r="G24" s="51">
        <f>G23+'[1]5월(확정치)'!G24</f>
        <v>747436</v>
      </c>
      <c r="H24" s="51">
        <v>410765</v>
      </c>
      <c r="I24" s="52">
        <f t="shared" si="1"/>
        <v>81.961949046291693</v>
      </c>
      <c r="J24" s="53"/>
    </row>
    <row r="25" spans="1:10" s="57" customFormat="1" ht="14.1" customHeight="1" x14ac:dyDescent="0.15">
      <c r="A25" s="82"/>
      <c r="B25" s="39" t="s">
        <v>20</v>
      </c>
      <c r="C25" s="39"/>
      <c r="D25" s="39"/>
      <c r="E25" s="39"/>
      <c r="F25" s="40" t="s">
        <v>8</v>
      </c>
      <c r="G25" s="41">
        <f>SUM('[1]6월(확정)'!F20,'[1]6월(확정)'!F48)</f>
        <v>81591</v>
      </c>
      <c r="H25" s="41">
        <v>60504</v>
      </c>
      <c r="I25" s="84">
        <f t="shared" si="1"/>
        <v>34.852241174137248</v>
      </c>
      <c r="J25" s="85"/>
    </row>
    <row r="26" spans="1:10" s="49" customFormat="1" ht="14.1" customHeight="1" x14ac:dyDescent="0.15">
      <c r="A26" s="82"/>
      <c r="B26" s="39"/>
      <c r="C26" s="39"/>
      <c r="D26" s="39"/>
      <c r="E26" s="39"/>
      <c r="F26" s="83" t="s">
        <v>9</v>
      </c>
      <c r="G26" s="51">
        <f>G25+'[1]5월(확정치)'!G26</f>
        <v>441187</v>
      </c>
      <c r="H26" s="51">
        <v>357089</v>
      </c>
      <c r="I26" s="52">
        <f t="shared" si="1"/>
        <v>23.550991489516633</v>
      </c>
      <c r="J26" s="53"/>
    </row>
    <row r="27" spans="1:10" s="57" customFormat="1" ht="14.1" customHeight="1" x14ac:dyDescent="0.15">
      <c r="A27" s="82"/>
      <c r="B27" s="44" t="s">
        <v>21</v>
      </c>
      <c r="C27" s="44"/>
      <c r="D27" s="44"/>
      <c r="E27" s="44"/>
      <c r="F27" s="45" t="s">
        <v>8</v>
      </c>
      <c r="G27" s="46">
        <f>SUM('[1]6월(확정)'!F24,'[1]6월(확정)'!F52)</f>
        <v>970029</v>
      </c>
      <c r="H27" s="46">
        <v>934448</v>
      </c>
      <c r="I27" s="86">
        <f t="shared" si="1"/>
        <v>3.807702515281747</v>
      </c>
      <c r="J27" s="87"/>
    </row>
    <row r="28" spans="1:10" s="49" customFormat="1" ht="14.1" customHeight="1" x14ac:dyDescent="0.15">
      <c r="A28" s="82"/>
      <c r="B28" s="54"/>
      <c r="C28" s="54"/>
      <c r="D28" s="54"/>
      <c r="E28" s="54"/>
      <c r="F28" s="88" t="s">
        <v>9</v>
      </c>
      <c r="G28" s="51">
        <f>G27+'[1]5월(확정치)'!G28</f>
        <v>4906849</v>
      </c>
      <c r="H28" s="51">
        <v>4238972</v>
      </c>
      <c r="I28" s="52">
        <f t="shared" si="1"/>
        <v>15.755636036284272</v>
      </c>
      <c r="J28" s="53"/>
    </row>
    <row r="29" spans="1:10" s="57" customFormat="1" ht="14.1" customHeight="1" x14ac:dyDescent="0.15">
      <c r="A29" s="82"/>
      <c r="B29" s="39" t="s">
        <v>22</v>
      </c>
      <c r="C29" s="39"/>
      <c r="D29" s="39"/>
      <c r="E29" s="39"/>
      <c r="F29" s="40" t="s">
        <v>8</v>
      </c>
      <c r="G29" s="41">
        <f>SUM('[1]6월(확정)'!F28,'[1]6월(확정)'!F56)</f>
        <v>99722</v>
      </c>
      <c r="H29" s="41">
        <v>62745</v>
      </c>
      <c r="I29" s="84">
        <f t="shared" si="1"/>
        <v>58.932185831540352</v>
      </c>
      <c r="J29" s="85"/>
    </row>
    <row r="30" spans="1:10" s="49" customFormat="1" ht="14.1" customHeight="1" x14ac:dyDescent="0.15">
      <c r="A30" s="82"/>
      <c r="B30" s="39"/>
      <c r="C30" s="39"/>
      <c r="D30" s="39"/>
      <c r="E30" s="39"/>
      <c r="F30" s="83" t="s">
        <v>9</v>
      </c>
      <c r="G30" s="51">
        <f>G29+'[1]5월(확정치)'!G30</f>
        <v>590753</v>
      </c>
      <c r="H30" s="51">
        <v>421931</v>
      </c>
      <c r="I30" s="52">
        <f t="shared" si="1"/>
        <v>40.011755476606368</v>
      </c>
      <c r="J30" s="53"/>
    </row>
    <row r="31" spans="1:10" s="57" customFormat="1" ht="14.1" customHeight="1" x14ac:dyDescent="0.15">
      <c r="A31" s="82"/>
      <c r="B31" s="44" t="s">
        <v>23</v>
      </c>
      <c r="C31" s="44"/>
      <c r="D31" s="44"/>
      <c r="E31" s="44"/>
      <c r="F31" s="45" t="s">
        <v>8</v>
      </c>
      <c r="G31" s="89">
        <f>SUM('[1]6월(확정)'!F36,'[1]6월(확정)'!F64)</f>
        <v>5233</v>
      </c>
      <c r="H31" s="89">
        <v>0</v>
      </c>
      <c r="I31" s="42">
        <v>100</v>
      </c>
      <c r="J31" s="43"/>
    </row>
    <row r="32" spans="1:10" s="49" customFormat="1" ht="14.1" customHeight="1" x14ac:dyDescent="0.15">
      <c r="A32" s="82"/>
      <c r="B32" s="54"/>
      <c r="C32" s="54"/>
      <c r="D32" s="54"/>
      <c r="E32" s="54"/>
      <c r="F32" s="88" t="s">
        <v>9</v>
      </c>
      <c r="G32" s="51">
        <f>G31+'[1]5월(확정치)'!G32</f>
        <v>11582</v>
      </c>
      <c r="H32" s="51">
        <v>80</v>
      </c>
      <c r="I32" s="86">
        <f t="shared" si="1"/>
        <v>14377.5</v>
      </c>
      <c r="J32" s="87"/>
    </row>
    <row r="33" spans="1:10" s="57" customFormat="1" ht="14.1" customHeight="1" x14ac:dyDescent="0.15">
      <c r="A33" s="82"/>
      <c r="B33" s="39" t="s">
        <v>24</v>
      </c>
      <c r="C33" s="39"/>
      <c r="D33" s="39"/>
      <c r="E33" s="39"/>
      <c r="F33" s="40" t="s">
        <v>8</v>
      </c>
      <c r="G33" s="41">
        <f>SUM('[1]6월(확정)'!F32,'[1]6월(확정)'!F60)</f>
        <v>14992</v>
      </c>
      <c r="H33" s="41">
        <v>8170</v>
      </c>
      <c r="I33" s="42">
        <f t="shared" si="1"/>
        <v>83.500611995104038</v>
      </c>
      <c r="J33" s="43"/>
    </row>
    <row r="34" spans="1:10" s="49" customFormat="1" ht="14.1" customHeight="1" x14ac:dyDescent="0.15">
      <c r="A34" s="90"/>
      <c r="B34" s="39"/>
      <c r="C34" s="39"/>
      <c r="D34" s="39"/>
      <c r="E34" s="39"/>
      <c r="F34" s="83" t="s">
        <v>9</v>
      </c>
      <c r="G34" s="51">
        <f>G33+'[1]5월(확정치)'!G34</f>
        <v>119857</v>
      </c>
      <c r="H34" s="51">
        <v>62144</v>
      </c>
      <c r="I34" s="91">
        <f t="shared" si="1"/>
        <v>92.869786302780653</v>
      </c>
      <c r="J34" s="92"/>
    </row>
    <row r="35" spans="1:10" s="57" customFormat="1" ht="14.1" customHeight="1" x14ac:dyDescent="0.15">
      <c r="A35" s="81" t="s">
        <v>25</v>
      </c>
      <c r="B35" s="80" t="s">
        <v>11</v>
      </c>
      <c r="C35" s="80"/>
      <c r="D35" s="80"/>
      <c r="E35" s="80"/>
      <c r="F35" s="93" t="s">
        <v>8</v>
      </c>
      <c r="G35" s="35">
        <f>SUM(G37,G39,G41,G43,G45,G47,G55,G57,G59,G49,G51,G53)</f>
        <v>5622</v>
      </c>
      <c r="H35" s="35">
        <v>4613</v>
      </c>
      <c r="I35" s="21">
        <f t="shared" si="1"/>
        <v>21.872967699978332</v>
      </c>
      <c r="J35" s="22"/>
    </row>
    <row r="36" spans="1:10" s="23" customFormat="1" ht="14.1" customHeight="1" x14ac:dyDescent="0.15">
      <c r="A36" s="82"/>
      <c r="B36" s="80"/>
      <c r="C36" s="80"/>
      <c r="D36" s="80"/>
      <c r="E36" s="80"/>
      <c r="F36" s="94" t="s">
        <v>9</v>
      </c>
      <c r="G36" s="38">
        <f>SUM(G38,G40,G42,G44,G46,G48,G56,G58,G60,G50,G52,G54)</f>
        <v>24190</v>
      </c>
      <c r="H36" s="38">
        <v>22309</v>
      </c>
      <c r="I36" s="95">
        <f t="shared" si="1"/>
        <v>8.431574700793405</v>
      </c>
      <c r="J36" s="96"/>
    </row>
    <row r="37" spans="1:10" s="31" customFormat="1" ht="14.1" customHeight="1" x14ac:dyDescent="0.15">
      <c r="A37" s="82"/>
      <c r="B37" s="97" t="s">
        <v>26</v>
      </c>
      <c r="C37" s="44" t="s">
        <v>27</v>
      </c>
      <c r="D37" s="44"/>
      <c r="E37" s="44"/>
      <c r="F37" s="98" t="s">
        <v>8</v>
      </c>
      <c r="G37" s="46">
        <f>SUM('[1]6월(확정)'!F67)</f>
        <v>134</v>
      </c>
      <c r="H37" s="89">
        <v>97</v>
      </c>
      <c r="I37" s="47">
        <f t="shared" si="1"/>
        <v>38.144329896907209</v>
      </c>
      <c r="J37" s="48"/>
    </row>
    <row r="38" spans="1:10" s="49" customFormat="1" ht="14.1" customHeight="1" x14ac:dyDescent="0.15">
      <c r="A38" s="82"/>
      <c r="B38" s="100"/>
      <c r="C38" s="54"/>
      <c r="D38" s="54"/>
      <c r="E38" s="54"/>
      <c r="F38" s="101" t="s">
        <v>9</v>
      </c>
      <c r="G38" s="51">
        <f>G37+'[1]5월(확정치)'!G38</f>
        <v>698</v>
      </c>
      <c r="H38" s="51">
        <v>403</v>
      </c>
      <c r="I38" s="55">
        <f t="shared" si="1"/>
        <v>73.200992555831249</v>
      </c>
      <c r="J38" s="56"/>
    </row>
    <row r="39" spans="1:10" s="57" customFormat="1" ht="14.1" customHeight="1" x14ac:dyDescent="0.15">
      <c r="A39" s="82"/>
      <c r="B39" s="100"/>
      <c r="C39" s="39" t="s">
        <v>28</v>
      </c>
      <c r="D39" s="39"/>
      <c r="E39" s="39"/>
      <c r="F39" s="99" t="s">
        <v>8</v>
      </c>
      <c r="G39" s="41">
        <f>SUM('[1]6월(확정)'!F69)</f>
        <v>628</v>
      </c>
      <c r="H39" s="41">
        <v>481</v>
      </c>
      <c r="I39" s="84">
        <f t="shared" si="1"/>
        <v>30.561330561330578</v>
      </c>
      <c r="J39" s="85"/>
    </row>
    <row r="40" spans="1:10" s="49" customFormat="1" ht="14.1" customHeight="1" x14ac:dyDescent="0.15">
      <c r="A40" s="82"/>
      <c r="B40" s="100"/>
      <c r="C40" s="39"/>
      <c r="D40" s="39"/>
      <c r="E40" s="39"/>
      <c r="F40" s="102" t="s">
        <v>9</v>
      </c>
      <c r="G40" s="51">
        <f>G39+'[1]5월(확정치)'!G40</f>
        <v>2773</v>
      </c>
      <c r="H40" s="51">
        <v>3598</v>
      </c>
      <c r="I40" s="52">
        <f t="shared" si="1"/>
        <v>-22.929405225125066</v>
      </c>
      <c r="J40" s="53"/>
    </row>
    <row r="41" spans="1:10" s="57" customFormat="1" ht="14.1" customHeight="1" x14ac:dyDescent="0.15">
      <c r="A41" s="82"/>
      <c r="B41" s="100"/>
      <c r="C41" s="44" t="s">
        <v>29</v>
      </c>
      <c r="D41" s="44"/>
      <c r="E41" s="44"/>
      <c r="F41" s="98" t="s">
        <v>8</v>
      </c>
      <c r="G41" s="46">
        <f>SUM('[1]6월(확정)'!F71)</f>
        <v>112</v>
      </c>
      <c r="H41" s="46">
        <v>33</v>
      </c>
      <c r="I41" s="86">
        <f t="shared" si="1"/>
        <v>239.39393939393938</v>
      </c>
      <c r="J41" s="87"/>
    </row>
    <row r="42" spans="1:10" s="49" customFormat="1" ht="14.1" customHeight="1" x14ac:dyDescent="0.15">
      <c r="A42" s="82"/>
      <c r="B42" s="100"/>
      <c r="C42" s="54"/>
      <c r="D42" s="54"/>
      <c r="E42" s="54"/>
      <c r="F42" s="101" t="s">
        <v>9</v>
      </c>
      <c r="G42" s="51">
        <f>G41+'[1]5월(확정치)'!G42</f>
        <v>185</v>
      </c>
      <c r="H42" s="51">
        <v>124</v>
      </c>
      <c r="I42" s="52">
        <f t="shared" si="1"/>
        <v>49.193548387096769</v>
      </c>
      <c r="J42" s="53"/>
    </row>
    <row r="43" spans="1:10" s="57" customFormat="1" ht="14.1" customHeight="1" x14ac:dyDescent="0.15">
      <c r="A43" s="82"/>
      <c r="B43" s="100"/>
      <c r="C43" s="39" t="s">
        <v>30</v>
      </c>
      <c r="D43" s="39"/>
      <c r="E43" s="39"/>
      <c r="F43" s="99" t="s">
        <v>8</v>
      </c>
      <c r="G43" s="41">
        <f>SUM('[1]6월(확정)'!F73)</f>
        <v>110</v>
      </c>
      <c r="H43" s="41">
        <v>20</v>
      </c>
      <c r="I43" s="84">
        <f t="shared" si="1"/>
        <v>450</v>
      </c>
      <c r="J43" s="85"/>
    </row>
    <row r="44" spans="1:10" s="49" customFormat="1" ht="14.1" customHeight="1" x14ac:dyDescent="0.15">
      <c r="A44" s="82"/>
      <c r="B44" s="100"/>
      <c r="C44" s="39"/>
      <c r="D44" s="39"/>
      <c r="E44" s="39"/>
      <c r="F44" s="102" t="s">
        <v>9</v>
      </c>
      <c r="G44" s="51">
        <f>G43+'[1]5월(확정치)'!G44</f>
        <v>203</v>
      </c>
      <c r="H44" s="51">
        <v>160</v>
      </c>
      <c r="I44" s="52">
        <f t="shared" si="1"/>
        <v>26.875</v>
      </c>
      <c r="J44" s="53"/>
    </row>
    <row r="45" spans="1:10" s="57" customFormat="1" ht="14.1" customHeight="1" x14ac:dyDescent="0.15">
      <c r="A45" s="82"/>
      <c r="B45" s="100"/>
      <c r="C45" s="44" t="s">
        <v>31</v>
      </c>
      <c r="D45" s="44"/>
      <c r="E45" s="44"/>
      <c r="F45" s="98" t="s">
        <v>8</v>
      </c>
      <c r="G45" s="46">
        <f>SUM('[1]6월(확정)'!F75)</f>
        <v>583</v>
      </c>
      <c r="H45" s="46">
        <v>10</v>
      </c>
      <c r="I45" s="86">
        <f t="shared" si="1"/>
        <v>5730</v>
      </c>
      <c r="J45" s="87"/>
    </row>
    <row r="46" spans="1:10" s="49" customFormat="1" ht="14.1" customHeight="1" x14ac:dyDescent="0.15">
      <c r="A46" s="82"/>
      <c r="B46" s="100"/>
      <c r="C46" s="54"/>
      <c r="D46" s="54"/>
      <c r="E46" s="54"/>
      <c r="F46" s="101" t="s">
        <v>9</v>
      </c>
      <c r="G46" s="51">
        <f>G45+'[1]5월(확정치)'!G46</f>
        <v>826</v>
      </c>
      <c r="H46" s="51">
        <v>31</v>
      </c>
      <c r="I46" s="52">
        <f t="shared" si="1"/>
        <v>2564.516129032258</v>
      </c>
      <c r="J46" s="53"/>
    </row>
    <row r="47" spans="1:10" s="57" customFormat="1" ht="14.1" customHeight="1" x14ac:dyDescent="0.15">
      <c r="A47" s="82"/>
      <c r="B47" s="100"/>
      <c r="C47" s="39" t="s">
        <v>32</v>
      </c>
      <c r="D47" s="39"/>
      <c r="E47" s="39"/>
      <c r="F47" s="99" t="s">
        <v>8</v>
      </c>
      <c r="G47" s="41">
        <f>SUM('[1]6월(확정)'!F77)</f>
        <v>184</v>
      </c>
      <c r="H47" s="41">
        <v>81</v>
      </c>
      <c r="I47" s="42">
        <f t="shared" si="1"/>
        <v>127.16049382716048</v>
      </c>
      <c r="J47" s="43"/>
    </row>
    <row r="48" spans="1:10" s="49" customFormat="1" ht="14.1" customHeight="1" x14ac:dyDescent="0.15">
      <c r="A48" s="82"/>
      <c r="B48" s="100"/>
      <c r="C48" s="39"/>
      <c r="D48" s="39"/>
      <c r="E48" s="39"/>
      <c r="F48" s="102" t="s">
        <v>9</v>
      </c>
      <c r="G48" s="51">
        <f>G47+'[1]5월(확정치)'!G48</f>
        <v>401</v>
      </c>
      <c r="H48" s="51">
        <v>366</v>
      </c>
      <c r="I48" s="91">
        <f t="shared" si="1"/>
        <v>9.5628415300546408</v>
      </c>
      <c r="J48" s="92"/>
    </row>
    <row r="49" spans="1:10" s="49" customFormat="1" ht="14.1" customHeight="1" x14ac:dyDescent="0.15">
      <c r="A49" s="82"/>
      <c r="B49" s="100"/>
      <c r="C49" s="39" t="s">
        <v>33</v>
      </c>
      <c r="D49" s="39"/>
      <c r="E49" s="39"/>
      <c r="F49" s="99" t="s">
        <v>8</v>
      </c>
      <c r="G49" s="41">
        <f>SUM('[1]6월(확정)'!F79)</f>
        <v>87</v>
      </c>
      <c r="H49" s="41">
        <v>43</v>
      </c>
      <c r="I49" s="42">
        <f t="shared" si="1"/>
        <v>102.32558139534885</v>
      </c>
      <c r="J49" s="43"/>
    </row>
    <row r="50" spans="1:10" s="49" customFormat="1" ht="14.1" customHeight="1" x14ac:dyDescent="0.15">
      <c r="A50" s="82"/>
      <c r="B50" s="100"/>
      <c r="C50" s="39"/>
      <c r="D50" s="39"/>
      <c r="E50" s="39"/>
      <c r="F50" s="102" t="s">
        <v>9</v>
      </c>
      <c r="G50" s="51">
        <f>G49+'[1]5월(확정치)'!G50</f>
        <v>315</v>
      </c>
      <c r="H50" s="51">
        <v>233</v>
      </c>
      <c r="I50" s="91">
        <f t="shared" si="1"/>
        <v>35.193133047210296</v>
      </c>
      <c r="J50" s="92"/>
    </row>
    <row r="51" spans="1:10" s="49" customFormat="1" ht="14.1" customHeight="1" x14ac:dyDescent="0.15">
      <c r="A51" s="82"/>
      <c r="B51" s="100"/>
      <c r="C51" s="39" t="s">
        <v>34</v>
      </c>
      <c r="D51" s="39"/>
      <c r="E51" s="39"/>
      <c r="F51" s="99" t="s">
        <v>8</v>
      </c>
      <c r="G51" s="41">
        <f>SUM('[1]6월(확정)'!F81)</f>
        <v>79</v>
      </c>
      <c r="H51" s="41">
        <v>63</v>
      </c>
      <c r="I51" s="42">
        <f t="shared" si="1"/>
        <v>25.396825396825392</v>
      </c>
      <c r="J51" s="43"/>
    </row>
    <row r="52" spans="1:10" s="49" customFormat="1" ht="14.1" customHeight="1" x14ac:dyDescent="0.15">
      <c r="A52" s="82"/>
      <c r="B52" s="100"/>
      <c r="C52" s="39"/>
      <c r="D52" s="39"/>
      <c r="E52" s="39"/>
      <c r="F52" s="102" t="s">
        <v>9</v>
      </c>
      <c r="G52" s="51">
        <f>G51+'[1]5월(확정치)'!G52</f>
        <v>274</v>
      </c>
      <c r="H52" s="51">
        <v>220</v>
      </c>
      <c r="I52" s="91">
        <f t="shared" si="1"/>
        <v>24.545454545454533</v>
      </c>
      <c r="J52" s="92"/>
    </row>
    <row r="53" spans="1:10" s="49" customFormat="1" ht="14.1" customHeight="1" x14ac:dyDescent="0.15">
      <c r="A53" s="82"/>
      <c r="B53" s="100"/>
      <c r="C53" s="103" t="s">
        <v>35</v>
      </c>
      <c r="D53" s="104"/>
      <c r="E53" s="105"/>
      <c r="F53" s="99" t="s">
        <v>8</v>
      </c>
      <c r="G53" s="41">
        <f>SUM('[1]6월(확정)'!F83)</f>
        <v>217</v>
      </c>
      <c r="H53" s="41">
        <v>56</v>
      </c>
      <c r="I53" s="84">
        <f t="shared" si="1"/>
        <v>287.5</v>
      </c>
      <c r="J53" s="85"/>
    </row>
    <row r="54" spans="1:10" s="49" customFormat="1" ht="14.1" customHeight="1" x14ac:dyDescent="0.15">
      <c r="A54" s="82"/>
      <c r="B54" s="100"/>
      <c r="C54" s="106"/>
      <c r="D54" s="107"/>
      <c r="E54" s="108"/>
      <c r="F54" s="102" t="s">
        <v>9</v>
      </c>
      <c r="G54" s="51">
        <f>G53+'[1]5월(확정치)'!G54</f>
        <v>548</v>
      </c>
      <c r="H54" s="51">
        <v>175</v>
      </c>
      <c r="I54" s="52">
        <f t="shared" si="1"/>
        <v>213.14285714285711</v>
      </c>
      <c r="J54" s="53"/>
    </row>
    <row r="55" spans="1:10" s="57" customFormat="1" ht="14.1" customHeight="1" x14ac:dyDescent="0.15">
      <c r="A55" s="82"/>
      <c r="B55" s="100"/>
      <c r="C55" s="44" t="s">
        <v>36</v>
      </c>
      <c r="D55" s="44"/>
      <c r="E55" s="44"/>
      <c r="F55" s="40" t="s">
        <v>8</v>
      </c>
      <c r="G55" s="46">
        <f>SUM('[1]6월(확정)'!F85)</f>
        <v>894</v>
      </c>
      <c r="H55" s="46">
        <v>678</v>
      </c>
      <c r="I55" s="42">
        <f t="shared" si="1"/>
        <v>31.858407079646014</v>
      </c>
      <c r="J55" s="43"/>
    </row>
    <row r="56" spans="1:10" s="49" customFormat="1" ht="14.1" customHeight="1" x14ac:dyDescent="0.15">
      <c r="A56" s="82"/>
      <c r="B56" s="100"/>
      <c r="C56" s="39"/>
      <c r="D56" s="39"/>
      <c r="E56" s="39"/>
      <c r="F56" s="102" t="s">
        <v>9</v>
      </c>
      <c r="G56" s="51">
        <f>G55+'[1]5월(확정치)'!G56</f>
        <v>4024</v>
      </c>
      <c r="H56" s="51">
        <v>3320</v>
      </c>
      <c r="I56" s="52">
        <f t="shared" si="1"/>
        <v>21.204819277108442</v>
      </c>
      <c r="J56" s="53"/>
    </row>
    <row r="57" spans="1:10" s="57" customFormat="1" ht="14.1" customHeight="1" x14ac:dyDescent="0.15">
      <c r="A57" s="82"/>
      <c r="B57" s="109" t="s">
        <v>37</v>
      </c>
      <c r="C57" s="39" t="s">
        <v>38</v>
      </c>
      <c r="D57" s="39"/>
      <c r="E57" s="39"/>
      <c r="F57" s="99" t="s">
        <v>8</v>
      </c>
      <c r="G57" s="41">
        <f>SUM('[1]6월(확정)'!F87)</f>
        <v>1087</v>
      </c>
      <c r="H57" s="41">
        <v>1043</v>
      </c>
      <c r="I57" s="84">
        <f t="shared" si="1"/>
        <v>4.2186001917545468</v>
      </c>
      <c r="J57" s="85"/>
    </row>
    <row r="58" spans="1:10" s="49" customFormat="1" ht="14.1" customHeight="1" x14ac:dyDescent="0.15">
      <c r="A58" s="82"/>
      <c r="B58" s="109"/>
      <c r="C58" s="39"/>
      <c r="D58" s="39"/>
      <c r="E58" s="39"/>
      <c r="F58" s="102" t="s">
        <v>9</v>
      </c>
      <c r="G58" s="51">
        <f>G57+'[1]5월(확정치)'!G58</f>
        <v>5394</v>
      </c>
      <c r="H58" s="51">
        <v>4530</v>
      </c>
      <c r="I58" s="52">
        <f t="shared" si="1"/>
        <v>19.072847682119203</v>
      </c>
      <c r="J58" s="53"/>
    </row>
    <row r="59" spans="1:10" s="57" customFormat="1" ht="14.1" customHeight="1" x14ac:dyDescent="0.15">
      <c r="A59" s="82"/>
      <c r="B59" s="109"/>
      <c r="C59" s="44" t="s">
        <v>36</v>
      </c>
      <c r="D59" s="44"/>
      <c r="E59" s="44"/>
      <c r="F59" s="98" t="s">
        <v>8</v>
      </c>
      <c r="G59" s="46">
        <f>SUM('[1]6월(확정)'!F89)</f>
        <v>1507</v>
      </c>
      <c r="H59" s="46">
        <v>2008</v>
      </c>
      <c r="I59" s="86">
        <f t="shared" si="1"/>
        <v>-24.950199203187253</v>
      </c>
      <c r="J59" s="87"/>
    </row>
    <row r="60" spans="1:10" s="49" customFormat="1" ht="14.1" customHeight="1" thickBot="1" x14ac:dyDescent="0.2">
      <c r="A60" s="110"/>
      <c r="B60" s="111"/>
      <c r="C60" s="112"/>
      <c r="D60" s="112"/>
      <c r="E60" s="112"/>
      <c r="F60" s="113" t="s">
        <v>9</v>
      </c>
      <c r="G60" s="65">
        <f>G59+'[1]5월(확정치)'!G60</f>
        <v>8549</v>
      </c>
      <c r="H60" s="65">
        <v>9149</v>
      </c>
      <c r="I60" s="66">
        <f t="shared" si="1"/>
        <v>-6.5580937807410749</v>
      </c>
      <c r="J60" s="67"/>
    </row>
    <row r="61" spans="1:10" s="49" customFormat="1" ht="6" customHeight="1" x14ac:dyDescent="0.15">
      <c r="A61" s="114"/>
      <c r="B61" s="115"/>
      <c r="C61" s="116"/>
      <c r="D61" s="116"/>
      <c r="E61" s="116"/>
      <c r="F61" s="117"/>
      <c r="G61" s="118"/>
      <c r="H61" s="118"/>
      <c r="I61" s="119"/>
      <c r="J61" s="119"/>
    </row>
    <row r="65" spans="8:9" x14ac:dyDescent="0.15">
      <c r="H65" s="2">
        <v>4968</v>
      </c>
      <c r="I65" s="2">
        <v>45584</v>
      </c>
    </row>
    <row r="66" spans="8:9" x14ac:dyDescent="0.15">
      <c r="H66" s="2">
        <v>2629</v>
      </c>
      <c r="I66" s="2">
        <v>30418</v>
      </c>
    </row>
    <row r="67" spans="8:9" x14ac:dyDescent="0.15">
      <c r="H67" s="2">
        <f>H65-H66</f>
        <v>2339</v>
      </c>
      <c r="I67" s="2">
        <f>I65-I66</f>
        <v>15166</v>
      </c>
    </row>
  </sheetData>
  <mergeCells count="93">
    <mergeCell ref="I60:J60"/>
    <mergeCell ref="B57:B60"/>
    <mergeCell ref="C57:E58"/>
    <mergeCell ref="I57:J57"/>
    <mergeCell ref="I58:J58"/>
    <mergeCell ref="C59:E60"/>
    <mergeCell ref="I59:J59"/>
    <mergeCell ref="C55:E56"/>
    <mergeCell ref="I55:J55"/>
    <mergeCell ref="I56:J56"/>
    <mergeCell ref="C53:E54"/>
    <mergeCell ref="I53:J53"/>
    <mergeCell ref="I54:J54"/>
    <mergeCell ref="C51:E52"/>
    <mergeCell ref="I51:J51"/>
    <mergeCell ref="I52:J52"/>
    <mergeCell ref="C49:E50"/>
    <mergeCell ref="I49:J49"/>
    <mergeCell ref="I50:J50"/>
    <mergeCell ref="C47:E48"/>
    <mergeCell ref="I47:J47"/>
    <mergeCell ref="I48:J48"/>
    <mergeCell ref="C45:E46"/>
    <mergeCell ref="I45:J45"/>
    <mergeCell ref="I46:J46"/>
    <mergeCell ref="C43:E44"/>
    <mergeCell ref="I43:J43"/>
    <mergeCell ref="I44:J44"/>
    <mergeCell ref="C41:E42"/>
    <mergeCell ref="I41:J41"/>
    <mergeCell ref="I42:J42"/>
    <mergeCell ref="C39:E40"/>
    <mergeCell ref="I39:J39"/>
    <mergeCell ref="I40:J40"/>
    <mergeCell ref="I37:J37"/>
    <mergeCell ref="I38:J38"/>
    <mergeCell ref="A35:A60"/>
    <mergeCell ref="B35:E36"/>
    <mergeCell ref="I35:J35"/>
    <mergeCell ref="I36:J36"/>
    <mergeCell ref="B37:B56"/>
    <mergeCell ref="C37:E38"/>
    <mergeCell ref="B33:E34"/>
    <mergeCell ref="I33:J33"/>
    <mergeCell ref="I34:J34"/>
    <mergeCell ref="B31:E32"/>
    <mergeCell ref="I31:J31"/>
    <mergeCell ref="I32:J32"/>
    <mergeCell ref="B29:E30"/>
    <mergeCell ref="I29:J29"/>
    <mergeCell ref="I30:J30"/>
    <mergeCell ref="B27:E28"/>
    <mergeCell ref="I27:J27"/>
    <mergeCell ref="I28:J28"/>
    <mergeCell ref="I24:J24"/>
    <mergeCell ref="B25:E26"/>
    <mergeCell ref="I25:J25"/>
    <mergeCell ref="I26:J26"/>
    <mergeCell ref="A21:A34"/>
    <mergeCell ref="B21:E22"/>
    <mergeCell ref="I21:J21"/>
    <mergeCell ref="I22:J22"/>
    <mergeCell ref="B23:E24"/>
    <mergeCell ref="I23:J23"/>
    <mergeCell ref="A19:E20"/>
    <mergeCell ref="I19:J19"/>
    <mergeCell ref="I20:J20"/>
    <mergeCell ref="I17:J17"/>
    <mergeCell ref="A18:F18"/>
    <mergeCell ref="I18:J18"/>
    <mergeCell ref="A14:E15"/>
    <mergeCell ref="I14:J14"/>
    <mergeCell ref="I15:J15"/>
    <mergeCell ref="B12:E13"/>
    <mergeCell ref="I12:J12"/>
    <mergeCell ref="I13:J13"/>
    <mergeCell ref="I9:J9"/>
    <mergeCell ref="B10:E11"/>
    <mergeCell ref="I10:J10"/>
    <mergeCell ref="I11:J11"/>
    <mergeCell ref="A6:A13"/>
    <mergeCell ref="B6:E7"/>
    <mergeCell ref="I6:J6"/>
    <mergeCell ref="I7:J7"/>
    <mergeCell ref="B8:E9"/>
    <mergeCell ref="I8:J8"/>
    <mergeCell ref="A4:E5"/>
    <mergeCell ref="I4:J4"/>
    <mergeCell ref="I5:J5"/>
    <mergeCell ref="A1:J1"/>
    <mergeCell ref="I2:J2"/>
    <mergeCell ref="A3:F3"/>
    <mergeCell ref="I3:J3"/>
  </mergeCells>
  <phoneticPr fontId="3" type="noConversion"/>
  <printOptions horizontalCentered="1" verticalCentered="1"/>
  <pageMargins left="0.19685039370078741" right="0.19685039370078741" top="0.59055118110236227" bottom="0.35433070866141736" header="1.1023622047244095" footer="0"/>
  <pageSetup paperSize="9" scale="86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6월(확정치)</vt:lpstr>
      <vt:lpstr>'6월(확정치)'!Print_Area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2022-07-27T07:46:29Z</dcterms:created>
  <dcterms:modified xsi:type="dcterms:W3CDTF">2022-07-27T07:47:59Z</dcterms:modified>
</cp:coreProperties>
</file>