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bowling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6" i="1"/>
  <c r="AC8" i="1"/>
  <c r="AC5" i="1"/>
  <c r="Z24" i="1"/>
  <c r="Z23" i="1"/>
  <c r="A24" i="1"/>
  <c r="AA24" i="1"/>
  <c r="Z22" i="1"/>
  <c r="A23" i="1"/>
  <c r="AA23" i="1"/>
  <c r="Z21" i="1"/>
  <c r="A22" i="1"/>
  <c r="AA22" i="1"/>
  <c r="Z20" i="1" l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21" i="1"/>
  <c r="AA21" i="1"/>
  <c r="A20" i="1"/>
  <c r="AA20" i="1"/>
  <c r="A19" i="1"/>
  <c r="AA19" i="1"/>
  <c r="A18" i="1" l="1"/>
  <c r="AA18" i="1"/>
  <c r="AC1" i="1"/>
  <c r="AA17" i="1"/>
  <c r="A17" i="1"/>
  <c r="AA16" i="1"/>
  <c r="A16" i="1"/>
  <c r="Z2" i="1"/>
  <c r="A15" i="1"/>
  <c r="AA15" i="1"/>
  <c r="A14" i="1"/>
  <c r="AA14" i="1"/>
  <c r="A13" i="1"/>
  <c r="AA13" i="1"/>
  <c r="AA12" i="1" l="1"/>
  <c r="A12" i="1"/>
  <c r="A11" i="1"/>
  <c r="AA11" i="1"/>
  <c r="AF2" i="1" l="1"/>
  <c r="AC4" i="1"/>
  <c r="AC3" i="1"/>
  <c r="AC2" i="1"/>
  <c r="AG1" i="1"/>
  <c r="AH1" i="1" s="1"/>
  <c r="A3" i="1"/>
  <c r="A4" i="1" s="1"/>
  <c r="A5" i="1" s="1"/>
  <c r="A6" i="1" s="1"/>
  <c r="A7" i="1" s="1"/>
  <c r="A8" i="1" s="1"/>
  <c r="A9" i="1" s="1"/>
  <c r="A10" i="1" s="1"/>
  <c r="AI1" i="1" l="1"/>
  <c r="AH2" i="1"/>
  <c r="AG2" i="1"/>
  <c r="AA10" i="1"/>
  <c r="AA9" i="1"/>
  <c r="AA8" i="1"/>
  <c r="AA7" i="1"/>
  <c r="AJ1" i="1" l="1"/>
  <c r="AI2" i="1"/>
  <c r="AA6" i="1"/>
  <c r="AA5" i="1"/>
  <c r="AA4" i="1"/>
  <c r="AA3" i="1"/>
  <c r="AA2" i="1"/>
  <c r="AK1" i="1" l="1"/>
  <c r="AJ2" i="1"/>
  <c r="AL1" i="1" l="1"/>
  <c r="AK2" i="1"/>
  <c r="AM1" i="1" l="1"/>
  <c r="AL2" i="1"/>
  <c r="AN1" i="1" l="1"/>
  <c r="AM2" i="1"/>
  <c r="AO1" i="1" l="1"/>
  <c r="AN2" i="1"/>
  <c r="AP1" i="1" l="1"/>
  <c r="AO2" i="1"/>
  <c r="AQ1" i="1" l="1"/>
  <c r="AP2" i="1"/>
  <c r="AR1" i="1" l="1"/>
  <c r="AR2" i="1" s="1"/>
  <c r="AQ2" i="1"/>
</calcChain>
</file>

<file path=xl/sharedStrings.xml><?xml version="1.0" encoding="utf-8"?>
<sst xmlns="http://schemas.openxmlformats.org/spreadsheetml/2006/main" count="36" uniqueCount="34">
  <si>
    <t>Date</t>
  </si>
  <si>
    <t>Lane</t>
  </si>
  <si>
    <t>Total</t>
  </si>
  <si>
    <t>Average</t>
  </si>
  <si>
    <t>Strikes</t>
  </si>
  <si>
    <t>Total strikes</t>
  </si>
  <si>
    <t>Max Strikes</t>
  </si>
  <si>
    <t>Average Strikes</t>
  </si>
  <si>
    <t>Game #</t>
  </si>
  <si>
    <t>1.1</t>
  </si>
  <si>
    <t>1.2</t>
  </si>
  <si>
    <t>2.1</t>
  </si>
  <si>
    <t>2.2</t>
  </si>
  <si>
    <t>3.1</t>
  </si>
  <si>
    <t>3.2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</si>
  <si>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</si>
  <si>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</si>
  <si>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</si>
  <si>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</si>
  <si>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</si>
  <si>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</si>
  <si>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</si>
  <si>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</si>
  <si>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</si>
  <si>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</si>
  <si>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</si>
  <si>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</si>
  <si>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</si>
  <si>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</si>
  <si>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10.3</t>
  </si>
  <si>
    <t>Best Game</t>
  </si>
  <si>
    <t>STDEV</t>
  </si>
  <si>
    <t>Average #10</t>
  </si>
  <si>
    <t>Average 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</si>
</sst>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Sheet1!$Z$2:$Z$24</c:f>
              <c:numCache>
                <c:formatCode>General</c:formatCode>
                <c:ptCount val="23"/>
                <c:pt idx="0">
                  <c:v>200</c:v>
                </c:pt>
                <c:pt idx="1">
                  <c:v>183</c:v>
                </c:pt>
                <c:pt idx="2">
                  <c:v>170.33333333333334</c:v>
                </c:pt>
                <c:pt idx="3">
                  <c:v>160.75</c:v>
                </c:pt>
                <c:pt idx="4">
                  <c:v>180.4</c:v>
                </c:pt>
                <c:pt idx="5">
                  <c:v>172.5</c:v>
                </c:pt>
                <c:pt idx="6">
                  <c:v>172.28571428571428</c:v>
                </c:pt>
                <c:pt idx="7">
                  <c:v>166.375</c:v>
                </c:pt>
                <c:pt idx="8">
                  <c:v>157.44444444444446</c:v>
                </c:pt>
                <c:pt idx="9">
                  <c:v>154.9</c:v>
                </c:pt>
                <c:pt idx="10">
                  <c:v>151.72727272727272</c:v>
                </c:pt>
                <c:pt idx="11">
                  <c:v>150.25</c:v>
                </c:pt>
                <c:pt idx="12">
                  <c:v>150.76923076923077</c:v>
                </c:pt>
                <c:pt idx="13">
                  <c:v>149.42857142857142</c:v>
                </c:pt>
                <c:pt idx="14">
                  <c:v>147.66666666666666</c:v>
                </c:pt>
                <c:pt idx="15">
                  <c:v>144.375</c:v>
                </c:pt>
                <c:pt idx="16">
                  <c:v>143.35294117647058</c:v>
                </c:pt>
                <c:pt idx="17">
                  <c:v>146.72222222222223</c:v>
                </c:pt>
                <c:pt idx="18">
                  <c:v>146.73684210526315</c:v>
                </c:pt>
                <c:pt idx="19">
                  <c:v>146.9</c:v>
                </c:pt>
                <c:pt idx="20">
                  <c:v>146.52380952380952</c:v>
                </c:pt>
                <c:pt idx="21">
                  <c:v>144.45454545454547</c:v>
                </c:pt>
                <c:pt idx="22">
                  <c:v>145.2608695652174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6-4FB0-ACF5-2A40C73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94344"/>
        <c:axId val="349093688"/>
      </c:scatterChart>
      <c:valAx>
        <c:axId val="3490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3688"/>
        <c:crosses val="autoZero"/>
        <c:crossBetween val="midCat"/>
      </c:valAx>
      <c:valAx>
        <c:axId val="3490936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Games with n strikes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#strikes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Sheet1!$AF$1:$AR$1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Sheet1!$AF$2:$AR$2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F91-9627-7EAE15EB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67816"/>
        <c:axId val="344268144"/>
      </c:barChart>
      <c:catAx>
        <c:axId val="3442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8144"/>
        <c:crosses val="autoZero"/>
        <c:auto val="1"/>
        <c:lblAlgn val="ctr"/>
        <c:lblOffset val="100"/>
        <c:noMultiLvlLbl val="0"/>
      </c:catAx>
      <c:valAx>
        <c:axId val="3442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7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23</xdr:row>
      <xdr:rowOff>33337</xdr:rowOff>
    </xdr:from>
    <xdr:to>
      <xdr:col>34</xdr:col>
      <xdr:colOff>28575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7E32C-EAC8-4A29-A1BD-57D3485A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28575</xdr:colOff>
      <xdr:row>8</xdr:row>
      <xdr:rowOff>100012</xdr:rowOff>
    </xdr:from>
    <xdr:to>
      <xdr:col>33</xdr:col>
      <xdr:colOff>561975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FD76D-D49C-4CD6-9E81-6D3C0A8A8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A24" totalsRowShown="0">
  <autoFilter ref="A1:AA24"/>
  <tableColumns count="27">
    <tableColumn id="1" name="Game #">
      <calculatedColumnFormula>A1+1</calculatedColumnFormula>
    </tableColumn>
    <tableColumn id="2" name="Date" dataDxfId="1"/>
    <tableColumn id="3" name="Lane"/>
    <tableColumn id="4" name="1.1"/>
    <tableColumn id="5" name="1.2"/>
    <tableColumn id="6" name="2.1"/>
    <tableColumn id="7" name="2.2"/>
    <tableColumn id="8" name="3.1"/>
    <tableColumn id="9" name="3.2"/>
    <tableColumn id="10" name="4.1"/>
    <tableColumn id="11" name="4.2"/>
    <tableColumn id="12" name="5.1"/>
    <tableColumn id="13" name="5.2"/>
    <tableColumn id="14" name="6.1"/>
    <tableColumn id="15" name="6.2"/>
    <tableColumn id="16" name="7.1"/>
    <tableColumn id="17" name="7.2"/>
    <tableColumn id="18" name="8.1"/>
    <tableColumn id="19" name="8.2"/>
    <tableColumn id="20" name="9.1"/>
    <tableColumn id="21" name="9.2"/>
    <tableColumn id="22" name="10.1"/>
    <tableColumn id="23" name="10.2"/>
    <tableColumn id="24" name="10.3"/>
    <tableColumn id="25" name="Total"/>
    <tableColumn id="26" name="Average" dataDxfId="0">
      <calculatedColumnFormula>AVERAGE($Y$2:Y2)</calculatedColumnFormula>
    </tableColumn>
    <tableColumn id="30" name="Strikes">
      <calculatedColumnFormula>COUNTIF(D2:X2,10)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abSelected="1" workbookViewId="0"/>
  </sheetViews>
  <sheetFormatPr defaultRowHeight="15" x14ac:dyDescent="0.25"/>
  <cols>
    <col min="1" max="1" width="9.85546875" customWidth="1"/>
    <col min="2" max="2" width="10.7109375" bestFit="1" customWidth="1"/>
    <col min="3" max="3" width="7.42578125" bestFit="1" customWidth="1"/>
    <col min="4" max="21" width="5.85546875" bestFit="1" customWidth="1"/>
    <col min="22" max="24" width="6.85546875" bestFit="1" customWidth="1"/>
    <col min="26" max="26" width="11.42578125" bestFit="1" customWidth="1"/>
    <col min="28" max="28" width="14.85546875" bestFit="1" customWidth="1"/>
  </cols>
  <sheetData>
    <row r="1" spans="1:44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2</v>
      </c>
      <c r="Z1" t="s">
        <v>3</v>
      </c>
      <c r="AA1" t="s">
        <v>4</v>
      </c>
      <c r="AB1" t="s">
        <v>30</v>
      </c>
      <c r="AC1">
        <f>MAX(Table1[Total])</f>
        <v>259</v>
      </c>
      <c r="AE1" t="s">
        <v>4</v>
      </c>
      <c r="AF1">
        <v>0</v>
      </c>
      <c r="AG1">
        <f t="shared" ref="AG1:AR1" si="0">AF1+1</f>
        <v>1</v>
      </c>
      <c r="AH1">
        <f t="shared" si="0"/>
        <v>2</v>
      </c>
      <c r="AI1">
        <f t="shared" si="0"/>
        <v>3</v>
      </c>
      <c r="AJ1">
        <f t="shared" si="0"/>
        <v>4</v>
      </c>
      <c r="AK1">
        <f t="shared" si="0"/>
        <v>5</v>
      </c>
      <c r="AL1">
        <f t="shared" si="0"/>
        <v>6</v>
      </c>
      <c r="AM1">
        <f t="shared" si="0"/>
        <v>7</v>
      </c>
      <c r="AN1">
        <f t="shared" si="0"/>
        <v>8</v>
      </c>
      <c r="AO1">
        <f t="shared" si="0"/>
        <v>9</v>
      </c>
      <c r="AP1">
        <f t="shared" si="0"/>
        <v>10</v>
      </c>
      <c r="AQ1">
        <f t="shared" si="0"/>
        <v>11</v>
      </c>
      <c r="AR1">
        <f t="shared" si="0"/>
        <v>12</v>
      </c>
    </row>
    <row r="2" spans="1:44" x14ac:dyDescent="0.25">
      <c r="A2">
        <v>1</v>
      </c>
      <c r="B2" s="1">
        <v>42973</v>
      </c>
      <c r="C2">
        <v>3</v>
      </c>
      <c r="D2">
        <v>10</v>
      </c>
      <c r="F2">
        <v>10</v>
      </c>
      <c r="H2">
        <v>9</v>
      </c>
      <c r="I2">
        <v>0</v>
      </c>
      <c r="J2">
        <v>9</v>
      </c>
      <c r="K2">
        <v>1</v>
      </c>
      <c r="L2">
        <v>8</v>
      </c>
      <c r="M2">
        <v>0</v>
      </c>
      <c r="N2">
        <v>10</v>
      </c>
      <c r="P2">
        <v>7</v>
      </c>
      <c r="Q2">
        <v>3</v>
      </c>
      <c r="R2">
        <v>9</v>
      </c>
      <c r="S2">
        <v>1</v>
      </c>
      <c r="T2">
        <v>10</v>
      </c>
      <c r="V2">
        <v>10</v>
      </c>
      <c r="W2">
        <v>10</v>
      </c>
      <c r="X2">
        <v>8</v>
      </c>
      <c r="Y2">
        <v>200</v>
      </c>
      <c r="Z2">
        <f>AVERAGE($Y$2:Y2)</f>
        <v>200</v>
      </c>
      <c r="AA2">
        <f t="shared" ref="AA2:AA7" si="1">COUNTIF(D2:X2,10)</f>
        <v>6</v>
      </c>
      <c r="AB2" t="s">
        <v>5</v>
      </c>
      <c r="AC2">
        <f>SUM(Table1[Strikes])</f>
        <v>62</v>
      </c>
      <c r="AF2">
        <f>COUNTIF(Table1[Strikes],AF1)</f>
        <v>3</v>
      </c>
      <c r="AG2">
        <f>COUNTIF(Table1[Strikes],AG1)</f>
        <v>4</v>
      </c>
      <c r="AH2">
        <f>COUNTIF(Table1[Strikes],AH1)</f>
        <v>4</v>
      </c>
      <c r="AI2">
        <f>COUNTIF(Table1[Strikes],AI1)</f>
        <v>6</v>
      </c>
      <c r="AJ2">
        <f>COUNTIF(Table1[Strikes],AJ1)</f>
        <v>2</v>
      </c>
      <c r="AK2">
        <f>COUNTIF(Table1[Strikes],AK1)</f>
        <v>2</v>
      </c>
      <c r="AL2">
        <f>COUNTIF(Table1[Strikes],AL1)</f>
        <v>1</v>
      </c>
      <c r="AM2">
        <f>COUNTIF(Table1[Strikes],AM1)</f>
        <v>0</v>
      </c>
      <c r="AN2">
        <f>COUNTIF(Table1[Strikes],AN1)</f>
        <v>1</v>
      </c>
      <c r="AO2">
        <f>COUNTIF(Table1[Strikes],AO1)</f>
        <v>0</v>
      </c>
      <c r="AP2">
        <f>COUNTIF(Table1[Strikes],AP1)</f>
        <v>0</v>
      </c>
      <c r="AQ2">
        <f>COUNTIF(Table1[Strikes],AQ1)</f>
        <v>0</v>
      </c>
      <c r="AR2">
        <f>COUNTIF(Table1[Strikes],AR1)</f>
        <v>0</v>
      </c>
    </row>
    <row r="3" spans="1:44" x14ac:dyDescent="0.25">
      <c r="A3">
        <f>A2+1</f>
        <v>2</v>
      </c>
      <c r="B3" s="1">
        <v>42973</v>
      </c>
      <c r="C3">
        <v>3</v>
      </c>
      <c r="D3">
        <v>7</v>
      </c>
      <c r="E3">
        <v>3</v>
      </c>
      <c r="F3">
        <v>7</v>
      </c>
      <c r="G3">
        <v>3</v>
      </c>
      <c r="H3">
        <v>10</v>
      </c>
      <c r="J3">
        <v>10</v>
      </c>
      <c r="L3">
        <v>8</v>
      </c>
      <c r="M3">
        <v>1</v>
      </c>
      <c r="N3">
        <v>7</v>
      </c>
      <c r="O3">
        <v>3</v>
      </c>
      <c r="P3">
        <v>7</v>
      </c>
      <c r="Q3">
        <v>3</v>
      </c>
      <c r="R3">
        <v>9</v>
      </c>
      <c r="S3">
        <v>0</v>
      </c>
      <c r="T3">
        <v>10</v>
      </c>
      <c r="V3">
        <v>7</v>
      </c>
      <c r="W3">
        <v>2</v>
      </c>
      <c r="Y3">
        <v>166</v>
      </c>
      <c r="Z3">
        <f>AVERAGE($Y$2:Y3)</f>
        <v>183</v>
      </c>
      <c r="AA3">
        <f t="shared" si="1"/>
        <v>3</v>
      </c>
      <c r="AB3" t="s">
        <v>6</v>
      </c>
      <c r="AC3">
        <f>MAX(Table1[Strikes])</f>
        <v>8</v>
      </c>
    </row>
    <row r="4" spans="1:44" x14ac:dyDescent="0.25">
      <c r="A4">
        <f t="shared" ref="A4:A10" si="2">A3+1</f>
        <v>3</v>
      </c>
      <c r="B4" s="1">
        <v>42974</v>
      </c>
      <c r="C4">
        <v>15</v>
      </c>
      <c r="D4">
        <v>7</v>
      </c>
      <c r="E4">
        <v>3</v>
      </c>
      <c r="F4">
        <v>10</v>
      </c>
      <c r="H4">
        <v>4</v>
      </c>
      <c r="I4">
        <v>6</v>
      </c>
      <c r="J4">
        <v>0</v>
      </c>
      <c r="K4">
        <v>3</v>
      </c>
      <c r="L4">
        <v>10</v>
      </c>
      <c r="N4">
        <v>8</v>
      </c>
      <c r="O4">
        <v>1</v>
      </c>
      <c r="P4">
        <v>10</v>
      </c>
      <c r="R4">
        <v>10</v>
      </c>
      <c r="T4">
        <v>7</v>
      </c>
      <c r="U4">
        <v>2</v>
      </c>
      <c r="V4">
        <v>5</v>
      </c>
      <c r="W4">
        <v>4</v>
      </c>
      <c r="Y4">
        <v>145</v>
      </c>
      <c r="Z4">
        <f>AVERAGE($Y$2:Y4)</f>
        <v>170.33333333333334</v>
      </c>
      <c r="AA4">
        <f t="shared" si="1"/>
        <v>4</v>
      </c>
      <c r="AB4" t="s">
        <v>7</v>
      </c>
      <c r="AC4">
        <f>AVERAGE(Table1[Strikes])</f>
        <v>2.6956521739130435</v>
      </c>
    </row>
    <row r="5" spans="1:44" x14ac:dyDescent="0.25">
      <c r="A5">
        <f t="shared" si="2"/>
        <v>4</v>
      </c>
      <c r="B5" s="1">
        <v>42974</v>
      </c>
      <c r="C5">
        <v>15</v>
      </c>
      <c r="D5">
        <v>8</v>
      </c>
      <c r="E5">
        <v>0</v>
      </c>
      <c r="F5">
        <v>9</v>
      </c>
      <c r="G5">
        <v>1</v>
      </c>
      <c r="H5">
        <v>8</v>
      </c>
      <c r="I5">
        <v>2</v>
      </c>
      <c r="J5">
        <v>9</v>
      </c>
      <c r="K5">
        <v>0</v>
      </c>
      <c r="L5">
        <v>10</v>
      </c>
      <c r="N5">
        <v>8</v>
      </c>
      <c r="O5">
        <v>0</v>
      </c>
      <c r="P5">
        <v>6</v>
      </c>
      <c r="Q5">
        <v>4</v>
      </c>
      <c r="R5">
        <v>9</v>
      </c>
      <c r="S5">
        <v>0</v>
      </c>
      <c r="T5">
        <v>3</v>
      </c>
      <c r="U5">
        <v>5</v>
      </c>
      <c r="V5">
        <v>10</v>
      </c>
      <c r="W5">
        <v>5</v>
      </c>
      <c r="X5">
        <v>1</v>
      </c>
      <c r="Y5">
        <v>132</v>
      </c>
      <c r="Z5">
        <f>AVERAGE($Y$2:Y5)</f>
        <v>160.75</v>
      </c>
      <c r="AA5">
        <f t="shared" si="1"/>
        <v>2</v>
      </c>
      <c r="AB5" t="s">
        <v>31</v>
      </c>
      <c r="AC5">
        <f>_xlfn.STDEV.P(Table1[Strikes])</f>
        <v>1.9656790531230113</v>
      </c>
    </row>
    <row r="6" spans="1:44" x14ac:dyDescent="0.25">
      <c r="A6">
        <f t="shared" si="2"/>
        <v>5</v>
      </c>
      <c r="B6" s="1">
        <v>42974</v>
      </c>
      <c r="C6">
        <v>15</v>
      </c>
      <c r="D6">
        <v>9</v>
      </c>
      <c r="E6">
        <v>1</v>
      </c>
      <c r="F6">
        <v>9</v>
      </c>
      <c r="G6">
        <v>1</v>
      </c>
      <c r="H6">
        <v>10</v>
      </c>
      <c r="J6">
        <v>10</v>
      </c>
      <c r="L6">
        <v>10</v>
      </c>
      <c r="N6">
        <v>10</v>
      </c>
      <c r="P6">
        <v>10</v>
      </c>
      <c r="R6">
        <v>10</v>
      </c>
      <c r="T6">
        <v>10</v>
      </c>
      <c r="V6">
        <v>10</v>
      </c>
      <c r="W6">
        <v>2</v>
      </c>
      <c r="X6">
        <v>6</v>
      </c>
      <c r="Y6">
        <v>259</v>
      </c>
      <c r="Z6">
        <f>AVERAGE($Y$2:Y6)</f>
        <v>180.4</v>
      </c>
      <c r="AA6">
        <f t="shared" si="1"/>
        <v>8</v>
      </c>
      <c r="AB6" t="s">
        <v>32</v>
      </c>
      <c r="AC6">
        <f ca="1">AVERAGE(OFFSET(Z2,COUNT(Table1[[#All],[Average]]),0,-10))</f>
        <v>145.77698852379945</v>
      </c>
    </row>
    <row r="7" spans="1:44" x14ac:dyDescent="0.25">
      <c r="A7">
        <f t="shared" si="2"/>
        <v>6</v>
      </c>
      <c r="B7" s="1">
        <v>42974</v>
      </c>
      <c r="C7">
        <v>5</v>
      </c>
      <c r="D7">
        <v>7</v>
      </c>
      <c r="E7">
        <v>0</v>
      </c>
      <c r="F7">
        <v>8</v>
      </c>
      <c r="G7">
        <v>2</v>
      </c>
      <c r="H7">
        <v>8</v>
      </c>
      <c r="I7">
        <v>1</v>
      </c>
      <c r="J7">
        <v>4</v>
      </c>
      <c r="K7">
        <v>3</v>
      </c>
      <c r="L7">
        <v>1</v>
      </c>
      <c r="M7">
        <v>9</v>
      </c>
      <c r="N7">
        <v>6</v>
      </c>
      <c r="O7">
        <v>4</v>
      </c>
      <c r="P7">
        <v>10</v>
      </c>
      <c r="R7">
        <v>6</v>
      </c>
      <c r="S7">
        <v>3</v>
      </c>
      <c r="T7">
        <v>8</v>
      </c>
      <c r="U7">
        <v>2</v>
      </c>
      <c r="V7">
        <v>9</v>
      </c>
      <c r="W7">
        <v>0</v>
      </c>
      <c r="Y7">
        <v>133</v>
      </c>
      <c r="Z7">
        <f>AVERAGE($Y$2:Y7)</f>
        <v>172.5</v>
      </c>
      <c r="AA7">
        <f t="shared" si="1"/>
        <v>1</v>
      </c>
      <c r="AB7" t="s">
        <v>33</v>
      </c>
      <c r="AC7">
        <f ca="1">AVERAGE(OFFSET(Z2,COUNT(Table1[[#All],[Average]]),0,-20))</f>
        <v>153.58279633523313</v>
      </c>
    </row>
    <row r="8" spans="1:44" x14ac:dyDescent="0.25">
      <c r="A8">
        <f t="shared" si="2"/>
        <v>7</v>
      </c>
      <c r="B8" s="1">
        <v>42974</v>
      </c>
      <c r="C8">
        <v>5</v>
      </c>
      <c r="D8">
        <v>7</v>
      </c>
      <c r="E8">
        <v>3</v>
      </c>
      <c r="F8">
        <v>9</v>
      </c>
      <c r="G8">
        <v>1</v>
      </c>
      <c r="H8">
        <v>8</v>
      </c>
      <c r="I8">
        <v>1</v>
      </c>
      <c r="J8">
        <v>5</v>
      </c>
      <c r="K8">
        <v>3</v>
      </c>
      <c r="L8">
        <v>6</v>
      </c>
      <c r="M8">
        <v>3</v>
      </c>
      <c r="N8">
        <v>10</v>
      </c>
      <c r="P8">
        <v>10</v>
      </c>
      <c r="R8">
        <v>7</v>
      </c>
      <c r="S8">
        <v>0</v>
      </c>
      <c r="T8">
        <v>10</v>
      </c>
      <c r="V8">
        <v>10</v>
      </c>
      <c r="W8">
        <v>10</v>
      </c>
      <c r="X8">
        <v>7</v>
      </c>
      <c r="Y8">
        <v>171</v>
      </c>
      <c r="Z8">
        <f>AVERAGE($Y$2:Y8)</f>
        <v>172.28571428571428</v>
      </c>
      <c r="AA8">
        <f t="shared" ref="AA8:AA10" si="3">COUNTIF(D8:X8,10)</f>
        <v>5</v>
      </c>
      <c r="AB8" t="s">
        <v>3</v>
      </c>
      <c r="AC8">
        <f>AVERAGE(Table1[Average])</f>
        <v>157.9198462479462</v>
      </c>
    </row>
    <row r="9" spans="1:44" x14ac:dyDescent="0.25">
      <c r="A9">
        <f t="shared" si="2"/>
        <v>8</v>
      </c>
      <c r="B9" s="1">
        <v>42974</v>
      </c>
      <c r="C9">
        <v>5</v>
      </c>
      <c r="D9">
        <v>9</v>
      </c>
      <c r="E9">
        <v>1</v>
      </c>
      <c r="F9">
        <v>8</v>
      </c>
      <c r="G9">
        <v>2</v>
      </c>
      <c r="H9">
        <v>6</v>
      </c>
      <c r="I9">
        <v>0</v>
      </c>
      <c r="J9">
        <v>9</v>
      </c>
      <c r="K9">
        <v>0</v>
      </c>
      <c r="L9">
        <v>7</v>
      </c>
      <c r="M9">
        <v>0</v>
      </c>
      <c r="N9">
        <v>10</v>
      </c>
      <c r="P9">
        <v>8</v>
      </c>
      <c r="Q9">
        <v>0</v>
      </c>
      <c r="R9">
        <v>0</v>
      </c>
      <c r="S9">
        <v>9</v>
      </c>
      <c r="T9">
        <v>6</v>
      </c>
      <c r="U9">
        <v>1</v>
      </c>
      <c r="V9">
        <v>10</v>
      </c>
      <c r="W9">
        <v>10</v>
      </c>
      <c r="X9">
        <v>7</v>
      </c>
      <c r="Y9">
        <v>125</v>
      </c>
      <c r="Z9">
        <f>AVERAGE($Y$2:Y9)</f>
        <v>166.375</v>
      </c>
      <c r="AA9">
        <f t="shared" si="3"/>
        <v>3</v>
      </c>
    </row>
    <row r="10" spans="1:44" x14ac:dyDescent="0.25">
      <c r="A10">
        <f t="shared" si="2"/>
        <v>9</v>
      </c>
      <c r="B10" s="1">
        <v>42974</v>
      </c>
      <c r="C10">
        <v>5</v>
      </c>
      <c r="D10">
        <v>9</v>
      </c>
      <c r="E10">
        <v>0</v>
      </c>
      <c r="F10">
        <v>7</v>
      </c>
      <c r="G10">
        <v>0</v>
      </c>
      <c r="H10">
        <v>6</v>
      </c>
      <c r="I10">
        <v>3</v>
      </c>
      <c r="J10">
        <v>5</v>
      </c>
      <c r="K10">
        <v>3</v>
      </c>
      <c r="L10">
        <v>7</v>
      </c>
      <c r="M10">
        <v>2</v>
      </c>
      <c r="N10">
        <v>8</v>
      </c>
      <c r="O10">
        <v>1</v>
      </c>
      <c r="P10">
        <v>9</v>
      </c>
      <c r="Q10">
        <v>0</v>
      </c>
      <c r="R10">
        <v>8</v>
      </c>
      <c r="S10">
        <v>0</v>
      </c>
      <c r="T10">
        <v>8</v>
      </c>
      <c r="U10">
        <v>1</v>
      </c>
      <c r="V10">
        <v>6</v>
      </c>
      <c r="W10">
        <v>3</v>
      </c>
      <c r="Y10">
        <v>86</v>
      </c>
      <c r="Z10">
        <f>AVERAGE($Y$2:Y10)</f>
        <v>157.44444444444446</v>
      </c>
      <c r="AA10">
        <f t="shared" si="3"/>
        <v>0</v>
      </c>
    </row>
    <row r="11" spans="1:44" x14ac:dyDescent="0.25">
      <c r="A11">
        <f t="shared" ref="A11:A18" si="4">A10+1</f>
        <v>10</v>
      </c>
      <c r="B11" s="1">
        <v>42975</v>
      </c>
      <c r="C11">
        <v>8</v>
      </c>
      <c r="D11">
        <v>2</v>
      </c>
      <c r="E11">
        <v>6</v>
      </c>
      <c r="F11">
        <v>8</v>
      </c>
      <c r="G11">
        <v>0</v>
      </c>
      <c r="H11">
        <v>7</v>
      </c>
      <c r="I11">
        <v>1</v>
      </c>
      <c r="J11">
        <v>9</v>
      </c>
      <c r="K11">
        <v>1</v>
      </c>
      <c r="L11">
        <v>8</v>
      </c>
      <c r="M11">
        <v>1</v>
      </c>
      <c r="N11">
        <v>8</v>
      </c>
      <c r="O11">
        <v>1</v>
      </c>
      <c r="P11">
        <v>7</v>
      </c>
      <c r="Q11">
        <v>0</v>
      </c>
      <c r="R11">
        <v>4</v>
      </c>
      <c r="S11">
        <v>6</v>
      </c>
      <c r="T11">
        <v>10</v>
      </c>
      <c r="V11">
        <v>6</v>
      </c>
      <c r="W11">
        <v>3</v>
      </c>
      <c r="Y11">
        <v>132</v>
      </c>
      <c r="Z11">
        <f>AVERAGE($Y$2:Y11)</f>
        <v>154.9</v>
      </c>
      <c r="AA11">
        <f>COUNTIF(D11:X11,10)</f>
        <v>1</v>
      </c>
    </row>
    <row r="12" spans="1:44" x14ac:dyDescent="0.25">
      <c r="A12">
        <f t="shared" si="4"/>
        <v>11</v>
      </c>
      <c r="B12" s="1">
        <v>42975</v>
      </c>
      <c r="C12">
        <v>8</v>
      </c>
      <c r="D12">
        <v>8</v>
      </c>
      <c r="E12">
        <v>1</v>
      </c>
      <c r="F12">
        <v>8</v>
      </c>
      <c r="G12">
        <v>1</v>
      </c>
      <c r="H12">
        <v>7</v>
      </c>
      <c r="I12">
        <v>3</v>
      </c>
      <c r="J12">
        <v>7</v>
      </c>
      <c r="K12">
        <v>3</v>
      </c>
      <c r="L12">
        <v>10</v>
      </c>
      <c r="N12">
        <v>8</v>
      </c>
      <c r="O12">
        <v>2</v>
      </c>
      <c r="P12">
        <v>3</v>
      </c>
      <c r="Q12">
        <v>6</v>
      </c>
      <c r="R12">
        <v>6</v>
      </c>
      <c r="S12">
        <v>3</v>
      </c>
      <c r="T12">
        <v>7</v>
      </c>
      <c r="U12">
        <v>1</v>
      </c>
      <c r="V12">
        <v>5</v>
      </c>
      <c r="W12">
        <v>1</v>
      </c>
      <c r="Y12">
        <v>120</v>
      </c>
      <c r="Z12">
        <f>AVERAGE($Y$2:Y12)</f>
        <v>151.72727272727272</v>
      </c>
      <c r="AA12">
        <f>COUNTIF(E12:X12,10)</f>
        <v>1</v>
      </c>
    </row>
    <row r="13" spans="1:44" x14ac:dyDescent="0.25">
      <c r="A13">
        <f t="shared" si="4"/>
        <v>12</v>
      </c>
      <c r="B13" s="1">
        <v>42980</v>
      </c>
      <c r="C13">
        <v>7</v>
      </c>
      <c r="D13">
        <v>6</v>
      </c>
      <c r="E13">
        <v>3</v>
      </c>
      <c r="F13">
        <v>6</v>
      </c>
      <c r="G13">
        <v>3</v>
      </c>
      <c r="H13">
        <v>9</v>
      </c>
      <c r="I13">
        <v>1</v>
      </c>
      <c r="J13">
        <v>8</v>
      </c>
      <c r="K13">
        <v>2</v>
      </c>
      <c r="L13">
        <v>6</v>
      </c>
      <c r="M13">
        <v>3</v>
      </c>
      <c r="N13">
        <v>7</v>
      </c>
      <c r="O13">
        <v>2</v>
      </c>
      <c r="P13">
        <v>10</v>
      </c>
      <c r="R13">
        <v>9</v>
      </c>
      <c r="S13">
        <v>0</v>
      </c>
      <c r="T13">
        <v>10</v>
      </c>
      <c r="V13">
        <v>9</v>
      </c>
      <c r="W13">
        <v>1</v>
      </c>
      <c r="X13">
        <v>6</v>
      </c>
      <c r="Y13">
        <v>134</v>
      </c>
      <c r="Z13">
        <f>AVERAGE($Y$2:Y13)</f>
        <v>150.25</v>
      </c>
      <c r="AA13">
        <f t="shared" ref="AA13:AA18" si="5">COUNTIF(D13:X13,10)</f>
        <v>2</v>
      </c>
    </row>
    <row r="14" spans="1:44" x14ac:dyDescent="0.25">
      <c r="A14">
        <f t="shared" si="4"/>
        <v>13</v>
      </c>
      <c r="B14" s="1">
        <v>42980</v>
      </c>
      <c r="C14">
        <v>7</v>
      </c>
      <c r="D14">
        <v>10</v>
      </c>
      <c r="F14">
        <v>7</v>
      </c>
      <c r="G14">
        <v>2</v>
      </c>
      <c r="H14">
        <v>10</v>
      </c>
      <c r="J14">
        <v>10</v>
      </c>
      <c r="L14">
        <v>9</v>
      </c>
      <c r="M14">
        <v>1</v>
      </c>
      <c r="N14">
        <v>7</v>
      </c>
      <c r="O14">
        <v>2</v>
      </c>
      <c r="P14">
        <v>8</v>
      </c>
      <c r="Q14">
        <v>0</v>
      </c>
      <c r="R14">
        <v>9</v>
      </c>
      <c r="S14">
        <v>1</v>
      </c>
      <c r="T14">
        <v>10</v>
      </c>
      <c r="V14">
        <v>6</v>
      </c>
      <c r="W14">
        <v>2</v>
      </c>
      <c r="Y14">
        <v>157</v>
      </c>
      <c r="Z14">
        <f>AVERAGE($Y$2:Y14)</f>
        <v>150.76923076923077</v>
      </c>
      <c r="AA14">
        <f t="shared" si="5"/>
        <v>4</v>
      </c>
    </row>
    <row r="15" spans="1:44" x14ac:dyDescent="0.25">
      <c r="A15">
        <f t="shared" si="4"/>
        <v>14</v>
      </c>
      <c r="B15" s="1">
        <v>42980</v>
      </c>
      <c r="C15">
        <v>7</v>
      </c>
      <c r="D15">
        <v>9</v>
      </c>
      <c r="E15">
        <v>0</v>
      </c>
      <c r="F15">
        <v>7</v>
      </c>
      <c r="G15">
        <v>3</v>
      </c>
      <c r="H15">
        <v>8</v>
      </c>
      <c r="I15">
        <v>1</v>
      </c>
      <c r="J15">
        <v>7</v>
      </c>
      <c r="K15">
        <v>1</v>
      </c>
      <c r="L15">
        <v>5</v>
      </c>
      <c r="M15">
        <v>4</v>
      </c>
      <c r="N15">
        <v>10</v>
      </c>
      <c r="P15">
        <v>10</v>
      </c>
      <c r="R15">
        <v>8</v>
      </c>
      <c r="S15">
        <v>0</v>
      </c>
      <c r="T15">
        <v>8</v>
      </c>
      <c r="U15">
        <v>2</v>
      </c>
      <c r="V15">
        <v>6</v>
      </c>
      <c r="W15">
        <v>3</v>
      </c>
      <c r="Y15">
        <v>132</v>
      </c>
      <c r="Z15">
        <f>AVERAGE($Y$2:Y15)</f>
        <v>149.42857142857142</v>
      </c>
      <c r="AA15">
        <f t="shared" si="5"/>
        <v>2</v>
      </c>
    </row>
    <row r="16" spans="1:44" x14ac:dyDescent="0.25">
      <c r="A16">
        <f t="shared" si="4"/>
        <v>15</v>
      </c>
      <c r="B16" s="1">
        <v>42981</v>
      </c>
      <c r="C16">
        <v>11</v>
      </c>
      <c r="D16">
        <v>9</v>
      </c>
      <c r="E16">
        <v>0</v>
      </c>
      <c r="F16">
        <v>10</v>
      </c>
      <c r="H16">
        <v>9</v>
      </c>
      <c r="I16">
        <v>0</v>
      </c>
      <c r="J16">
        <v>10</v>
      </c>
      <c r="L16">
        <v>6</v>
      </c>
      <c r="M16">
        <v>1</v>
      </c>
      <c r="N16">
        <v>7</v>
      </c>
      <c r="O16">
        <v>1</v>
      </c>
      <c r="P16">
        <v>8</v>
      </c>
      <c r="Q16">
        <v>0</v>
      </c>
      <c r="R16">
        <v>9</v>
      </c>
      <c r="S16">
        <v>0</v>
      </c>
      <c r="T16">
        <v>10</v>
      </c>
      <c r="V16">
        <v>8</v>
      </c>
      <c r="W16">
        <v>2</v>
      </c>
      <c r="X16">
        <v>7</v>
      </c>
      <c r="Y16">
        <v>123</v>
      </c>
      <c r="Z16">
        <f>AVERAGE($Y$2:Y16)</f>
        <v>147.66666666666666</v>
      </c>
      <c r="AA16">
        <f t="shared" si="5"/>
        <v>3</v>
      </c>
    </row>
    <row r="17" spans="1:27" x14ac:dyDescent="0.25">
      <c r="A17">
        <f t="shared" si="4"/>
        <v>16</v>
      </c>
      <c r="B17" s="1">
        <v>42981</v>
      </c>
      <c r="C17">
        <v>11</v>
      </c>
      <c r="D17">
        <v>8</v>
      </c>
      <c r="E17">
        <v>0</v>
      </c>
      <c r="F17">
        <v>8</v>
      </c>
      <c r="G17">
        <v>2</v>
      </c>
      <c r="H17">
        <v>6</v>
      </c>
      <c r="I17">
        <v>0</v>
      </c>
      <c r="J17">
        <v>7</v>
      </c>
      <c r="K17">
        <v>0</v>
      </c>
      <c r="L17">
        <v>8</v>
      </c>
      <c r="M17">
        <v>0</v>
      </c>
      <c r="N17">
        <v>3</v>
      </c>
      <c r="O17">
        <v>6</v>
      </c>
      <c r="P17">
        <v>8</v>
      </c>
      <c r="Q17">
        <v>1</v>
      </c>
      <c r="R17">
        <v>8</v>
      </c>
      <c r="S17">
        <v>2</v>
      </c>
      <c r="T17">
        <v>7</v>
      </c>
      <c r="U17">
        <v>2</v>
      </c>
      <c r="V17">
        <v>6</v>
      </c>
      <c r="W17">
        <v>0</v>
      </c>
      <c r="Y17">
        <v>95</v>
      </c>
      <c r="Z17">
        <f>AVERAGE($Y$2:Y17)</f>
        <v>144.375</v>
      </c>
      <c r="AA17">
        <f t="shared" si="5"/>
        <v>0</v>
      </c>
    </row>
    <row r="18" spans="1:27" x14ac:dyDescent="0.25">
      <c r="A18">
        <f t="shared" si="4"/>
        <v>17</v>
      </c>
      <c r="B18" s="1">
        <v>42981</v>
      </c>
      <c r="C18">
        <v>11</v>
      </c>
      <c r="D18">
        <v>5</v>
      </c>
      <c r="E18">
        <v>4</v>
      </c>
      <c r="F18">
        <v>8</v>
      </c>
      <c r="G18">
        <v>2</v>
      </c>
      <c r="H18">
        <v>8</v>
      </c>
      <c r="I18">
        <v>2</v>
      </c>
      <c r="J18">
        <v>10</v>
      </c>
      <c r="L18">
        <v>3</v>
      </c>
      <c r="M18">
        <v>5</v>
      </c>
      <c r="N18">
        <v>9</v>
      </c>
      <c r="O18">
        <v>0</v>
      </c>
      <c r="P18">
        <v>8</v>
      </c>
      <c r="Q18">
        <v>1</v>
      </c>
      <c r="R18">
        <v>9</v>
      </c>
      <c r="S18">
        <v>1</v>
      </c>
      <c r="T18">
        <v>1</v>
      </c>
      <c r="U18">
        <v>9</v>
      </c>
      <c r="V18">
        <v>6</v>
      </c>
      <c r="W18">
        <v>3</v>
      </c>
      <c r="Y18">
        <v>127</v>
      </c>
      <c r="Z18">
        <f>AVERAGE($Y$2:Y18)</f>
        <v>143.35294117647058</v>
      </c>
      <c r="AA18">
        <f t="shared" si="5"/>
        <v>1</v>
      </c>
    </row>
    <row r="19" spans="1:27" x14ac:dyDescent="0.25">
      <c r="A19">
        <f>A18+1</f>
        <v>18</v>
      </c>
      <c r="B19" s="2">
        <v>42987</v>
      </c>
      <c r="C19">
        <v>11</v>
      </c>
      <c r="D19">
        <v>7</v>
      </c>
      <c r="E19">
        <v>3</v>
      </c>
      <c r="F19">
        <v>10</v>
      </c>
      <c r="H19">
        <v>10</v>
      </c>
      <c r="J19">
        <v>10</v>
      </c>
      <c r="L19">
        <v>7</v>
      </c>
      <c r="M19">
        <v>3</v>
      </c>
      <c r="N19">
        <v>2</v>
      </c>
      <c r="O19">
        <v>8</v>
      </c>
      <c r="P19">
        <v>10</v>
      </c>
      <c r="R19">
        <v>7</v>
      </c>
      <c r="S19">
        <v>3</v>
      </c>
      <c r="T19">
        <v>10</v>
      </c>
      <c r="V19">
        <v>9</v>
      </c>
      <c r="W19">
        <v>1</v>
      </c>
      <c r="X19">
        <v>5</v>
      </c>
      <c r="Y19">
        <v>204</v>
      </c>
      <c r="Z19">
        <f>AVERAGE($Y$2:Y19)</f>
        <v>146.72222222222223</v>
      </c>
      <c r="AA19">
        <f>COUNTIF(D19:X19,10)</f>
        <v>5</v>
      </c>
    </row>
    <row r="20" spans="1:27" x14ac:dyDescent="0.25">
      <c r="A20">
        <f>A19+1</f>
        <v>19</v>
      </c>
      <c r="B20" s="2">
        <v>42987</v>
      </c>
      <c r="C20">
        <v>11</v>
      </c>
      <c r="D20">
        <v>7</v>
      </c>
      <c r="E20">
        <v>2</v>
      </c>
      <c r="F20">
        <v>10</v>
      </c>
      <c r="H20">
        <v>10</v>
      </c>
      <c r="J20">
        <v>9</v>
      </c>
      <c r="K20">
        <v>1</v>
      </c>
      <c r="L20">
        <v>10</v>
      </c>
      <c r="N20">
        <v>9</v>
      </c>
      <c r="O20">
        <v>0</v>
      </c>
      <c r="P20">
        <v>8</v>
      </c>
      <c r="Q20">
        <v>0</v>
      </c>
      <c r="R20">
        <v>8</v>
      </c>
      <c r="S20">
        <v>1</v>
      </c>
      <c r="T20">
        <v>9</v>
      </c>
      <c r="U20">
        <v>0</v>
      </c>
      <c r="V20">
        <v>7</v>
      </c>
      <c r="W20">
        <v>3</v>
      </c>
      <c r="X20">
        <v>5</v>
      </c>
      <c r="Y20">
        <v>147</v>
      </c>
      <c r="Z20">
        <f>AVERAGE($Y$2:Y20)</f>
        <v>146.73684210526315</v>
      </c>
      <c r="AA20">
        <f>COUNTIF(D20:X20,10)</f>
        <v>3</v>
      </c>
    </row>
    <row r="21" spans="1:27" x14ac:dyDescent="0.25">
      <c r="A21">
        <f>A20+1</f>
        <v>20</v>
      </c>
      <c r="B21" s="2">
        <v>42987</v>
      </c>
      <c r="C21">
        <v>11</v>
      </c>
      <c r="D21">
        <v>8</v>
      </c>
      <c r="E21">
        <v>0</v>
      </c>
      <c r="F21">
        <v>3</v>
      </c>
      <c r="G21">
        <v>6</v>
      </c>
      <c r="H21">
        <v>9</v>
      </c>
      <c r="I21">
        <v>1</v>
      </c>
      <c r="J21">
        <v>10</v>
      </c>
      <c r="L21">
        <v>7</v>
      </c>
      <c r="M21">
        <v>3</v>
      </c>
      <c r="N21">
        <v>7</v>
      </c>
      <c r="O21">
        <v>3</v>
      </c>
      <c r="P21">
        <v>10</v>
      </c>
      <c r="R21">
        <v>8</v>
      </c>
      <c r="S21">
        <v>1</v>
      </c>
      <c r="T21">
        <v>5</v>
      </c>
      <c r="U21">
        <v>4</v>
      </c>
      <c r="V21">
        <v>10</v>
      </c>
      <c r="W21">
        <v>6</v>
      </c>
      <c r="X21">
        <v>3</v>
      </c>
      <c r="Y21">
        <v>150</v>
      </c>
      <c r="Z21">
        <f>AVERAGE($Y$2:Y21)</f>
        <v>146.9</v>
      </c>
      <c r="AA21">
        <f>COUNTIF(D21:X21,10)</f>
        <v>3</v>
      </c>
    </row>
    <row r="22" spans="1:27" x14ac:dyDescent="0.25">
      <c r="A22">
        <f>A21+1</f>
        <v>21</v>
      </c>
      <c r="B22" s="2">
        <v>42988</v>
      </c>
      <c r="C22">
        <v>7</v>
      </c>
      <c r="D22">
        <v>8</v>
      </c>
      <c r="E22">
        <v>1</v>
      </c>
      <c r="F22">
        <v>7</v>
      </c>
      <c r="G22">
        <v>2</v>
      </c>
      <c r="H22">
        <v>8</v>
      </c>
      <c r="I22">
        <v>1</v>
      </c>
      <c r="J22">
        <v>9</v>
      </c>
      <c r="K22">
        <v>0</v>
      </c>
      <c r="L22">
        <v>10</v>
      </c>
      <c r="N22">
        <v>9</v>
      </c>
      <c r="O22">
        <v>0</v>
      </c>
      <c r="P22">
        <v>7</v>
      </c>
      <c r="Q22">
        <v>3</v>
      </c>
      <c r="R22">
        <v>6</v>
      </c>
      <c r="S22">
        <v>4</v>
      </c>
      <c r="T22">
        <v>9</v>
      </c>
      <c r="U22">
        <v>1</v>
      </c>
      <c r="V22">
        <v>10</v>
      </c>
      <c r="W22">
        <v>6</v>
      </c>
      <c r="X22">
        <v>4</v>
      </c>
      <c r="Y22">
        <v>139</v>
      </c>
      <c r="Z22">
        <f>AVERAGE($Y$2:Y22)</f>
        <v>146.52380952380952</v>
      </c>
      <c r="AA22">
        <f>COUNTIF(D22:X22,10)</f>
        <v>2</v>
      </c>
    </row>
    <row r="23" spans="1:27" x14ac:dyDescent="0.25">
      <c r="A23">
        <f>A22+1</f>
        <v>22</v>
      </c>
      <c r="B23" s="2">
        <v>42988</v>
      </c>
      <c r="C23">
        <v>7</v>
      </c>
      <c r="D23">
        <v>7</v>
      </c>
      <c r="E23">
        <v>3</v>
      </c>
      <c r="F23">
        <v>6</v>
      </c>
      <c r="G23">
        <v>1</v>
      </c>
      <c r="H23">
        <v>1</v>
      </c>
      <c r="I23">
        <v>7</v>
      </c>
      <c r="J23">
        <v>9</v>
      </c>
      <c r="K23">
        <v>1</v>
      </c>
      <c r="L23">
        <v>7</v>
      </c>
      <c r="M23">
        <v>2</v>
      </c>
      <c r="N23">
        <v>3</v>
      </c>
      <c r="O23">
        <v>2</v>
      </c>
      <c r="P23">
        <v>6</v>
      </c>
      <c r="Q23">
        <v>3</v>
      </c>
      <c r="R23">
        <v>8</v>
      </c>
      <c r="S23">
        <v>2</v>
      </c>
      <c r="T23">
        <v>6</v>
      </c>
      <c r="U23">
        <v>0</v>
      </c>
      <c r="V23">
        <v>6</v>
      </c>
      <c r="W23">
        <v>2</v>
      </c>
      <c r="Y23">
        <v>101</v>
      </c>
      <c r="Z23">
        <f>AVERAGE($Y$2:Y23)</f>
        <v>144.45454545454547</v>
      </c>
      <c r="AA23">
        <f>COUNTIF(D23:X23,10)</f>
        <v>0</v>
      </c>
    </row>
    <row r="24" spans="1:27" x14ac:dyDescent="0.25">
      <c r="A24">
        <f>A23+1</f>
        <v>23</v>
      </c>
      <c r="B24" s="2">
        <v>42988</v>
      </c>
      <c r="C24">
        <v>7</v>
      </c>
      <c r="D24">
        <v>10</v>
      </c>
      <c r="F24">
        <v>9</v>
      </c>
      <c r="G24">
        <v>1</v>
      </c>
      <c r="H24">
        <v>9</v>
      </c>
      <c r="I24">
        <v>1</v>
      </c>
      <c r="J24">
        <v>8</v>
      </c>
      <c r="K24">
        <v>2</v>
      </c>
      <c r="L24">
        <v>7</v>
      </c>
      <c r="M24">
        <v>0</v>
      </c>
      <c r="N24">
        <v>10</v>
      </c>
      <c r="P24">
        <v>10</v>
      </c>
      <c r="R24">
        <v>9</v>
      </c>
      <c r="S24">
        <v>0</v>
      </c>
      <c r="T24">
        <v>5</v>
      </c>
      <c r="U24">
        <v>1</v>
      </c>
      <c r="V24">
        <v>9</v>
      </c>
      <c r="W24">
        <v>1</v>
      </c>
      <c r="X24">
        <v>9</v>
      </c>
      <c r="Y24">
        <v>163</v>
      </c>
      <c r="Z24">
        <f>AVERAGE($Y$2:Y24)</f>
        <v>145.2608695652174</v>
      </c>
      <c r="AA24">
        <f>COUNTIF(D24:X24,10)</f>
        <v>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2017-08-27T05:34:34Z</dcterms:created>
  <dcterms:modified xsi:type="dcterms:W3CDTF">2017-09-11T08:03:48Z</dcterms:modified>
</cp:coreProperties>
</file>