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insane/Documents/UvA Work/Automating equity/Study 1/Write-ups/Sectors Tables/"/>
    </mc:Choice>
  </mc:AlternateContent>
  <xr:revisionPtr revIDLastSave="0" documentId="13_ncr:1_{990EA086-1967-C94F-9D27-25F9365C6F8E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Gender IN EXCEL FIXED - Employ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L36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36" i="2"/>
  <c r="I36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K3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36" i="2"/>
  <c r="C36" i="2"/>
  <c r="H27" i="2" l="1"/>
  <c r="H28" i="2"/>
  <c r="H29" i="2"/>
  <c r="H30" i="2"/>
  <c r="H31" i="2"/>
  <c r="H32" i="2"/>
  <c r="H33" i="2"/>
  <c r="H34" i="2"/>
  <c r="H35" i="2"/>
  <c r="H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8" i="2"/>
  <c r="L28" i="2" l="1"/>
  <c r="L31" i="2"/>
  <c r="L11" i="2"/>
  <c r="L17" i="2"/>
  <c r="L10" i="2"/>
  <c r="L18" i="2"/>
  <c r="L27" i="2"/>
  <c r="L29" i="2"/>
  <c r="L9" i="2"/>
  <c r="L35" i="2"/>
  <c r="L34" i="2"/>
  <c r="L25" i="2"/>
  <c r="L16" i="2"/>
  <c r="L33" i="2"/>
  <c r="L24" i="2"/>
  <c r="L14" i="2"/>
  <c r="L32" i="2"/>
  <c r="L22" i="2"/>
  <c r="L13" i="2"/>
  <c r="L8" i="2"/>
  <c r="L30" i="2"/>
  <c r="L21" i="2"/>
  <c r="L12" i="2"/>
  <c r="L19" i="2"/>
  <c r="L20" i="2"/>
  <c r="L26" i="2"/>
  <c r="L15" i="2"/>
  <c r="L23" i="2"/>
</calcChain>
</file>

<file path=xl/sharedStrings.xml><?xml version="1.0" encoding="utf-8"?>
<sst xmlns="http://schemas.openxmlformats.org/spreadsheetml/2006/main" count="51" uniqueCount="44">
  <si>
    <t>Industry class / branch (SIC2008) </t>
  </si>
  <si>
    <t>AU All economic activities</t>
  </si>
  <si>
    <t>AF Agriculture and industry</t>
  </si>
  <si>
    <t>A Agriculture, forestry and fishing</t>
  </si>
  <si>
    <t>BF Manifacturing and energy</t>
  </si>
  <si>
    <t>BE Industry (no construction), energy</t>
  </si>
  <si>
    <t xml:space="preserve">B Mining and quarrying </t>
  </si>
  <si>
    <t>C Manufacturing</t>
  </si>
  <si>
    <t>D Energy supply</t>
  </si>
  <si>
    <t>E Water supply and waste management</t>
  </si>
  <si>
    <t>F Construction</t>
  </si>
  <si>
    <t>GN Commercial services</t>
  </si>
  <si>
    <t>GI Trade, transport, hotels, catering</t>
  </si>
  <si>
    <t>G Wholesale and retail trade</t>
  </si>
  <si>
    <t>H Transportation and storage</t>
  </si>
  <si>
    <t>I Accommodation and food serving</t>
  </si>
  <si>
    <t>J Information and communication</t>
  </si>
  <si>
    <t>K Financial institutions</t>
  </si>
  <si>
    <t>L Renting, buying, selling real estate</t>
  </si>
  <si>
    <t>MN Business services</t>
  </si>
  <si>
    <t>M Other specialized business services</t>
  </si>
  <si>
    <t>N Renting and other business support</t>
  </si>
  <si>
    <t>OU Noncommercial services</t>
  </si>
  <si>
    <t>OQ Government and care</t>
  </si>
  <si>
    <t>O Public administration and services</t>
  </si>
  <si>
    <t>P Education</t>
  </si>
  <si>
    <t>Q Health and social work activities</t>
  </si>
  <si>
    <t>RU Culture, recreation, other services</t>
  </si>
  <si>
    <t>R Culture, sports and recreation</t>
  </si>
  <si>
    <t>S Other service activities</t>
  </si>
  <si>
    <t>Source: CBS</t>
  </si>
  <si>
    <t>Male</t>
  </si>
  <si>
    <t>Female</t>
  </si>
  <si>
    <t>Gender</t>
  </si>
  <si>
    <t>Younger (&lt; 45)</t>
  </si>
  <si>
    <t>Total (excluding AU)</t>
  </si>
  <si>
    <t>Total Employment</t>
  </si>
  <si>
    <t>Older (&gt;= 45)</t>
  </si>
  <si>
    <t>%</t>
  </si>
  <si>
    <t>Total %</t>
  </si>
  <si>
    <t>Jobs Count per Sector (x 1000)</t>
  </si>
  <si>
    <t>n</t>
  </si>
  <si>
    <r>
      <t xml:space="preserve">Note. </t>
    </r>
    <r>
      <rPr>
        <b/>
        <sz val="12"/>
        <color theme="1"/>
        <rFont val="Times New Roman"/>
        <family val="1"/>
      </rPr>
      <t>Bolded percentages</t>
    </r>
    <r>
      <rPr>
        <sz val="12"/>
        <color theme="1"/>
        <rFont val="Times New Roman"/>
        <family val="1"/>
      </rPr>
      <t xml:space="preserve"> indicate sectors that are segregated.
Threshold for gender = 47.56% ± 20%
Threshold for age = 42.06% ± 10%</t>
    </r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</si>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</sst>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11" xfId="0" applyNumberFormat="1" applyFont="1" applyBorder="1" applyAlignment="1">
      <alignment horizontal="center"/>
    </xf>
    <xf numFmtId="10" fontId="20" fillId="0" borderId="11" xfId="42" applyNumberFormat="1" applyFont="1" applyBorder="1" applyAlignment="1">
      <alignment horizontal="center"/>
    </xf>
    <xf numFmtId="0" fontId="20" fillId="0" borderId="0" xfId="0" applyNumberFormat="1" applyFont="1" applyAlignment="1">
      <alignment horizontal="center"/>
    </xf>
    <xf numFmtId="10" fontId="20" fillId="0" borderId="0" xfId="42" applyNumberFormat="1" applyFont="1" applyAlignment="1">
      <alignment horizontal="center"/>
    </xf>
    <xf numFmtId="9" fontId="20" fillId="0" borderId="0" xfId="42" applyFont="1" applyAlignment="1">
      <alignment horizontal="center"/>
    </xf>
    <xf numFmtId="0" fontId="19" fillId="0" borderId="11" xfId="0" applyFont="1" applyBorder="1"/>
    <xf numFmtId="10" fontId="19" fillId="0" borderId="11" xfId="0" applyNumberFormat="1" applyFont="1" applyBorder="1" applyAlignment="1">
      <alignment horizontal="center"/>
    </xf>
    <xf numFmtId="0" fontId="21" fillId="0" borderId="0" xfId="0" applyFont="1" applyAlignment="1">
      <alignment horizontal="left" indent="1"/>
    </xf>
    <xf numFmtId="9" fontId="20" fillId="0" borderId="0" xfId="42" applyNumberFormat="1" applyFont="1" applyAlignment="1">
      <alignment horizontal="center"/>
    </xf>
    <xf numFmtId="0" fontId="20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0" xfId="0" applyFont="1" applyFill="1"/>
    <xf numFmtId="0" fontId="20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2" fillId="33" borderId="0" xfId="0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/>
    </xf>
    <xf numFmtId="9" fontId="23" fillId="0" borderId="0" xfId="42" applyFont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33" borderId="0" xfId="0" applyFont="1" applyFill="1" applyAlignment="1">
      <alignment horizontal="left" vertical="center" wrapText="1"/>
    </xf>
    <xf numFmtId="0" fontId="19" fillId="33" borderId="11" xfId="0" applyFont="1" applyFill="1" applyBorder="1" applyAlignment="1">
      <alignment horizontal="left" wrapText="1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2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showGridLines="0" tabSelected="1" zoomScale="103" zoomScaleNormal="101" workbookViewId="0">
      <selection activeCell="M12" sqref="M12"/>
    </sheetView>
  </sheetViews>
  <sheetFormatPr baseColWidth="10" defaultColWidth="15.83203125" defaultRowHeight="16" x14ac:dyDescent="0.2"/>
  <cols>
    <col min="1" max="2" width="17.1640625" style="2" customWidth="1"/>
    <col min="3" max="3" width="9.83203125" style="2" customWidth="1"/>
    <col min="4" max="4" width="11.6640625" style="2" customWidth="1"/>
    <col min="5" max="5" width="10.1640625" style="2" customWidth="1"/>
    <col min="6" max="6" width="11" style="2" customWidth="1"/>
    <col min="7" max="7" width="9.83203125" style="14" customWidth="1"/>
    <col min="8" max="8" width="11.5" style="2" customWidth="1"/>
    <col min="9" max="9" width="10.1640625" style="14" customWidth="1"/>
    <col min="10" max="10" width="11" style="2" customWidth="1"/>
    <col min="11" max="11" width="9.83203125" style="2" customWidth="1"/>
    <col min="12" max="12" width="12.1640625" style="2" customWidth="1"/>
    <col min="13" max="16384" width="15.83203125" style="2"/>
  </cols>
  <sheetData>
    <row r="1" spans="1:12" x14ac:dyDescent="0.2">
      <c r="A1" s="1"/>
    </row>
    <row r="2" spans="1:12" x14ac:dyDescent="0.2">
      <c r="A2" s="1"/>
    </row>
    <row r="3" spans="1:12" x14ac:dyDescent="0.2">
      <c r="A3" s="22" t="s">
        <v>40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6" customHeight="1" x14ac:dyDescent="0.2">
      <c r="A4" s="25" t="s">
        <v>0</v>
      </c>
      <c r="B4" s="25"/>
      <c r="C4" s="22" t="s">
        <v>33</v>
      </c>
      <c r="D4" s="22"/>
      <c r="E4" s="22"/>
      <c r="F4" s="22"/>
      <c r="G4" s="22" t="s">
        <v>43</v>
      </c>
      <c r="H4" s="22"/>
      <c r="I4" s="22"/>
      <c r="J4" s="22"/>
      <c r="K4" s="28" t="s">
        <v>36</v>
      </c>
      <c r="L4" s="28"/>
    </row>
    <row r="5" spans="1:12" x14ac:dyDescent="0.2">
      <c r="A5" s="26"/>
      <c r="B5" s="26"/>
      <c r="C5" s="22" t="s">
        <v>32</v>
      </c>
      <c r="D5" s="22"/>
      <c r="E5" s="22" t="s">
        <v>31</v>
      </c>
      <c r="F5" s="22"/>
      <c r="G5" s="29" t="s">
        <v>37</v>
      </c>
      <c r="H5" s="29"/>
      <c r="I5" s="29" t="s">
        <v>34</v>
      </c>
      <c r="J5" s="29"/>
      <c r="K5" s="29"/>
      <c r="L5" s="29"/>
    </row>
    <row r="6" spans="1:12" ht="17" x14ac:dyDescent="0.2">
      <c r="A6" s="27"/>
      <c r="B6" s="27"/>
      <c r="C6" s="19" t="s">
        <v>41</v>
      </c>
      <c r="D6" s="17" t="s">
        <v>38</v>
      </c>
      <c r="E6" s="19" t="s">
        <v>41</v>
      </c>
      <c r="F6" s="17" t="s">
        <v>38</v>
      </c>
      <c r="G6" s="19" t="s">
        <v>41</v>
      </c>
      <c r="H6" s="17" t="s">
        <v>38</v>
      </c>
      <c r="I6" s="19" t="s">
        <v>41</v>
      </c>
      <c r="J6" s="17" t="s">
        <v>38</v>
      </c>
      <c r="K6" s="19" t="s">
        <v>41</v>
      </c>
      <c r="L6" s="17" t="s">
        <v>39</v>
      </c>
    </row>
    <row r="7" spans="1:12" x14ac:dyDescent="0.2">
      <c r="A7" s="24" t="s">
        <v>1</v>
      </c>
      <c r="B7" s="24"/>
      <c r="C7" s="3">
        <v>4030</v>
      </c>
      <c r="D7" s="3"/>
      <c r="E7" s="3">
        <v>4363</v>
      </c>
      <c r="F7" s="3"/>
      <c r="G7" s="15">
        <v>3497</v>
      </c>
      <c r="H7" s="12"/>
      <c r="I7" s="15">
        <v>4895</v>
      </c>
      <c r="J7" s="12"/>
      <c r="K7" s="3">
        <v>8392</v>
      </c>
      <c r="L7" s="4"/>
    </row>
    <row r="8" spans="1:12" ht="16" customHeight="1" x14ac:dyDescent="0.2">
      <c r="A8" s="23" t="s">
        <v>2</v>
      </c>
      <c r="B8" s="23"/>
      <c r="C8" s="5">
        <v>270</v>
      </c>
      <c r="D8" s="7">
        <f>C8/K8</f>
        <v>0.2099533437013997</v>
      </c>
      <c r="E8" s="5">
        <v>1015</v>
      </c>
      <c r="F8" s="21">
        <f t="shared" ref="F8:F35" si="0">E8/K8</f>
        <v>0.78926905132192848</v>
      </c>
      <c r="G8" s="18">
        <v>650</v>
      </c>
      <c r="H8" s="7">
        <f t="shared" ref="H8:H35" si="1">G8/K8</f>
        <v>0.50544323483670295</v>
      </c>
      <c r="I8" s="18">
        <v>635</v>
      </c>
      <c r="J8" s="7">
        <f t="shared" ref="J8:J35" si="2">I8/K8</f>
        <v>0.49377916018662521</v>
      </c>
      <c r="K8" s="5">
        <v>1286</v>
      </c>
      <c r="L8" s="6">
        <f>K8/K36</f>
        <v>5.0886356441912001E-2</v>
      </c>
    </row>
    <row r="9" spans="1:12" ht="16" customHeight="1" x14ac:dyDescent="0.2">
      <c r="A9" s="23" t="s">
        <v>3</v>
      </c>
      <c r="B9" s="23"/>
      <c r="C9" s="5">
        <v>39</v>
      </c>
      <c r="D9" s="11">
        <f t="shared" ref="D8:D35" si="3">C9/K9</f>
        <v>0.3482142857142857</v>
      </c>
      <c r="E9" s="5">
        <v>73</v>
      </c>
      <c r="F9" s="7">
        <f t="shared" si="0"/>
        <v>0.6517857142857143</v>
      </c>
      <c r="G9" s="18">
        <v>40</v>
      </c>
      <c r="H9" s="7">
        <f t="shared" si="1"/>
        <v>0.35714285714285715</v>
      </c>
      <c r="I9" s="18">
        <v>71</v>
      </c>
      <c r="J9" s="7">
        <f t="shared" si="2"/>
        <v>0.6339285714285714</v>
      </c>
      <c r="K9" s="5">
        <v>112</v>
      </c>
      <c r="L9" s="6">
        <f>K9/K36</f>
        <v>4.431782209559987E-3</v>
      </c>
    </row>
    <row r="10" spans="1:12" ht="16" customHeight="1" x14ac:dyDescent="0.2">
      <c r="A10" s="23" t="s">
        <v>4</v>
      </c>
      <c r="B10" s="23"/>
      <c r="C10" s="5">
        <v>232</v>
      </c>
      <c r="D10" s="11">
        <f t="shared" si="3"/>
        <v>0.19761499148211242</v>
      </c>
      <c r="E10" s="5">
        <v>942</v>
      </c>
      <c r="F10" s="21">
        <f t="shared" si="0"/>
        <v>0.80238500851788752</v>
      </c>
      <c r="G10" s="18">
        <v>611</v>
      </c>
      <c r="H10" s="7">
        <f t="shared" si="1"/>
        <v>0.52044293015332199</v>
      </c>
      <c r="I10" s="18">
        <v>564</v>
      </c>
      <c r="J10" s="7">
        <f t="shared" si="2"/>
        <v>0.48040885860306642</v>
      </c>
      <c r="K10" s="5">
        <v>1174</v>
      </c>
      <c r="L10" s="6">
        <f>K10/K36</f>
        <v>4.6454574232352011E-2</v>
      </c>
    </row>
    <row r="11" spans="1:12" ht="16" customHeight="1" x14ac:dyDescent="0.2">
      <c r="A11" s="23" t="s">
        <v>5</v>
      </c>
      <c r="B11" s="23"/>
      <c r="C11" s="5">
        <v>190</v>
      </c>
      <c r="D11" s="11">
        <f t="shared" si="3"/>
        <v>0.22646007151370678</v>
      </c>
      <c r="E11" s="5">
        <v>649</v>
      </c>
      <c r="F11" s="21">
        <f t="shared" si="0"/>
        <v>0.77353992848629316</v>
      </c>
      <c r="G11" s="18">
        <v>451</v>
      </c>
      <c r="H11" s="7">
        <f t="shared" si="1"/>
        <v>0.53754469606674615</v>
      </c>
      <c r="I11" s="18">
        <v>386</v>
      </c>
      <c r="J11" s="7">
        <f t="shared" si="2"/>
        <v>0.46007151370679378</v>
      </c>
      <c r="K11" s="5">
        <v>839</v>
      </c>
      <c r="L11" s="6">
        <f>K11/K36</f>
        <v>3.3198797087685979E-2</v>
      </c>
    </row>
    <row r="12" spans="1:12" ht="16" customHeight="1" x14ac:dyDescent="0.2">
      <c r="A12" s="23" t="s">
        <v>6</v>
      </c>
      <c r="B12" s="23"/>
      <c r="C12" s="5">
        <v>1</v>
      </c>
      <c r="D12" s="11">
        <f t="shared" si="3"/>
        <v>0.125</v>
      </c>
      <c r="E12" s="5">
        <v>7</v>
      </c>
      <c r="F12" s="21">
        <f t="shared" si="0"/>
        <v>0.875</v>
      </c>
      <c r="G12" s="18">
        <v>4</v>
      </c>
      <c r="H12" s="7">
        <f t="shared" si="1"/>
        <v>0.5</v>
      </c>
      <c r="I12" s="18">
        <v>4</v>
      </c>
      <c r="J12" s="7">
        <f t="shared" si="2"/>
        <v>0.5</v>
      </c>
      <c r="K12" s="5">
        <v>8</v>
      </c>
      <c r="L12" s="6">
        <f>K12/K36</f>
        <v>3.1655587211142766E-4</v>
      </c>
    </row>
    <row r="13" spans="1:12" ht="16" customHeight="1" x14ac:dyDescent="0.2">
      <c r="A13" s="23" t="s">
        <v>7</v>
      </c>
      <c r="B13" s="23"/>
      <c r="C13" s="5">
        <v>174</v>
      </c>
      <c r="D13" s="11">
        <f t="shared" si="3"/>
        <v>0.22715404699738903</v>
      </c>
      <c r="E13" s="5">
        <v>592</v>
      </c>
      <c r="F13" s="21">
        <f t="shared" si="0"/>
        <v>0.77284595300261094</v>
      </c>
      <c r="G13" s="18">
        <v>413</v>
      </c>
      <c r="H13" s="7">
        <f t="shared" si="1"/>
        <v>0.53916449086161877</v>
      </c>
      <c r="I13" s="18">
        <v>354</v>
      </c>
      <c r="J13" s="7">
        <f t="shared" si="2"/>
        <v>0.46214099216710181</v>
      </c>
      <c r="K13" s="5">
        <v>766</v>
      </c>
      <c r="L13" s="6">
        <f>K13/K36</f>
        <v>3.0310224754669199E-2</v>
      </c>
    </row>
    <row r="14" spans="1:12" ht="16" customHeight="1" x14ac:dyDescent="0.2">
      <c r="A14" s="23" t="s">
        <v>8</v>
      </c>
      <c r="B14" s="23"/>
      <c r="C14" s="5">
        <v>7</v>
      </c>
      <c r="D14" s="11">
        <f t="shared" si="3"/>
        <v>0.25</v>
      </c>
      <c r="E14" s="5">
        <v>21</v>
      </c>
      <c r="F14" s="21">
        <f t="shared" si="0"/>
        <v>0.75</v>
      </c>
      <c r="G14" s="18">
        <v>15</v>
      </c>
      <c r="H14" s="7">
        <f t="shared" si="1"/>
        <v>0.5357142857142857</v>
      </c>
      <c r="I14" s="18">
        <v>13</v>
      </c>
      <c r="J14" s="7">
        <f t="shared" si="2"/>
        <v>0.4642857142857143</v>
      </c>
      <c r="K14" s="5">
        <v>28</v>
      </c>
      <c r="L14" s="6">
        <f>K14/K36</f>
        <v>1.1079455523899967E-3</v>
      </c>
    </row>
    <row r="15" spans="1:12" ht="16" customHeight="1" x14ac:dyDescent="0.2">
      <c r="A15" s="23" t="s">
        <v>9</v>
      </c>
      <c r="B15" s="23"/>
      <c r="C15" s="5">
        <v>7</v>
      </c>
      <c r="D15" s="11">
        <f t="shared" si="3"/>
        <v>0.19444444444444445</v>
      </c>
      <c r="E15" s="5">
        <v>29</v>
      </c>
      <c r="F15" s="21">
        <f t="shared" si="0"/>
        <v>0.80555555555555558</v>
      </c>
      <c r="G15" s="18">
        <v>21</v>
      </c>
      <c r="H15" s="7">
        <f t="shared" si="1"/>
        <v>0.58333333333333337</v>
      </c>
      <c r="I15" s="18">
        <v>16</v>
      </c>
      <c r="J15" s="7">
        <f t="shared" si="2"/>
        <v>0.44444444444444442</v>
      </c>
      <c r="K15" s="5">
        <v>36</v>
      </c>
      <c r="L15" s="6">
        <f>K15/K36</f>
        <v>1.4245014245014246E-3</v>
      </c>
    </row>
    <row r="16" spans="1:12" ht="16" customHeight="1" x14ac:dyDescent="0.2">
      <c r="A16" s="23" t="s">
        <v>10</v>
      </c>
      <c r="B16" s="23"/>
      <c r="C16" s="5">
        <v>42</v>
      </c>
      <c r="D16" s="11">
        <f t="shared" si="3"/>
        <v>0.1253731343283582</v>
      </c>
      <c r="E16" s="5">
        <v>293</v>
      </c>
      <c r="F16" s="21">
        <f t="shared" si="0"/>
        <v>0.87462686567164183</v>
      </c>
      <c r="G16" s="18">
        <v>159</v>
      </c>
      <c r="H16" s="7">
        <f t="shared" si="1"/>
        <v>0.47462686567164181</v>
      </c>
      <c r="I16" s="18">
        <v>175</v>
      </c>
      <c r="J16" s="7">
        <f t="shared" si="2"/>
        <v>0.52238805970149249</v>
      </c>
      <c r="K16" s="5">
        <v>335</v>
      </c>
      <c r="L16" s="6">
        <f>K16/K36</f>
        <v>1.3255777144666034E-2</v>
      </c>
    </row>
    <row r="17" spans="1:12" ht="16" customHeight="1" x14ac:dyDescent="0.2">
      <c r="A17" s="23" t="s">
        <v>11</v>
      </c>
      <c r="B17" s="23"/>
      <c r="C17" s="5">
        <v>1813</v>
      </c>
      <c r="D17" s="11">
        <f t="shared" si="3"/>
        <v>0.41851338873499538</v>
      </c>
      <c r="E17" s="5">
        <v>2519</v>
      </c>
      <c r="F17" s="7">
        <f t="shared" si="0"/>
        <v>0.58148661126500467</v>
      </c>
      <c r="G17" s="18">
        <v>1525</v>
      </c>
      <c r="H17" s="7">
        <f t="shared" si="1"/>
        <v>0.35203139427516161</v>
      </c>
      <c r="I17" s="18">
        <v>2807</v>
      </c>
      <c r="J17" s="7">
        <f t="shared" si="2"/>
        <v>0.64796860572483839</v>
      </c>
      <c r="K17" s="5">
        <v>4332</v>
      </c>
      <c r="L17" s="6">
        <f>K17/K36</f>
        <v>0.17141500474833807</v>
      </c>
    </row>
    <row r="18" spans="1:12" ht="16" customHeight="1" x14ac:dyDescent="0.2">
      <c r="A18" s="23" t="s">
        <v>12</v>
      </c>
      <c r="B18" s="23"/>
      <c r="C18" s="5">
        <v>953</v>
      </c>
      <c r="D18" s="11">
        <f t="shared" si="3"/>
        <v>0.43476277372262773</v>
      </c>
      <c r="E18" s="5">
        <v>1239</v>
      </c>
      <c r="F18" s="7">
        <f t="shared" si="0"/>
        <v>0.56523722627737227</v>
      </c>
      <c r="G18" s="18">
        <v>729</v>
      </c>
      <c r="H18" s="7">
        <f t="shared" si="1"/>
        <v>0.33257299270072993</v>
      </c>
      <c r="I18" s="18">
        <v>1463</v>
      </c>
      <c r="J18" s="7">
        <f t="shared" si="2"/>
        <v>0.66742700729927007</v>
      </c>
      <c r="K18" s="5">
        <v>2192</v>
      </c>
      <c r="L18" s="6">
        <f>K18/K36</f>
        <v>8.6736308958531183E-2</v>
      </c>
    </row>
    <row r="19" spans="1:12" ht="16" customHeight="1" x14ac:dyDescent="0.2">
      <c r="A19" s="23" t="s">
        <v>13</v>
      </c>
      <c r="B19" s="23"/>
      <c r="C19" s="5">
        <v>658</v>
      </c>
      <c r="D19" s="11">
        <f t="shared" si="3"/>
        <v>0.46633593196314671</v>
      </c>
      <c r="E19" s="5">
        <v>753</v>
      </c>
      <c r="F19" s="7">
        <f t="shared" si="0"/>
        <v>0.53366406803685329</v>
      </c>
      <c r="G19" s="18">
        <v>448</v>
      </c>
      <c r="H19" s="7">
        <f t="shared" si="1"/>
        <v>0.31750531537916371</v>
      </c>
      <c r="I19" s="18">
        <v>963</v>
      </c>
      <c r="J19" s="21">
        <f t="shared" si="2"/>
        <v>0.68249468462083629</v>
      </c>
      <c r="K19" s="5">
        <v>1411</v>
      </c>
      <c r="L19" s="6">
        <f>K19/K36</f>
        <v>5.5832541943653058E-2</v>
      </c>
    </row>
    <row r="20" spans="1:12" ht="16" customHeight="1" x14ac:dyDescent="0.2">
      <c r="A20" s="23" t="s">
        <v>14</v>
      </c>
      <c r="B20" s="23"/>
      <c r="C20" s="5">
        <v>95</v>
      </c>
      <c r="D20" s="11">
        <f t="shared" si="3"/>
        <v>0.24611398963730569</v>
      </c>
      <c r="E20" s="5">
        <v>290</v>
      </c>
      <c r="F20" s="21">
        <f t="shared" si="0"/>
        <v>0.75129533678756477</v>
      </c>
      <c r="G20" s="18">
        <v>205</v>
      </c>
      <c r="H20" s="7">
        <f t="shared" si="1"/>
        <v>0.5310880829015544</v>
      </c>
      <c r="I20" s="18">
        <v>181</v>
      </c>
      <c r="J20" s="7">
        <f t="shared" si="2"/>
        <v>0.4689119170984456</v>
      </c>
      <c r="K20" s="5">
        <v>386</v>
      </c>
      <c r="L20" s="6">
        <f>K20/K36</f>
        <v>1.5273820829376386E-2</v>
      </c>
    </row>
    <row r="21" spans="1:12" ht="16" customHeight="1" x14ac:dyDescent="0.2">
      <c r="A21" s="23" t="s">
        <v>15</v>
      </c>
      <c r="B21" s="23"/>
      <c r="C21" s="5">
        <v>199</v>
      </c>
      <c r="D21" s="11">
        <f t="shared" si="3"/>
        <v>0.5037974683544304</v>
      </c>
      <c r="E21" s="5">
        <v>196</v>
      </c>
      <c r="F21" s="7">
        <f t="shared" si="0"/>
        <v>0.4962025316455696</v>
      </c>
      <c r="G21" s="18">
        <v>75</v>
      </c>
      <c r="H21" s="7">
        <f t="shared" si="1"/>
        <v>0.189873417721519</v>
      </c>
      <c r="I21" s="18">
        <v>320</v>
      </c>
      <c r="J21" s="21">
        <f t="shared" si="2"/>
        <v>0.810126582278481</v>
      </c>
      <c r="K21" s="5">
        <v>395</v>
      </c>
      <c r="L21" s="6">
        <f>K21/K36</f>
        <v>1.5629946185501741E-2</v>
      </c>
    </row>
    <row r="22" spans="1:12" ht="16" customHeight="1" x14ac:dyDescent="0.2">
      <c r="A22" s="23" t="s">
        <v>16</v>
      </c>
      <c r="B22" s="23"/>
      <c r="C22" s="5">
        <v>80</v>
      </c>
      <c r="D22" s="11">
        <f t="shared" si="3"/>
        <v>0.27681660899653981</v>
      </c>
      <c r="E22" s="5">
        <v>209</v>
      </c>
      <c r="F22" s="7">
        <f t="shared" si="0"/>
        <v>0.72318339100346019</v>
      </c>
      <c r="G22" s="18">
        <v>95</v>
      </c>
      <c r="H22" s="7">
        <f t="shared" si="1"/>
        <v>0.32871972318339099</v>
      </c>
      <c r="I22" s="18">
        <v>195</v>
      </c>
      <c r="J22" s="7">
        <f t="shared" si="2"/>
        <v>0.67474048442906576</v>
      </c>
      <c r="K22" s="5">
        <v>289</v>
      </c>
      <c r="L22" s="6">
        <f>K22/K36</f>
        <v>1.1435580880025324E-2</v>
      </c>
    </row>
    <row r="23" spans="1:12" ht="16" customHeight="1" x14ac:dyDescent="0.2">
      <c r="A23" s="23" t="s">
        <v>17</v>
      </c>
      <c r="B23" s="23"/>
      <c r="C23" s="5">
        <v>107</v>
      </c>
      <c r="D23" s="11">
        <f t="shared" si="3"/>
        <v>0.39338235294117646</v>
      </c>
      <c r="E23" s="5">
        <v>165</v>
      </c>
      <c r="F23" s="7">
        <f t="shared" si="0"/>
        <v>0.60661764705882348</v>
      </c>
      <c r="G23" s="18">
        <v>145</v>
      </c>
      <c r="H23" s="7">
        <f t="shared" si="1"/>
        <v>0.53308823529411764</v>
      </c>
      <c r="I23" s="18">
        <v>128</v>
      </c>
      <c r="J23" s="7">
        <f t="shared" si="2"/>
        <v>0.47058823529411764</v>
      </c>
      <c r="K23" s="5">
        <v>272</v>
      </c>
      <c r="L23" s="6">
        <f>K23/K36</f>
        <v>1.0762899651788541E-2</v>
      </c>
    </row>
    <row r="24" spans="1:12" ht="16" customHeight="1" x14ac:dyDescent="0.2">
      <c r="A24" s="23" t="s">
        <v>18</v>
      </c>
      <c r="B24" s="23"/>
      <c r="C24" s="5">
        <v>33</v>
      </c>
      <c r="D24" s="11">
        <f t="shared" si="3"/>
        <v>0.48529411764705882</v>
      </c>
      <c r="E24" s="5">
        <v>35</v>
      </c>
      <c r="F24" s="7">
        <f t="shared" si="0"/>
        <v>0.51470588235294112</v>
      </c>
      <c r="G24" s="18">
        <v>36</v>
      </c>
      <c r="H24" s="7">
        <f t="shared" si="1"/>
        <v>0.52941176470588236</v>
      </c>
      <c r="I24" s="18">
        <v>33</v>
      </c>
      <c r="J24" s="7">
        <f t="shared" si="2"/>
        <v>0.48529411764705882</v>
      </c>
      <c r="K24" s="5">
        <v>68</v>
      </c>
      <c r="L24" s="6">
        <f>K24/K36</f>
        <v>2.6907249129471352E-3</v>
      </c>
    </row>
    <row r="25" spans="1:12" ht="16" customHeight="1" x14ac:dyDescent="0.2">
      <c r="A25" s="23" t="s">
        <v>19</v>
      </c>
      <c r="B25" s="23"/>
      <c r="C25" s="5">
        <v>639</v>
      </c>
      <c r="D25" s="11">
        <f t="shared" si="3"/>
        <v>0.42317880794701984</v>
      </c>
      <c r="E25" s="5">
        <v>871</v>
      </c>
      <c r="F25" s="7">
        <f t="shared" si="0"/>
        <v>0.5768211920529801</v>
      </c>
      <c r="G25" s="18">
        <v>521</v>
      </c>
      <c r="H25" s="7">
        <f t="shared" si="1"/>
        <v>0.34503311258278146</v>
      </c>
      <c r="I25" s="18">
        <v>989</v>
      </c>
      <c r="J25" s="7">
        <f t="shared" si="2"/>
        <v>0.65496688741721854</v>
      </c>
      <c r="K25" s="5">
        <v>1510</v>
      </c>
      <c r="L25" s="6">
        <f>K25/K36</f>
        <v>5.9749920861031973E-2</v>
      </c>
    </row>
    <row r="26" spans="1:12" ht="16" customHeight="1" x14ac:dyDescent="0.2">
      <c r="A26" s="23" t="s">
        <v>20</v>
      </c>
      <c r="B26" s="23"/>
      <c r="C26" s="5">
        <v>220</v>
      </c>
      <c r="D26" s="11">
        <f t="shared" si="3"/>
        <v>0.41587901701323249</v>
      </c>
      <c r="E26" s="5">
        <v>309</v>
      </c>
      <c r="F26" s="7">
        <f t="shared" si="0"/>
        <v>0.58412098298676751</v>
      </c>
      <c r="G26" s="18">
        <v>206</v>
      </c>
      <c r="H26" s="7">
        <f t="shared" si="1"/>
        <v>0.38941398865784499</v>
      </c>
      <c r="I26" s="18">
        <v>322</v>
      </c>
      <c r="J26" s="7">
        <f t="shared" si="2"/>
        <v>0.60869565217391308</v>
      </c>
      <c r="K26" s="5">
        <v>529</v>
      </c>
      <c r="L26" s="6">
        <f>K26/K36</f>
        <v>2.0932257043368156E-2</v>
      </c>
    </row>
    <row r="27" spans="1:12" ht="16" customHeight="1" x14ac:dyDescent="0.2">
      <c r="A27" s="23" t="s">
        <v>21</v>
      </c>
      <c r="B27" s="23"/>
      <c r="C27" s="5">
        <v>419</v>
      </c>
      <c r="D27" s="11">
        <f t="shared" si="3"/>
        <v>0.42711518858307851</v>
      </c>
      <c r="E27" s="5">
        <v>562</v>
      </c>
      <c r="F27" s="7">
        <f t="shared" si="0"/>
        <v>0.57288481141692149</v>
      </c>
      <c r="G27" s="18">
        <v>314</v>
      </c>
      <c r="H27" s="7">
        <f t="shared" si="1"/>
        <v>0.32008154943934758</v>
      </c>
      <c r="I27" s="18">
        <v>668</v>
      </c>
      <c r="J27" s="21">
        <f t="shared" si="2"/>
        <v>0.68093781855249746</v>
      </c>
      <c r="K27" s="5">
        <v>981</v>
      </c>
      <c r="L27" s="6">
        <f>K27/K36</f>
        <v>3.8817663817663821E-2</v>
      </c>
    </row>
    <row r="28" spans="1:12" ht="16" customHeight="1" x14ac:dyDescent="0.2">
      <c r="A28" s="23" t="s">
        <v>22</v>
      </c>
      <c r="B28" s="23"/>
      <c r="C28" s="5">
        <v>1947</v>
      </c>
      <c r="D28" s="11">
        <f t="shared" si="3"/>
        <v>0.70162162162162167</v>
      </c>
      <c r="E28" s="5">
        <v>828</v>
      </c>
      <c r="F28" s="7">
        <f t="shared" si="0"/>
        <v>0.29837837837837838</v>
      </c>
      <c r="G28" s="18">
        <v>1324</v>
      </c>
      <c r="H28" s="7">
        <f t="shared" si="1"/>
        <v>0.47711711711711713</v>
      </c>
      <c r="I28" s="18">
        <v>1451</v>
      </c>
      <c r="J28" s="7">
        <f t="shared" si="2"/>
        <v>0.52288288288288287</v>
      </c>
      <c r="K28" s="5">
        <v>2775</v>
      </c>
      <c r="L28" s="6">
        <f>K28/K36</f>
        <v>0.10980531813865148</v>
      </c>
    </row>
    <row r="29" spans="1:12" ht="16" customHeight="1" x14ac:dyDescent="0.2">
      <c r="A29" s="23" t="s">
        <v>23</v>
      </c>
      <c r="B29" s="23"/>
      <c r="C29" s="5">
        <v>1790</v>
      </c>
      <c r="D29" s="11">
        <f t="shared" si="3"/>
        <v>0.71314741035856577</v>
      </c>
      <c r="E29" s="5">
        <v>720</v>
      </c>
      <c r="F29" s="7">
        <f t="shared" si="0"/>
        <v>0.28685258964143429</v>
      </c>
      <c r="G29" s="18">
        <v>1217</v>
      </c>
      <c r="H29" s="7">
        <f t="shared" si="1"/>
        <v>0.48486055776892428</v>
      </c>
      <c r="I29" s="18">
        <v>1292</v>
      </c>
      <c r="J29" s="7">
        <f t="shared" si="2"/>
        <v>0.51474103585657371</v>
      </c>
      <c r="K29" s="5">
        <v>2510</v>
      </c>
      <c r="L29" s="6">
        <f>K29/K36</f>
        <v>9.9319404874960424E-2</v>
      </c>
    </row>
    <row r="30" spans="1:12" ht="16" customHeight="1" x14ac:dyDescent="0.2">
      <c r="A30" s="23" t="s">
        <v>24</v>
      </c>
      <c r="B30" s="23"/>
      <c r="C30" s="5">
        <v>230</v>
      </c>
      <c r="D30" s="11">
        <f t="shared" si="3"/>
        <v>0.42830540037243947</v>
      </c>
      <c r="E30" s="5">
        <v>307</v>
      </c>
      <c r="F30" s="7">
        <f t="shared" si="0"/>
        <v>0.57169459962756053</v>
      </c>
      <c r="G30" s="18">
        <v>303</v>
      </c>
      <c r="H30" s="7">
        <f t="shared" si="1"/>
        <v>0.56424581005586594</v>
      </c>
      <c r="I30" s="18">
        <v>234</v>
      </c>
      <c r="J30" s="7">
        <f t="shared" si="2"/>
        <v>0.43575418994413406</v>
      </c>
      <c r="K30" s="5">
        <v>537</v>
      </c>
      <c r="L30" s="6">
        <f>K30/K36</f>
        <v>2.1248812915479583E-2</v>
      </c>
    </row>
    <row r="31" spans="1:12" ht="16" customHeight="1" x14ac:dyDescent="0.2">
      <c r="A31" s="23" t="s">
        <v>25</v>
      </c>
      <c r="B31" s="23"/>
      <c r="C31" s="5">
        <v>353</v>
      </c>
      <c r="D31" s="11">
        <f t="shared" si="3"/>
        <v>0.65249537892791132</v>
      </c>
      <c r="E31" s="5">
        <v>189</v>
      </c>
      <c r="F31" s="7">
        <f t="shared" si="0"/>
        <v>0.34935304990757854</v>
      </c>
      <c r="G31" s="18">
        <v>253</v>
      </c>
      <c r="H31" s="7">
        <f t="shared" si="1"/>
        <v>0.46765249537892789</v>
      </c>
      <c r="I31" s="18">
        <v>287</v>
      </c>
      <c r="J31" s="7">
        <f t="shared" si="2"/>
        <v>0.53049907578558231</v>
      </c>
      <c r="K31" s="5">
        <v>541</v>
      </c>
      <c r="L31" s="6">
        <f>K31/K36</f>
        <v>2.1407090851535297E-2</v>
      </c>
    </row>
    <row r="32" spans="1:12" ht="16" customHeight="1" x14ac:dyDescent="0.2">
      <c r="A32" s="23" t="s">
        <v>26</v>
      </c>
      <c r="B32" s="23"/>
      <c r="C32" s="5">
        <v>1208</v>
      </c>
      <c r="D32" s="11">
        <f t="shared" si="3"/>
        <v>0.84357541899441346</v>
      </c>
      <c r="E32" s="5">
        <v>224</v>
      </c>
      <c r="F32" s="7">
        <f t="shared" si="0"/>
        <v>0.15642458100558659</v>
      </c>
      <c r="G32" s="18">
        <v>660</v>
      </c>
      <c r="H32" s="7">
        <f t="shared" si="1"/>
        <v>0.46089385474860334</v>
      </c>
      <c r="I32" s="18">
        <v>770</v>
      </c>
      <c r="J32" s="7">
        <f t="shared" si="2"/>
        <v>0.53770949720670391</v>
      </c>
      <c r="K32" s="5">
        <v>1432</v>
      </c>
      <c r="L32" s="6">
        <f>K32/K36</f>
        <v>5.6663501107945553E-2</v>
      </c>
    </row>
    <row r="33" spans="1:12" ht="16" customHeight="1" x14ac:dyDescent="0.2">
      <c r="A33" s="23" t="s">
        <v>27</v>
      </c>
      <c r="B33" s="23"/>
      <c r="C33" s="5">
        <v>156</v>
      </c>
      <c r="D33" s="11">
        <f t="shared" si="3"/>
        <v>0.59090909090909094</v>
      </c>
      <c r="E33" s="5">
        <v>108</v>
      </c>
      <c r="F33" s="7">
        <f t="shared" si="0"/>
        <v>0.40909090909090912</v>
      </c>
      <c r="G33" s="18">
        <v>106</v>
      </c>
      <c r="H33" s="7">
        <f t="shared" si="1"/>
        <v>0.40151515151515149</v>
      </c>
      <c r="I33" s="18">
        <v>158</v>
      </c>
      <c r="J33" s="7">
        <f t="shared" si="2"/>
        <v>0.59848484848484851</v>
      </c>
      <c r="K33" s="5">
        <v>264</v>
      </c>
      <c r="L33" s="6">
        <f>K33/K36</f>
        <v>1.0446343779677113E-2</v>
      </c>
    </row>
    <row r="34" spans="1:12" ht="16" customHeight="1" x14ac:dyDescent="0.2">
      <c r="A34" s="23" t="s">
        <v>28</v>
      </c>
      <c r="B34" s="23"/>
      <c r="C34" s="5">
        <v>70</v>
      </c>
      <c r="D34" s="11">
        <f t="shared" si="3"/>
        <v>0.53030303030303028</v>
      </c>
      <c r="E34" s="5">
        <v>63</v>
      </c>
      <c r="F34" s="7">
        <f t="shared" si="0"/>
        <v>0.47727272727272729</v>
      </c>
      <c r="G34" s="18">
        <v>49</v>
      </c>
      <c r="H34" s="7">
        <f t="shared" si="1"/>
        <v>0.37121212121212122</v>
      </c>
      <c r="I34" s="18">
        <v>83</v>
      </c>
      <c r="J34" s="7">
        <f t="shared" si="2"/>
        <v>0.62878787878787878</v>
      </c>
      <c r="K34" s="5">
        <v>132</v>
      </c>
      <c r="L34" s="6">
        <f>K34/K36</f>
        <v>5.2231718898385565E-3</v>
      </c>
    </row>
    <row r="35" spans="1:12" ht="16" customHeight="1" x14ac:dyDescent="0.2">
      <c r="A35" s="23" t="s">
        <v>29</v>
      </c>
      <c r="B35" s="23"/>
      <c r="C35" s="5">
        <v>87</v>
      </c>
      <c r="D35" s="11">
        <f t="shared" si="3"/>
        <v>0.65909090909090906</v>
      </c>
      <c r="E35" s="5">
        <v>45</v>
      </c>
      <c r="F35" s="7">
        <f t="shared" si="0"/>
        <v>0.34090909090909088</v>
      </c>
      <c r="G35" s="18">
        <v>55</v>
      </c>
      <c r="H35" s="7">
        <f t="shared" si="1"/>
        <v>0.41666666666666669</v>
      </c>
      <c r="I35" s="18">
        <v>75</v>
      </c>
      <c r="J35" s="7">
        <f t="shared" si="2"/>
        <v>0.56818181818181823</v>
      </c>
      <c r="K35" s="5">
        <v>132</v>
      </c>
      <c r="L35" s="6">
        <f>K35/K36</f>
        <v>5.2231718898385565E-3</v>
      </c>
    </row>
    <row r="36" spans="1:12" x14ac:dyDescent="0.2">
      <c r="A36" s="8" t="s">
        <v>35</v>
      </c>
      <c r="B36" s="8"/>
      <c r="C36" s="13" t="str">
        <f>SUM(C8:C35) &amp; " (47.56%)"</f>
        <v>12019 (47.56%)</v>
      </c>
      <c r="D36" s="13"/>
      <c r="E36" s="13" t="str">
        <f>SUM(E8:E35) &amp; " (52.44%)"</f>
        <v>13253 (52.44%)</v>
      </c>
      <c r="F36" s="13"/>
      <c r="G36" s="16" t="str">
        <f>SUM(G7:G35) &amp; " (42.06%)"</f>
        <v>14127 (42.06%)</v>
      </c>
      <c r="H36" s="13"/>
      <c r="I36" s="16" t="str">
        <f>SUM(I7:I35) &amp; " (57.92%)"</f>
        <v>19532 (57.92%)</v>
      </c>
      <c r="J36" s="20"/>
      <c r="K36" s="13">
        <f>SUM(K8:K35)</f>
        <v>25272</v>
      </c>
      <c r="L36" s="9">
        <f>SUM(L8:L35)</f>
        <v>0.99999999999999989</v>
      </c>
    </row>
    <row r="37" spans="1:12" x14ac:dyDescent="0.2">
      <c r="A37" s="10" t="s">
        <v>30</v>
      </c>
    </row>
    <row r="38" spans="1:12" ht="18" customHeight="1" x14ac:dyDescent="0.2">
      <c r="A38" s="30" t="s">
        <v>42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1:12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</sheetData>
  <mergeCells count="39">
    <mergeCell ref="A24:B24"/>
    <mergeCell ref="A25:B25"/>
    <mergeCell ref="A38:L40"/>
    <mergeCell ref="A14:B14"/>
    <mergeCell ref="A20:B20"/>
    <mergeCell ref="A21:B21"/>
    <mergeCell ref="A22:B22"/>
    <mergeCell ref="A23:B23"/>
    <mergeCell ref="A4:B6"/>
    <mergeCell ref="K4:L5"/>
    <mergeCell ref="E5:F5"/>
    <mergeCell ref="C5:D5"/>
    <mergeCell ref="I5:J5"/>
    <mergeCell ref="G5:H5"/>
    <mergeCell ref="C4:F4"/>
    <mergeCell ref="G4:J4"/>
    <mergeCell ref="A7:B7"/>
    <mergeCell ref="A8:B8"/>
    <mergeCell ref="A9:B9"/>
    <mergeCell ref="A10:B10"/>
    <mergeCell ref="A19:B19"/>
    <mergeCell ref="A11:B11"/>
    <mergeCell ref="A12:B12"/>
    <mergeCell ref="A3:L3"/>
    <mergeCell ref="A33:B33"/>
    <mergeCell ref="A34:B34"/>
    <mergeCell ref="A35:B35"/>
    <mergeCell ref="A27:B27"/>
    <mergeCell ref="A28:B28"/>
    <mergeCell ref="A29:B29"/>
    <mergeCell ref="A30:B30"/>
    <mergeCell ref="A31:B31"/>
    <mergeCell ref="A32:B32"/>
    <mergeCell ref="A13:B13"/>
    <mergeCell ref="A26:B26"/>
    <mergeCell ref="A15:B15"/>
    <mergeCell ref="A16:B16"/>
    <mergeCell ref="A17:B17"/>
    <mergeCell ref="A18:B18"/>
  </mergeCells>
  <conditionalFormatting sqref="D8:D35">
    <cfRule type="cellIs" dxfId="10" priority="4" operator="greaterThanOrEqual">
      <formula>0.6756</formula>
    </cfRule>
    <cfRule type="cellIs" dxfId="11" priority="3" operator="lessThanOrEqual">
      <formula>0.2756</formula>
    </cfRule>
  </conditionalFormatting>
  <conditionalFormatting sqref="H8:H35">
    <cfRule type="cellIs" dxfId="2" priority="2" operator="greaterThanOrEqual">
      <formula>0.5206</formula>
    </cfRule>
    <cfRule type="cellIs" dxfId="1" priority="1" operator="lessThanOrEqual">
      <formula>0.3206</formula>
    </cfRule>
  </conditionalFormatting>
  <pageMargins left="0.75" right="0.75" top="1" bottom="1" header="0.5" footer="0.5"/>
  <pageSetup paperSize="9" scale="86" fitToWidth="0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 IN EXCEL FIXED - Employm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 export: Employment;sex,type of employment contract,employee characteristics,SIC2008</dc:title>
  <cp:lastModifiedBy>Noon Abdulqadir</cp:lastModifiedBy>
  <dcterms:created xsi:type="dcterms:W3CDTF">2021-04-24T22:01:32Z</dcterms:created>
  <dcterms:modified xsi:type="dcterms:W3CDTF">2021-05-05T07:00:34Z</dcterms:modified>
</cp:coreProperties>
</file>