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ilnaz.aushakhimova\Downloads\"/>
    </mc:Choice>
  </mc:AlternateContent>
  <xr:revisionPtr revIDLastSave="0" documentId="13_ncr:1_{29E5E10E-F877-4823-8256-CFDC1988D43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Group Contribution Log" sheetId="3" r:id="rId1"/>
    <sheet name="Weekly Activity 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1" i="3"/>
  <c r="P10" i="3"/>
  <c r="P12" i="3"/>
  <c r="P13" i="3"/>
  <c r="P14" i="3"/>
  <c r="P15" i="3"/>
  <c r="Q11" i="3"/>
  <c r="Q12" i="3"/>
  <c r="Q13" i="3"/>
  <c r="Q14" i="3"/>
  <c r="Q15" i="3"/>
  <c r="Q10" i="3"/>
  <c r="P17" i="3" l="1"/>
  <c r="R12" i="3" s="1"/>
  <c r="R15" i="3" l="1"/>
  <c r="R13" i="3"/>
  <c r="R14" i="3"/>
  <c r="R11" i="3"/>
  <c r="R10" i="3"/>
  <c r="R17" i="3" l="1"/>
  <c r="S10" i="3" s="1"/>
  <c r="U10" i="3" s="1"/>
  <c r="S11" i="3" l="1"/>
  <c r="U11" i="3" s="1"/>
  <c r="S12" i="3"/>
  <c r="U12" i="3" s="1"/>
  <c r="S15" i="3"/>
  <c r="U15" i="3" s="1"/>
  <c r="S14" i="3"/>
  <c r="U14" i="3" s="1"/>
  <c r="S13" i="3"/>
  <c r="U13" i="3" s="1"/>
  <c r="U18" i="3" l="1"/>
  <c r="U19" i="3"/>
  <c r="U17" i="3"/>
</calcChain>
</file>

<file path=xl/sharedStrings.xml><?xml version="1.0" encoding="utf-8"?>
<sst xmlns="http://schemas.openxmlformats.org/spreadsheetml/2006/main" count="85" uniqueCount="58">
  <si>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</si>
  <si>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</si>
  <si>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</si>
  <si>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</si>
  <si>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</si>
  <si>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</si>
  <si>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</si>
  <si>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</si>
  <si>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</si>
  <si>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</si>
  <si>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</si>
  <si>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</si>
  <si>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</si>
  <si>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</si>
  <si>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</si>
  <si>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</si>
  <si>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</si>
  <si>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</si>
  <si>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</si>
  <si>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</si>
  <si>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</si>
  <si>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</si>
  <si>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</si>
  <si>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</si>
  <si>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</si>
  <si>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</si>
  <si>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</si>
  <si>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</si>
  <si>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</si>
  <si>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</si>
  <si>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</si>
  <si>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</si>
  <si>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</si>
  <si>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</si>
  <si>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</si>
  <si>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</si>
  <si>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2023-24 Semester A</t>
  </si>
  <si>
    <t>CityU Room Scheduler</t>
  </si>
  <si>
    <t>Dilnaz Aushakhimova</t>
  </si>
  <si>
    <t>Dilnaz AUSHAKHIMOVA</t>
  </si>
  <si>
    <t>Nur ALDEKEN</t>
  </si>
  <si>
    <t>Nurdaulet TAUMERGENOV</t>
  </si>
  <si>
    <t>Anton SHATOKHIN</t>
  </si>
  <si>
    <t>Beket YERMEKOV</t>
  </si>
  <si>
    <t>Aliya OSPANOVA</t>
  </si>
  <si>
    <t>Alibi ZHENIS</t>
  </si>
  <si>
    <t>Research</t>
  </si>
  <si>
    <t>Design and Analysis</t>
  </si>
  <si>
    <t>Phase 1: First release</t>
  </si>
  <si>
    <t>Class creation</t>
  </si>
  <si>
    <t>Functionality Design</t>
  </si>
  <si>
    <t>Phase 3: GUI</t>
  </si>
  <si>
    <t>Testing and Refactoring</t>
  </si>
  <si>
    <t>Documentation</t>
  </si>
  <si>
    <t>All</t>
  </si>
  <si>
    <t>Testing and Refactoring/ Presentation</t>
  </si>
  <si>
    <t>Phase 2: Second Release</t>
  </si>
  <si>
    <t>Final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</si>
</sst>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8" xfId="0" applyBorder="1"/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opLeftCell="Q1" zoomScale="70" zoomScaleNormal="125" zoomScalePageLayoutView="125" workbookViewId="0">
      <selection activeCell="I25" sqref="I25"/>
    </sheetView>
  </sheetViews>
  <sheetFormatPr defaultColWidth="8.81640625" defaultRowHeight="14.5"/>
  <cols>
    <col min="1" max="1" width="18.7265625" customWidth="1"/>
    <col min="2" max="2" width="25.26953125" customWidth="1"/>
    <col min="17" max="17" width="15.26953125" customWidth="1"/>
    <col min="18" max="18" width="11.81640625" customWidth="1"/>
    <col min="19" max="19" width="11.1796875" customWidth="1"/>
    <col min="20" max="20" width="14" customWidth="1"/>
    <col min="21" max="21" width="12.7265625" style="4" customWidth="1"/>
  </cols>
  <sheetData>
    <row r="1" spans="1:22">
      <c r="A1" s="1" t="s">
        <v>0</v>
      </c>
      <c r="B1" s="1" t="s">
        <v>34</v>
      </c>
    </row>
    <row r="2" spans="1:22">
      <c r="A2" s="1" t="s">
        <v>35</v>
      </c>
      <c r="B2" s="1" t="s">
        <v>36</v>
      </c>
    </row>
    <row r="4" spans="1:22" ht="15.5">
      <c r="A4" s="3" t="s">
        <v>15</v>
      </c>
      <c r="B4">
        <v>10</v>
      </c>
    </row>
    <row r="5" spans="1:22" ht="15.5">
      <c r="A5" s="3" t="s">
        <v>16</v>
      </c>
      <c r="B5" t="s">
        <v>37</v>
      </c>
    </row>
    <row r="6" spans="1:22" ht="15.5">
      <c r="A6" s="3" t="s">
        <v>17</v>
      </c>
      <c r="B6" s="13">
        <f>COUNTIF(A10:A16,"&gt;0")</f>
        <v>7</v>
      </c>
    </row>
    <row r="7" spans="1:22" ht="15.5">
      <c r="A7" s="3" t="s">
        <v>23</v>
      </c>
      <c r="B7" t="s">
        <v>38</v>
      </c>
    </row>
    <row r="8" spans="1:22" ht="15" thickBot="1"/>
    <row r="9" spans="1:22" ht="15.5">
      <c r="A9" s="34" t="s">
        <v>1</v>
      </c>
      <c r="B9" s="35" t="s">
        <v>20</v>
      </c>
      <c r="C9" s="9" t="s">
        <v>2</v>
      </c>
      <c r="D9" s="10" t="s">
        <v>3</v>
      </c>
      <c r="E9" s="10" t="s">
        <v>4</v>
      </c>
      <c r="F9" s="10" t="s">
        <v>5</v>
      </c>
      <c r="G9" s="10" t="s">
        <v>6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1" t="s">
        <v>14</v>
      </c>
      <c r="P9" s="17" t="s">
        <v>18</v>
      </c>
      <c r="Q9" s="9" t="s">
        <v>21</v>
      </c>
      <c r="R9" s="10" t="s">
        <v>25</v>
      </c>
      <c r="S9" s="10" t="s">
        <v>22</v>
      </c>
      <c r="T9" s="10" t="s">
        <v>33</v>
      </c>
      <c r="U9" s="19" t="s">
        <v>28</v>
      </c>
      <c r="V9" s="4"/>
    </row>
    <row r="10" spans="1:22" ht="15.5">
      <c r="A10" s="36">
        <v>56679550</v>
      </c>
      <c r="B10" s="38" t="s">
        <v>41</v>
      </c>
      <c r="C10" s="23">
        <v>5</v>
      </c>
      <c r="D10" s="6">
        <v>5</v>
      </c>
      <c r="E10" s="6">
        <v>5</v>
      </c>
      <c r="F10" s="6">
        <v>5</v>
      </c>
      <c r="G10" s="6">
        <v>5</v>
      </c>
      <c r="H10" s="8">
        <v>5</v>
      </c>
      <c r="I10" s="6">
        <v>5</v>
      </c>
      <c r="J10" s="6">
        <v>5</v>
      </c>
      <c r="K10" s="6">
        <v>5</v>
      </c>
      <c r="L10" s="6">
        <v>5</v>
      </c>
      <c r="M10" s="6">
        <v>5</v>
      </c>
      <c r="N10" s="6">
        <v>5</v>
      </c>
      <c r="O10" s="6">
        <v>5</v>
      </c>
      <c r="P10" s="18">
        <f>SUM(C10:O10)</f>
        <v>65</v>
      </c>
      <c r="Q10" s="16" t="str">
        <f>B10</f>
        <v>Nurdaulet TAUMERGENOV</v>
      </c>
      <c r="R10" s="14">
        <f>(P10/$P$17*$B$6)</f>
        <v>1</v>
      </c>
      <c r="S10" s="22">
        <f>R10/$R$17</f>
        <v>1</v>
      </c>
      <c r="T10" s="14">
        <v>80</v>
      </c>
      <c r="U10" s="20">
        <f>S10*T10</f>
        <v>80</v>
      </c>
    </row>
    <row r="11" spans="1:22" ht="15.5">
      <c r="A11" s="36">
        <v>56865310</v>
      </c>
      <c r="B11" s="38" t="s">
        <v>42</v>
      </c>
      <c r="C11" s="7">
        <v>5</v>
      </c>
      <c r="D11" s="6">
        <v>5</v>
      </c>
      <c r="E11" s="6">
        <v>5</v>
      </c>
      <c r="F11" s="6">
        <v>5</v>
      </c>
      <c r="G11" s="6">
        <v>5</v>
      </c>
      <c r="H11" s="8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18">
        <f t="shared" ref="P11:P15" si="0">SUM(C11:O11)</f>
        <v>65</v>
      </c>
      <c r="Q11" s="16" t="str">
        <f t="shared" ref="Q11:Q15" si="1">B11</f>
        <v>Anton SHATOKHIN</v>
      </c>
      <c r="R11" s="14">
        <f>P11/$P$17*$B$6</f>
        <v>1</v>
      </c>
      <c r="S11" s="22">
        <f>R11/$R$17</f>
        <v>1</v>
      </c>
      <c r="T11" s="14">
        <v>80</v>
      </c>
      <c r="U11" s="20">
        <f t="shared" ref="U11:U15" si="2">S11*T11</f>
        <v>80</v>
      </c>
    </row>
    <row r="12" spans="1:22" ht="15.5">
      <c r="A12" s="36">
        <v>57012060</v>
      </c>
      <c r="B12" s="38" t="s">
        <v>39</v>
      </c>
      <c r="C12" s="7">
        <v>5</v>
      </c>
      <c r="D12" s="6">
        <v>5</v>
      </c>
      <c r="E12" s="6">
        <v>5</v>
      </c>
      <c r="F12" s="6">
        <v>5</v>
      </c>
      <c r="G12" s="6">
        <v>5</v>
      </c>
      <c r="H12" s="8">
        <v>5</v>
      </c>
      <c r="I12" s="6">
        <v>5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18">
        <f t="shared" si="0"/>
        <v>65</v>
      </c>
      <c r="Q12" s="16" t="str">
        <f>B12</f>
        <v>Dilnaz AUSHAKHIMOVA</v>
      </c>
      <c r="R12" s="14">
        <f>P12/$P$17*$B$6</f>
        <v>1</v>
      </c>
      <c r="S12" s="22">
        <f>R12/$R$17</f>
        <v>1</v>
      </c>
      <c r="T12" s="14">
        <v>80</v>
      </c>
      <c r="U12" s="20">
        <f t="shared" si="2"/>
        <v>80</v>
      </c>
    </row>
    <row r="13" spans="1:22" ht="15.5">
      <c r="A13" s="36">
        <v>56679630</v>
      </c>
      <c r="B13" s="37" t="s">
        <v>43</v>
      </c>
      <c r="C13" s="7">
        <v>5</v>
      </c>
      <c r="D13" s="6">
        <v>5</v>
      </c>
      <c r="E13" s="6">
        <v>5</v>
      </c>
      <c r="F13" s="6">
        <v>5</v>
      </c>
      <c r="G13" s="6">
        <v>5</v>
      </c>
      <c r="H13" s="8">
        <v>5</v>
      </c>
      <c r="I13" s="6">
        <v>5</v>
      </c>
      <c r="J13" s="6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18">
        <f t="shared" si="0"/>
        <v>65</v>
      </c>
      <c r="Q13" s="16" t="str">
        <f t="shared" si="1"/>
        <v>Beket YERMEKOV</v>
      </c>
      <c r="R13" s="14">
        <f>P13/$P$17*$B$6</f>
        <v>1</v>
      </c>
      <c r="S13" s="22">
        <f>R13/$R$17</f>
        <v>1</v>
      </c>
      <c r="T13" s="14">
        <v>80</v>
      </c>
      <c r="U13" s="20">
        <f t="shared" si="2"/>
        <v>80</v>
      </c>
    </row>
    <row r="14" spans="1:22" ht="15.5">
      <c r="A14" s="36">
        <v>56679433</v>
      </c>
      <c r="B14" s="38" t="s">
        <v>40</v>
      </c>
      <c r="C14" s="7">
        <v>5</v>
      </c>
      <c r="D14" s="6">
        <v>5</v>
      </c>
      <c r="E14" s="6">
        <v>5</v>
      </c>
      <c r="F14" s="6">
        <v>5</v>
      </c>
      <c r="G14" s="6">
        <v>5</v>
      </c>
      <c r="H14" s="8">
        <v>5</v>
      </c>
      <c r="I14" s="6">
        <v>5</v>
      </c>
      <c r="J14" s="6">
        <v>5</v>
      </c>
      <c r="K14" s="6">
        <v>5</v>
      </c>
      <c r="L14" s="6">
        <v>5</v>
      </c>
      <c r="M14" s="6">
        <v>5</v>
      </c>
      <c r="N14" s="6">
        <v>5</v>
      </c>
      <c r="O14" s="6">
        <v>5</v>
      </c>
      <c r="P14" s="18">
        <f t="shared" si="0"/>
        <v>65</v>
      </c>
      <c r="Q14" s="16" t="str">
        <f t="shared" si="1"/>
        <v>Nur ALDEKEN</v>
      </c>
      <c r="R14" s="14">
        <f>P14/$P$17*$B$6</f>
        <v>1</v>
      </c>
      <c r="S14" s="22">
        <f>R14/$R$17</f>
        <v>1</v>
      </c>
      <c r="T14" s="14">
        <v>80</v>
      </c>
      <c r="U14" s="20">
        <f t="shared" si="2"/>
        <v>80</v>
      </c>
    </row>
    <row r="15" spans="1:22" ht="15.5">
      <c r="A15" s="36">
        <v>56842241</v>
      </c>
      <c r="B15" s="37" t="s">
        <v>44</v>
      </c>
      <c r="C15" s="7">
        <v>5</v>
      </c>
      <c r="D15" s="6">
        <v>5</v>
      </c>
      <c r="E15" s="6">
        <v>5</v>
      </c>
      <c r="F15" s="6">
        <v>5</v>
      </c>
      <c r="G15" s="6">
        <v>5</v>
      </c>
      <c r="H15" s="8">
        <v>5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  <c r="O15" s="6">
        <v>5</v>
      </c>
      <c r="P15" s="18">
        <f t="shared" si="0"/>
        <v>65</v>
      </c>
      <c r="Q15" s="16" t="str">
        <f t="shared" si="1"/>
        <v>Aliya OSPANOVA</v>
      </c>
      <c r="R15" s="14">
        <f>P15/$P$17*$B$6</f>
        <v>1</v>
      </c>
      <c r="S15" s="22">
        <f>R15/$R$17</f>
        <v>1</v>
      </c>
      <c r="T15" s="14">
        <v>80</v>
      </c>
      <c r="U15" s="20">
        <f t="shared" si="2"/>
        <v>80</v>
      </c>
    </row>
    <row r="16" spans="1:22" ht="16" thickBot="1">
      <c r="A16" s="36">
        <v>57065469</v>
      </c>
      <c r="B16" s="37" t="s">
        <v>45</v>
      </c>
      <c r="C16" s="7">
        <v>5</v>
      </c>
      <c r="D16" s="6">
        <v>5</v>
      </c>
      <c r="E16" s="6">
        <v>5</v>
      </c>
      <c r="F16" s="6">
        <v>5</v>
      </c>
      <c r="G16" s="6">
        <v>5</v>
      </c>
      <c r="H16" s="8">
        <v>5</v>
      </c>
      <c r="I16" s="6">
        <v>5</v>
      </c>
      <c r="J16" s="6">
        <v>5</v>
      </c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18"/>
      <c r="Q16" s="16"/>
      <c r="R16" s="14"/>
      <c r="S16" s="22"/>
      <c r="T16" s="14"/>
      <c r="U16" s="20"/>
    </row>
    <row r="17" spans="2:21" ht="15" thickBot="1">
      <c r="B17" s="12" t="s">
        <v>19</v>
      </c>
      <c r="C17" s="24">
        <f>SUM(C10:C16)</f>
        <v>35</v>
      </c>
      <c r="D17" s="25">
        <f>SUM(D10:D16)</f>
        <v>35</v>
      </c>
      <c r="E17" s="25">
        <f>SUM(E10:E16)</f>
        <v>35</v>
      </c>
      <c r="F17" s="25">
        <f>SUM(F10:F16)</f>
        <v>35</v>
      </c>
      <c r="G17" s="25">
        <f>SUM(G10:G16)</f>
        <v>35</v>
      </c>
      <c r="H17" s="25">
        <f>SUM(H10:H16)</f>
        <v>35</v>
      </c>
      <c r="I17" s="25">
        <f>SUM(I10:I16)</f>
        <v>35</v>
      </c>
      <c r="J17" s="25">
        <f>SUM(J10:J16)</f>
        <v>35</v>
      </c>
      <c r="K17" s="25">
        <f>SUM(K10:K16)</f>
        <v>35</v>
      </c>
      <c r="L17" s="25">
        <f>SUM(L10:L16)</f>
        <v>35</v>
      </c>
      <c r="M17" s="25">
        <f>SUM(M10:M16)</f>
        <v>35</v>
      </c>
      <c r="N17" s="25">
        <f>SUM(N10:N16)</f>
        <v>35</v>
      </c>
      <c r="O17" s="26">
        <f>SUM(O10:O16)</f>
        <v>35</v>
      </c>
      <c r="P17" s="27">
        <f>SUM(C17:O17)</f>
        <v>455</v>
      </c>
      <c r="Q17" s="13" t="s">
        <v>24</v>
      </c>
      <c r="R17" s="15">
        <f>MAX(R10:R16)</f>
        <v>1</v>
      </c>
      <c r="T17" s="21" t="s">
        <v>27</v>
      </c>
      <c r="U17" s="14">
        <f>AVERAGE(U10:U16)</f>
        <v>80</v>
      </c>
    </row>
    <row r="18" spans="2:21">
      <c r="P18" s="5"/>
      <c r="T18" s="21" t="s">
        <v>24</v>
      </c>
      <c r="U18" s="14">
        <f>MAX(U10:U16)</f>
        <v>80</v>
      </c>
    </row>
    <row r="19" spans="2:21">
      <c r="T19" s="21" t="s">
        <v>26</v>
      </c>
      <c r="U19" s="14">
        <f>MIN(U10:U16)</f>
        <v>80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="58" zoomScaleNormal="100" workbookViewId="0">
      <selection activeCell="F13" sqref="F13"/>
    </sheetView>
  </sheetViews>
  <sheetFormatPr defaultColWidth="18.26953125" defaultRowHeight="27" customHeight="1"/>
  <cols>
    <col min="1" max="1" width="18.26953125" style="2"/>
    <col min="2" max="2" width="118.26953125" style="2" customWidth="1"/>
    <col min="3" max="3" width="24.26953125" style="2" customWidth="1"/>
  </cols>
  <sheetData>
    <row r="1" spans="1:3" s="29" customFormat="1" ht="27" customHeight="1">
      <c r="A1" s="30" t="s">
        <v>30</v>
      </c>
      <c r="B1" s="30" t="s">
        <v>31</v>
      </c>
      <c r="C1" s="30" t="s">
        <v>29</v>
      </c>
    </row>
    <row r="2" spans="1:3" s="28" customFormat="1" ht="27" customHeight="1">
      <c r="A2" s="33" t="s">
        <v>2</v>
      </c>
      <c r="B2" s="32" t="s">
        <v>32</v>
      </c>
      <c r="C2" s="39" t="s">
        <v>38</v>
      </c>
    </row>
    <row r="3" spans="1:3" s="28" customFormat="1" ht="27" customHeight="1">
      <c r="A3" s="33" t="s">
        <v>3</v>
      </c>
      <c r="B3" s="40" t="s">
        <v>46</v>
      </c>
      <c r="C3" s="39" t="s">
        <v>54</v>
      </c>
    </row>
    <row r="4" spans="1:3" s="28" customFormat="1" ht="27" customHeight="1">
      <c r="A4" s="33" t="s">
        <v>4</v>
      </c>
      <c r="B4" s="40" t="s">
        <v>47</v>
      </c>
      <c r="C4" s="39" t="s">
        <v>54</v>
      </c>
    </row>
    <row r="5" spans="1:3" s="28" customFormat="1" ht="27" customHeight="1">
      <c r="A5" s="33" t="s">
        <v>5</v>
      </c>
      <c r="B5" s="40" t="s">
        <v>48</v>
      </c>
      <c r="C5" s="39" t="s">
        <v>54</v>
      </c>
    </row>
    <row r="6" spans="1:3" s="28" customFormat="1" ht="27" customHeight="1">
      <c r="A6" s="33" t="s">
        <v>6</v>
      </c>
      <c r="B6" s="40" t="s">
        <v>49</v>
      </c>
      <c r="C6" s="39" t="s">
        <v>54</v>
      </c>
    </row>
    <row r="7" spans="1:3" s="28" customFormat="1" ht="27" customHeight="1">
      <c r="A7" s="33" t="s">
        <v>7</v>
      </c>
      <c r="B7" s="40" t="s">
        <v>56</v>
      </c>
      <c r="C7" s="39" t="s">
        <v>54</v>
      </c>
    </row>
    <row r="8" spans="1:3" s="28" customFormat="1" ht="27" customHeight="1">
      <c r="A8" s="33" t="s">
        <v>8</v>
      </c>
      <c r="B8" s="40" t="s">
        <v>50</v>
      </c>
      <c r="C8" s="39" t="s">
        <v>54</v>
      </c>
    </row>
    <row r="9" spans="1:3" s="28" customFormat="1" ht="27" customHeight="1">
      <c r="A9" s="33" t="s">
        <v>9</v>
      </c>
      <c r="B9" s="40" t="s">
        <v>51</v>
      </c>
      <c r="C9" s="39" t="s">
        <v>54</v>
      </c>
    </row>
    <row r="10" spans="1:3" s="28" customFormat="1" ht="27" customHeight="1">
      <c r="A10" s="33" t="s">
        <v>10</v>
      </c>
      <c r="B10" s="40" t="s">
        <v>52</v>
      </c>
      <c r="C10" s="39" t="s">
        <v>54</v>
      </c>
    </row>
    <row r="11" spans="1:3" s="28" customFormat="1" ht="27" customHeight="1">
      <c r="A11" s="33" t="s">
        <v>11</v>
      </c>
      <c r="B11" s="40" t="s">
        <v>52</v>
      </c>
      <c r="C11" s="39" t="s">
        <v>54</v>
      </c>
    </row>
    <row r="12" spans="1:3" s="28" customFormat="1" ht="27" customHeight="1">
      <c r="A12" s="33" t="s">
        <v>12</v>
      </c>
      <c r="B12" s="40" t="s">
        <v>55</v>
      </c>
      <c r="C12" s="39" t="s">
        <v>54</v>
      </c>
    </row>
    <row r="13" spans="1:3" s="28" customFormat="1" ht="27" customHeight="1">
      <c r="A13" s="33" t="s">
        <v>13</v>
      </c>
      <c r="B13" s="40" t="s">
        <v>57</v>
      </c>
      <c r="C13" s="39" t="s">
        <v>54</v>
      </c>
    </row>
    <row r="14" spans="1:3" s="28" customFormat="1" ht="27" customHeight="1">
      <c r="A14" s="33" t="s">
        <v>14</v>
      </c>
      <c r="B14" s="40" t="s">
        <v>53</v>
      </c>
      <c r="C14" s="39" t="s">
        <v>54</v>
      </c>
    </row>
    <row r="15" spans="1:3" s="28" customFormat="1" ht="27" customHeight="1">
      <c r="A15" s="31"/>
      <c r="B15" s="32"/>
      <c r="C15" s="31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Dilnaz Aushakhimova</cp:lastModifiedBy>
  <dcterms:created xsi:type="dcterms:W3CDTF">2011-01-05T04:42:14Z</dcterms:created>
  <dcterms:modified xsi:type="dcterms:W3CDTF">2023-12-10T14:48:45Z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  <property fmtid="{D5CDD505-2E9C-101B-9397-08002B2CF9AE}" pid="3" name="MSIP_Label_8d2b9ee5-27ec-485c-8dab-dd6cf0a96220_Enabled">
    <vt:lpwstr>true</vt:lpwstr>
  </property>
  <property fmtid="{D5CDD505-2E9C-101B-9397-08002B2CF9AE}" pid="4" name="MSIP_Label_8d2b9ee5-27ec-485c-8dab-dd6cf0a96220_SetDate">
    <vt:lpwstr>2023-12-10T14:28:32Z</vt:lpwstr>
  </property>
  <property fmtid="{D5CDD505-2E9C-101B-9397-08002B2CF9AE}" pid="5" name="MSIP_Label_8d2b9ee5-27ec-485c-8dab-dd6cf0a96220_Method">
    <vt:lpwstr>Privileged</vt:lpwstr>
  </property>
  <property fmtid="{D5CDD505-2E9C-101B-9397-08002B2CF9AE}" pid="6" name="MSIP_Label_8d2b9ee5-27ec-485c-8dab-dd6cf0a96220_Name">
    <vt:lpwstr>Public</vt:lpwstr>
  </property>
  <property fmtid="{D5CDD505-2E9C-101B-9397-08002B2CF9AE}" pid="7" name="MSIP_Label_8d2b9ee5-27ec-485c-8dab-dd6cf0a96220_SiteId">
    <vt:lpwstr>7678b71c-8462-4bf3-b98a-7f04f5ed1d8d</vt:lpwstr>
  </property>
  <property fmtid="{D5CDD505-2E9C-101B-9397-08002B2CF9AE}" pid="8" name="MSIP_Label_8d2b9ee5-27ec-485c-8dab-dd6cf0a96220_ActionId">
    <vt:lpwstr>1b587766-5360-4839-8aeb-9430d45cbfc9</vt:lpwstr>
  </property>
  <property fmtid="{D5CDD505-2E9C-101B-9397-08002B2CF9AE}" pid="9" name="MSIP_Label_8d2b9ee5-27ec-485c-8dab-dd6cf0a96220_ContentBits">
    <vt:lpwstr>0</vt:lpwstr>
  </property>
</Properties>
</file>