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ooru\Documents\1 MY DOCS\School\CAT\CAT 12B PAT 2024\Khan Noorudin Gr12B CAT PAT 2024\Phase 2\"/>
    </mc:Choice>
  </mc:AlternateContent>
  <xr:revisionPtr revIDLastSave="0" documentId="13_ncr:1_{2B8CDD13-334B-466E-8170-7E5449A38F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VLOOKUP TABLE" sheetId="2" r:id="rId2"/>
    <sheet name="Graphs" sheetId="3" r:id="rId3"/>
  </sheet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2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  <c r="B28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Nooru</author>
  </authors>
  <commentList>
    <comment ref="A2" authorId="0" shapeId="0" xr:uid="{23F84715-8E92-4454-B8A1-5DD865B6B93F}">
      <text>
        <r>
          <rPr>
            <b/>
            <sz val="9"/>
            <color indexed="81"/>
            <rFont val="Tahoma"/>
            <family val="2"/>
          </rPr>
          <t xml:space="preserve">Nooru:  </t>
        </r>
        <r>
          <rPr>
            <sz val="9"/>
            <color indexed="81"/>
            <rFont val="Tahoma"/>
            <family val="2"/>
          </rPr>
          <t xml:space="preserve">
CONCATINATE + MID +  RIGHT
</t>
        </r>
      </text>
    </comment>
    <comment ref="H2" authorId="0" shapeId="0" xr:uid="{8DE9CBD3-C3F5-46AA-AD43-F07D898FA3F4}">
      <text>
        <r>
          <rPr>
            <b/>
            <sz val="9"/>
            <color indexed="81"/>
            <rFont val="Tahoma"/>
            <family val="2"/>
          </rPr>
          <t>Nooru:</t>
        </r>
        <r>
          <rPr>
            <sz val="9"/>
            <color indexed="81"/>
            <rFont val="Tahoma"/>
            <family val="2"/>
          </rPr>
          <t xml:space="preserve">
VLOOKUP</t>
        </r>
      </text>
    </comment>
    <comment ref="B28" authorId="0" shapeId="0" xr:uid="{945E590F-130C-4298-A38F-48F1031FC4BE}">
      <text>
        <r>
          <rPr>
            <b/>
            <sz val="9"/>
            <color indexed="81"/>
            <rFont val="Tahoma"/>
            <family val="2"/>
          </rPr>
          <t>Nooru:</t>
        </r>
        <r>
          <rPr>
            <sz val="9"/>
            <color indexed="81"/>
            <rFont val="Tahoma"/>
            <family val="2"/>
          </rPr>
          <t xml:space="preserve">
COUNTBLANK
</t>
        </r>
      </text>
    </comment>
    <comment ref="B29" authorId="0" shapeId="0" xr:uid="{F1D23F56-DE2B-458E-A896-898FB892461F}">
      <text>
        <r>
          <rPr>
            <b/>
            <sz val="9"/>
            <color indexed="81"/>
            <rFont val="Tahoma"/>
            <family val="2"/>
          </rPr>
          <t>Nooru:</t>
        </r>
        <r>
          <rPr>
            <sz val="9"/>
            <color indexed="81"/>
            <rFont val="Tahoma"/>
            <family val="2"/>
          </rPr>
          <t xml:space="preserve">
Countif
</t>
        </r>
      </text>
    </comment>
  </commentList>
</comments>
</file>

<file path=xl/sharedStrings.xml><?xml version="1.0" encoding="utf-8"?>
<sst xmlns="http://schemas.openxmlformats.org/spreadsheetml/2006/main" count="184" uniqueCount="60">
  <si>
    <t>NAME</t>
  </si>
  <si>
    <t>GRADE</t>
  </si>
  <si>
    <t>AGE</t>
  </si>
  <si>
    <t>GENDER</t>
  </si>
  <si>
    <t>Save Money in the long term</t>
  </si>
  <si>
    <t>Do you or anyone you know own a green vehicle?</t>
  </si>
  <si>
    <t>Have you went past an EV charge station before. Where was it located?</t>
  </si>
  <si>
    <t>Did you know that Electric Vehicles do not contribute to global warming?</t>
  </si>
  <si>
    <t>Siphon Nkosi</t>
  </si>
  <si>
    <t>19-25</t>
  </si>
  <si>
    <t>m</t>
  </si>
  <si>
    <t>yes</t>
  </si>
  <si>
    <t>kwa-zulu-natal</t>
  </si>
  <si>
    <t xml:space="preserve">Why did you or your connection purchase an EV?
</t>
  </si>
  <si>
    <t>Jaden Dante Pillay</t>
  </si>
  <si>
    <t xml:space="preserve"> 10-18</t>
  </si>
  <si>
    <t>no</t>
  </si>
  <si>
    <t>did not purchase an EV</t>
  </si>
  <si>
    <t xml:space="preserve">Haider Ali </t>
  </si>
  <si>
    <t>protect the enviroment</t>
  </si>
  <si>
    <t>Raeesa Bibi Khan</t>
  </si>
  <si>
    <t>f</t>
  </si>
  <si>
    <t>cape town</t>
  </si>
  <si>
    <t>Rakesh Naidu</t>
  </si>
  <si>
    <t>26-30</t>
  </si>
  <si>
    <t>pretoria</t>
  </si>
  <si>
    <t>save Money in the long term</t>
  </si>
  <si>
    <t>31-50</t>
  </si>
  <si>
    <t>Lusanda Maduna</t>
  </si>
  <si>
    <t>Kabello Moloi</t>
  </si>
  <si>
    <t>Adam Hoosen</t>
  </si>
  <si>
    <t>johanessburg</t>
  </si>
  <si>
    <t>Haliyah Karim</t>
  </si>
  <si>
    <t>Nandi Dlamini</t>
  </si>
  <si>
    <t>durban</t>
  </si>
  <si>
    <t>Laaiqa Ebrahim</t>
  </si>
  <si>
    <t>Sunita Naidoo</t>
  </si>
  <si>
    <t xml:space="preserve">Anil Chetty                </t>
  </si>
  <si>
    <t>Kavita Pillay</t>
  </si>
  <si>
    <t>Rayhaan Malik</t>
  </si>
  <si>
    <t>Themba Radebe</t>
  </si>
  <si>
    <t>Sahil Sukhua</t>
  </si>
  <si>
    <t>Rajesh Patel</t>
  </si>
  <si>
    <t xml:space="preserve"> Sanita Govender </t>
  </si>
  <si>
    <t>Lebo Tshabalala</t>
  </si>
  <si>
    <t>Arun Desai</t>
  </si>
  <si>
    <t>Nazmeera Shaiek</t>
  </si>
  <si>
    <t>Raoof Khan</t>
  </si>
  <si>
    <t>Imraan cassim</t>
  </si>
  <si>
    <t>NUMBER</t>
  </si>
  <si>
    <t>no I did not</t>
  </si>
  <si>
    <t>VLOOKUP NUMBER</t>
  </si>
  <si>
    <t>Number of Adults questioned</t>
  </si>
  <si>
    <t>NAMES</t>
  </si>
  <si>
    <t>Questionnair ID</t>
  </si>
  <si>
    <t>Number of males</t>
  </si>
  <si>
    <t>Number of females</t>
  </si>
  <si>
    <t>Count of Do you or anyone you know own a green vehicle?</t>
  </si>
  <si>
    <t xml:space="preserve">Count of Why did you or your connection purchase an EV?
</t>
  </si>
  <si>
    <t>save money in the 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</si>
</sst>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Eras Medium IT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BEC2A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" fontId="0" fillId="0" borderId="1" xfId="0" applyNumberFormat="1" applyBorder="1"/>
    <xf numFmtId="0" fontId="3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C2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excel.xlsx]Graphs!PivotTable5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>
                <a:solidFill>
                  <a:srgbClr val="FF0000"/>
                </a:solidFill>
                <a:latin typeface="Algerian" panose="04020705040A02060702" pitchFamily="82" charset="0"/>
              </a:rPr>
              <a:t>Do you or anyone you know own a green vehicle?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Graphs!$A$2:$A$3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Graphs!$B$2:$B$3</c:f>
              <c:numCache>
                <c:formatCode>General</c:formatCode>
                <c:ptCount val="2"/>
                <c:pt idx="0">
                  <c:v>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5-43AE-903C-B5751934F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30528104"/>
        <c:axId val="530527384"/>
        <c:axId val="0"/>
      </c:bar3DChart>
      <c:catAx>
        <c:axId val="53052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7384"/>
        <c:crosses val="autoZero"/>
        <c:auto val="1"/>
        <c:lblAlgn val="ctr"/>
        <c:lblOffset val="100"/>
        <c:noMultiLvlLbl val="0"/>
      </c:catAx>
      <c:valAx>
        <c:axId val="53052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8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excel.xlsx]Graphs!PivotTable19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>
                <a:solidFill>
                  <a:srgbClr val="00B050"/>
                </a:solidFill>
                <a:latin typeface="Aptos" panose="020B0004020202020204" pitchFamily="34" charset="0"/>
              </a:rPr>
              <a:t>Why did you or your connection purchase an EV?</a:t>
            </a:r>
            <a:r>
              <a:rPr lang="en-ZA">
                <a:solidFill>
                  <a:srgbClr val="FF0000"/>
                </a:solidFill>
                <a:latin typeface="Algerian" panose="04020705040A02060702" pitchFamily="82" charset="0"/>
              </a:rPr>
              <a:t>
</a:t>
            </a:r>
          </a:p>
        </c:rich>
      </c:tx>
      <c:layout>
        <c:manualLayout>
          <c:xMode val="edge"/>
          <c:yMode val="edge"/>
          <c:x val="0.13476525821596244"/>
          <c:y val="0.14986029972059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Graphs!$D$1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9-46D2-BB32-9EC87BD955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9-46D2-BB32-9EC87BD955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39-46D2-BB32-9EC87BD955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Graphs!$C$2:$C$4</c:f>
              <c:strCache>
                <c:ptCount val="3"/>
                <c:pt idx="0">
                  <c:v>did not purchase an EV</c:v>
                </c:pt>
                <c:pt idx="1">
                  <c:v>protect the enviroment</c:v>
                </c:pt>
                <c:pt idx="2">
                  <c:v>save Money in the long term</c:v>
                </c:pt>
              </c:strCache>
            </c:strRef>
          </c:cat>
          <c:val>
            <c:numRef>
              <c:f>Graphs!$D$2:$D$4</c:f>
              <c:numCache>
                <c:formatCode>General</c:formatCode>
                <c:ptCount val="3"/>
                <c:pt idx="0">
                  <c:v>6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4-4634-B975-5D5DACB3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excel.xlsx]Graphs!PivotTable24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Count of Do you or anyone you know own a green vehicle?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Graphs!$F$1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Graphs!$E$2:$E$3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Graphs!$F$2:$F$3</c:f>
              <c:numCache>
                <c:formatCode>General</c:formatCode>
                <c:ptCount val="2"/>
                <c:pt idx="0">
                  <c:v>7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B-441C-A905-93572AC5D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889624"/>
        <c:axId val="730886744"/>
      </c:lineChart>
      <c:catAx>
        <c:axId val="73088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86744"/>
        <c:crosses val="autoZero"/>
        <c:auto val="1"/>
        <c:lblAlgn val="ctr"/>
        <c:lblOffset val="100"/>
        <c:noMultiLvlLbl val="0"/>
      </c:catAx>
      <c:valAx>
        <c:axId val="73088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8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1</xdr:col>
      <xdr:colOff>3543300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05916-1AFA-4F64-AFC9-C961EB677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3571876</xdr:colOff>
      <xdr:row>4</xdr:row>
      <xdr:rowOff>9525</xdr:rowOff>
    </xdr:from>
    <xdr:to>
      <xdr:col>4</xdr:col>
      <xdr:colOff>19050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C1DF6-CC3C-409A-A708-8928E1F07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19049</xdr:colOff>
      <xdr:row>2</xdr:row>
      <xdr:rowOff>180974</xdr:rowOff>
    </xdr:from>
    <xdr:to>
      <xdr:col>6</xdr:col>
      <xdr:colOff>47624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312228-1C5E-44DB-A403-E2364EFA8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oru" refreshedDate="45498.999002662036" createdVersion="8" refreshedVersion="8" minRefreshableVersion="3" recordCount="25" xr:uid="{8EC83FF1-1012-4A53-88C8-D1B6C2E9F9C5}">
  <cacheSource type="worksheet">
    <worksheetSource ref="A1:J26" sheet="Sheet1"/>
  </cacheSource>
  <cacheFields count="10">
    <cacheField name="Questionnair ID" numFmtId="0">
      <sharedItems/>
    </cacheField>
    <cacheField name="NAMES" numFmtId="0">
      <sharedItems/>
    </cacheField>
    <cacheField name="GRADE" numFmtId="0">
      <sharedItems containsString="0" containsBlank="1" containsNumber="1" containsInteger="1" minValue="11" maxValue="12"/>
    </cacheField>
    <cacheField name="AGE" numFmtId="0">
      <sharedItems/>
    </cacheField>
    <cacheField name="GENDER" numFmtId="0">
      <sharedItems/>
    </cacheField>
    <cacheField name="Do you or anyone you know own a green vehicle?" numFmtId="0">
      <sharedItems count="2">
        <s v="yes"/>
        <s v="no"/>
      </sharedItems>
    </cacheField>
    <cacheField name="VLOOKUP NUMBER" numFmtId="0">
      <sharedItems containsSemiMixedTypes="0" containsString="0" containsNumber="1" containsInteger="1" minValue="0" maxValue="5"/>
    </cacheField>
    <cacheField name="Have you went past an EV charge station before. Where was it located?" numFmtId="0">
      <sharedItems/>
    </cacheField>
    <cacheField name="Why did you or your connection purchase an EV?_x000a_" numFmtId="0">
      <sharedItems/>
    </cacheField>
    <cacheField name="Did you know that Electric Vehicles do not contribute to global warming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oru" refreshedDate="45499.001988194446" createdVersion="8" refreshedVersion="8" minRefreshableVersion="3" recordCount="25" xr:uid="{4FA37402-9023-4A52-842B-B03E70BA52E3}">
  <cacheSource type="worksheet">
    <worksheetSource ref="A1:J26" sheet="Sheet1"/>
  </cacheSource>
  <cacheFields count="10">
    <cacheField name="Questionnair ID" numFmtId="0">
      <sharedItems/>
    </cacheField>
    <cacheField name="NAMES" numFmtId="0">
      <sharedItems/>
    </cacheField>
    <cacheField name="GRADE" numFmtId="0">
      <sharedItems containsString="0" containsBlank="1" containsNumber="1" containsInteger="1" minValue="11" maxValue="12"/>
    </cacheField>
    <cacheField name="AGE" numFmtId="0">
      <sharedItems/>
    </cacheField>
    <cacheField name="GENDER" numFmtId="0">
      <sharedItems/>
    </cacheField>
    <cacheField name="Do you or anyone you know own a green vehicle?" numFmtId="0">
      <sharedItems/>
    </cacheField>
    <cacheField name="VLOOKUP NUMBER" numFmtId="0">
      <sharedItems containsSemiMixedTypes="0" containsString="0" containsNumber="1" containsInteger="1" minValue="0" maxValue="5"/>
    </cacheField>
    <cacheField name="Have you went past an EV charge station before. Where was it located?" numFmtId="0">
      <sharedItems/>
    </cacheField>
    <cacheField name="Why did you or your connection purchase an EV?_x000a_" numFmtId="0">
      <sharedItems count="3">
        <s v="save Money in the long term"/>
        <s v="did not purchase an EV"/>
        <s v="protect the enviroment"/>
      </sharedItems>
    </cacheField>
    <cacheField name="Did you know that Electric Vehicles do not contribute to global warming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oru" refreshedDate="45499.004020486114" createdVersion="8" refreshedVersion="8" minRefreshableVersion="3" recordCount="25" xr:uid="{673AF9F5-2A22-4E2A-8790-5AADF24DC343}">
  <cacheSource type="worksheet">
    <worksheetSource ref="A1:J26" sheet="Sheet1"/>
  </cacheSource>
  <cacheFields count="10">
    <cacheField name="Questionnair ID" numFmtId="0">
      <sharedItems/>
    </cacheField>
    <cacheField name="NAMES" numFmtId="0">
      <sharedItems/>
    </cacheField>
    <cacheField name="GRADE" numFmtId="0">
      <sharedItems containsString="0" containsBlank="1" containsNumber="1" containsInteger="1" minValue="11" maxValue="12"/>
    </cacheField>
    <cacheField name="AGE" numFmtId="0">
      <sharedItems/>
    </cacheField>
    <cacheField name="GENDER" numFmtId="0">
      <sharedItems/>
    </cacheField>
    <cacheField name="Do you or anyone you know own a green vehicle?" numFmtId="0">
      <sharedItems count="2">
        <s v="yes"/>
        <s v="no"/>
      </sharedItems>
    </cacheField>
    <cacheField name="VLOOKUP NUMBER" numFmtId="0">
      <sharedItems containsSemiMixedTypes="0" containsString="0" containsNumber="1" containsInteger="1" minValue="0" maxValue="5"/>
    </cacheField>
    <cacheField name="Have you went past an EV charge station before. Where was it located?" numFmtId="0">
      <sharedItems/>
    </cacheField>
    <cacheField name="Why did you or your connection purchase an EV?_x000a_" numFmtId="0">
      <sharedItems/>
    </cacheField>
    <cacheField name="Did you know that Electric Vehicles do not contribute to global warming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Si25"/>
    <s v="Siphon Nkosi"/>
    <m/>
    <s v="19-25"/>
    <s v="m"/>
    <x v="0"/>
    <n v="1"/>
    <s v="kwa-zulu-natal"/>
    <s v="Save Money in the long term"/>
    <s v="yes"/>
  </r>
  <r>
    <s v="Ja18"/>
    <s v="Jaden Dante Pillay"/>
    <n v="12"/>
    <s v=" 10-18"/>
    <s v="m"/>
    <x v="1"/>
    <n v="0"/>
    <s v="no I did not"/>
    <s v="did not purchase an EV"/>
    <s v="yes"/>
  </r>
  <r>
    <s v="Ha25"/>
    <s v="Haider Ali "/>
    <n v="12"/>
    <s v="19-25"/>
    <s v="m"/>
    <x v="0"/>
    <n v="0"/>
    <s v="no I did not"/>
    <s v="protect the enviroment"/>
    <s v="no"/>
  </r>
  <r>
    <s v="Ra25"/>
    <s v="Raeesa Bibi Khan"/>
    <m/>
    <s v="19-25"/>
    <s v="f"/>
    <x v="0"/>
    <n v="2"/>
    <s v="cape town"/>
    <s v="protect the enviroment"/>
    <s v="yes"/>
  </r>
  <r>
    <s v="Ra30"/>
    <s v="Rakesh Naidu"/>
    <m/>
    <s v="26-30"/>
    <s v="m"/>
    <x v="0"/>
    <n v="3"/>
    <s v="pretoria"/>
    <s v="Save Money in the long term"/>
    <s v="yes"/>
  </r>
  <r>
    <s v="Th50"/>
    <s v="Themba Radebe"/>
    <m/>
    <s v="31-50"/>
    <s v="m"/>
    <x v="0"/>
    <n v="1"/>
    <s v="kwa-zulu-natal"/>
    <s v="Save Money in the long term"/>
    <s v="yes"/>
  </r>
  <r>
    <s v="Lu25"/>
    <s v="Lusanda Maduna"/>
    <m/>
    <s v="19-25"/>
    <s v="f"/>
    <x v="0"/>
    <n v="1"/>
    <s v="kwa-zulu-natal"/>
    <s v="protect the enviroment"/>
    <s v="yes"/>
  </r>
  <r>
    <s v="Ka18"/>
    <s v="Kabello Moloi"/>
    <n v="11"/>
    <s v=" 10-18"/>
    <s v="m"/>
    <x v="1"/>
    <n v="1"/>
    <s v="kwa-zulu-natal"/>
    <s v="did not purchase an EV"/>
    <s v="yes"/>
  </r>
  <r>
    <s v="Ra18"/>
    <s v="Rayhaan Malik"/>
    <n v="12"/>
    <s v=" 10-18"/>
    <s v="m"/>
    <x v="1"/>
    <n v="0"/>
    <s v="no I did not"/>
    <s v="protect the enviroment"/>
    <s v="yes"/>
  </r>
  <r>
    <s v="Ad18"/>
    <s v="Adam Hoosen"/>
    <n v="12"/>
    <s v=" 10-18"/>
    <s v="m"/>
    <x v="0"/>
    <n v="4"/>
    <s v="johanessburg"/>
    <s v="protect the enviroment"/>
    <s v="yes"/>
  </r>
  <r>
    <s v="Ha18"/>
    <s v="Haliyah Karim"/>
    <n v="12"/>
    <s v=" 10-18"/>
    <s v="m"/>
    <x v="0"/>
    <n v="2"/>
    <s v="cape town"/>
    <s v="Save Money in the long term"/>
    <s v="yes"/>
  </r>
  <r>
    <s v="An30"/>
    <s v="Anil Chetty                "/>
    <m/>
    <s v="26-30"/>
    <s v="f"/>
    <x v="0"/>
    <n v="1"/>
    <s v="kwa-zulu-natal"/>
    <s v="protect the enviroment"/>
    <s v="yes"/>
  </r>
  <r>
    <s v="Ka30"/>
    <s v="Kavita Pillay"/>
    <m/>
    <s v="26-30"/>
    <s v="m"/>
    <x v="0"/>
    <n v="1"/>
    <s v="kwa-zulu-natal"/>
    <s v="protect the enviroment"/>
    <s v="yes"/>
  </r>
  <r>
    <s v="Na25"/>
    <s v="Nandi Dlamini"/>
    <m/>
    <s v="19-25"/>
    <s v="f"/>
    <x v="0"/>
    <n v="1"/>
    <s v="kwa-zulu-natal"/>
    <s v="safe money in the long term"/>
    <s v="yes"/>
  </r>
  <r>
    <s v="Su50"/>
    <s v="Sunita Naidoo"/>
    <m/>
    <s v="31-50"/>
    <s v="m"/>
    <x v="0"/>
    <n v="5"/>
    <s v="durban"/>
    <s v="protect the enviroment"/>
    <s v="yes"/>
  </r>
  <r>
    <s v="La18"/>
    <s v="Laaiqa Ebrahim"/>
    <n v="12"/>
    <s v=" 10-18"/>
    <s v="f"/>
    <x v="0"/>
    <n v="1"/>
    <s v="kwa-zulu-natal"/>
    <s v="protect the enviroment"/>
    <s v="yes"/>
  </r>
  <r>
    <s v="Sa18"/>
    <s v="Sahil Sukhua"/>
    <n v="12"/>
    <s v=" 10-18"/>
    <s v="m"/>
    <x v="0"/>
    <n v="2"/>
    <s v="cape town"/>
    <s v="protect the enviroment"/>
    <s v="yes"/>
  </r>
  <r>
    <s v="Ra25"/>
    <s v="Rajesh Patel"/>
    <m/>
    <s v="19-25"/>
    <s v="m"/>
    <x v="0"/>
    <n v="3"/>
    <s v="pretoria"/>
    <s v="protect the enviroment"/>
    <s v="yes"/>
  </r>
  <r>
    <s v=" S25"/>
    <s v=" Sanita Govender "/>
    <m/>
    <s v="19-25"/>
    <s v="f"/>
    <x v="1"/>
    <n v="1"/>
    <s v="kwa-zulu-natal"/>
    <s v="did not purchase an EV"/>
    <s v="yes"/>
  </r>
  <r>
    <s v="Le18"/>
    <s v="Lebo Tshabalala"/>
    <n v="12"/>
    <s v=" 10-18"/>
    <s v="m"/>
    <x v="1"/>
    <n v="0"/>
    <s v="no I did not"/>
    <s v="did not purchase an EV"/>
    <s v="yes"/>
  </r>
  <r>
    <s v="Ra25"/>
    <s v="Rakesh Naidu"/>
    <m/>
    <s v="19-25"/>
    <s v="m"/>
    <x v="0"/>
    <n v="1"/>
    <s v="kwa-zulu-natal"/>
    <s v="Save Money in the long term"/>
    <s v="yes"/>
  </r>
  <r>
    <s v="Ar25"/>
    <s v="Arun Desai"/>
    <m/>
    <s v="19-25"/>
    <s v="m"/>
    <x v="1"/>
    <n v="0"/>
    <s v="no I did not"/>
    <s v="did not purchase an EV"/>
    <s v="yes"/>
  </r>
  <r>
    <s v="Na18"/>
    <s v="Nazmeera Shaiek"/>
    <n v="12"/>
    <s v=" 10-18"/>
    <s v="f"/>
    <x v="1"/>
    <n v="1"/>
    <s v="kwa-zulu-natal"/>
    <s v="did not purchase an EV"/>
    <s v="yes"/>
  </r>
  <r>
    <s v="Ra30"/>
    <s v="Raoof Khan"/>
    <m/>
    <s v="26-30"/>
    <s v="m"/>
    <x v="0"/>
    <n v="1"/>
    <s v="kwa-zulu-natal"/>
    <s v="Save Money in the long term"/>
    <s v="yes"/>
  </r>
  <r>
    <s v="Im30"/>
    <s v="Imraan cassim"/>
    <m/>
    <s v="26-30"/>
    <s v="m"/>
    <x v="0"/>
    <n v="2"/>
    <s v="cape town"/>
    <s v="Save Money in the long term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Si25"/>
    <s v="Siphon Nkosi"/>
    <m/>
    <s v="19-25"/>
    <s v="m"/>
    <s v="yes"/>
    <n v="1"/>
    <s v="kwa-zulu-natal"/>
    <x v="0"/>
    <s v="yes"/>
  </r>
  <r>
    <s v="Ja18"/>
    <s v="Jaden Dante Pillay"/>
    <n v="12"/>
    <s v=" 10-18"/>
    <s v="m"/>
    <s v="no"/>
    <n v="0"/>
    <s v="no I did not"/>
    <x v="1"/>
    <s v="yes"/>
  </r>
  <r>
    <s v="Ha25"/>
    <s v="Haider Ali "/>
    <n v="12"/>
    <s v="19-25"/>
    <s v="m"/>
    <s v="yes"/>
    <n v="0"/>
    <s v="no I did not"/>
    <x v="2"/>
    <s v="no"/>
  </r>
  <r>
    <s v="Ra25"/>
    <s v="Raeesa Bibi Khan"/>
    <m/>
    <s v="19-25"/>
    <s v="f"/>
    <s v="yes"/>
    <n v="2"/>
    <s v="cape town"/>
    <x v="2"/>
    <s v="yes"/>
  </r>
  <r>
    <s v="Ra30"/>
    <s v="Rakesh Naidu"/>
    <m/>
    <s v="26-30"/>
    <s v="m"/>
    <s v="yes"/>
    <n v="3"/>
    <s v="pretoria"/>
    <x v="0"/>
    <s v="yes"/>
  </r>
  <r>
    <s v="Th50"/>
    <s v="Themba Radebe"/>
    <m/>
    <s v="31-50"/>
    <s v="m"/>
    <s v="yes"/>
    <n v="1"/>
    <s v="kwa-zulu-natal"/>
    <x v="0"/>
    <s v="yes"/>
  </r>
  <r>
    <s v="Lu25"/>
    <s v="Lusanda Maduna"/>
    <m/>
    <s v="19-25"/>
    <s v="f"/>
    <s v="yes"/>
    <n v="1"/>
    <s v="kwa-zulu-natal"/>
    <x v="2"/>
    <s v="yes"/>
  </r>
  <r>
    <s v="Ka18"/>
    <s v="Kabello Moloi"/>
    <n v="11"/>
    <s v=" 10-18"/>
    <s v="m"/>
    <s v="no"/>
    <n v="1"/>
    <s v="kwa-zulu-natal"/>
    <x v="1"/>
    <s v="yes"/>
  </r>
  <r>
    <s v="Ra18"/>
    <s v="Rayhaan Malik"/>
    <n v="12"/>
    <s v=" 10-18"/>
    <s v="m"/>
    <s v="no"/>
    <n v="0"/>
    <s v="no I did not"/>
    <x v="2"/>
    <s v="yes"/>
  </r>
  <r>
    <s v="Ad18"/>
    <s v="Adam Hoosen"/>
    <n v="12"/>
    <s v=" 10-18"/>
    <s v="m"/>
    <s v="yes"/>
    <n v="4"/>
    <s v="johanessburg"/>
    <x v="2"/>
    <s v="yes"/>
  </r>
  <r>
    <s v="Ha18"/>
    <s v="Haliyah Karim"/>
    <n v="12"/>
    <s v=" 10-18"/>
    <s v="m"/>
    <s v="yes"/>
    <n v="2"/>
    <s v="cape town"/>
    <x v="0"/>
    <s v="yes"/>
  </r>
  <r>
    <s v="An30"/>
    <s v="Anil Chetty                "/>
    <m/>
    <s v="26-30"/>
    <s v="f"/>
    <s v="yes"/>
    <n v="1"/>
    <s v="kwa-zulu-natal"/>
    <x v="2"/>
    <s v="yes"/>
  </r>
  <r>
    <s v="Ka30"/>
    <s v="Kavita Pillay"/>
    <m/>
    <s v="26-30"/>
    <s v="m"/>
    <s v="yes"/>
    <n v="1"/>
    <s v="kwa-zulu-natal"/>
    <x v="2"/>
    <s v="yes"/>
  </r>
  <r>
    <s v="Na25"/>
    <s v="Nandi Dlamini"/>
    <m/>
    <s v="19-25"/>
    <s v="f"/>
    <s v="yes"/>
    <n v="1"/>
    <s v="kwa-zulu-natal"/>
    <x v="0"/>
    <s v="yes"/>
  </r>
  <r>
    <s v="Su50"/>
    <s v="Sunita Naidoo"/>
    <m/>
    <s v="31-50"/>
    <s v="m"/>
    <s v="yes"/>
    <n v="5"/>
    <s v="durban"/>
    <x v="2"/>
    <s v="yes"/>
  </r>
  <r>
    <s v="La18"/>
    <s v="Laaiqa Ebrahim"/>
    <n v="12"/>
    <s v=" 10-18"/>
    <s v="f"/>
    <s v="yes"/>
    <n v="1"/>
    <s v="kwa-zulu-natal"/>
    <x v="2"/>
    <s v="yes"/>
  </r>
  <r>
    <s v="Sa18"/>
    <s v="Sahil Sukhua"/>
    <n v="12"/>
    <s v=" 10-18"/>
    <s v="m"/>
    <s v="yes"/>
    <n v="2"/>
    <s v="cape town"/>
    <x v="2"/>
    <s v="yes"/>
  </r>
  <r>
    <s v="Ra25"/>
    <s v="Rajesh Patel"/>
    <m/>
    <s v="19-25"/>
    <s v="m"/>
    <s v="yes"/>
    <n v="3"/>
    <s v="pretoria"/>
    <x v="2"/>
    <s v="yes"/>
  </r>
  <r>
    <s v=" S25"/>
    <s v=" Sanita Govender "/>
    <m/>
    <s v="19-25"/>
    <s v="f"/>
    <s v="no"/>
    <n v="1"/>
    <s v="kwa-zulu-natal"/>
    <x v="1"/>
    <s v="yes"/>
  </r>
  <r>
    <s v="Le18"/>
    <s v="Lebo Tshabalala"/>
    <n v="12"/>
    <s v=" 10-18"/>
    <s v="m"/>
    <s v="no"/>
    <n v="0"/>
    <s v="no I did not"/>
    <x v="1"/>
    <s v="yes"/>
  </r>
  <r>
    <s v="Ra25"/>
    <s v="Rakesh Naidu"/>
    <m/>
    <s v="19-25"/>
    <s v="m"/>
    <s v="yes"/>
    <n v="1"/>
    <s v="kwa-zulu-natal"/>
    <x v="0"/>
    <s v="yes"/>
  </r>
  <r>
    <s v="Ar25"/>
    <s v="Arun Desai"/>
    <m/>
    <s v="19-25"/>
    <s v="m"/>
    <s v="no"/>
    <n v="0"/>
    <s v="no I did not"/>
    <x v="1"/>
    <s v="yes"/>
  </r>
  <r>
    <s v="Na18"/>
    <s v="Nazmeera Shaiek"/>
    <n v="12"/>
    <s v=" 10-18"/>
    <s v="f"/>
    <s v="no"/>
    <n v="1"/>
    <s v="kwa-zulu-natal"/>
    <x v="1"/>
    <s v="yes"/>
  </r>
  <r>
    <s v="Ra30"/>
    <s v="Raoof Khan"/>
    <m/>
    <s v="26-30"/>
    <s v="m"/>
    <s v="yes"/>
    <n v="1"/>
    <s v="kwa-zulu-natal"/>
    <x v="0"/>
    <s v="yes"/>
  </r>
  <r>
    <s v="Im30"/>
    <s v="Imraan cassim"/>
    <m/>
    <s v="26-30"/>
    <s v="m"/>
    <s v="yes"/>
    <n v="2"/>
    <s v="cape town"/>
    <x v="0"/>
    <s v="y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Si25"/>
    <s v="Siphon Nkosi"/>
    <m/>
    <s v="19-25"/>
    <s v="m"/>
    <x v="0"/>
    <n v="1"/>
    <s v="kwa-zulu-natal"/>
    <s v="save Money in the long term"/>
    <s v="yes"/>
  </r>
  <r>
    <s v="Ja18"/>
    <s v="Jaden Dante Pillay"/>
    <n v="12"/>
    <s v=" 10-18"/>
    <s v="m"/>
    <x v="1"/>
    <n v="0"/>
    <s v="no I did not"/>
    <s v="did not purchase an EV"/>
    <s v="yes"/>
  </r>
  <r>
    <s v="Ha25"/>
    <s v="Haider Ali "/>
    <n v="12"/>
    <s v="19-25"/>
    <s v="m"/>
    <x v="0"/>
    <n v="0"/>
    <s v="no I did not"/>
    <s v="protect the enviroment"/>
    <s v="no"/>
  </r>
  <r>
    <s v="Ra25"/>
    <s v="Raeesa Bibi Khan"/>
    <m/>
    <s v="19-25"/>
    <s v="f"/>
    <x v="0"/>
    <n v="2"/>
    <s v="cape town"/>
    <s v="protect the enviroment"/>
    <s v="yes"/>
  </r>
  <r>
    <s v="Ra30"/>
    <s v="Rakesh Naidu"/>
    <m/>
    <s v="26-30"/>
    <s v="m"/>
    <x v="0"/>
    <n v="3"/>
    <s v="pretoria"/>
    <s v="save Money in the long term"/>
    <s v="yes"/>
  </r>
  <r>
    <s v="Th50"/>
    <s v="Themba Radebe"/>
    <m/>
    <s v="31-50"/>
    <s v="m"/>
    <x v="0"/>
    <n v="1"/>
    <s v="kwa-zulu-natal"/>
    <s v="save Money in the long term"/>
    <s v="yes"/>
  </r>
  <r>
    <s v="Lu25"/>
    <s v="Lusanda Maduna"/>
    <m/>
    <s v="19-25"/>
    <s v="f"/>
    <x v="0"/>
    <n v="1"/>
    <s v="kwa-zulu-natal"/>
    <s v="protect the enviroment"/>
    <s v="yes"/>
  </r>
  <r>
    <s v="Ka18"/>
    <s v="Kabello Moloi"/>
    <n v="11"/>
    <s v=" 10-18"/>
    <s v="m"/>
    <x v="1"/>
    <n v="1"/>
    <s v="kwa-zulu-natal"/>
    <s v="did not purchase an EV"/>
    <s v="yes"/>
  </r>
  <r>
    <s v="Ra18"/>
    <s v="Rayhaan Malik"/>
    <n v="12"/>
    <s v=" 10-18"/>
    <s v="m"/>
    <x v="1"/>
    <n v="0"/>
    <s v="no I did not"/>
    <s v="protect the enviroment"/>
    <s v="yes"/>
  </r>
  <r>
    <s v="Ad18"/>
    <s v="Adam Hoosen"/>
    <n v="12"/>
    <s v=" 10-18"/>
    <s v="m"/>
    <x v="0"/>
    <n v="4"/>
    <s v="johanessburg"/>
    <s v="protect the enviroment"/>
    <s v="yes"/>
  </r>
  <r>
    <s v="Ha18"/>
    <s v="Haliyah Karim"/>
    <n v="12"/>
    <s v=" 10-18"/>
    <s v="m"/>
    <x v="0"/>
    <n v="2"/>
    <s v="cape town"/>
    <s v="save Money in the long term"/>
    <s v="yes"/>
  </r>
  <r>
    <s v="An30"/>
    <s v="Anil Chetty                "/>
    <m/>
    <s v="26-30"/>
    <s v="f"/>
    <x v="0"/>
    <n v="1"/>
    <s v="kwa-zulu-natal"/>
    <s v="protect the enviroment"/>
    <s v="yes"/>
  </r>
  <r>
    <s v="Ka30"/>
    <s v="Kavita Pillay"/>
    <m/>
    <s v="26-30"/>
    <s v="m"/>
    <x v="0"/>
    <n v="1"/>
    <s v="kwa-zulu-natal"/>
    <s v="protect the enviroment"/>
    <s v="yes"/>
  </r>
  <r>
    <s v="Na25"/>
    <s v="Nandi Dlamini"/>
    <m/>
    <s v="19-25"/>
    <s v="f"/>
    <x v="0"/>
    <n v="1"/>
    <s v="kwa-zulu-natal"/>
    <s v="save Money in the long term"/>
    <s v="yes"/>
  </r>
  <r>
    <s v="Su50"/>
    <s v="Sunita Naidoo"/>
    <m/>
    <s v="31-50"/>
    <s v="m"/>
    <x v="0"/>
    <n v="5"/>
    <s v="durban"/>
    <s v="protect the enviroment"/>
    <s v="yes"/>
  </r>
  <r>
    <s v="La18"/>
    <s v="Laaiqa Ebrahim"/>
    <n v="12"/>
    <s v=" 10-18"/>
    <s v="f"/>
    <x v="0"/>
    <n v="1"/>
    <s v="kwa-zulu-natal"/>
    <s v="protect the enviroment"/>
    <s v="yes"/>
  </r>
  <r>
    <s v="Sa18"/>
    <s v="Sahil Sukhua"/>
    <n v="12"/>
    <s v=" 10-18"/>
    <s v="m"/>
    <x v="0"/>
    <n v="2"/>
    <s v="cape town"/>
    <s v="protect the enviroment"/>
    <s v="yes"/>
  </r>
  <r>
    <s v="Ra25"/>
    <s v="Rajesh Patel"/>
    <m/>
    <s v="19-25"/>
    <s v="m"/>
    <x v="0"/>
    <n v="3"/>
    <s v="pretoria"/>
    <s v="protect the enviroment"/>
    <s v="yes"/>
  </r>
  <r>
    <s v=" S25"/>
    <s v=" Sanita Govender "/>
    <m/>
    <s v="19-25"/>
    <s v="f"/>
    <x v="1"/>
    <n v="1"/>
    <s v="kwa-zulu-natal"/>
    <s v="did not purchase an EV"/>
    <s v="yes"/>
  </r>
  <r>
    <s v="Le18"/>
    <s v="Lebo Tshabalala"/>
    <n v="12"/>
    <s v=" 10-18"/>
    <s v="m"/>
    <x v="1"/>
    <n v="0"/>
    <s v="no I did not"/>
    <s v="did not purchase an EV"/>
    <s v="yes"/>
  </r>
  <r>
    <s v="Ra25"/>
    <s v="Rakesh Naidu"/>
    <m/>
    <s v="19-25"/>
    <s v="m"/>
    <x v="0"/>
    <n v="1"/>
    <s v="kwa-zulu-natal"/>
    <s v="save Money in the long term"/>
    <s v="yes"/>
  </r>
  <r>
    <s v="Ar25"/>
    <s v="Arun Desai"/>
    <m/>
    <s v="19-25"/>
    <s v="m"/>
    <x v="1"/>
    <n v="0"/>
    <s v="no I did not"/>
    <s v="did not purchase an EV"/>
    <s v="yes"/>
  </r>
  <r>
    <s v="Na18"/>
    <s v="Nazmeera Shaiek"/>
    <n v="12"/>
    <s v=" 10-18"/>
    <s v="f"/>
    <x v="1"/>
    <n v="1"/>
    <s v="kwa-zulu-natal"/>
    <s v="did not purchase an EV"/>
    <s v="yes"/>
  </r>
  <r>
    <s v="Ra30"/>
    <s v="Raoof Khan"/>
    <m/>
    <s v="26-30"/>
    <s v="m"/>
    <x v="0"/>
    <n v="1"/>
    <s v="kwa-zulu-natal"/>
    <s v="save Money in the long term"/>
    <s v="yes"/>
  </r>
  <r>
    <s v="Im30"/>
    <s v="Imraan cassim"/>
    <m/>
    <s v="26-30"/>
    <s v="m"/>
    <x v="0"/>
    <n v="2"/>
    <s v="cape town"/>
    <s v="save Money in the long term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446C2-0033-4BFA-AD5A-19191AF56E1B}" name="PivotTable1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C1:D4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unt of Why did you or your connection purchase an EV?_x000a_" fld="8" subtotal="count" baseField="0" baseItem="0"/>
  </dataField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7E643-0F4C-4137-87E9-F3C683A9D076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0">
  <location ref="A1:B3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2">
    <i>
      <x/>
    </i>
    <i>
      <x v="1"/>
    </i>
  </rowItems>
  <colItems count="1">
    <i/>
  </colItems>
  <dataFields count="1">
    <dataField name="Count of Do you or anyone you know own a green vehicle?" fld="5" subtotal="count" baseField="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FBD73-33C3-4380-A49E-ED5C322690E3}" name="PivotTable2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E1:F3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2">
    <i>
      <x/>
    </i>
    <i>
      <x v="1"/>
    </i>
  </rowItems>
  <colItems count="1">
    <i/>
  </colItems>
  <dataFields count="1">
    <dataField name="Count of Do you or anyone you know own a green vehicle?" fld="5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2" workbookViewId="0">
      <selection activeCell="F1" sqref="F1:F26"/>
    </sheetView>
  </sheetViews>
  <sheetFormatPr defaultRowHeight="15" x14ac:dyDescent="0.25"/>
  <cols>
    <col min="1" max="1" width="29.7109375" customWidth="1"/>
    <col min="2" max="2" width="19.5703125" customWidth="1"/>
    <col min="5" max="5" width="17.85546875" customWidth="1"/>
    <col min="6" max="6" width="19.7109375" customWidth="1"/>
    <col min="7" max="7" width="10.85546875" customWidth="1"/>
    <col min="8" max="8" width="23.42578125" customWidth="1"/>
    <col min="9" max="9" width="29" customWidth="1"/>
    <col min="10" max="10" width="18.85546875" customWidth="1"/>
  </cols>
  <sheetData>
    <row r="1" spans="1:10" ht="90" x14ac:dyDescent="0.25">
      <c r="A1" s="2" t="s">
        <v>54</v>
      </c>
      <c r="B1" s="8" t="s">
        <v>53</v>
      </c>
      <c r="C1" s="8" t="s">
        <v>1</v>
      </c>
      <c r="D1" s="8" t="s">
        <v>2</v>
      </c>
      <c r="E1" s="8" t="s">
        <v>3</v>
      </c>
      <c r="F1" s="9" t="s">
        <v>5</v>
      </c>
      <c r="G1" s="9" t="s">
        <v>51</v>
      </c>
      <c r="H1" s="9" t="s">
        <v>6</v>
      </c>
      <c r="I1" s="9" t="s">
        <v>13</v>
      </c>
      <c r="J1" s="9" t="s">
        <v>7</v>
      </c>
    </row>
    <row r="2" spans="1:10" x14ac:dyDescent="0.25">
      <c r="A2" s="1" t="str">
        <f>CONCATENATE(MID(B2,1,2),RIGHT(D2,2))</f>
        <v>Si25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>
        <v>1</v>
      </c>
      <c r="H2" s="1" t="str">
        <f>VLOOKUP(Sheet1!G2,'VLOOKUP TABLE'!$A$1:$B$7,2,TRUE)</f>
        <v>kwa-zulu-natal</v>
      </c>
      <c r="I2" s="1" t="s">
        <v>26</v>
      </c>
      <c r="J2" s="1" t="s">
        <v>11</v>
      </c>
    </row>
    <row r="3" spans="1:10" x14ac:dyDescent="0.25">
      <c r="A3" s="1" t="str">
        <f t="shared" ref="A3:A26" si="0">CONCATENATE(MID(B3,1,2),RIGHT(D3,2))</f>
        <v>Ja18</v>
      </c>
      <c r="B3" s="1" t="s">
        <v>14</v>
      </c>
      <c r="C3" s="1">
        <v>12</v>
      </c>
      <c r="D3" s="3" t="s">
        <v>15</v>
      </c>
      <c r="E3" s="1" t="s">
        <v>10</v>
      </c>
      <c r="F3" s="1" t="s">
        <v>16</v>
      </c>
      <c r="G3" s="1">
        <v>0</v>
      </c>
      <c r="H3" s="1" t="str">
        <f>VLOOKUP(Sheet1!G3,'VLOOKUP TABLE'!$A$1:$B$7,2,TRUE)</f>
        <v>no I did not</v>
      </c>
      <c r="I3" s="1" t="s">
        <v>17</v>
      </c>
      <c r="J3" s="1" t="s">
        <v>11</v>
      </c>
    </row>
    <row r="4" spans="1:10" x14ac:dyDescent="0.25">
      <c r="A4" s="1" t="str">
        <f t="shared" si="0"/>
        <v>Ha25</v>
      </c>
      <c r="B4" s="1" t="s">
        <v>18</v>
      </c>
      <c r="C4" s="1">
        <v>12</v>
      </c>
      <c r="D4" s="1" t="s">
        <v>9</v>
      </c>
      <c r="E4" s="1" t="s">
        <v>10</v>
      </c>
      <c r="F4" s="1" t="s">
        <v>11</v>
      </c>
      <c r="G4" s="1">
        <v>0</v>
      </c>
      <c r="H4" s="1" t="str">
        <f>VLOOKUP(Sheet1!G4,'VLOOKUP TABLE'!$A$1:$B$7,2,TRUE)</f>
        <v>no I did not</v>
      </c>
      <c r="I4" s="1" t="s">
        <v>19</v>
      </c>
      <c r="J4" s="1" t="s">
        <v>16</v>
      </c>
    </row>
    <row r="5" spans="1:10" x14ac:dyDescent="0.25">
      <c r="A5" s="1" t="str">
        <f t="shared" si="0"/>
        <v>Ra25</v>
      </c>
      <c r="B5" s="1" t="s">
        <v>20</v>
      </c>
      <c r="C5" s="1"/>
      <c r="D5" s="1" t="s">
        <v>9</v>
      </c>
      <c r="E5" s="1" t="s">
        <v>21</v>
      </c>
      <c r="F5" s="1" t="s">
        <v>11</v>
      </c>
      <c r="G5" s="1">
        <v>2</v>
      </c>
      <c r="H5" s="1" t="str">
        <f>VLOOKUP(Sheet1!G5,'VLOOKUP TABLE'!$A$1:$B$7,2,TRUE)</f>
        <v>cape town</v>
      </c>
      <c r="I5" s="1" t="s">
        <v>19</v>
      </c>
      <c r="J5" s="1" t="s">
        <v>11</v>
      </c>
    </row>
    <row r="6" spans="1:10" x14ac:dyDescent="0.25">
      <c r="A6" s="1" t="str">
        <f t="shared" si="0"/>
        <v>Ra30</v>
      </c>
      <c r="B6" s="1" t="s">
        <v>23</v>
      </c>
      <c r="C6" s="1"/>
      <c r="D6" s="1" t="s">
        <v>24</v>
      </c>
      <c r="E6" s="1" t="s">
        <v>10</v>
      </c>
      <c r="F6" s="1" t="s">
        <v>11</v>
      </c>
      <c r="G6" s="1">
        <v>3</v>
      </c>
      <c r="H6" s="1" t="str">
        <f>VLOOKUP(Sheet1!G6,'VLOOKUP TABLE'!$A$1:$B$7,2,TRUE)</f>
        <v>pretoria</v>
      </c>
      <c r="I6" s="1" t="s">
        <v>26</v>
      </c>
      <c r="J6" s="1" t="s">
        <v>11</v>
      </c>
    </row>
    <row r="7" spans="1:10" x14ac:dyDescent="0.25">
      <c r="A7" s="1" t="str">
        <f t="shared" si="0"/>
        <v>Th50</v>
      </c>
      <c r="B7" s="1" t="s">
        <v>40</v>
      </c>
      <c r="C7" s="1"/>
      <c r="D7" s="1" t="s">
        <v>27</v>
      </c>
      <c r="E7" s="1" t="s">
        <v>10</v>
      </c>
      <c r="F7" s="1" t="s">
        <v>11</v>
      </c>
      <c r="G7" s="1">
        <v>1</v>
      </c>
      <c r="H7" s="1" t="str">
        <f>VLOOKUP(Sheet1!G7,'VLOOKUP TABLE'!$A$1:$B$7,2,TRUE)</f>
        <v>kwa-zulu-natal</v>
      </c>
      <c r="I7" s="1" t="s">
        <v>26</v>
      </c>
      <c r="J7" s="1" t="s">
        <v>11</v>
      </c>
    </row>
    <row r="8" spans="1:10" x14ac:dyDescent="0.25">
      <c r="A8" s="1" t="str">
        <f t="shared" si="0"/>
        <v>Lu25</v>
      </c>
      <c r="B8" s="1" t="s">
        <v>28</v>
      </c>
      <c r="C8" s="1"/>
      <c r="D8" s="1" t="s">
        <v>9</v>
      </c>
      <c r="E8" s="1" t="s">
        <v>21</v>
      </c>
      <c r="F8" s="1" t="s">
        <v>11</v>
      </c>
      <c r="G8" s="1">
        <v>1</v>
      </c>
      <c r="H8" s="1" t="str">
        <f>VLOOKUP(Sheet1!G8,'VLOOKUP TABLE'!$A$1:$B$7,2,TRUE)</f>
        <v>kwa-zulu-natal</v>
      </c>
      <c r="I8" s="1" t="s">
        <v>19</v>
      </c>
      <c r="J8" s="1" t="s">
        <v>11</v>
      </c>
    </row>
    <row r="9" spans="1:10" x14ac:dyDescent="0.25">
      <c r="A9" s="1" t="str">
        <f t="shared" si="0"/>
        <v>Ka18</v>
      </c>
      <c r="B9" s="1" t="s">
        <v>29</v>
      </c>
      <c r="C9" s="1">
        <v>11</v>
      </c>
      <c r="D9" s="1" t="s">
        <v>15</v>
      </c>
      <c r="E9" s="1" t="s">
        <v>10</v>
      </c>
      <c r="F9" s="1" t="s">
        <v>16</v>
      </c>
      <c r="G9" s="1">
        <v>1</v>
      </c>
      <c r="H9" s="1" t="str">
        <f>VLOOKUP(Sheet1!G9,'VLOOKUP TABLE'!$A$1:$B$7,2,TRUE)</f>
        <v>kwa-zulu-natal</v>
      </c>
      <c r="I9" s="1" t="s">
        <v>17</v>
      </c>
      <c r="J9" s="1" t="s">
        <v>11</v>
      </c>
    </row>
    <row r="10" spans="1:10" x14ac:dyDescent="0.25">
      <c r="A10" s="1" t="str">
        <f t="shared" si="0"/>
        <v>Ra18</v>
      </c>
      <c r="B10" s="1" t="s">
        <v>39</v>
      </c>
      <c r="C10" s="1">
        <v>12</v>
      </c>
      <c r="D10" s="1" t="s">
        <v>15</v>
      </c>
      <c r="E10" s="1" t="s">
        <v>10</v>
      </c>
      <c r="F10" s="1" t="s">
        <v>16</v>
      </c>
      <c r="G10" s="1">
        <v>0</v>
      </c>
      <c r="H10" s="1" t="str">
        <f>VLOOKUP(Sheet1!G10,'VLOOKUP TABLE'!$A$1:$B$7,2,TRUE)</f>
        <v>no I did not</v>
      </c>
      <c r="I10" s="1" t="s">
        <v>19</v>
      </c>
      <c r="J10" s="1" t="s">
        <v>11</v>
      </c>
    </row>
    <row r="11" spans="1:10" x14ac:dyDescent="0.25">
      <c r="A11" s="1" t="str">
        <f t="shared" si="0"/>
        <v>Ad18</v>
      </c>
      <c r="B11" s="1" t="s">
        <v>30</v>
      </c>
      <c r="C11" s="1">
        <v>12</v>
      </c>
      <c r="D11" s="3" t="s">
        <v>15</v>
      </c>
      <c r="E11" s="1" t="s">
        <v>10</v>
      </c>
      <c r="F11" s="1" t="s">
        <v>11</v>
      </c>
      <c r="G11" s="1">
        <v>4</v>
      </c>
      <c r="H11" s="1" t="str">
        <f>VLOOKUP(Sheet1!G11,'VLOOKUP TABLE'!$A$1:$B$7,2,TRUE)</f>
        <v>johanessburg</v>
      </c>
      <c r="I11" s="1" t="s">
        <v>19</v>
      </c>
      <c r="J11" s="1" t="s">
        <v>11</v>
      </c>
    </row>
    <row r="12" spans="1:10" x14ac:dyDescent="0.25">
      <c r="A12" s="1" t="str">
        <f t="shared" si="0"/>
        <v>Ha18</v>
      </c>
      <c r="B12" s="1" t="s">
        <v>32</v>
      </c>
      <c r="C12" s="1">
        <v>12</v>
      </c>
      <c r="D12" s="1" t="s">
        <v>15</v>
      </c>
      <c r="E12" s="1" t="s">
        <v>10</v>
      </c>
      <c r="F12" s="1" t="s">
        <v>11</v>
      </c>
      <c r="G12" s="1">
        <v>2</v>
      </c>
      <c r="H12" s="1" t="str">
        <f>VLOOKUP(Sheet1!G12,'VLOOKUP TABLE'!$A$1:$B$7,2,TRUE)</f>
        <v>cape town</v>
      </c>
      <c r="I12" s="1" t="s">
        <v>26</v>
      </c>
      <c r="J12" s="1" t="s">
        <v>11</v>
      </c>
    </row>
    <row r="13" spans="1:10" x14ac:dyDescent="0.25">
      <c r="A13" s="1" t="str">
        <f t="shared" si="0"/>
        <v>An30</v>
      </c>
      <c r="B13" s="1" t="s">
        <v>37</v>
      </c>
      <c r="C13" s="1"/>
      <c r="D13" s="1" t="s">
        <v>24</v>
      </c>
      <c r="E13" s="1" t="s">
        <v>21</v>
      </c>
      <c r="F13" s="1" t="s">
        <v>11</v>
      </c>
      <c r="G13" s="1">
        <v>1</v>
      </c>
      <c r="H13" s="1" t="str">
        <f>VLOOKUP(Sheet1!G13,'VLOOKUP TABLE'!$A$1:$B$7,2,TRUE)</f>
        <v>kwa-zulu-natal</v>
      </c>
      <c r="I13" s="1" t="s">
        <v>19</v>
      </c>
      <c r="J13" s="1" t="s">
        <v>11</v>
      </c>
    </row>
    <row r="14" spans="1:10" x14ac:dyDescent="0.25">
      <c r="A14" s="1" t="str">
        <f t="shared" si="0"/>
        <v>Ka30</v>
      </c>
      <c r="B14" s="1" t="s">
        <v>38</v>
      </c>
      <c r="C14" s="1"/>
      <c r="D14" s="1" t="s">
        <v>24</v>
      </c>
      <c r="E14" s="1" t="s">
        <v>10</v>
      </c>
      <c r="F14" s="1" t="s">
        <v>11</v>
      </c>
      <c r="G14" s="1">
        <v>1</v>
      </c>
      <c r="H14" s="1" t="str">
        <f>VLOOKUP(Sheet1!G14,'VLOOKUP TABLE'!$A$1:$B$7,2,TRUE)</f>
        <v>kwa-zulu-natal</v>
      </c>
      <c r="I14" s="1" t="s">
        <v>19</v>
      </c>
      <c r="J14" s="1" t="s">
        <v>11</v>
      </c>
    </row>
    <row r="15" spans="1:10" x14ac:dyDescent="0.25">
      <c r="A15" s="1" t="str">
        <f t="shared" si="0"/>
        <v>Na25</v>
      </c>
      <c r="B15" s="1" t="s">
        <v>33</v>
      </c>
      <c r="C15" s="1"/>
      <c r="D15" s="1" t="s">
        <v>9</v>
      </c>
      <c r="E15" s="1" t="s">
        <v>21</v>
      </c>
      <c r="F15" s="1" t="s">
        <v>11</v>
      </c>
      <c r="G15" s="1">
        <v>1</v>
      </c>
      <c r="H15" s="1" t="str">
        <f>VLOOKUP(Sheet1!G15,'VLOOKUP TABLE'!$A$1:$B$7,2,TRUE)</f>
        <v>kwa-zulu-natal</v>
      </c>
      <c r="I15" s="1" t="s">
        <v>59</v>
      </c>
      <c r="J15" s="1" t="s">
        <v>11</v>
      </c>
    </row>
    <row r="16" spans="1:10" x14ac:dyDescent="0.25">
      <c r="A16" s="1" t="str">
        <f t="shared" si="0"/>
        <v>Su50</v>
      </c>
      <c r="B16" s="1" t="s">
        <v>36</v>
      </c>
      <c r="C16" s="1"/>
      <c r="D16" s="1" t="s">
        <v>27</v>
      </c>
      <c r="E16" s="1" t="s">
        <v>10</v>
      </c>
      <c r="F16" s="1" t="s">
        <v>11</v>
      </c>
      <c r="G16" s="1">
        <v>5</v>
      </c>
      <c r="H16" s="1" t="str">
        <f>VLOOKUP(Sheet1!G16,'VLOOKUP TABLE'!$A$1:$B$7,2,TRUE)</f>
        <v>durban</v>
      </c>
      <c r="I16" s="1" t="s">
        <v>19</v>
      </c>
      <c r="J16" s="1" t="s">
        <v>11</v>
      </c>
    </row>
    <row r="17" spans="1:10" x14ac:dyDescent="0.25">
      <c r="A17" s="1" t="str">
        <f t="shared" si="0"/>
        <v>La18</v>
      </c>
      <c r="B17" s="1" t="s">
        <v>35</v>
      </c>
      <c r="C17" s="1">
        <v>12</v>
      </c>
      <c r="D17" s="1" t="s">
        <v>15</v>
      </c>
      <c r="E17" s="1" t="s">
        <v>21</v>
      </c>
      <c r="F17" s="1" t="s">
        <v>11</v>
      </c>
      <c r="G17" s="1">
        <v>1</v>
      </c>
      <c r="H17" s="1" t="str">
        <f>VLOOKUP(Sheet1!G17,'VLOOKUP TABLE'!$A$1:$B$7,2,TRUE)</f>
        <v>kwa-zulu-natal</v>
      </c>
      <c r="I17" s="1" t="s">
        <v>19</v>
      </c>
      <c r="J17" s="1" t="s">
        <v>11</v>
      </c>
    </row>
    <row r="18" spans="1:10" x14ac:dyDescent="0.25">
      <c r="A18" s="1" t="str">
        <f t="shared" si="0"/>
        <v>Sa18</v>
      </c>
      <c r="B18" s="1" t="s">
        <v>41</v>
      </c>
      <c r="C18" s="1">
        <v>12</v>
      </c>
      <c r="D18" s="1" t="s">
        <v>15</v>
      </c>
      <c r="E18" s="1" t="s">
        <v>10</v>
      </c>
      <c r="F18" s="1" t="s">
        <v>11</v>
      </c>
      <c r="G18" s="1">
        <v>2</v>
      </c>
      <c r="H18" s="1" t="str">
        <f>VLOOKUP(Sheet1!G18,'VLOOKUP TABLE'!$A$1:$B$7,2,TRUE)</f>
        <v>cape town</v>
      </c>
      <c r="I18" s="1" t="s">
        <v>19</v>
      </c>
      <c r="J18" s="1" t="s">
        <v>11</v>
      </c>
    </row>
    <row r="19" spans="1:10" x14ac:dyDescent="0.25">
      <c r="A19" s="1" t="str">
        <f t="shared" si="0"/>
        <v>Ra25</v>
      </c>
      <c r="B19" s="1" t="s">
        <v>42</v>
      </c>
      <c r="C19" s="1"/>
      <c r="D19" s="1" t="s">
        <v>9</v>
      </c>
      <c r="E19" s="1" t="s">
        <v>10</v>
      </c>
      <c r="F19" s="1" t="s">
        <v>11</v>
      </c>
      <c r="G19" s="1">
        <v>3</v>
      </c>
      <c r="H19" s="1" t="str">
        <f>VLOOKUP(Sheet1!G19,'VLOOKUP TABLE'!$A$1:$B$7,2,TRUE)</f>
        <v>pretoria</v>
      </c>
      <c r="I19" s="1" t="s">
        <v>19</v>
      </c>
      <c r="J19" s="1" t="s">
        <v>11</v>
      </c>
    </row>
    <row r="20" spans="1:10" x14ac:dyDescent="0.25">
      <c r="A20" s="1" t="str">
        <f t="shared" si="0"/>
        <v xml:space="preserve"> S25</v>
      </c>
      <c r="B20" s="1" t="s">
        <v>43</v>
      </c>
      <c r="C20" s="1"/>
      <c r="D20" s="1" t="s">
        <v>9</v>
      </c>
      <c r="E20" s="1" t="s">
        <v>21</v>
      </c>
      <c r="F20" s="1" t="s">
        <v>16</v>
      </c>
      <c r="G20" s="1">
        <v>1</v>
      </c>
      <c r="H20" s="1" t="str">
        <f>VLOOKUP(Sheet1!G20,'VLOOKUP TABLE'!$A$1:$B$7,2,TRUE)</f>
        <v>kwa-zulu-natal</v>
      </c>
      <c r="I20" s="1" t="s">
        <v>17</v>
      </c>
      <c r="J20" s="1" t="s">
        <v>11</v>
      </c>
    </row>
    <row r="21" spans="1:10" x14ac:dyDescent="0.25">
      <c r="A21" s="1" t="str">
        <f t="shared" si="0"/>
        <v>Le18</v>
      </c>
      <c r="B21" s="1" t="s">
        <v>44</v>
      </c>
      <c r="C21" s="1">
        <v>12</v>
      </c>
      <c r="D21" s="1" t="s">
        <v>15</v>
      </c>
      <c r="E21" s="1" t="s">
        <v>10</v>
      </c>
      <c r="F21" s="1" t="s">
        <v>16</v>
      </c>
      <c r="G21" s="1">
        <v>0</v>
      </c>
      <c r="H21" s="1" t="str">
        <f>VLOOKUP(Sheet1!G21,'VLOOKUP TABLE'!$A$1:$B$7,2,TRUE)</f>
        <v>no I did not</v>
      </c>
      <c r="I21" s="1" t="s">
        <v>17</v>
      </c>
      <c r="J21" s="1" t="s">
        <v>11</v>
      </c>
    </row>
    <row r="22" spans="1:10" x14ac:dyDescent="0.25">
      <c r="A22" s="1" t="str">
        <f t="shared" si="0"/>
        <v>Ra25</v>
      </c>
      <c r="B22" s="1" t="s">
        <v>23</v>
      </c>
      <c r="C22" s="1"/>
      <c r="D22" s="1" t="s">
        <v>9</v>
      </c>
      <c r="E22" s="1" t="s">
        <v>10</v>
      </c>
      <c r="F22" s="1" t="s">
        <v>11</v>
      </c>
      <c r="G22" s="1">
        <v>1</v>
      </c>
      <c r="H22" s="1" t="str">
        <f>VLOOKUP(Sheet1!G22,'VLOOKUP TABLE'!$A$1:$B$7,2,TRUE)</f>
        <v>kwa-zulu-natal</v>
      </c>
      <c r="I22" s="1" t="s">
        <v>4</v>
      </c>
      <c r="J22" s="1" t="s">
        <v>11</v>
      </c>
    </row>
    <row r="23" spans="1:10" x14ac:dyDescent="0.25">
      <c r="A23" s="1" t="str">
        <f t="shared" si="0"/>
        <v>Ar25</v>
      </c>
      <c r="B23" s="1" t="s">
        <v>45</v>
      </c>
      <c r="C23" s="1"/>
      <c r="D23" s="1" t="s">
        <v>9</v>
      </c>
      <c r="E23" s="1" t="s">
        <v>10</v>
      </c>
      <c r="F23" s="1" t="s">
        <v>16</v>
      </c>
      <c r="G23" s="1">
        <v>0</v>
      </c>
      <c r="H23" s="1" t="str">
        <f>VLOOKUP(Sheet1!G23,'VLOOKUP TABLE'!$A$1:$B$7,2,TRUE)</f>
        <v>no I did not</v>
      </c>
      <c r="I23" s="1" t="s">
        <v>17</v>
      </c>
      <c r="J23" s="1" t="s">
        <v>11</v>
      </c>
    </row>
    <row r="24" spans="1:10" x14ac:dyDescent="0.25">
      <c r="A24" s="1" t="str">
        <f t="shared" si="0"/>
        <v>Na18</v>
      </c>
      <c r="B24" s="1" t="s">
        <v>46</v>
      </c>
      <c r="C24" s="1">
        <v>12</v>
      </c>
      <c r="D24" s="1" t="s">
        <v>15</v>
      </c>
      <c r="E24" s="1" t="s">
        <v>21</v>
      </c>
      <c r="F24" s="1" t="s">
        <v>16</v>
      </c>
      <c r="G24" s="1">
        <v>1</v>
      </c>
      <c r="H24" s="1" t="str">
        <f>VLOOKUP(Sheet1!G24,'VLOOKUP TABLE'!$A$1:$B$7,2,TRUE)</f>
        <v>kwa-zulu-natal</v>
      </c>
      <c r="I24" s="1" t="s">
        <v>17</v>
      </c>
      <c r="J24" s="1" t="s">
        <v>11</v>
      </c>
    </row>
    <row r="25" spans="1:10" x14ac:dyDescent="0.25">
      <c r="A25" s="1" t="str">
        <f t="shared" si="0"/>
        <v>Ra30</v>
      </c>
      <c r="B25" s="1" t="s">
        <v>47</v>
      </c>
      <c r="C25" s="1"/>
      <c r="D25" s="1" t="s">
        <v>24</v>
      </c>
      <c r="E25" s="1" t="s">
        <v>10</v>
      </c>
      <c r="F25" s="1" t="s">
        <v>11</v>
      </c>
      <c r="G25" s="1">
        <v>1</v>
      </c>
      <c r="H25" s="1" t="str">
        <f>VLOOKUP(Sheet1!G25,'VLOOKUP TABLE'!$A$1:$B$7,2,TRUE)</f>
        <v>kwa-zulu-natal</v>
      </c>
      <c r="I25" s="1" t="s">
        <v>26</v>
      </c>
      <c r="J25" s="1" t="s">
        <v>11</v>
      </c>
    </row>
    <row r="26" spans="1:10" x14ac:dyDescent="0.25">
      <c r="A26" s="1" t="str">
        <f t="shared" si="0"/>
        <v>Im30</v>
      </c>
      <c r="B26" s="1" t="s">
        <v>48</v>
      </c>
      <c r="C26" s="1"/>
      <c r="D26" s="1" t="s">
        <v>24</v>
      </c>
      <c r="E26" s="1" t="s">
        <v>10</v>
      </c>
      <c r="F26" s="1" t="s">
        <v>11</v>
      </c>
      <c r="G26" s="1">
        <v>2</v>
      </c>
      <c r="H26" s="1" t="str">
        <f>VLOOKUP(Sheet1!G26,'VLOOKUP TABLE'!$A$1:$B$7,2,TRUE)</f>
        <v>cape town</v>
      </c>
      <c r="I26" s="1" t="s">
        <v>26</v>
      </c>
      <c r="J26" s="1" t="s">
        <v>11</v>
      </c>
    </row>
    <row r="28" spans="1:10" ht="15.75" x14ac:dyDescent="0.25">
      <c r="A28" s="7" t="s">
        <v>52</v>
      </c>
      <c r="B28" s="6">
        <f>COUNTBLANK(C2:C26)</f>
        <v>15</v>
      </c>
    </row>
    <row r="29" spans="1:10" ht="15.75" x14ac:dyDescent="0.25">
      <c r="A29" s="7" t="s">
        <v>55</v>
      </c>
      <c r="B29" s="6">
        <f>COUNTIF(E2:E26,"m")</f>
        <v>18</v>
      </c>
    </row>
    <row r="30" spans="1:10" ht="15.75" x14ac:dyDescent="0.25">
      <c r="A30" s="7" t="s">
        <v>56</v>
      </c>
      <c r="B30" s="6">
        <f>COUNTIF(E2:E26,"f")</f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8CE4-0DF6-4E78-BF59-DD1223D1919D}">
  <dimension ref="A1:B7"/>
  <sheetViews>
    <sheetView zoomScale="85" zoomScaleNormal="85" workbookViewId="0">
      <selection activeCell="D14" sqref="D14"/>
    </sheetView>
  </sheetViews>
  <sheetFormatPr defaultRowHeight="15" x14ac:dyDescent="0.25"/>
  <cols>
    <col min="1" max="1" width="29.5703125" customWidth="1"/>
    <col min="2" max="2" width="29.85546875" customWidth="1"/>
  </cols>
  <sheetData>
    <row r="1" spans="1:2" ht="21" x14ac:dyDescent="0.35">
      <c r="A1" s="4" t="s">
        <v>49</v>
      </c>
      <c r="B1" s="4" t="s">
        <v>0</v>
      </c>
    </row>
    <row r="2" spans="1:2" ht="21" x14ac:dyDescent="0.35">
      <c r="A2" s="5">
        <v>0</v>
      </c>
      <c r="B2" s="5" t="s">
        <v>50</v>
      </c>
    </row>
    <row r="3" spans="1:2" ht="21" x14ac:dyDescent="0.35">
      <c r="A3" s="5">
        <v>1</v>
      </c>
      <c r="B3" s="5" t="s">
        <v>12</v>
      </c>
    </row>
    <row r="4" spans="1:2" ht="21" x14ac:dyDescent="0.35">
      <c r="A4" s="5">
        <v>2</v>
      </c>
      <c r="B4" s="5" t="s">
        <v>22</v>
      </c>
    </row>
    <row r="5" spans="1:2" ht="21" x14ac:dyDescent="0.35">
      <c r="A5" s="5">
        <v>3</v>
      </c>
      <c r="B5" s="5" t="s">
        <v>25</v>
      </c>
    </row>
    <row r="6" spans="1:2" ht="21" x14ac:dyDescent="0.35">
      <c r="A6" s="5">
        <v>4</v>
      </c>
      <c r="B6" s="5" t="s">
        <v>31</v>
      </c>
    </row>
    <row r="7" spans="1:2" ht="21" x14ac:dyDescent="0.35">
      <c r="A7" s="5">
        <v>5</v>
      </c>
      <c r="B7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17B6-3BC4-4FFD-A139-313F20D36EF4}">
  <dimension ref="A1:F4"/>
  <sheetViews>
    <sheetView workbookViewId="0">
      <selection activeCell="D26" sqref="D26"/>
    </sheetView>
  </sheetViews>
  <sheetFormatPr defaultRowHeight="15" x14ac:dyDescent="0.25"/>
  <cols>
    <col min="2" max="2" width="53.85546875" customWidth="1"/>
    <col min="3" max="3" width="27.28515625" customWidth="1"/>
    <col min="4" max="4" width="52" customWidth="1"/>
    <col min="5" max="5" width="31.140625" customWidth="1"/>
    <col min="6" max="6" width="51.7109375" customWidth="1"/>
    <col min="13" max="13" width="52.28515625" customWidth="1"/>
  </cols>
  <sheetData>
    <row r="1" spans="1:6" x14ac:dyDescent="0.25">
      <c r="A1" s="10" t="s">
        <v>5</v>
      </c>
      <c r="B1" t="s">
        <v>57</v>
      </c>
      <c r="C1" s="10" t="s">
        <v>13</v>
      </c>
      <c r="D1" t="s">
        <v>58</v>
      </c>
      <c r="E1" s="10" t="s">
        <v>5</v>
      </c>
      <c r="F1" t="s">
        <v>57</v>
      </c>
    </row>
    <row r="2" spans="1:6" x14ac:dyDescent="0.25">
      <c r="A2" t="s">
        <v>16</v>
      </c>
      <c r="B2">
        <v>7</v>
      </c>
      <c r="C2" t="s">
        <v>17</v>
      </c>
      <c r="D2">
        <v>6</v>
      </c>
      <c r="E2" t="s">
        <v>16</v>
      </c>
      <c r="F2">
        <v>7</v>
      </c>
    </row>
    <row r="3" spans="1:6" x14ac:dyDescent="0.25">
      <c r="A3" t="s">
        <v>11</v>
      </c>
      <c r="B3">
        <v>18</v>
      </c>
      <c r="C3" t="s">
        <v>19</v>
      </c>
      <c r="D3">
        <v>11</v>
      </c>
      <c r="E3" t="s">
        <v>11</v>
      </c>
      <c r="F3">
        <v>18</v>
      </c>
    </row>
    <row r="4" spans="1:6" x14ac:dyDescent="0.25">
      <c r="C4" t="s">
        <v>26</v>
      </c>
      <c r="D4">
        <v>8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VLOOKUP TABLE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heartfilia</dc:creator>
  <cp:lastModifiedBy>Nooru</cp:lastModifiedBy>
  <dcterms:created xsi:type="dcterms:W3CDTF">2015-06-05T18:17:20Z</dcterms:created>
  <dcterms:modified xsi:type="dcterms:W3CDTF">2024-07-25T22:11:14Z</dcterms:modified>
</cp:coreProperties>
</file>