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uda\Desktop\Portfolio-Projects\Attendance-Analysis\data\"/>
    </mc:Choice>
  </mc:AlternateContent>
  <xr:revisionPtr revIDLastSave="0" documentId="13_ncr:1_{7825016E-7BD8-4575-9767-E3B70C911F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9" r:id="rId1"/>
    <sheet name="Quarter1" sheetId="16" r:id="rId2"/>
    <sheet name="Quarter2" sheetId="18" r:id="rId3"/>
    <sheet name="Quarter3" sheetId="20" r:id="rId4"/>
    <sheet name="Quarter4" sheetId="21" r:id="rId5"/>
    <sheet name="Employee Master Sheet" sheetId="5" r:id="rId6"/>
    <sheet name="Data" sheetId="15" r:id="rId7"/>
  </sheets>
  <definedNames>
    <definedName name="_xlnm._FilterDatabase" localSheetId="5" hidden="1">'Employee Master Sheet'!$D$5:$D$12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1" l="1"/>
  <c r="M5" i="21"/>
  <c r="M6" i="21"/>
  <c r="M7" i="21"/>
  <c r="M8" i="21"/>
  <c r="M9" i="21"/>
  <c r="M10" i="21"/>
  <c r="M11" i="21"/>
  <c r="M12" i="21"/>
  <c r="M13" i="21"/>
  <c r="M14" i="21"/>
  <c r="M15" i="21"/>
  <c r="O15" i="21" s="1"/>
  <c r="M16" i="21"/>
  <c r="M17" i="21"/>
  <c r="M18" i="21"/>
  <c r="M19" i="21"/>
  <c r="M20" i="21"/>
  <c r="M21" i="21"/>
  <c r="M22" i="21"/>
  <c r="M23" i="21"/>
  <c r="O23" i="21" s="1"/>
  <c r="M24" i="21"/>
  <c r="M25" i="21"/>
  <c r="M26" i="21"/>
  <c r="M27" i="21"/>
  <c r="O27" i="21" s="1"/>
  <c r="M28" i="21"/>
  <c r="M29" i="21"/>
  <c r="M30" i="21"/>
  <c r="M31" i="21"/>
  <c r="O31" i="21" s="1"/>
  <c r="M32" i="21"/>
  <c r="M33" i="21"/>
  <c r="M34" i="21"/>
  <c r="M35" i="21"/>
  <c r="M36" i="21"/>
  <c r="M37" i="21"/>
  <c r="M38" i="21"/>
  <c r="M39" i="21"/>
  <c r="O39" i="21" s="1"/>
  <c r="M40" i="21"/>
  <c r="M41" i="21"/>
  <c r="M42" i="21"/>
  <c r="M43" i="21"/>
  <c r="O43" i="21" s="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O79" i="21" s="1"/>
  <c r="M80" i="21"/>
  <c r="M81" i="21"/>
  <c r="M82" i="21"/>
  <c r="M83" i="21"/>
  <c r="M84" i="21"/>
  <c r="M85" i="21"/>
  <c r="M86" i="21"/>
  <c r="M87" i="21"/>
  <c r="O87" i="21" s="1"/>
  <c r="M88" i="21"/>
  <c r="M89" i="21"/>
  <c r="M90" i="21"/>
  <c r="M91" i="21"/>
  <c r="O91" i="21" s="1"/>
  <c r="M92" i="21"/>
  <c r="M93" i="21"/>
  <c r="M94" i="21"/>
  <c r="M95" i="21"/>
  <c r="O95" i="21" s="1"/>
  <c r="M96" i="21"/>
  <c r="M97" i="21"/>
  <c r="M98" i="21"/>
  <c r="M99" i="21"/>
  <c r="M100" i="21"/>
  <c r="M101" i="21"/>
  <c r="M102" i="21"/>
  <c r="M103" i="21"/>
  <c r="O103" i="21" s="1"/>
  <c r="M104" i="21"/>
  <c r="M105" i="21"/>
  <c r="M106" i="21"/>
  <c r="M107" i="21"/>
  <c r="O107" i="21" s="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3" i="2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L39" i="20" s="1"/>
  <c r="J40" i="20"/>
  <c r="J41" i="20"/>
  <c r="J42" i="20"/>
  <c r="J43" i="20"/>
  <c r="L43" i="20" s="1"/>
  <c r="J44" i="20"/>
  <c r="J45" i="20"/>
  <c r="J46" i="20"/>
  <c r="J47" i="20"/>
  <c r="L47" i="20" s="1"/>
  <c r="J48" i="20"/>
  <c r="J49" i="20"/>
  <c r="J50" i="20"/>
  <c r="J51" i="20"/>
  <c r="J52" i="20"/>
  <c r="J53" i="20"/>
  <c r="J54" i="20"/>
  <c r="J55" i="20"/>
  <c r="L55" i="20" s="1"/>
  <c r="J56" i="20"/>
  <c r="J57" i="20"/>
  <c r="J58" i="20"/>
  <c r="J59" i="20"/>
  <c r="L59" i="20" s="1"/>
  <c r="J60" i="20"/>
  <c r="J61" i="20"/>
  <c r="J62" i="20"/>
  <c r="J63" i="20"/>
  <c r="L63" i="20" s="1"/>
  <c r="J64" i="20"/>
  <c r="J65" i="20"/>
  <c r="J66" i="20"/>
  <c r="J67" i="20"/>
  <c r="J68" i="20"/>
  <c r="J69" i="20"/>
  <c r="J70" i="20"/>
  <c r="J71" i="20"/>
  <c r="L71" i="20" s="1"/>
  <c r="J72" i="20"/>
  <c r="J73" i="20"/>
  <c r="J74" i="20"/>
  <c r="J75" i="20"/>
  <c r="L75" i="20" s="1"/>
  <c r="J76" i="20"/>
  <c r="J77" i="20"/>
  <c r="J78" i="20"/>
  <c r="J79" i="20"/>
  <c r="L79" i="20" s="1"/>
  <c r="J80" i="20"/>
  <c r="J81" i="20"/>
  <c r="J82" i="20"/>
  <c r="J83" i="20"/>
  <c r="J84" i="20"/>
  <c r="J85" i="20"/>
  <c r="J86" i="20"/>
  <c r="J87" i="20"/>
  <c r="L87" i="20" s="1"/>
  <c r="J88" i="20"/>
  <c r="J89" i="20"/>
  <c r="J90" i="20"/>
  <c r="J91" i="20"/>
  <c r="L91" i="20" s="1"/>
  <c r="J92" i="20"/>
  <c r="J93" i="20"/>
  <c r="J94" i="20"/>
  <c r="J95" i="20"/>
  <c r="L95" i="20" s="1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3" i="20"/>
  <c r="J4" i="18"/>
  <c r="J5" i="18"/>
  <c r="J6" i="18"/>
  <c r="J7" i="18"/>
  <c r="J8" i="18"/>
  <c r="J9" i="18"/>
  <c r="J10" i="18"/>
  <c r="J11" i="18"/>
  <c r="L11" i="18" s="1"/>
  <c r="J12" i="18"/>
  <c r="J13" i="18"/>
  <c r="J14" i="18"/>
  <c r="J15" i="18"/>
  <c r="L15" i="18" s="1"/>
  <c r="J16" i="18"/>
  <c r="J17" i="18"/>
  <c r="J18" i="18"/>
  <c r="J19" i="18"/>
  <c r="J20" i="18"/>
  <c r="J21" i="18"/>
  <c r="J22" i="18"/>
  <c r="J23" i="18"/>
  <c r="J24" i="18"/>
  <c r="J25" i="18"/>
  <c r="J26" i="18"/>
  <c r="J27" i="18"/>
  <c r="L27" i="18" s="1"/>
  <c r="J28" i="18"/>
  <c r="J29" i="18"/>
  <c r="J30" i="18"/>
  <c r="J31" i="18"/>
  <c r="L31" i="18" s="1"/>
  <c r="J32" i="18"/>
  <c r="J33" i="18"/>
  <c r="J34" i="18"/>
  <c r="J35" i="18"/>
  <c r="J36" i="18"/>
  <c r="J37" i="18"/>
  <c r="J38" i="18"/>
  <c r="J39" i="18"/>
  <c r="J40" i="18"/>
  <c r="J41" i="18"/>
  <c r="J42" i="18"/>
  <c r="J43" i="18"/>
  <c r="L43" i="18" s="1"/>
  <c r="J44" i="18"/>
  <c r="J45" i="18"/>
  <c r="J46" i="18"/>
  <c r="J47" i="18"/>
  <c r="L47" i="18" s="1"/>
  <c r="J48" i="18"/>
  <c r="J49" i="18"/>
  <c r="J50" i="18"/>
  <c r="J51" i="18"/>
  <c r="J52" i="18"/>
  <c r="J53" i="18"/>
  <c r="J54" i="18"/>
  <c r="J55" i="18"/>
  <c r="J56" i="18"/>
  <c r="J57" i="18"/>
  <c r="J58" i="18"/>
  <c r="J59" i="18"/>
  <c r="L59" i="18" s="1"/>
  <c r="J60" i="18"/>
  <c r="J61" i="18"/>
  <c r="J62" i="18"/>
  <c r="J63" i="18"/>
  <c r="L63" i="18" s="1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3" i="18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4" i="16"/>
  <c r="J5" i="16"/>
  <c r="J6" i="16"/>
  <c r="J7" i="16"/>
  <c r="J8" i="16"/>
  <c r="J9" i="16"/>
  <c r="J10" i="16"/>
  <c r="J11" i="16"/>
  <c r="J3" i="16"/>
  <c r="P167" i="21"/>
  <c r="N167" i="21"/>
  <c r="C167" i="21"/>
  <c r="P166" i="21"/>
  <c r="N166" i="21"/>
  <c r="C166" i="21"/>
  <c r="P165" i="21"/>
  <c r="N165" i="21"/>
  <c r="C165" i="21"/>
  <c r="P164" i="21"/>
  <c r="N164" i="21"/>
  <c r="C164" i="21"/>
  <c r="P163" i="21"/>
  <c r="N163" i="21"/>
  <c r="C163" i="21"/>
  <c r="P162" i="21"/>
  <c r="N162" i="21"/>
  <c r="C162" i="21"/>
  <c r="P161" i="21"/>
  <c r="N161" i="21"/>
  <c r="C161" i="21"/>
  <c r="P160" i="21"/>
  <c r="N160" i="21"/>
  <c r="C160" i="21"/>
  <c r="P159" i="21"/>
  <c r="N159" i="21"/>
  <c r="C159" i="21"/>
  <c r="P158" i="21"/>
  <c r="N158" i="21"/>
  <c r="C158" i="21"/>
  <c r="P157" i="21"/>
  <c r="N157" i="21"/>
  <c r="C157" i="21"/>
  <c r="P156" i="21"/>
  <c r="N156" i="21"/>
  <c r="C156" i="21"/>
  <c r="P155" i="21"/>
  <c r="N155" i="21"/>
  <c r="C155" i="21"/>
  <c r="P154" i="21"/>
  <c r="N154" i="21"/>
  <c r="C154" i="21"/>
  <c r="P153" i="21"/>
  <c r="N153" i="21"/>
  <c r="C153" i="21"/>
  <c r="P152" i="21"/>
  <c r="N152" i="21"/>
  <c r="O152" i="21" s="1"/>
  <c r="C152" i="21"/>
  <c r="P151" i="21"/>
  <c r="N151" i="21"/>
  <c r="C151" i="21"/>
  <c r="P150" i="21"/>
  <c r="N150" i="21"/>
  <c r="C150" i="21"/>
  <c r="P149" i="21"/>
  <c r="N149" i="21"/>
  <c r="C149" i="21"/>
  <c r="P148" i="21"/>
  <c r="N148" i="21"/>
  <c r="C148" i="21"/>
  <c r="P147" i="21"/>
  <c r="N147" i="21"/>
  <c r="C147" i="21"/>
  <c r="P146" i="21"/>
  <c r="N146" i="21"/>
  <c r="C146" i="21"/>
  <c r="P145" i="21"/>
  <c r="N145" i="21"/>
  <c r="C145" i="21"/>
  <c r="P144" i="21"/>
  <c r="N144" i="21"/>
  <c r="O144" i="21" s="1"/>
  <c r="C144" i="21"/>
  <c r="P143" i="21"/>
  <c r="N143" i="21"/>
  <c r="C143" i="21"/>
  <c r="P142" i="21"/>
  <c r="N142" i="21"/>
  <c r="C142" i="21"/>
  <c r="P141" i="21"/>
  <c r="O141" i="21"/>
  <c r="N141" i="21"/>
  <c r="C141" i="21"/>
  <c r="P140" i="21"/>
  <c r="N140" i="21"/>
  <c r="C140" i="21"/>
  <c r="P139" i="21"/>
  <c r="N139" i="21"/>
  <c r="C139" i="21"/>
  <c r="P138" i="21"/>
  <c r="N138" i="21"/>
  <c r="C138" i="21"/>
  <c r="P137" i="21"/>
  <c r="O137" i="21"/>
  <c r="N137" i="21"/>
  <c r="C137" i="21"/>
  <c r="P136" i="21"/>
  <c r="N136" i="21"/>
  <c r="O136" i="21" s="1"/>
  <c r="C136" i="21"/>
  <c r="P135" i="21"/>
  <c r="N135" i="21"/>
  <c r="C135" i="21"/>
  <c r="P134" i="21"/>
  <c r="N134" i="21"/>
  <c r="C134" i="21"/>
  <c r="P133" i="21"/>
  <c r="N133" i="21"/>
  <c r="C133" i="21"/>
  <c r="P132" i="21"/>
  <c r="N132" i="21"/>
  <c r="C132" i="21"/>
  <c r="P131" i="21"/>
  <c r="N131" i="21"/>
  <c r="C131" i="21"/>
  <c r="P130" i="21"/>
  <c r="N130" i="21"/>
  <c r="C130" i="21"/>
  <c r="P129" i="21"/>
  <c r="N129" i="21"/>
  <c r="C129" i="21"/>
  <c r="P128" i="21"/>
  <c r="N128" i="21"/>
  <c r="O128" i="21" s="1"/>
  <c r="C128" i="21"/>
  <c r="P127" i="21"/>
  <c r="N127" i="21"/>
  <c r="C127" i="21"/>
  <c r="P126" i="21"/>
  <c r="N126" i="21"/>
  <c r="C126" i="21"/>
  <c r="P125" i="21"/>
  <c r="N125" i="21"/>
  <c r="C125" i="21"/>
  <c r="P124" i="21"/>
  <c r="N124" i="21"/>
  <c r="C124" i="21"/>
  <c r="P123" i="21"/>
  <c r="N123" i="21"/>
  <c r="C123" i="21"/>
  <c r="P122" i="21"/>
  <c r="N122" i="21"/>
  <c r="C122" i="21"/>
  <c r="P121" i="21"/>
  <c r="N121" i="21"/>
  <c r="C121" i="21"/>
  <c r="P120" i="21"/>
  <c r="N120" i="21"/>
  <c r="O120" i="21" s="1"/>
  <c r="C120" i="21"/>
  <c r="P119" i="21"/>
  <c r="N119" i="21"/>
  <c r="C119" i="21"/>
  <c r="P118" i="21"/>
  <c r="N118" i="21"/>
  <c r="C118" i="21"/>
  <c r="P117" i="21"/>
  <c r="N117" i="21"/>
  <c r="C117" i="21"/>
  <c r="P116" i="21"/>
  <c r="N116" i="21"/>
  <c r="C116" i="21"/>
  <c r="P115" i="21"/>
  <c r="N115" i="21"/>
  <c r="C115" i="21"/>
  <c r="P114" i="21"/>
  <c r="N114" i="21"/>
  <c r="C114" i="21"/>
  <c r="P113" i="21"/>
  <c r="N113" i="21"/>
  <c r="C113" i="21"/>
  <c r="P112" i="21"/>
  <c r="N112" i="21"/>
  <c r="O112" i="21" s="1"/>
  <c r="C112" i="21"/>
  <c r="P111" i="21"/>
  <c r="N111" i="21"/>
  <c r="C111" i="21"/>
  <c r="P110" i="21"/>
  <c r="N110" i="21"/>
  <c r="C110" i="21"/>
  <c r="P109" i="21"/>
  <c r="N109" i="21"/>
  <c r="O109" i="21"/>
  <c r="C109" i="21"/>
  <c r="P108" i="21"/>
  <c r="N108" i="21"/>
  <c r="C108" i="21"/>
  <c r="P107" i="21"/>
  <c r="N107" i="21"/>
  <c r="C107" i="21"/>
  <c r="P106" i="21"/>
  <c r="N106" i="21"/>
  <c r="O106" i="21"/>
  <c r="C106" i="21"/>
  <c r="P105" i="21"/>
  <c r="N105" i="21"/>
  <c r="O105" i="21"/>
  <c r="C105" i="21"/>
  <c r="P104" i="21"/>
  <c r="N104" i="21"/>
  <c r="C104" i="21"/>
  <c r="P103" i="21"/>
  <c r="N103" i="21"/>
  <c r="C103" i="21"/>
  <c r="P102" i="21"/>
  <c r="N102" i="21"/>
  <c r="O102" i="21"/>
  <c r="C102" i="21"/>
  <c r="P101" i="21"/>
  <c r="N101" i="21"/>
  <c r="O101" i="21"/>
  <c r="C101" i="21"/>
  <c r="P100" i="21"/>
  <c r="N100" i="21"/>
  <c r="C100" i="21"/>
  <c r="P99" i="21"/>
  <c r="N99" i="21"/>
  <c r="O99" i="21"/>
  <c r="C99" i="21"/>
  <c r="P98" i="21"/>
  <c r="N98" i="21"/>
  <c r="O98" i="21"/>
  <c r="C98" i="21"/>
  <c r="P97" i="21"/>
  <c r="N97" i="21"/>
  <c r="O97" i="21"/>
  <c r="C97" i="21"/>
  <c r="P96" i="21"/>
  <c r="N96" i="21"/>
  <c r="C96" i="21"/>
  <c r="P95" i="21"/>
  <c r="N95" i="21"/>
  <c r="C95" i="21"/>
  <c r="P94" i="21"/>
  <c r="N94" i="21"/>
  <c r="O94" i="21"/>
  <c r="C94" i="21"/>
  <c r="P93" i="21"/>
  <c r="N93" i="21"/>
  <c r="O93" i="21"/>
  <c r="C93" i="21"/>
  <c r="P92" i="21"/>
  <c r="N92" i="21"/>
  <c r="C92" i="21"/>
  <c r="P91" i="21"/>
  <c r="N91" i="21"/>
  <c r="C91" i="21"/>
  <c r="P90" i="21"/>
  <c r="N90" i="21"/>
  <c r="O90" i="21"/>
  <c r="C90" i="21"/>
  <c r="P89" i="21"/>
  <c r="N89" i="21"/>
  <c r="O89" i="21"/>
  <c r="C89" i="21"/>
  <c r="P88" i="21"/>
  <c r="N88" i="21"/>
  <c r="C88" i="21"/>
  <c r="P87" i="21"/>
  <c r="N87" i="21"/>
  <c r="C87" i="21"/>
  <c r="P86" i="21"/>
  <c r="N86" i="21"/>
  <c r="O86" i="21"/>
  <c r="C86" i="21"/>
  <c r="P85" i="21"/>
  <c r="N85" i="21"/>
  <c r="O85" i="21"/>
  <c r="C85" i="21"/>
  <c r="P84" i="21"/>
  <c r="N84" i="21"/>
  <c r="C84" i="21"/>
  <c r="P83" i="21"/>
  <c r="N83" i="21"/>
  <c r="O83" i="21"/>
  <c r="C83" i="21"/>
  <c r="P82" i="21"/>
  <c r="N82" i="21"/>
  <c r="O82" i="21"/>
  <c r="C82" i="21"/>
  <c r="P81" i="21"/>
  <c r="N81" i="21"/>
  <c r="O81" i="21"/>
  <c r="C81" i="21"/>
  <c r="P80" i="21"/>
  <c r="N80" i="21"/>
  <c r="C80" i="21"/>
  <c r="P79" i="21"/>
  <c r="N79" i="21"/>
  <c r="C79" i="21"/>
  <c r="P78" i="21"/>
  <c r="N78" i="21"/>
  <c r="O78" i="21"/>
  <c r="C78" i="21"/>
  <c r="P77" i="21"/>
  <c r="N77" i="21"/>
  <c r="C77" i="21"/>
  <c r="P76" i="21"/>
  <c r="N76" i="21"/>
  <c r="C76" i="21"/>
  <c r="P75" i="21"/>
  <c r="N75" i="21"/>
  <c r="C75" i="21"/>
  <c r="P74" i="21"/>
  <c r="N74" i="21"/>
  <c r="C74" i="21"/>
  <c r="P73" i="21"/>
  <c r="N73" i="21"/>
  <c r="C73" i="21"/>
  <c r="P72" i="21"/>
  <c r="N72" i="21"/>
  <c r="O72" i="21" s="1"/>
  <c r="C72" i="21"/>
  <c r="P71" i="21"/>
  <c r="N71" i="21"/>
  <c r="C71" i="21"/>
  <c r="P70" i="21"/>
  <c r="N70" i="21"/>
  <c r="C70" i="21"/>
  <c r="P69" i="21"/>
  <c r="N69" i="21"/>
  <c r="C69" i="21"/>
  <c r="P68" i="21"/>
  <c r="N68" i="21"/>
  <c r="C68" i="21"/>
  <c r="P67" i="21"/>
  <c r="N67" i="21"/>
  <c r="C67" i="21"/>
  <c r="P66" i="21"/>
  <c r="N66" i="21"/>
  <c r="C66" i="21"/>
  <c r="P65" i="21"/>
  <c r="N65" i="21"/>
  <c r="C65" i="21"/>
  <c r="P64" i="21"/>
  <c r="N64" i="21"/>
  <c r="O64" i="21" s="1"/>
  <c r="C64" i="21"/>
  <c r="P63" i="21"/>
  <c r="N63" i="21"/>
  <c r="C63" i="21"/>
  <c r="P62" i="21"/>
  <c r="N62" i="21"/>
  <c r="C62" i="21"/>
  <c r="P61" i="21"/>
  <c r="N61" i="21"/>
  <c r="C61" i="21"/>
  <c r="P60" i="21"/>
  <c r="N60" i="21"/>
  <c r="C60" i="21"/>
  <c r="P59" i="21"/>
  <c r="N59" i="21"/>
  <c r="C59" i="21"/>
  <c r="P58" i="21"/>
  <c r="N58" i="21"/>
  <c r="C58" i="21"/>
  <c r="P57" i="21"/>
  <c r="N57" i="21"/>
  <c r="C57" i="21"/>
  <c r="P56" i="21"/>
  <c r="N56" i="21"/>
  <c r="O56" i="21" s="1"/>
  <c r="C56" i="21"/>
  <c r="P55" i="21"/>
  <c r="N55" i="21"/>
  <c r="C55" i="21"/>
  <c r="P54" i="21"/>
  <c r="N54" i="21"/>
  <c r="C54" i="21"/>
  <c r="P53" i="21"/>
  <c r="N53" i="21"/>
  <c r="C53" i="21"/>
  <c r="P52" i="21"/>
  <c r="N52" i="21"/>
  <c r="C52" i="21"/>
  <c r="P51" i="21"/>
  <c r="N51" i="21"/>
  <c r="C51" i="21"/>
  <c r="P50" i="21"/>
  <c r="N50" i="21"/>
  <c r="C50" i="21"/>
  <c r="P49" i="21"/>
  <c r="N49" i="21"/>
  <c r="C49" i="21"/>
  <c r="P48" i="21"/>
  <c r="N48" i="21"/>
  <c r="O48" i="21" s="1"/>
  <c r="C48" i="21"/>
  <c r="P47" i="21"/>
  <c r="N47" i="21"/>
  <c r="C47" i="21"/>
  <c r="P46" i="21"/>
  <c r="N46" i="21"/>
  <c r="C46" i="21"/>
  <c r="P45" i="21"/>
  <c r="O45" i="21"/>
  <c r="N45" i="21"/>
  <c r="C45" i="21"/>
  <c r="P44" i="21"/>
  <c r="N44" i="21"/>
  <c r="C44" i="21"/>
  <c r="P43" i="21"/>
  <c r="N43" i="21"/>
  <c r="C43" i="21"/>
  <c r="P42" i="21"/>
  <c r="N42" i="21"/>
  <c r="O42" i="21"/>
  <c r="C42" i="21"/>
  <c r="P41" i="21"/>
  <c r="N41" i="21"/>
  <c r="O41" i="21"/>
  <c r="C41" i="21"/>
  <c r="P40" i="21"/>
  <c r="N40" i="21"/>
  <c r="C40" i="21"/>
  <c r="P39" i="21"/>
  <c r="N39" i="21"/>
  <c r="C39" i="21"/>
  <c r="P38" i="21"/>
  <c r="N38" i="21"/>
  <c r="O38" i="21"/>
  <c r="C38" i="21"/>
  <c r="P37" i="21"/>
  <c r="N37" i="21"/>
  <c r="O37" i="21"/>
  <c r="C37" i="21"/>
  <c r="P36" i="21"/>
  <c r="N36" i="21"/>
  <c r="C36" i="21"/>
  <c r="P35" i="21"/>
  <c r="N35" i="21"/>
  <c r="O35" i="21"/>
  <c r="C35" i="21"/>
  <c r="P34" i="21"/>
  <c r="N34" i="21"/>
  <c r="O34" i="21"/>
  <c r="C34" i="21"/>
  <c r="P33" i="21"/>
  <c r="N33" i="21"/>
  <c r="O33" i="21"/>
  <c r="C33" i="21"/>
  <c r="P32" i="21"/>
  <c r="N32" i="21"/>
  <c r="C32" i="21"/>
  <c r="P31" i="21"/>
  <c r="N31" i="21"/>
  <c r="C31" i="21"/>
  <c r="P30" i="21"/>
  <c r="N30" i="21"/>
  <c r="O30" i="21"/>
  <c r="C30" i="21"/>
  <c r="P29" i="21"/>
  <c r="N29" i="21"/>
  <c r="O29" i="21"/>
  <c r="C29" i="21"/>
  <c r="P28" i="21"/>
  <c r="N28" i="21"/>
  <c r="C28" i="21"/>
  <c r="P27" i="21"/>
  <c r="N27" i="21"/>
  <c r="C27" i="21"/>
  <c r="P26" i="21"/>
  <c r="N26" i="21"/>
  <c r="O26" i="21"/>
  <c r="C26" i="21"/>
  <c r="P25" i="21"/>
  <c r="N25" i="21"/>
  <c r="O25" i="21"/>
  <c r="C25" i="21"/>
  <c r="P24" i="21"/>
  <c r="N24" i="21"/>
  <c r="C24" i="21"/>
  <c r="P23" i="21"/>
  <c r="N23" i="21"/>
  <c r="C23" i="21"/>
  <c r="P22" i="21"/>
  <c r="N22" i="21"/>
  <c r="O22" i="21"/>
  <c r="C22" i="21"/>
  <c r="P21" i="21"/>
  <c r="N21" i="21"/>
  <c r="O21" i="21"/>
  <c r="C21" i="21"/>
  <c r="P20" i="21"/>
  <c r="N20" i="21"/>
  <c r="C20" i="21"/>
  <c r="P19" i="21"/>
  <c r="N19" i="21"/>
  <c r="O19" i="21"/>
  <c r="C19" i="21"/>
  <c r="P18" i="21"/>
  <c r="N18" i="21"/>
  <c r="O18" i="21"/>
  <c r="C18" i="21"/>
  <c r="P17" i="21"/>
  <c r="N17" i="21"/>
  <c r="O17" i="21"/>
  <c r="C17" i="21"/>
  <c r="P16" i="21"/>
  <c r="N16" i="21"/>
  <c r="C16" i="21"/>
  <c r="P15" i="21"/>
  <c r="N15" i="21"/>
  <c r="C15" i="21"/>
  <c r="P14" i="21"/>
  <c r="N14" i="21"/>
  <c r="O14" i="21"/>
  <c r="C14" i="21"/>
  <c r="P13" i="21"/>
  <c r="N13" i="21"/>
  <c r="O13" i="21" s="1"/>
  <c r="C13" i="21"/>
  <c r="P12" i="21"/>
  <c r="N12" i="21"/>
  <c r="C12" i="21"/>
  <c r="P11" i="21"/>
  <c r="N11" i="21"/>
  <c r="C11" i="21"/>
  <c r="P10" i="21"/>
  <c r="N10" i="21"/>
  <c r="C10" i="21"/>
  <c r="P9" i="21"/>
  <c r="N9" i="21"/>
  <c r="C9" i="21"/>
  <c r="P8" i="21"/>
  <c r="N8" i="21"/>
  <c r="O8" i="21" s="1"/>
  <c r="C8" i="21"/>
  <c r="P7" i="21"/>
  <c r="N7" i="21"/>
  <c r="C7" i="21"/>
  <c r="P6" i="21"/>
  <c r="N6" i="21"/>
  <c r="C6" i="21"/>
  <c r="P5" i="21"/>
  <c r="N5" i="21"/>
  <c r="C5" i="21"/>
  <c r="P4" i="21"/>
  <c r="N4" i="21"/>
  <c r="C4" i="21"/>
  <c r="P3" i="21"/>
  <c r="N3" i="21"/>
  <c r="C3" i="21"/>
  <c r="M167" i="20"/>
  <c r="K167" i="20"/>
  <c r="C167" i="20"/>
  <c r="M166" i="20"/>
  <c r="K166" i="20"/>
  <c r="C166" i="20"/>
  <c r="M165" i="20"/>
  <c r="K165" i="20"/>
  <c r="C165" i="20"/>
  <c r="M164" i="20"/>
  <c r="K164" i="20"/>
  <c r="C164" i="20"/>
  <c r="M163" i="20"/>
  <c r="K163" i="20"/>
  <c r="C163" i="20"/>
  <c r="M162" i="20"/>
  <c r="K162" i="20"/>
  <c r="L162" i="20" s="1"/>
  <c r="C162" i="20"/>
  <c r="M161" i="20"/>
  <c r="K161" i="20"/>
  <c r="C161" i="20"/>
  <c r="M160" i="20"/>
  <c r="K160" i="20"/>
  <c r="C160" i="20"/>
  <c r="M159" i="20"/>
  <c r="K159" i="20"/>
  <c r="C159" i="20"/>
  <c r="M158" i="20"/>
  <c r="K158" i="20"/>
  <c r="C158" i="20"/>
  <c r="M157" i="20"/>
  <c r="K157" i="20"/>
  <c r="C157" i="20"/>
  <c r="M156" i="20"/>
  <c r="K156" i="20"/>
  <c r="C156" i="20"/>
  <c r="M155" i="20"/>
  <c r="K155" i="20"/>
  <c r="C155" i="20"/>
  <c r="M154" i="20"/>
  <c r="K154" i="20"/>
  <c r="C154" i="20"/>
  <c r="M153" i="20"/>
  <c r="K153" i="20"/>
  <c r="C153" i="20"/>
  <c r="M152" i="20"/>
  <c r="K152" i="20"/>
  <c r="C152" i="20"/>
  <c r="M151" i="20"/>
  <c r="K151" i="20"/>
  <c r="C151" i="20"/>
  <c r="M150" i="20"/>
  <c r="K150" i="20"/>
  <c r="C150" i="20"/>
  <c r="M149" i="20"/>
  <c r="K149" i="20"/>
  <c r="C149" i="20"/>
  <c r="M148" i="20"/>
  <c r="K148" i="20"/>
  <c r="C148" i="20"/>
  <c r="M147" i="20"/>
  <c r="K147" i="20"/>
  <c r="C147" i="20"/>
  <c r="M146" i="20"/>
  <c r="K146" i="20"/>
  <c r="C146" i="20"/>
  <c r="M145" i="20"/>
  <c r="K145" i="20"/>
  <c r="C145" i="20"/>
  <c r="M144" i="20"/>
  <c r="K144" i="20"/>
  <c r="C144" i="20"/>
  <c r="M143" i="20"/>
  <c r="K143" i="20"/>
  <c r="C143" i="20"/>
  <c r="M142" i="20"/>
  <c r="K142" i="20"/>
  <c r="C142" i="20"/>
  <c r="M141" i="20"/>
  <c r="K141" i="20"/>
  <c r="C141" i="20"/>
  <c r="M140" i="20"/>
  <c r="K140" i="20"/>
  <c r="C140" i="20"/>
  <c r="M139" i="20"/>
  <c r="K139" i="20"/>
  <c r="C139" i="20"/>
  <c r="M138" i="20"/>
  <c r="K138" i="20"/>
  <c r="C138" i="20"/>
  <c r="M137" i="20"/>
  <c r="K137" i="20"/>
  <c r="C137" i="20"/>
  <c r="M136" i="20"/>
  <c r="K136" i="20"/>
  <c r="C136" i="20"/>
  <c r="M135" i="20"/>
  <c r="K135" i="20"/>
  <c r="C135" i="20"/>
  <c r="M134" i="20"/>
  <c r="K134" i="20"/>
  <c r="C134" i="20"/>
  <c r="M133" i="20"/>
  <c r="K133" i="20"/>
  <c r="C133" i="20"/>
  <c r="M132" i="20"/>
  <c r="K132" i="20"/>
  <c r="C132" i="20"/>
  <c r="M131" i="20"/>
  <c r="K131" i="20"/>
  <c r="C131" i="20"/>
  <c r="M130" i="20"/>
  <c r="K130" i="20"/>
  <c r="C130" i="20"/>
  <c r="M129" i="20"/>
  <c r="K129" i="20"/>
  <c r="C129" i="20"/>
  <c r="M128" i="20"/>
  <c r="K128" i="20"/>
  <c r="C128" i="20"/>
  <c r="M127" i="20"/>
  <c r="K127" i="20"/>
  <c r="C127" i="20"/>
  <c r="M126" i="20"/>
  <c r="K126" i="20"/>
  <c r="C126" i="20"/>
  <c r="M125" i="20"/>
  <c r="K125" i="20"/>
  <c r="C125" i="20"/>
  <c r="M124" i="20"/>
  <c r="K124" i="20"/>
  <c r="C124" i="20"/>
  <c r="M123" i="20"/>
  <c r="K123" i="20"/>
  <c r="C123" i="20"/>
  <c r="M122" i="20"/>
  <c r="K122" i="20"/>
  <c r="C122" i="20"/>
  <c r="M121" i="20"/>
  <c r="K121" i="20"/>
  <c r="C121" i="20"/>
  <c r="M120" i="20"/>
  <c r="K120" i="20"/>
  <c r="C120" i="20"/>
  <c r="M119" i="20"/>
  <c r="K119" i="20"/>
  <c r="C119" i="20"/>
  <c r="M118" i="20"/>
  <c r="K118" i="20"/>
  <c r="C118" i="20"/>
  <c r="M117" i="20"/>
  <c r="K117" i="20"/>
  <c r="C117" i="20"/>
  <c r="M116" i="20"/>
  <c r="K116" i="20"/>
  <c r="C116" i="20"/>
  <c r="M115" i="20"/>
  <c r="K115" i="20"/>
  <c r="C115" i="20"/>
  <c r="M114" i="20"/>
  <c r="K114" i="20"/>
  <c r="C114" i="20"/>
  <c r="M113" i="20"/>
  <c r="K113" i="20"/>
  <c r="C113" i="20"/>
  <c r="M112" i="20"/>
  <c r="K112" i="20"/>
  <c r="C112" i="20"/>
  <c r="M111" i="20"/>
  <c r="K111" i="20"/>
  <c r="C111" i="20"/>
  <c r="M110" i="20"/>
  <c r="K110" i="20"/>
  <c r="C110" i="20"/>
  <c r="M109" i="20"/>
  <c r="K109" i="20"/>
  <c r="C109" i="20"/>
  <c r="M108" i="20"/>
  <c r="K108" i="20"/>
  <c r="C108" i="20"/>
  <c r="M107" i="20"/>
  <c r="K107" i="20"/>
  <c r="C107" i="20"/>
  <c r="M106" i="20"/>
  <c r="K106" i="20"/>
  <c r="C106" i="20"/>
  <c r="M105" i="20"/>
  <c r="K105" i="20"/>
  <c r="C105" i="20"/>
  <c r="M104" i="20"/>
  <c r="K104" i="20"/>
  <c r="C104" i="20"/>
  <c r="M103" i="20"/>
  <c r="K103" i="20"/>
  <c r="C103" i="20"/>
  <c r="M102" i="20"/>
  <c r="K102" i="20"/>
  <c r="C102" i="20"/>
  <c r="M101" i="20"/>
  <c r="K101" i="20"/>
  <c r="C101" i="20"/>
  <c r="M100" i="20"/>
  <c r="K100" i="20"/>
  <c r="C100" i="20"/>
  <c r="M99" i="20"/>
  <c r="K99" i="20"/>
  <c r="C99" i="20"/>
  <c r="M98" i="20"/>
  <c r="K98" i="20"/>
  <c r="L98" i="20" s="1"/>
  <c r="C98" i="20"/>
  <c r="M97" i="20"/>
  <c r="K97" i="20"/>
  <c r="L97" i="20"/>
  <c r="C97" i="20"/>
  <c r="M96" i="20"/>
  <c r="K96" i="20"/>
  <c r="L96" i="20"/>
  <c r="C96" i="20"/>
  <c r="M95" i="20"/>
  <c r="K95" i="20"/>
  <c r="C95" i="20"/>
  <c r="M94" i="20"/>
  <c r="K94" i="20"/>
  <c r="C94" i="20"/>
  <c r="M93" i="20"/>
  <c r="K93" i="20"/>
  <c r="L93" i="20"/>
  <c r="C93" i="20"/>
  <c r="M92" i="20"/>
  <c r="K92" i="20"/>
  <c r="L92" i="20"/>
  <c r="C92" i="20"/>
  <c r="M91" i="20"/>
  <c r="K91" i="20"/>
  <c r="C91" i="20"/>
  <c r="M90" i="20"/>
  <c r="K90" i="20"/>
  <c r="C90" i="20"/>
  <c r="M89" i="20"/>
  <c r="K89" i="20"/>
  <c r="L89" i="20"/>
  <c r="C89" i="20"/>
  <c r="M88" i="20"/>
  <c r="K88" i="20"/>
  <c r="L88" i="20"/>
  <c r="C88" i="20"/>
  <c r="M87" i="20"/>
  <c r="K87" i="20"/>
  <c r="C87" i="20"/>
  <c r="M86" i="20"/>
  <c r="K86" i="20"/>
  <c r="C86" i="20"/>
  <c r="M85" i="20"/>
  <c r="K85" i="20"/>
  <c r="L85" i="20"/>
  <c r="C85" i="20"/>
  <c r="M84" i="20"/>
  <c r="K84" i="20"/>
  <c r="L84" i="20"/>
  <c r="C84" i="20"/>
  <c r="M83" i="20"/>
  <c r="K83" i="20"/>
  <c r="L83" i="20"/>
  <c r="C83" i="20"/>
  <c r="M82" i="20"/>
  <c r="K82" i="20"/>
  <c r="C82" i="20"/>
  <c r="M81" i="20"/>
  <c r="K81" i="20"/>
  <c r="L81" i="20"/>
  <c r="C81" i="20"/>
  <c r="M80" i="20"/>
  <c r="K80" i="20"/>
  <c r="L80" i="20"/>
  <c r="C80" i="20"/>
  <c r="M79" i="20"/>
  <c r="K79" i="20"/>
  <c r="C79" i="20"/>
  <c r="M78" i="20"/>
  <c r="K78" i="20"/>
  <c r="C78" i="20"/>
  <c r="M77" i="20"/>
  <c r="K77" i="20"/>
  <c r="L77" i="20"/>
  <c r="C77" i="20"/>
  <c r="M76" i="20"/>
  <c r="K76" i="20"/>
  <c r="L76" i="20"/>
  <c r="C76" i="20"/>
  <c r="M75" i="20"/>
  <c r="K75" i="20"/>
  <c r="C75" i="20"/>
  <c r="M74" i="20"/>
  <c r="K74" i="20"/>
  <c r="C74" i="20"/>
  <c r="M73" i="20"/>
  <c r="K73" i="20"/>
  <c r="L73" i="20"/>
  <c r="C73" i="20"/>
  <c r="M72" i="20"/>
  <c r="K72" i="20"/>
  <c r="L72" i="20"/>
  <c r="C72" i="20"/>
  <c r="M71" i="20"/>
  <c r="K71" i="20"/>
  <c r="C71" i="20"/>
  <c r="M70" i="20"/>
  <c r="K70" i="20"/>
  <c r="C70" i="20"/>
  <c r="M69" i="20"/>
  <c r="K69" i="20"/>
  <c r="L69" i="20"/>
  <c r="C69" i="20"/>
  <c r="M68" i="20"/>
  <c r="K68" i="20"/>
  <c r="L68" i="20"/>
  <c r="C68" i="20"/>
  <c r="M67" i="20"/>
  <c r="K67" i="20"/>
  <c r="L67" i="20"/>
  <c r="C67" i="20"/>
  <c r="M66" i="20"/>
  <c r="K66" i="20"/>
  <c r="C66" i="20"/>
  <c r="M65" i="20"/>
  <c r="K65" i="20"/>
  <c r="L65" i="20"/>
  <c r="C65" i="20"/>
  <c r="M64" i="20"/>
  <c r="K64" i="20"/>
  <c r="L64" i="20"/>
  <c r="C64" i="20"/>
  <c r="M63" i="20"/>
  <c r="K63" i="20"/>
  <c r="C63" i="20"/>
  <c r="M62" i="20"/>
  <c r="K62" i="20"/>
  <c r="C62" i="20"/>
  <c r="M61" i="20"/>
  <c r="K61" i="20"/>
  <c r="L61" i="20"/>
  <c r="C61" i="20"/>
  <c r="M60" i="20"/>
  <c r="K60" i="20"/>
  <c r="L60" i="20"/>
  <c r="C60" i="20"/>
  <c r="M59" i="20"/>
  <c r="K59" i="20"/>
  <c r="C59" i="20"/>
  <c r="M58" i="20"/>
  <c r="K58" i="20"/>
  <c r="C58" i="20"/>
  <c r="M57" i="20"/>
  <c r="K57" i="20"/>
  <c r="L57" i="20"/>
  <c r="C57" i="20"/>
  <c r="M56" i="20"/>
  <c r="K56" i="20"/>
  <c r="L56" i="20"/>
  <c r="C56" i="20"/>
  <c r="M55" i="20"/>
  <c r="K55" i="20"/>
  <c r="C55" i="20"/>
  <c r="M54" i="20"/>
  <c r="K54" i="20"/>
  <c r="C54" i="20"/>
  <c r="M53" i="20"/>
  <c r="K53" i="20"/>
  <c r="L53" i="20"/>
  <c r="C53" i="20"/>
  <c r="M52" i="20"/>
  <c r="K52" i="20"/>
  <c r="L52" i="20"/>
  <c r="C52" i="20"/>
  <c r="M51" i="20"/>
  <c r="K51" i="20"/>
  <c r="L51" i="20"/>
  <c r="C51" i="20"/>
  <c r="M50" i="20"/>
  <c r="K50" i="20"/>
  <c r="C50" i="20"/>
  <c r="M49" i="20"/>
  <c r="K49" i="20"/>
  <c r="L49" i="20"/>
  <c r="C49" i="20"/>
  <c r="M48" i="20"/>
  <c r="K48" i="20"/>
  <c r="L48" i="20"/>
  <c r="C48" i="20"/>
  <c r="M47" i="20"/>
  <c r="K47" i="20"/>
  <c r="C47" i="20"/>
  <c r="M46" i="20"/>
  <c r="K46" i="20"/>
  <c r="C46" i="20"/>
  <c r="M45" i="20"/>
  <c r="K45" i="20"/>
  <c r="L45" i="20"/>
  <c r="C45" i="20"/>
  <c r="M44" i="20"/>
  <c r="K44" i="20"/>
  <c r="L44" i="20"/>
  <c r="C44" i="20"/>
  <c r="M43" i="20"/>
  <c r="K43" i="20"/>
  <c r="C43" i="20"/>
  <c r="M42" i="20"/>
  <c r="K42" i="20"/>
  <c r="C42" i="20"/>
  <c r="M41" i="20"/>
  <c r="K41" i="20"/>
  <c r="L41" i="20"/>
  <c r="C41" i="20"/>
  <c r="M40" i="20"/>
  <c r="K40" i="20"/>
  <c r="L40" i="20"/>
  <c r="C40" i="20"/>
  <c r="M39" i="20"/>
  <c r="K39" i="20"/>
  <c r="C39" i="20"/>
  <c r="M38" i="20"/>
  <c r="K38" i="20"/>
  <c r="C38" i="20"/>
  <c r="M37" i="20"/>
  <c r="K37" i="20"/>
  <c r="L37" i="20"/>
  <c r="C37" i="20"/>
  <c r="M36" i="20"/>
  <c r="K36" i="20"/>
  <c r="L36" i="20"/>
  <c r="C36" i="20"/>
  <c r="M35" i="20"/>
  <c r="K35" i="20"/>
  <c r="L35" i="20"/>
  <c r="C35" i="20"/>
  <c r="M34" i="20"/>
  <c r="K34" i="20"/>
  <c r="C34" i="20"/>
  <c r="M33" i="20"/>
  <c r="K33" i="20"/>
  <c r="L33" i="20"/>
  <c r="C33" i="20"/>
  <c r="M32" i="20"/>
  <c r="K32" i="20"/>
  <c r="C32" i="20"/>
  <c r="M31" i="20"/>
  <c r="K31" i="20"/>
  <c r="C31" i="20"/>
  <c r="M30" i="20"/>
  <c r="K30" i="20"/>
  <c r="C30" i="20"/>
  <c r="M29" i="20"/>
  <c r="K29" i="20"/>
  <c r="C29" i="20"/>
  <c r="M28" i="20"/>
  <c r="K28" i="20"/>
  <c r="C28" i="20"/>
  <c r="M27" i="20"/>
  <c r="K27" i="20"/>
  <c r="C27" i="20"/>
  <c r="M26" i="20"/>
  <c r="K26" i="20"/>
  <c r="C26" i="20"/>
  <c r="M25" i="20"/>
  <c r="K25" i="20"/>
  <c r="C25" i="20"/>
  <c r="M24" i="20"/>
  <c r="K24" i="20"/>
  <c r="C24" i="20"/>
  <c r="M23" i="20"/>
  <c r="K23" i="20"/>
  <c r="C23" i="20"/>
  <c r="M22" i="20"/>
  <c r="K22" i="20"/>
  <c r="C22" i="20"/>
  <c r="M21" i="20"/>
  <c r="K21" i="20"/>
  <c r="C21" i="20"/>
  <c r="M20" i="20"/>
  <c r="K20" i="20"/>
  <c r="C20" i="20"/>
  <c r="M19" i="20"/>
  <c r="K19" i="20"/>
  <c r="C19" i="20"/>
  <c r="M18" i="20"/>
  <c r="K18" i="20"/>
  <c r="C18" i="20"/>
  <c r="M17" i="20"/>
  <c r="K17" i="20"/>
  <c r="C17" i="20"/>
  <c r="M16" i="20"/>
  <c r="K16" i="20"/>
  <c r="C16" i="20"/>
  <c r="M15" i="20"/>
  <c r="K15" i="20"/>
  <c r="C15" i="20"/>
  <c r="M14" i="20"/>
  <c r="K14" i="20"/>
  <c r="C14" i="20"/>
  <c r="M13" i="20"/>
  <c r="K13" i="20"/>
  <c r="C13" i="20"/>
  <c r="M12" i="20"/>
  <c r="K12" i="20"/>
  <c r="C12" i="20"/>
  <c r="M11" i="20"/>
  <c r="K11" i="20"/>
  <c r="C11" i="20"/>
  <c r="M10" i="20"/>
  <c r="K10" i="20"/>
  <c r="C10" i="20"/>
  <c r="M9" i="20"/>
  <c r="K9" i="20"/>
  <c r="C9" i="20"/>
  <c r="M8" i="20"/>
  <c r="K8" i="20"/>
  <c r="C8" i="20"/>
  <c r="M7" i="20"/>
  <c r="K7" i="20"/>
  <c r="C7" i="20"/>
  <c r="M6" i="20"/>
  <c r="K6" i="20"/>
  <c r="C6" i="20"/>
  <c r="M5" i="20"/>
  <c r="K5" i="20"/>
  <c r="L5" i="20"/>
  <c r="C5" i="20"/>
  <c r="M4" i="20"/>
  <c r="K4" i="20"/>
  <c r="L4" i="20"/>
  <c r="C4" i="20"/>
  <c r="M3" i="20"/>
  <c r="K3" i="20"/>
  <c r="L3" i="20"/>
  <c r="C3" i="20"/>
  <c r="M170" i="18"/>
  <c r="K170" i="18"/>
  <c r="L170" i="18"/>
  <c r="M169" i="18"/>
  <c r="K169" i="18"/>
  <c r="M168" i="18"/>
  <c r="K168" i="18"/>
  <c r="L168" i="18"/>
  <c r="M167" i="18"/>
  <c r="K167" i="18"/>
  <c r="M166" i="18"/>
  <c r="K166" i="18"/>
  <c r="L166" i="18"/>
  <c r="M165" i="18"/>
  <c r="K165" i="18"/>
  <c r="C165" i="18"/>
  <c r="M164" i="18"/>
  <c r="K164" i="18"/>
  <c r="C164" i="18"/>
  <c r="M163" i="18"/>
  <c r="K163" i="18"/>
  <c r="C163" i="18"/>
  <c r="M162" i="18"/>
  <c r="K162" i="18"/>
  <c r="C162" i="18"/>
  <c r="M161" i="18"/>
  <c r="K161" i="18"/>
  <c r="C161" i="18"/>
  <c r="M160" i="18"/>
  <c r="K160" i="18"/>
  <c r="C160" i="18"/>
  <c r="M159" i="18"/>
  <c r="K159" i="18"/>
  <c r="C159" i="18"/>
  <c r="M158" i="18"/>
  <c r="K158" i="18"/>
  <c r="C158" i="18"/>
  <c r="M157" i="18"/>
  <c r="K157" i="18"/>
  <c r="C157" i="18"/>
  <c r="M156" i="18"/>
  <c r="K156" i="18"/>
  <c r="C156" i="18"/>
  <c r="M155" i="18"/>
  <c r="K155" i="18"/>
  <c r="C155" i="18"/>
  <c r="M154" i="18"/>
  <c r="K154" i="18"/>
  <c r="C154" i="18"/>
  <c r="M153" i="18"/>
  <c r="K153" i="18"/>
  <c r="C153" i="18"/>
  <c r="M152" i="18"/>
  <c r="K152" i="18"/>
  <c r="C152" i="18"/>
  <c r="M151" i="18"/>
  <c r="K151" i="18"/>
  <c r="C151" i="18"/>
  <c r="M150" i="18"/>
  <c r="K150" i="18"/>
  <c r="C150" i="18"/>
  <c r="M149" i="18"/>
  <c r="K149" i="18"/>
  <c r="C149" i="18"/>
  <c r="M148" i="18"/>
  <c r="K148" i="18"/>
  <c r="C148" i="18"/>
  <c r="M147" i="18"/>
  <c r="K147" i="18"/>
  <c r="C147" i="18"/>
  <c r="M146" i="18"/>
  <c r="K146" i="18"/>
  <c r="C146" i="18"/>
  <c r="M145" i="18"/>
  <c r="K145" i="18"/>
  <c r="C145" i="18"/>
  <c r="M144" i="18"/>
  <c r="K144" i="18"/>
  <c r="L144" i="18" s="1"/>
  <c r="C144" i="18"/>
  <c r="M143" i="18"/>
  <c r="K143" i="18"/>
  <c r="C143" i="18"/>
  <c r="M142" i="18"/>
  <c r="K142" i="18"/>
  <c r="C142" i="18"/>
  <c r="M141" i="18"/>
  <c r="K141" i="18"/>
  <c r="C141" i="18"/>
  <c r="M140" i="18"/>
  <c r="K140" i="18"/>
  <c r="C140" i="18"/>
  <c r="M139" i="18"/>
  <c r="K139" i="18"/>
  <c r="C139" i="18"/>
  <c r="M138" i="18"/>
  <c r="K138" i="18"/>
  <c r="C138" i="18"/>
  <c r="M137" i="18"/>
  <c r="K137" i="18"/>
  <c r="C137" i="18"/>
  <c r="M136" i="18"/>
  <c r="K136" i="18"/>
  <c r="C136" i="18"/>
  <c r="M135" i="18"/>
  <c r="K135" i="18"/>
  <c r="C135" i="18"/>
  <c r="M134" i="18"/>
  <c r="K134" i="18"/>
  <c r="C134" i="18"/>
  <c r="M133" i="18"/>
  <c r="K133" i="18"/>
  <c r="C133" i="18"/>
  <c r="M132" i="18"/>
  <c r="K132" i="18"/>
  <c r="C132" i="18"/>
  <c r="M131" i="18"/>
  <c r="K131" i="18"/>
  <c r="C131" i="18"/>
  <c r="M130" i="18"/>
  <c r="K130" i="18"/>
  <c r="C130" i="18"/>
  <c r="M129" i="18"/>
  <c r="K129" i="18"/>
  <c r="C129" i="18"/>
  <c r="M128" i="18"/>
  <c r="K128" i="18"/>
  <c r="C128" i="18"/>
  <c r="M127" i="18"/>
  <c r="K127" i="18"/>
  <c r="C127" i="18"/>
  <c r="M126" i="18"/>
  <c r="K126" i="18"/>
  <c r="C126" i="18"/>
  <c r="M125" i="18"/>
  <c r="K125" i="18"/>
  <c r="C125" i="18"/>
  <c r="M124" i="18"/>
  <c r="K124" i="18"/>
  <c r="C124" i="18"/>
  <c r="M123" i="18"/>
  <c r="K123" i="18"/>
  <c r="C123" i="18"/>
  <c r="M122" i="18"/>
  <c r="K122" i="18"/>
  <c r="C122" i="18"/>
  <c r="M121" i="18"/>
  <c r="K121" i="18"/>
  <c r="C121" i="18"/>
  <c r="M120" i="18"/>
  <c r="K120" i="18"/>
  <c r="C120" i="18"/>
  <c r="M119" i="18"/>
  <c r="K119" i="18"/>
  <c r="C119" i="18"/>
  <c r="M118" i="18"/>
  <c r="K118" i="18"/>
  <c r="C118" i="18"/>
  <c r="M117" i="18"/>
  <c r="K117" i="18"/>
  <c r="C117" i="18"/>
  <c r="M116" i="18"/>
  <c r="K116" i="18"/>
  <c r="C116" i="18"/>
  <c r="M115" i="18"/>
  <c r="K115" i="18"/>
  <c r="C115" i="18"/>
  <c r="M114" i="18"/>
  <c r="K114" i="18"/>
  <c r="C114" i="18"/>
  <c r="M113" i="18"/>
  <c r="K113" i="18"/>
  <c r="C113" i="18"/>
  <c r="M112" i="18"/>
  <c r="K112" i="18"/>
  <c r="C112" i="18"/>
  <c r="M111" i="18"/>
  <c r="K111" i="18"/>
  <c r="C111" i="18"/>
  <c r="M110" i="18"/>
  <c r="K110" i="18"/>
  <c r="C110" i="18"/>
  <c r="M109" i="18"/>
  <c r="K109" i="18"/>
  <c r="C109" i="18"/>
  <c r="M108" i="18"/>
  <c r="K108" i="18"/>
  <c r="C108" i="18"/>
  <c r="M107" i="18"/>
  <c r="K107" i="18"/>
  <c r="C107" i="18"/>
  <c r="M106" i="18"/>
  <c r="K106" i="18"/>
  <c r="C106" i="18"/>
  <c r="M105" i="18"/>
  <c r="K105" i="18"/>
  <c r="C105" i="18"/>
  <c r="M104" i="18"/>
  <c r="K104" i="18"/>
  <c r="C104" i="18"/>
  <c r="M103" i="18"/>
  <c r="K103" i="18"/>
  <c r="C103" i="18"/>
  <c r="M102" i="18"/>
  <c r="K102" i="18"/>
  <c r="C102" i="18"/>
  <c r="M101" i="18"/>
  <c r="K101" i="18"/>
  <c r="C101" i="18"/>
  <c r="M100" i="18"/>
  <c r="K100" i="18"/>
  <c r="C100" i="18"/>
  <c r="M99" i="18"/>
  <c r="K99" i="18"/>
  <c r="C99" i="18"/>
  <c r="M98" i="18"/>
  <c r="K98" i="18"/>
  <c r="C98" i="18"/>
  <c r="M97" i="18"/>
  <c r="K97" i="18"/>
  <c r="C97" i="18"/>
  <c r="M96" i="18"/>
  <c r="K96" i="18"/>
  <c r="C96" i="18"/>
  <c r="M95" i="18"/>
  <c r="K95" i="18"/>
  <c r="C95" i="18"/>
  <c r="M94" i="18"/>
  <c r="K94" i="18"/>
  <c r="C94" i="18"/>
  <c r="M93" i="18"/>
  <c r="K93" i="18"/>
  <c r="C93" i="18"/>
  <c r="M92" i="18"/>
  <c r="K92" i="18"/>
  <c r="C92" i="18"/>
  <c r="M91" i="18"/>
  <c r="K91" i="18"/>
  <c r="C91" i="18"/>
  <c r="M90" i="18"/>
  <c r="K90" i="18"/>
  <c r="C90" i="18"/>
  <c r="M89" i="18"/>
  <c r="K89" i="18"/>
  <c r="C89" i="18"/>
  <c r="M88" i="18"/>
  <c r="K88" i="18"/>
  <c r="L88" i="18" s="1"/>
  <c r="C88" i="18"/>
  <c r="M87" i="18"/>
  <c r="K87" i="18"/>
  <c r="C87" i="18"/>
  <c r="M86" i="18"/>
  <c r="K86" i="18"/>
  <c r="C86" i="18"/>
  <c r="M85" i="18"/>
  <c r="K85" i="18"/>
  <c r="C85" i="18"/>
  <c r="M84" i="18"/>
  <c r="K84" i="18"/>
  <c r="C84" i="18"/>
  <c r="M83" i="18"/>
  <c r="K83" i="18"/>
  <c r="C83" i="18"/>
  <c r="M82" i="18"/>
  <c r="K82" i="18"/>
  <c r="C82" i="18"/>
  <c r="M81" i="18"/>
  <c r="K81" i="18"/>
  <c r="C81" i="18"/>
  <c r="M80" i="18"/>
  <c r="K80" i="18"/>
  <c r="L80" i="18" s="1"/>
  <c r="C80" i="18"/>
  <c r="M79" i="18"/>
  <c r="K79" i="18"/>
  <c r="C79" i="18"/>
  <c r="M78" i="18"/>
  <c r="K78" i="18"/>
  <c r="C78" i="18"/>
  <c r="M77" i="18"/>
  <c r="K77" i="18"/>
  <c r="C77" i="18"/>
  <c r="M76" i="18"/>
  <c r="K76" i="18"/>
  <c r="C76" i="18"/>
  <c r="M75" i="18"/>
  <c r="K75" i="18"/>
  <c r="C75" i="18"/>
  <c r="M74" i="18"/>
  <c r="K74" i="18"/>
  <c r="C74" i="18"/>
  <c r="M73" i="18"/>
  <c r="K73" i="18"/>
  <c r="C73" i="18"/>
  <c r="M72" i="18"/>
  <c r="K72" i="18"/>
  <c r="C72" i="18"/>
  <c r="M71" i="18"/>
  <c r="K71" i="18"/>
  <c r="C71" i="18"/>
  <c r="M70" i="18"/>
  <c r="K70" i="18"/>
  <c r="C70" i="18"/>
  <c r="M69" i="18"/>
  <c r="K69" i="18"/>
  <c r="C69" i="18"/>
  <c r="M68" i="18"/>
  <c r="K68" i="18"/>
  <c r="C68" i="18"/>
  <c r="M67" i="18"/>
  <c r="K67" i="18"/>
  <c r="C67" i="18"/>
  <c r="M66" i="18"/>
  <c r="K66" i="18"/>
  <c r="C66" i="18"/>
  <c r="M65" i="18"/>
  <c r="K65" i="18"/>
  <c r="C65" i="18"/>
  <c r="M64" i="18"/>
  <c r="K64" i="18"/>
  <c r="C64" i="18"/>
  <c r="M63" i="18"/>
  <c r="K63" i="18"/>
  <c r="C63" i="18"/>
  <c r="M62" i="18"/>
  <c r="K62" i="18"/>
  <c r="L62" i="18"/>
  <c r="C62" i="18"/>
  <c r="M61" i="18"/>
  <c r="K61" i="18"/>
  <c r="L61" i="18"/>
  <c r="C61" i="18"/>
  <c r="M60" i="18"/>
  <c r="K60" i="18"/>
  <c r="C60" i="18"/>
  <c r="M59" i="18"/>
  <c r="K59" i="18"/>
  <c r="C59" i="18"/>
  <c r="M58" i="18"/>
  <c r="K58" i="18"/>
  <c r="L58" i="18"/>
  <c r="C58" i="18"/>
  <c r="M57" i="18"/>
  <c r="K57" i="18"/>
  <c r="L57" i="18"/>
  <c r="C57" i="18"/>
  <c r="M56" i="18"/>
  <c r="K56" i="18"/>
  <c r="C56" i="18"/>
  <c r="M55" i="18"/>
  <c r="K55" i="18"/>
  <c r="L55" i="18"/>
  <c r="C55" i="18"/>
  <c r="M54" i="18"/>
  <c r="K54" i="18"/>
  <c r="L54" i="18"/>
  <c r="C54" i="18"/>
  <c r="M53" i="18"/>
  <c r="K53" i="18"/>
  <c r="L53" i="18"/>
  <c r="C53" i="18"/>
  <c r="M52" i="18"/>
  <c r="K52" i="18"/>
  <c r="C52" i="18"/>
  <c r="M51" i="18"/>
  <c r="K51" i="18"/>
  <c r="L51" i="18"/>
  <c r="C51" i="18"/>
  <c r="M50" i="18"/>
  <c r="K50" i="18"/>
  <c r="L50" i="18"/>
  <c r="C50" i="18"/>
  <c r="M49" i="18"/>
  <c r="K49" i="18"/>
  <c r="L49" i="18"/>
  <c r="C49" i="18"/>
  <c r="M48" i="18"/>
  <c r="K48" i="18"/>
  <c r="C48" i="18"/>
  <c r="M47" i="18"/>
  <c r="K47" i="18"/>
  <c r="C47" i="18"/>
  <c r="M46" i="18"/>
  <c r="K46" i="18"/>
  <c r="L46" i="18"/>
  <c r="C46" i="18"/>
  <c r="M45" i="18"/>
  <c r="K45" i="18"/>
  <c r="L45" i="18"/>
  <c r="C45" i="18"/>
  <c r="M44" i="18"/>
  <c r="K44" i="18"/>
  <c r="C44" i="18"/>
  <c r="M43" i="18"/>
  <c r="K43" i="18"/>
  <c r="C43" i="18"/>
  <c r="M42" i="18"/>
  <c r="K42" i="18"/>
  <c r="L42" i="18"/>
  <c r="C42" i="18"/>
  <c r="M41" i="18"/>
  <c r="K41" i="18"/>
  <c r="L41" i="18"/>
  <c r="C41" i="18"/>
  <c r="M40" i="18"/>
  <c r="K40" i="18"/>
  <c r="C40" i="18"/>
  <c r="M39" i="18"/>
  <c r="K39" i="18"/>
  <c r="L39" i="18"/>
  <c r="C39" i="18"/>
  <c r="M38" i="18"/>
  <c r="K38" i="18"/>
  <c r="L38" i="18"/>
  <c r="C38" i="18"/>
  <c r="M37" i="18"/>
  <c r="K37" i="18"/>
  <c r="L37" i="18"/>
  <c r="C37" i="18"/>
  <c r="M36" i="18"/>
  <c r="K36" i="18"/>
  <c r="C36" i="18"/>
  <c r="M35" i="18"/>
  <c r="K35" i="18"/>
  <c r="L35" i="18"/>
  <c r="C35" i="18"/>
  <c r="M34" i="18"/>
  <c r="K34" i="18"/>
  <c r="L34" i="18"/>
  <c r="C34" i="18"/>
  <c r="M33" i="18"/>
  <c r="K33" i="18"/>
  <c r="L33" i="18"/>
  <c r="C33" i="18"/>
  <c r="M32" i="18"/>
  <c r="K32" i="18"/>
  <c r="C32" i="18"/>
  <c r="M31" i="18"/>
  <c r="K31" i="18"/>
  <c r="C31" i="18"/>
  <c r="M30" i="18"/>
  <c r="K30" i="18"/>
  <c r="L30" i="18"/>
  <c r="C30" i="18"/>
  <c r="M29" i="18"/>
  <c r="K29" i="18"/>
  <c r="L29" i="18"/>
  <c r="C29" i="18"/>
  <c r="M28" i="18"/>
  <c r="K28" i="18"/>
  <c r="C28" i="18"/>
  <c r="M27" i="18"/>
  <c r="K27" i="18"/>
  <c r="C27" i="18"/>
  <c r="M26" i="18"/>
  <c r="K26" i="18"/>
  <c r="L26" i="18"/>
  <c r="C26" i="18"/>
  <c r="M25" i="18"/>
  <c r="K25" i="18"/>
  <c r="L25" i="18"/>
  <c r="C25" i="18"/>
  <c r="M24" i="18"/>
  <c r="K24" i="18"/>
  <c r="C24" i="18"/>
  <c r="M23" i="18"/>
  <c r="K23" i="18"/>
  <c r="L23" i="18"/>
  <c r="C23" i="18"/>
  <c r="M22" i="18"/>
  <c r="K22" i="18"/>
  <c r="L22" i="18"/>
  <c r="C22" i="18"/>
  <c r="M21" i="18"/>
  <c r="K21" i="18"/>
  <c r="L21" i="18"/>
  <c r="C21" i="18"/>
  <c r="M20" i="18"/>
  <c r="K20" i="18"/>
  <c r="C20" i="18"/>
  <c r="M19" i="18"/>
  <c r="K19" i="18"/>
  <c r="L19" i="18"/>
  <c r="C19" i="18"/>
  <c r="M18" i="18"/>
  <c r="K18" i="18"/>
  <c r="L18" i="18"/>
  <c r="C18" i="18"/>
  <c r="M17" i="18"/>
  <c r="K17" i="18"/>
  <c r="L17" i="18"/>
  <c r="C17" i="18"/>
  <c r="M16" i="18"/>
  <c r="K16" i="18"/>
  <c r="C16" i="18"/>
  <c r="M15" i="18"/>
  <c r="K15" i="18"/>
  <c r="C15" i="18"/>
  <c r="M14" i="18"/>
  <c r="K14" i="18"/>
  <c r="L14" i="18"/>
  <c r="C14" i="18"/>
  <c r="M13" i="18"/>
  <c r="K13" i="18"/>
  <c r="L13" i="18"/>
  <c r="C13" i="18"/>
  <c r="M12" i="18"/>
  <c r="K12" i="18"/>
  <c r="C12" i="18"/>
  <c r="M11" i="18"/>
  <c r="K11" i="18"/>
  <c r="C11" i="18"/>
  <c r="M10" i="18"/>
  <c r="K10" i="18"/>
  <c r="L10" i="18"/>
  <c r="C10" i="18"/>
  <c r="M9" i="18"/>
  <c r="K9" i="18"/>
  <c r="L9" i="18"/>
  <c r="C9" i="18"/>
  <c r="M8" i="18"/>
  <c r="K8" i="18"/>
  <c r="C8" i="18"/>
  <c r="M7" i="18"/>
  <c r="K7" i="18"/>
  <c r="L7" i="18"/>
  <c r="C7" i="18"/>
  <c r="M6" i="18"/>
  <c r="K6" i="18"/>
  <c r="L6" i="18"/>
  <c r="C6" i="18"/>
  <c r="M5" i="18"/>
  <c r="K5" i="18"/>
  <c r="L5" i="18"/>
  <c r="C5" i="18"/>
  <c r="M4" i="18"/>
  <c r="K4" i="18"/>
  <c r="C4" i="18"/>
  <c r="M3" i="18"/>
  <c r="K3" i="18"/>
  <c r="L3" i="18"/>
  <c r="C3" i="18"/>
  <c r="M166" i="16"/>
  <c r="K166" i="16"/>
  <c r="L166" i="16"/>
  <c r="M165" i="16"/>
  <c r="K165" i="16"/>
  <c r="C165" i="16"/>
  <c r="M164" i="16"/>
  <c r="K164" i="16"/>
  <c r="C164" i="16"/>
  <c r="M163" i="16"/>
  <c r="K163" i="16"/>
  <c r="C163" i="16"/>
  <c r="M162" i="16"/>
  <c r="K162" i="16"/>
  <c r="C162" i="16"/>
  <c r="M161" i="16"/>
  <c r="K161" i="16"/>
  <c r="C161" i="16"/>
  <c r="M160" i="16"/>
  <c r="K160" i="16"/>
  <c r="C160" i="16"/>
  <c r="M159" i="16"/>
  <c r="K159" i="16"/>
  <c r="C159" i="16"/>
  <c r="M158" i="16"/>
  <c r="K158" i="16"/>
  <c r="C158" i="16"/>
  <c r="M157" i="16"/>
  <c r="K157" i="16"/>
  <c r="C157" i="16"/>
  <c r="M156" i="16"/>
  <c r="K156" i="16"/>
  <c r="C156" i="16"/>
  <c r="M155" i="16"/>
  <c r="K155" i="16"/>
  <c r="C155" i="16"/>
  <c r="M154" i="16"/>
  <c r="K154" i="16"/>
  <c r="C154" i="16"/>
  <c r="M153" i="16"/>
  <c r="K153" i="16"/>
  <c r="C153" i="16"/>
  <c r="M152" i="16"/>
  <c r="K152" i="16"/>
  <c r="C152" i="16"/>
  <c r="M151" i="16"/>
  <c r="K151" i="16"/>
  <c r="C151" i="16"/>
  <c r="M150" i="16"/>
  <c r="K150" i="16"/>
  <c r="C150" i="16"/>
  <c r="M149" i="16"/>
  <c r="K149" i="16"/>
  <c r="C149" i="16"/>
  <c r="M148" i="16"/>
  <c r="K148" i="16"/>
  <c r="C148" i="16"/>
  <c r="M147" i="16"/>
  <c r="K147" i="16"/>
  <c r="C147" i="16"/>
  <c r="M146" i="16"/>
  <c r="K146" i="16"/>
  <c r="C146" i="16"/>
  <c r="M145" i="16"/>
  <c r="K145" i="16"/>
  <c r="C145" i="16"/>
  <c r="M144" i="16"/>
  <c r="K144" i="16"/>
  <c r="C144" i="16"/>
  <c r="M143" i="16"/>
  <c r="K143" i="16"/>
  <c r="C143" i="16"/>
  <c r="M142" i="16"/>
  <c r="K142" i="16"/>
  <c r="C142" i="16"/>
  <c r="M141" i="16"/>
  <c r="K141" i="16"/>
  <c r="C141" i="16"/>
  <c r="M140" i="16"/>
  <c r="K140" i="16"/>
  <c r="C140" i="16"/>
  <c r="M139" i="16"/>
  <c r="K139" i="16"/>
  <c r="C139" i="16"/>
  <c r="M138" i="16"/>
  <c r="K138" i="16"/>
  <c r="C138" i="16"/>
  <c r="M137" i="16"/>
  <c r="K137" i="16"/>
  <c r="C137" i="16"/>
  <c r="M136" i="16"/>
  <c r="K136" i="16"/>
  <c r="C136" i="16"/>
  <c r="M135" i="16"/>
  <c r="K135" i="16"/>
  <c r="C135" i="16"/>
  <c r="M134" i="16"/>
  <c r="K134" i="16"/>
  <c r="C134" i="16"/>
  <c r="M133" i="16"/>
  <c r="K133" i="16"/>
  <c r="C133" i="16"/>
  <c r="M132" i="16"/>
  <c r="K132" i="16"/>
  <c r="C132" i="16"/>
  <c r="M131" i="16"/>
  <c r="K131" i="16"/>
  <c r="C131" i="16"/>
  <c r="M130" i="16"/>
  <c r="K130" i="16"/>
  <c r="C130" i="16"/>
  <c r="M129" i="16"/>
  <c r="K129" i="16"/>
  <c r="C129" i="16"/>
  <c r="M128" i="16"/>
  <c r="K128" i="16"/>
  <c r="C128" i="16"/>
  <c r="M127" i="16"/>
  <c r="K127" i="16"/>
  <c r="C127" i="16"/>
  <c r="M126" i="16"/>
  <c r="K126" i="16"/>
  <c r="C126" i="16"/>
  <c r="M125" i="16"/>
  <c r="K125" i="16"/>
  <c r="C125" i="16"/>
  <c r="M124" i="16"/>
  <c r="K124" i="16"/>
  <c r="C124" i="16"/>
  <c r="M123" i="16"/>
  <c r="K123" i="16"/>
  <c r="C123" i="16"/>
  <c r="M122" i="16"/>
  <c r="K122" i="16"/>
  <c r="C122" i="16"/>
  <c r="M121" i="16"/>
  <c r="K121" i="16"/>
  <c r="C121" i="16"/>
  <c r="M120" i="16"/>
  <c r="K120" i="16"/>
  <c r="C120" i="16"/>
  <c r="M119" i="16"/>
  <c r="K119" i="16"/>
  <c r="C119" i="16"/>
  <c r="M118" i="16"/>
  <c r="K118" i="16"/>
  <c r="C118" i="16"/>
  <c r="M117" i="16"/>
  <c r="K117" i="16"/>
  <c r="C117" i="16"/>
  <c r="M116" i="16"/>
  <c r="K116" i="16"/>
  <c r="C116" i="16"/>
  <c r="M115" i="16"/>
  <c r="K115" i="16"/>
  <c r="C115" i="16"/>
  <c r="M114" i="16"/>
  <c r="K114" i="16"/>
  <c r="C114" i="16"/>
  <c r="M113" i="16"/>
  <c r="K113" i="16"/>
  <c r="C113" i="16"/>
  <c r="M112" i="16"/>
  <c r="K112" i="16"/>
  <c r="C112" i="16"/>
  <c r="M111" i="16"/>
  <c r="K111" i="16"/>
  <c r="C111" i="16"/>
  <c r="M110" i="16"/>
  <c r="K110" i="16"/>
  <c r="C110" i="16"/>
  <c r="M109" i="16"/>
  <c r="K109" i="16"/>
  <c r="C109" i="16"/>
  <c r="M108" i="16"/>
  <c r="K108" i="16"/>
  <c r="C108" i="16"/>
  <c r="M107" i="16"/>
  <c r="K107" i="16"/>
  <c r="C107" i="16"/>
  <c r="M106" i="16"/>
  <c r="K106" i="16"/>
  <c r="C106" i="16"/>
  <c r="M105" i="16"/>
  <c r="K105" i="16"/>
  <c r="C105" i="16"/>
  <c r="M104" i="16"/>
  <c r="K104" i="16"/>
  <c r="C104" i="16"/>
  <c r="M103" i="16"/>
  <c r="K103" i="16"/>
  <c r="C103" i="16"/>
  <c r="M102" i="16"/>
  <c r="K102" i="16"/>
  <c r="C102" i="16"/>
  <c r="M101" i="16"/>
  <c r="K101" i="16"/>
  <c r="C101" i="16"/>
  <c r="M100" i="16"/>
  <c r="K100" i="16"/>
  <c r="C100" i="16"/>
  <c r="M99" i="16"/>
  <c r="K99" i="16"/>
  <c r="C99" i="16"/>
  <c r="M98" i="16"/>
  <c r="K98" i="16"/>
  <c r="C98" i="16"/>
  <c r="M97" i="16"/>
  <c r="K97" i="16"/>
  <c r="C97" i="16"/>
  <c r="M96" i="16"/>
  <c r="K96" i="16"/>
  <c r="C96" i="16"/>
  <c r="M95" i="16"/>
  <c r="K95" i="16"/>
  <c r="C95" i="16"/>
  <c r="M94" i="16"/>
  <c r="K94" i="16"/>
  <c r="C94" i="16"/>
  <c r="M93" i="16"/>
  <c r="K93" i="16"/>
  <c r="C93" i="16"/>
  <c r="M92" i="16"/>
  <c r="K92" i="16"/>
  <c r="C92" i="16"/>
  <c r="M91" i="16"/>
  <c r="K91" i="16"/>
  <c r="C91" i="16"/>
  <c r="M90" i="16"/>
  <c r="K90" i="16"/>
  <c r="C90" i="16"/>
  <c r="M89" i="16"/>
  <c r="K89" i="16"/>
  <c r="C89" i="16"/>
  <c r="M88" i="16"/>
  <c r="K88" i="16"/>
  <c r="C88" i="16"/>
  <c r="M87" i="16"/>
  <c r="K87" i="16"/>
  <c r="C87" i="16"/>
  <c r="M86" i="16"/>
  <c r="K86" i="16"/>
  <c r="C86" i="16"/>
  <c r="M85" i="16"/>
  <c r="K85" i="16"/>
  <c r="C85" i="16"/>
  <c r="M84" i="16"/>
  <c r="K84" i="16"/>
  <c r="C84" i="16"/>
  <c r="M83" i="16"/>
  <c r="K83" i="16"/>
  <c r="C83" i="16"/>
  <c r="M82" i="16"/>
  <c r="K82" i="16"/>
  <c r="C82" i="16"/>
  <c r="M81" i="16"/>
  <c r="K81" i="16"/>
  <c r="C81" i="16"/>
  <c r="M80" i="16"/>
  <c r="K80" i="16"/>
  <c r="C80" i="16"/>
  <c r="M79" i="16"/>
  <c r="K79" i="16"/>
  <c r="C79" i="16"/>
  <c r="M78" i="16"/>
  <c r="K78" i="16"/>
  <c r="C78" i="16"/>
  <c r="M77" i="16"/>
  <c r="K77" i="16"/>
  <c r="C77" i="16"/>
  <c r="M76" i="16"/>
  <c r="K76" i="16"/>
  <c r="C76" i="16"/>
  <c r="M75" i="16"/>
  <c r="K75" i="16"/>
  <c r="C75" i="16"/>
  <c r="M74" i="16"/>
  <c r="K74" i="16"/>
  <c r="C74" i="16"/>
  <c r="M73" i="16"/>
  <c r="K73" i="16"/>
  <c r="C73" i="16"/>
  <c r="M72" i="16"/>
  <c r="K72" i="16"/>
  <c r="C72" i="16"/>
  <c r="M71" i="16"/>
  <c r="K71" i="16"/>
  <c r="C71" i="16"/>
  <c r="M70" i="16"/>
  <c r="K70" i="16"/>
  <c r="C70" i="16"/>
  <c r="M69" i="16"/>
  <c r="K69" i="16"/>
  <c r="C69" i="16"/>
  <c r="M68" i="16"/>
  <c r="K68" i="16"/>
  <c r="C68" i="16"/>
  <c r="M67" i="16"/>
  <c r="K67" i="16"/>
  <c r="C67" i="16"/>
  <c r="M66" i="16"/>
  <c r="K66" i="16"/>
  <c r="C66" i="16"/>
  <c r="M65" i="16"/>
  <c r="K65" i="16"/>
  <c r="C65" i="16"/>
  <c r="M64" i="16"/>
  <c r="K64" i="16"/>
  <c r="C64" i="16"/>
  <c r="M63" i="16"/>
  <c r="K63" i="16"/>
  <c r="C63" i="16"/>
  <c r="M62" i="16"/>
  <c r="K62" i="16"/>
  <c r="C62" i="16"/>
  <c r="M61" i="16"/>
  <c r="K61" i="16"/>
  <c r="C61" i="16"/>
  <c r="M60" i="16"/>
  <c r="K60" i="16"/>
  <c r="C60" i="16"/>
  <c r="M59" i="16"/>
  <c r="K59" i="16"/>
  <c r="C59" i="16"/>
  <c r="M58" i="16"/>
  <c r="K58" i="16"/>
  <c r="C58" i="16"/>
  <c r="M57" i="16"/>
  <c r="K57" i="16"/>
  <c r="C57" i="16"/>
  <c r="M56" i="16"/>
  <c r="K56" i="16"/>
  <c r="C56" i="16"/>
  <c r="M55" i="16"/>
  <c r="K55" i="16"/>
  <c r="C55" i="16"/>
  <c r="M54" i="16"/>
  <c r="K54" i="16"/>
  <c r="C54" i="16"/>
  <c r="M53" i="16"/>
  <c r="K53" i="16"/>
  <c r="C53" i="16"/>
  <c r="M52" i="16"/>
  <c r="K52" i="16"/>
  <c r="C52" i="16"/>
  <c r="M51" i="16"/>
  <c r="K51" i="16"/>
  <c r="C51" i="16"/>
  <c r="M50" i="16"/>
  <c r="K50" i="16"/>
  <c r="C50" i="16"/>
  <c r="M49" i="16"/>
  <c r="K49" i="16"/>
  <c r="C49" i="16"/>
  <c r="M48" i="16"/>
  <c r="K48" i="16"/>
  <c r="C48" i="16"/>
  <c r="M47" i="16"/>
  <c r="K47" i="16"/>
  <c r="C47" i="16"/>
  <c r="M46" i="16"/>
  <c r="K46" i="16"/>
  <c r="C46" i="16"/>
  <c r="M45" i="16"/>
  <c r="K45" i="16"/>
  <c r="C45" i="16"/>
  <c r="M44" i="16"/>
  <c r="K44" i="16"/>
  <c r="C44" i="16"/>
  <c r="M43" i="16"/>
  <c r="K43" i="16"/>
  <c r="C43" i="16"/>
  <c r="M42" i="16"/>
  <c r="K42" i="16"/>
  <c r="C42" i="16"/>
  <c r="M41" i="16"/>
  <c r="K41" i="16"/>
  <c r="C41" i="16"/>
  <c r="M40" i="16"/>
  <c r="K40" i="16"/>
  <c r="C40" i="16"/>
  <c r="M39" i="16"/>
  <c r="K39" i="16"/>
  <c r="C39" i="16"/>
  <c r="M38" i="16"/>
  <c r="K38" i="16"/>
  <c r="C38" i="16"/>
  <c r="M37" i="16"/>
  <c r="K37" i="16"/>
  <c r="C37" i="16"/>
  <c r="M36" i="16"/>
  <c r="K36" i="16"/>
  <c r="C36" i="16"/>
  <c r="M35" i="16"/>
  <c r="K35" i="16"/>
  <c r="C35" i="16"/>
  <c r="M34" i="16"/>
  <c r="K34" i="16"/>
  <c r="C34" i="16"/>
  <c r="M33" i="16"/>
  <c r="K33" i="16"/>
  <c r="C33" i="16"/>
  <c r="M32" i="16"/>
  <c r="K32" i="16"/>
  <c r="C32" i="16"/>
  <c r="M31" i="16"/>
  <c r="K31" i="16"/>
  <c r="C31" i="16"/>
  <c r="M30" i="16"/>
  <c r="K30" i="16"/>
  <c r="C30" i="16"/>
  <c r="M29" i="16"/>
  <c r="K29" i="16"/>
  <c r="C29" i="16"/>
  <c r="M28" i="16"/>
  <c r="K28" i="16"/>
  <c r="C28" i="16"/>
  <c r="M27" i="16"/>
  <c r="K27" i="16"/>
  <c r="C27" i="16"/>
  <c r="M26" i="16"/>
  <c r="K26" i="16"/>
  <c r="C26" i="16"/>
  <c r="M25" i="16"/>
  <c r="K25" i="16"/>
  <c r="C25" i="16"/>
  <c r="M24" i="16"/>
  <c r="K24" i="16"/>
  <c r="C24" i="16"/>
  <c r="M23" i="16"/>
  <c r="K23" i="16"/>
  <c r="C23" i="16"/>
  <c r="M22" i="16"/>
  <c r="K22" i="16"/>
  <c r="C22" i="16"/>
  <c r="M21" i="16"/>
  <c r="K21" i="16"/>
  <c r="C21" i="16"/>
  <c r="M20" i="16"/>
  <c r="K20" i="16"/>
  <c r="C20" i="16"/>
  <c r="M19" i="16"/>
  <c r="K19" i="16"/>
  <c r="C19" i="16"/>
  <c r="M18" i="16"/>
  <c r="K18" i="16"/>
  <c r="C18" i="16"/>
  <c r="M17" i="16"/>
  <c r="K17" i="16"/>
  <c r="C17" i="16"/>
  <c r="M16" i="16"/>
  <c r="K16" i="16"/>
  <c r="C16" i="16"/>
  <c r="M15" i="16"/>
  <c r="K15" i="16"/>
  <c r="C15" i="16"/>
  <c r="M14" i="16"/>
  <c r="K14" i="16"/>
  <c r="C14" i="16"/>
  <c r="M13" i="16"/>
  <c r="K13" i="16"/>
  <c r="C13" i="16"/>
  <c r="M12" i="16"/>
  <c r="K12" i="16"/>
  <c r="C12" i="16"/>
  <c r="M11" i="16"/>
  <c r="K11" i="16"/>
  <c r="C11" i="16"/>
  <c r="M10" i="16"/>
  <c r="K10" i="16"/>
  <c r="C10" i="16"/>
  <c r="M9" i="16"/>
  <c r="K9" i="16"/>
  <c r="C9" i="16"/>
  <c r="M8" i="16"/>
  <c r="K8" i="16"/>
  <c r="C8" i="16"/>
  <c r="M7" i="16"/>
  <c r="K7" i="16"/>
  <c r="C7" i="16"/>
  <c r="M6" i="16"/>
  <c r="K6" i="16"/>
  <c r="C6" i="16"/>
  <c r="M5" i="16"/>
  <c r="K5" i="16"/>
  <c r="C5" i="16"/>
  <c r="M4" i="16"/>
  <c r="K4" i="16"/>
  <c r="C4" i="16"/>
  <c r="M3" i="16"/>
  <c r="K3" i="16"/>
  <c r="C3" i="16"/>
  <c r="L3" i="16" l="1"/>
  <c r="L4" i="16"/>
  <c r="L5" i="16"/>
  <c r="L7" i="16"/>
  <c r="L8" i="16"/>
  <c r="L9" i="16"/>
  <c r="L11" i="16"/>
  <c r="L12" i="16"/>
  <c r="L13" i="16"/>
  <c r="L15" i="16"/>
  <c r="L16" i="16"/>
  <c r="L17" i="16"/>
  <c r="L19" i="16"/>
  <c r="L20" i="16"/>
  <c r="L21" i="16"/>
  <c r="L23" i="16"/>
  <c r="L24" i="16"/>
  <c r="L25" i="16"/>
  <c r="L27" i="16"/>
  <c r="L28" i="16"/>
  <c r="L29" i="16"/>
  <c r="L31" i="16"/>
  <c r="L32" i="16"/>
  <c r="L33" i="16"/>
  <c r="L35" i="16"/>
  <c r="L36" i="16"/>
  <c r="L37" i="16"/>
  <c r="L39" i="16"/>
  <c r="L40" i="16"/>
  <c r="L41" i="16"/>
  <c r="L43" i="16"/>
  <c r="L44" i="16"/>
  <c r="L45" i="16"/>
  <c r="L47" i="16"/>
  <c r="L48" i="16"/>
  <c r="L49" i="16"/>
  <c r="L51" i="16"/>
  <c r="L52" i="16"/>
  <c r="L53" i="16"/>
  <c r="L55" i="16"/>
  <c r="L56" i="16"/>
  <c r="L57" i="16"/>
  <c r="L59" i="16"/>
  <c r="L60" i="16"/>
  <c r="L61" i="16"/>
  <c r="L63" i="16"/>
  <c r="L64" i="16"/>
  <c r="L65" i="16"/>
  <c r="L67" i="16"/>
  <c r="L68" i="16"/>
  <c r="L69" i="16"/>
  <c r="L71" i="16"/>
  <c r="L72" i="16"/>
  <c r="L73" i="16"/>
  <c r="L75" i="16"/>
  <c r="L76" i="16"/>
  <c r="L77" i="16"/>
  <c r="L79" i="16"/>
  <c r="L80" i="16"/>
  <c r="L81" i="16"/>
  <c r="L83" i="16"/>
  <c r="L84" i="16"/>
  <c r="L85" i="16"/>
  <c r="L87" i="16"/>
  <c r="L88" i="16"/>
  <c r="L89" i="16"/>
  <c r="L91" i="16"/>
  <c r="L92" i="16"/>
  <c r="L93" i="16"/>
  <c r="L95" i="16"/>
  <c r="L96" i="16"/>
  <c r="L97" i="16"/>
  <c r="L99" i="16"/>
  <c r="L100" i="16"/>
  <c r="L101" i="16"/>
  <c r="L103" i="16"/>
  <c r="L104" i="16"/>
  <c r="L105" i="16"/>
  <c r="L107" i="16"/>
  <c r="L108" i="16"/>
  <c r="L109" i="16"/>
  <c r="L111" i="16"/>
  <c r="L112" i="16"/>
  <c r="L113" i="16"/>
  <c r="L115" i="16"/>
  <c r="L116" i="16"/>
  <c r="L117" i="16"/>
  <c r="L167" i="18"/>
  <c r="L34" i="20"/>
  <c r="L66" i="20"/>
  <c r="L119" i="16"/>
  <c r="L120" i="16"/>
  <c r="L121" i="16"/>
  <c r="L123" i="16"/>
  <c r="L124" i="16"/>
  <c r="L125" i="16"/>
  <c r="L127" i="16"/>
  <c r="L128" i="16"/>
  <c r="L129" i="16"/>
  <c r="L131" i="16"/>
  <c r="L132" i="16"/>
  <c r="L133" i="16"/>
  <c r="L135" i="16"/>
  <c r="L136" i="16"/>
  <c r="L137" i="16"/>
  <c r="L139" i="16"/>
  <c r="L140" i="16"/>
  <c r="L141" i="16"/>
  <c r="L143" i="16"/>
  <c r="L144" i="16"/>
  <c r="L145" i="16"/>
  <c r="L147" i="16"/>
  <c r="L148" i="16"/>
  <c r="L149" i="16"/>
  <c r="L151" i="16"/>
  <c r="L152" i="16"/>
  <c r="L153" i="16"/>
  <c r="L155" i="16"/>
  <c r="L156" i="16"/>
  <c r="L157" i="16"/>
  <c r="L158" i="16"/>
  <c r="L159" i="16"/>
  <c r="L160" i="16"/>
  <c r="L161" i="16"/>
  <c r="L162" i="16"/>
  <c r="L163" i="16"/>
  <c r="L164" i="16"/>
  <c r="L165" i="16"/>
  <c r="L16" i="18"/>
  <c r="L24" i="18"/>
  <c r="L65" i="18"/>
  <c r="L66" i="18"/>
  <c r="L67" i="18"/>
  <c r="L69" i="18"/>
  <c r="L70" i="18"/>
  <c r="L71" i="18"/>
  <c r="L73" i="18"/>
  <c r="L74" i="18"/>
  <c r="L75" i="18"/>
  <c r="L77" i="18"/>
  <c r="L78" i="18"/>
  <c r="L79" i="18"/>
  <c r="L81" i="18"/>
  <c r="L82" i="18"/>
  <c r="L83" i="18"/>
  <c r="L85" i="18"/>
  <c r="L86" i="18"/>
  <c r="L87" i="18"/>
  <c r="L89" i="18"/>
  <c r="L90" i="18"/>
  <c r="L91" i="18"/>
  <c r="L93" i="18"/>
  <c r="L94" i="18"/>
  <c r="L95" i="18"/>
  <c r="L97" i="18"/>
  <c r="L98" i="18"/>
  <c r="L99" i="18"/>
  <c r="L101" i="18"/>
  <c r="L102" i="18"/>
  <c r="L103" i="18"/>
  <c r="L105" i="18"/>
  <c r="L106" i="18"/>
  <c r="L107" i="18"/>
  <c r="L109" i="18"/>
  <c r="L110" i="18"/>
  <c r="L111" i="18"/>
  <c r="L113" i="18"/>
  <c r="L114" i="18"/>
  <c r="L115" i="18"/>
  <c r="L117" i="18"/>
  <c r="L118" i="18"/>
  <c r="L119" i="18"/>
  <c r="L121" i="18"/>
  <c r="L122" i="18"/>
  <c r="L123" i="18"/>
  <c r="L125" i="18"/>
  <c r="L126" i="18"/>
  <c r="L127" i="18"/>
  <c r="L129" i="18"/>
  <c r="L130" i="18"/>
  <c r="L131" i="18"/>
  <c r="L133" i="18"/>
  <c r="L134" i="18"/>
  <c r="L135" i="18"/>
  <c r="L137" i="18"/>
  <c r="L138" i="18"/>
  <c r="L139" i="18"/>
  <c r="L141" i="18"/>
  <c r="L142" i="18"/>
  <c r="L143" i="18"/>
  <c r="L145" i="18"/>
  <c r="L146" i="18"/>
  <c r="L147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9" i="18"/>
  <c r="L7" i="20"/>
  <c r="L8" i="20"/>
  <c r="L9" i="20"/>
  <c r="L11" i="20"/>
  <c r="L12" i="20"/>
  <c r="L13" i="20"/>
  <c r="L15" i="20"/>
  <c r="L16" i="20"/>
  <c r="L17" i="20"/>
  <c r="L19" i="20"/>
  <c r="L20" i="20"/>
  <c r="L21" i="20"/>
  <c r="L23" i="20"/>
  <c r="L24" i="20"/>
  <c r="L25" i="20"/>
  <c r="L27" i="20"/>
  <c r="L28" i="20"/>
  <c r="L29" i="20"/>
  <c r="L31" i="20"/>
  <c r="L32" i="20"/>
  <c r="O16" i="21"/>
  <c r="O24" i="21"/>
  <c r="O32" i="21"/>
  <c r="O40" i="21"/>
  <c r="O46" i="21"/>
  <c r="O47" i="21"/>
  <c r="O49" i="21"/>
  <c r="O50" i="21"/>
  <c r="O51" i="21"/>
  <c r="O53" i="21"/>
  <c r="O54" i="21"/>
  <c r="O55" i="21"/>
  <c r="O57" i="21"/>
  <c r="O58" i="21"/>
  <c r="O59" i="21"/>
  <c r="O61" i="21"/>
  <c r="O62" i="21"/>
  <c r="O63" i="21"/>
  <c r="O65" i="21"/>
  <c r="O66" i="21"/>
  <c r="O67" i="21"/>
  <c r="O69" i="21"/>
  <c r="O70" i="21"/>
  <c r="O71" i="21"/>
  <c r="O73" i="21"/>
  <c r="O74" i="21"/>
  <c r="O75" i="21"/>
  <c r="O77" i="21"/>
  <c r="O138" i="21"/>
  <c r="O139" i="21"/>
  <c r="O142" i="21"/>
  <c r="O143" i="21"/>
  <c r="O145" i="21"/>
  <c r="O146" i="21"/>
  <c r="O147" i="21"/>
  <c r="O149" i="21"/>
  <c r="O150" i="21"/>
  <c r="O151" i="21"/>
  <c r="O153" i="21"/>
  <c r="O154" i="21"/>
  <c r="O155" i="21"/>
  <c r="O157" i="21"/>
  <c r="O158" i="21"/>
  <c r="O159" i="21"/>
  <c r="O161" i="21"/>
  <c r="O162" i="21"/>
  <c r="O163" i="21"/>
  <c r="O165" i="21"/>
  <c r="O166" i="21"/>
  <c r="O167" i="21"/>
  <c r="L99" i="20"/>
  <c r="L100" i="20"/>
  <c r="L101" i="20"/>
  <c r="L103" i="20"/>
  <c r="L104" i="20"/>
  <c r="L105" i="20"/>
  <c r="L107" i="20"/>
  <c r="L108" i="20"/>
  <c r="L109" i="20"/>
  <c r="L111" i="20"/>
  <c r="L112" i="20"/>
  <c r="L113" i="20"/>
  <c r="L115" i="20"/>
  <c r="L116" i="20"/>
  <c r="L117" i="20"/>
  <c r="L119" i="20"/>
  <c r="L120" i="20"/>
  <c r="L121" i="20"/>
  <c r="L123" i="20"/>
  <c r="L124" i="20"/>
  <c r="L125" i="20"/>
  <c r="L127" i="20"/>
  <c r="L128" i="20"/>
  <c r="L129" i="20"/>
  <c r="L131" i="20"/>
  <c r="L132" i="20"/>
  <c r="L133" i="20"/>
  <c r="L135" i="20"/>
  <c r="L136" i="20"/>
  <c r="L137" i="20"/>
  <c r="L139" i="20"/>
  <c r="L140" i="20"/>
  <c r="L141" i="20"/>
  <c r="L143" i="20"/>
  <c r="L144" i="20"/>
  <c r="L145" i="20"/>
  <c r="L147" i="20"/>
  <c r="L148" i="20"/>
  <c r="L149" i="20"/>
  <c r="L151" i="20"/>
  <c r="L152" i="20"/>
  <c r="L153" i="20"/>
  <c r="L155" i="20"/>
  <c r="L156" i="20"/>
  <c r="L157" i="20"/>
  <c r="L159" i="20"/>
  <c r="L160" i="20"/>
  <c r="L161" i="20"/>
  <c r="L163" i="20"/>
  <c r="L164" i="20"/>
  <c r="L165" i="20"/>
  <c r="L167" i="20"/>
  <c r="O3" i="21"/>
  <c r="O5" i="21"/>
  <c r="O6" i="21"/>
  <c r="O7" i="21"/>
  <c r="O9" i="21"/>
  <c r="O10" i="21"/>
  <c r="O11" i="21"/>
  <c r="O80" i="21"/>
  <c r="O88" i="21"/>
  <c r="O96" i="21"/>
  <c r="O104" i="21"/>
  <c r="O110" i="21"/>
  <c r="O111" i="21"/>
  <c r="O113" i="21"/>
  <c r="O114" i="21"/>
  <c r="O115" i="21"/>
  <c r="O117" i="21"/>
  <c r="O118" i="21"/>
  <c r="O119" i="21"/>
  <c r="O121" i="21"/>
  <c r="O122" i="21"/>
  <c r="O123" i="21"/>
  <c r="O125" i="21"/>
  <c r="O126" i="21"/>
  <c r="O127" i="21"/>
  <c r="O129" i="21"/>
  <c r="O130" i="21"/>
  <c r="O131" i="21"/>
  <c r="O133" i="21"/>
  <c r="O134" i="21"/>
  <c r="O135" i="21"/>
  <c r="L130" i="20"/>
  <c r="L74" i="16"/>
  <c r="O160" i="21"/>
  <c r="L48" i="18"/>
  <c r="L56" i="18"/>
  <c r="L112" i="18"/>
  <c r="L120" i="18"/>
  <c r="O4" i="21"/>
  <c r="O20" i="21"/>
  <c r="O36" i="21"/>
  <c r="O52" i="21"/>
  <c r="O68" i="21"/>
  <c r="O84" i="21"/>
  <c r="O100" i="21"/>
  <c r="O116" i="21"/>
  <c r="O132" i="21"/>
  <c r="O148" i="21"/>
  <c r="O164" i="21"/>
  <c r="L124" i="18"/>
  <c r="L18" i="20"/>
  <c r="L50" i="20"/>
  <c r="L82" i="20"/>
  <c r="L114" i="20"/>
  <c r="L146" i="20"/>
  <c r="O12" i="21"/>
  <c r="O28" i="21"/>
  <c r="O44" i="21"/>
  <c r="O60" i="21"/>
  <c r="O76" i="21"/>
  <c r="O92" i="21"/>
  <c r="O108" i="21"/>
  <c r="O124" i="21"/>
  <c r="O140" i="21"/>
  <c r="O156" i="21"/>
  <c r="L8" i="18"/>
  <c r="L72" i="18"/>
  <c r="L96" i="18"/>
  <c r="L104" i="18"/>
  <c r="L128" i="18"/>
  <c r="L6" i="20"/>
  <c r="L22" i="20"/>
  <c r="L70" i="20"/>
  <c r="L86" i="20"/>
  <c r="L102" i="20"/>
  <c r="L118" i="20"/>
  <c r="L134" i="20"/>
  <c r="L150" i="20"/>
  <c r="L166" i="20"/>
  <c r="L108" i="18"/>
  <c r="L140" i="18"/>
  <c r="L10" i="20"/>
  <c r="L26" i="20"/>
  <c r="L42" i="20"/>
  <c r="L58" i="20"/>
  <c r="L74" i="20"/>
  <c r="L90" i="20"/>
  <c r="L106" i="20"/>
  <c r="L122" i="20"/>
  <c r="L138" i="20"/>
  <c r="L154" i="20"/>
  <c r="L32" i="18"/>
  <c r="L40" i="18"/>
  <c r="L64" i="18"/>
  <c r="L136" i="18"/>
  <c r="L38" i="20"/>
  <c r="L54" i="20"/>
  <c r="L14" i="20"/>
  <c r="L30" i="20"/>
  <c r="L46" i="20"/>
  <c r="L62" i="20"/>
  <c r="L78" i="20"/>
  <c r="L94" i="20"/>
  <c r="L110" i="20"/>
  <c r="L126" i="20"/>
  <c r="L142" i="20"/>
  <c r="L158" i="20"/>
  <c r="L106" i="16"/>
  <c r="L4" i="18"/>
  <c r="L20" i="18"/>
  <c r="L36" i="18"/>
  <c r="L52" i="18"/>
  <c r="L68" i="18"/>
  <c r="L84" i="18"/>
  <c r="L100" i="18"/>
  <c r="L116" i="18"/>
  <c r="L132" i="18"/>
  <c r="L148" i="18"/>
  <c r="L138" i="16"/>
  <c r="L12" i="18"/>
  <c r="L28" i="18"/>
  <c r="L44" i="18"/>
  <c r="L60" i="18"/>
  <c r="L76" i="18"/>
  <c r="L92" i="18"/>
  <c r="L42" i="16"/>
  <c r="L10" i="16"/>
  <c r="L26" i="16"/>
  <c r="L58" i="16"/>
  <c r="L90" i="16"/>
  <c r="L122" i="16"/>
  <c r="L154" i="16"/>
  <c r="L46" i="16"/>
  <c r="L62" i="16"/>
  <c r="L94" i="16"/>
  <c r="L142" i="16"/>
  <c r="L30" i="16"/>
  <c r="L78" i="16"/>
  <c r="L110" i="16"/>
  <c r="L50" i="16"/>
  <c r="L66" i="16"/>
  <c r="L82" i="16"/>
  <c r="L98" i="16"/>
  <c r="L114" i="16"/>
  <c r="L130" i="16"/>
  <c r="L146" i="16"/>
  <c r="L14" i="16"/>
  <c r="L126" i="16"/>
  <c r="L18" i="16"/>
  <c r="L34" i="16"/>
  <c r="L6" i="16"/>
  <c r="L22" i="16"/>
  <c r="L38" i="16"/>
  <c r="L54" i="16"/>
  <c r="L70" i="16"/>
  <c r="L86" i="16"/>
  <c r="L102" i="16"/>
  <c r="L118" i="16"/>
  <c r="L134" i="16"/>
  <c r="L150" i="16"/>
  <c r="E12" i="9"/>
  <c r="F22" i="9"/>
  <c r="E22" i="9"/>
  <c r="E16" i="9"/>
  <c r="E11" i="9"/>
  <c r="I8" i="9"/>
  <c r="E8" i="9"/>
  <c r="J11" i="9" l="1"/>
  <c r="I21" i="9"/>
  <c r="G22" i="9"/>
  <c r="R23" i="9"/>
  <c r="T22" i="9"/>
  <c r="Q23" i="9"/>
  <c r="J12" i="9"/>
  <c r="E13" i="9"/>
  <c r="N17" i="9"/>
  <c r="S21" i="9"/>
  <c r="O16" i="9"/>
  <c r="L23" i="9"/>
  <c r="J13" i="9"/>
  <c r="P23" i="9"/>
  <c r="O23" i="9"/>
  <c r="T18" i="9"/>
  <c r="H21" i="9"/>
  <c r="E6" i="9"/>
  <c r="E17" i="9"/>
  <c r="E23" i="9"/>
  <c r="E7" i="9"/>
  <c r="E18" i="9"/>
  <c r="M21" i="9"/>
  <c r="K23" i="9"/>
  <c r="K21" i="9"/>
  <c r="T23" i="9"/>
  <c r="T21" i="9"/>
  <c r="N21" i="9"/>
  <c r="O22" i="9"/>
  <c r="J16" i="9"/>
  <c r="H22" i="9"/>
  <c r="O21" i="9"/>
  <c r="M23" i="9"/>
  <c r="O18" i="9"/>
  <c r="O17" i="9"/>
  <c r="J7" i="9"/>
  <c r="J21" i="9"/>
  <c r="J22" i="9"/>
  <c r="K22" i="9"/>
  <c r="S23" i="9"/>
  <c r="P21" i="9"/>
  <c r="J23" i="9"/>
  <c r="I7" i="9"/>
  <c r="I23" i="9"/>
  <c r="J6" i="9"/>
  <c r="H23" i="9"/>
  <c r="T17" i="9"/>
  <c r="N22" i="9"/>
  <c r="R21" i="9"/>
  <c r="Q21" i="9"/>
  <c r="G21" i="9"/>
  <c r="G23" i="9"/>
  <c r="J8" i="9"/>
  <c r="I6" i="9"/>
  <c r="J18" i="9"/>
  <c r="J17" i="9"/>
  <c r="E21" i="9"/>
  <c r="T16" i="9"/>
  <c r="N18" i="9"/>
  <c r="N16" i="9"/>
  <c r="N23" i="9"/>
  <c r="L21" i="9"/>
  <c r="F21" i="9"/>
  <c r="F23" i="9"/>
  <c r="I22" i="9" l="1"/>
  <c r="S22" i="9"/>
  <c r="M22" i="9"/>
  <c r="L22" i="9"/>
  <c r="Q22" i="9"/>
  <c r="R22" i="9"/>
  <c r="P22" i="9"/>
  <c r="H16" i="9"/>
  <c r="H18" i="9"/>
  <c r="G16" i="9"/>
  <c r="G18" i="9"/>
  <c r="F16" i="9"/>
  <c r="F18" i="9"/>
  <c r="R18" i="9" l="1"/>
  <c r="R16" i="9"/>
  <c r="S18" i="9"/>
  <c r="P16" i="9"/>
  <c r="K18" i="9"/>
  <c r="K16" i="9"/>
  <c r="I16" i="9"/>
  <c r="I18" i="9"/>
  <c r="L18" i="9"/>
  <c r="S16" i="9"/>
  <c r="M16" i="9"/>
  <c r="Q18" i="9"/>
  <c r="L16" i="9"/>
  <c r="P18" i="9"/>
  <c r="M18" i="9"/>
  <c r="Q16" i="9"/>
  <c r="R20" i="9"/>
  <c r="T20" i="9"/>
  <c r="S20" i="9"/>
  <c r="R17" i="9"/>
  <c r="G17" i="9"/>
  <c r="S17" i="9" l="1"/>
  <c r="Q17" i="9"/>
  <c r="L17" i="9"/>
  <c r="P17" i="9"/>
  <c r="H17" i="9"/>
  <c r="K17" i="9"/>
  <c r="I17" i="9"/>
  <c r="F17" i="9"/>
  <c r="M17" i="9"/>
  <c r="E20" i="9"/>
  <c r="F20" i="9"/>
  <c r="N20" i="9"/>
  <c r="H20" i="9"/>
  <c r="P20" i="9"/>
  <c r="K20" i="9"/>
  <c r="O20" i="9"/>
  <c r="J20" i="9"/>
  <c r="G20" i="9"/>
  <c r="L20" i="9"/>
  <c r="Q20" i="9"/>
  <c r="I20" i="9"/>
  <c r="M20" i="9"/>
  <c r="T11" i="9" l="1"/>
  <c r="T13" i="9"/>
  <c r="R11" i="9"/>
  <c r="R13" i="9"/>
  <c r="O13" i="9"/>
  <c r="N13" i="9"/>
  <c r="K11" i="9"/>
  <c r="K13" i="9"/>
  <c r="I11" i="9"/>
  <c r="I13" i="9"/>
  <c r="H11" i="9"/>
  <c r="H13" i="9"/>
  <c r="G13" i="9"/>
  <c r="F11" i="9"/>
  <c r="F13" i="9"/>
  <c r="G11" i="9" l="1"/>
  <c r="O11" i="9"/>
  <c r="M13" i="9"/>
  <c r="P13" i="9"/>
  <c r="Q13" i="9"/>
  <c r="M11" i="9"/>
  <c r="P11" i="9"/>
  <c r="Q11" i="9"/>
  <c r="L13" i="9"/>
  <c r="S11" i="9"/>
  <c r="N11" i="9"/>
  <c r="S13" i="9"/>
  <c r="L11" i="9"/>
  <c r="N12" i="9" l="1"/>
  <c r="R12" i="9"/>
  <c r="G12" i="9"/>
  <c r="P12" i="9"/>
  <c r="H12" i="9"/>
  <c r="O12" i="9"/>
  <c r="Q12" i="9"/>
  <c r="F12" i="9"/>
  <c r="I12" i="9"/>
  <c r="T12" i="9"/>
  <c r="M12" i="9"/>
  <c r="S12" i="9"/>
  <c r="L12" i="9"/>
  <c r="K12" i="9"/>
  <c r="T8" i="9" l="1"/>
  <c r="R8" i="9"/>
  <c r="K8" i="9"/>
  <c r="H8" i="9"/>
  <c r="F8" i="9"/>
  <c r="T6" i="9"/>
  <c r="R6" i="9"/>
  <c r="K6" i="9"/>
  <c r="H6" i="9"/>
  <c r="G6" i="9"/>
  <c r="F6" i="9"/>
  <c r="S6" i="9" l="1"/>
  <c r="G8" i="9"/>
  <c r="Q6" i="9"/>
  <c r="L6" i="9"/>
  <c r="L8" i="9"/>
  <c r="P6" i="9"/>
  <c r="N8" i="9"/>
  <c r="M6" i="9"/>
  <c r="O6" i="9"/>
  <c r="P8" i="9"/>
  <c r="Q8" i="9"/>
  <c r="S8" i="9"/>
  <c r="O8" i="9"/>
  <c r="M8" i="9"/>
  <c r="N6" i="9"/>
  <c r="R7" i="9"/>
  <c r="K7" i="9"/>
  <c r="H7" i="9"/>
  <c r="F7" i="9"/>
  <c r="T7" i="9" l="1"/>
  <c r="T5" i="9" s="1"/>
  <c r="O7" i="9"/>
  <c r="O5" i="9" s="1"/>
  <c r="L7" i="9"/>
  <c r="L5" i="9" s="1"/>
  <c r="P7" i="9"/>
  <c r="P5" i="9" s="1"/>
  <c r="G7" i="9"/>
  <c r="G5" i="9" s="1"/>
  <c r="M7" i="9"/>
  <c r="M5" i="9" s="1"/>
  <c r="Q7" i="9"/>
  <c r="Q5" i="9" s="1"/>
  <c r="N7" i="9"/>
  <c r="N5" i="9" s="1"/>
  <c r="S7" i="9"/>
  <c r="S5" i="9" s="1"/>
  <c r="K5" i="9"/>
  <c r="H5" i="9"/>
  <c r="J5" i="9"/>
  <c r="R5" i="9"/>
  <c r="I5" i="9"/>
  <c r="E15" i="9"/>
  <c r="M10" i="9"/>
  <c r="E10" i="9"/>
  <c r="F15" i="9"/>
  <c r="F10" i="9"/>
  <c r="O10" i="9"/>
  <c r="R10" i="9"/>
  <c r="F5" i="9"/>
  <c r="K10" i="9"/>
  <c r="I10" i="9"/>
  <c r="T15" i="9"/>
  <c r="J10" i="9"/>
  <c r="H10" i="9"/>
  <c r="T10" i="9"/>
  <c r="S10" i="9"/>
  <c r="L10" i="9"/>
  <c r="O15" i="9"/>
  <c r="N15" i="9"/>
  <c r="P10" i="9"/>
  <c r="G15" i="9"/>
  <c r="S15" i="9"/>
  <c r="J15" i="9"/>
  <c r="G10" i="9"/>
  <c r="E5" i="9"/>
  <c r="Q10" i="9"/>
  <c r="N10" i="9"/>
  <c r="E25" i="9" l="1"/>
  <c r="S25" i="9"/>
  <c r="J25" i="9"/>
  <c r="T25" i="9"/>
  <c r="G25" i="9"/>
  <c r="N25" i="9"/>
  <c r="O25" i="9"/>
  <c r="F25" i="9"/>
  <c r="M15" i="9"/>
  <c r="M25" i="9" s="1"/>
  <c r="R15" i="9"/>
  <c r="R25" i="9" s="1"/>
  <c r="Q15" i="9"/>
  <c r="Q25" i="9" s="1"/>
  <c r="I15" i="9"/>
  <c r="I25" i="9" s="1"/>
  <c r="H15" i="9"/>
  <c r="H25" i="9" s="1"/>
  <c r="P15" i="9"/>
  <c r="P25" i="9" s="1"/>
  <c r="K15" i="9"/>
  <c r="K25" i="9" s="1"/>
  <c r="L15" i="9"/>
  <c r="L25" i="9" s="1"/>
</calcChain>
</file>

<file path=xl/sharedStrings.xml><?xml version="1.0" encoding="utf-8"?>
<sst xmlns="http://schemas.openxmlformats.org/spreadsheetml/2006/main" count="3698" uniqueCount="257">
  <si>
    <t>Team</t>
  </si>
  <si>
    <t>Remarks</t>
  </si>
  <si>
    <t>Yes</t>
  </si>
  <si>
    <t>No</t>
  </si>
  <si>
    <t>Employee Name</t>
  </si>
  <si>
    <t>QTR-1</t>
  </si>
  <si>
    <t>QTR-2</t>
  </si>
  <si>
    <t>QTR-3</t>
  </si>
  <si>
    <t>HR</t>
  </si>
  <si>
    <t>Sales</t>
  </si>
  <si>
    <t>Total Meeting</t>
  </si>
  <si>
    <t>Total Meetings</t>
  </si>
  <si>
    <t>Attended</t>
  </si>
  <si>
    <t>Time</t>
  </si>
  <si>
    <t>Attendance</t>
  </si>
  <si>
    <t>Teams</t>
  </si>
  <si>
    <t>Operations</t>
  </si>
  <si>
    <t>Accounting</t>
  </si>
  <si>
    <t>Administration</t>
  </si>
  <si>
    <t>IT</t>
  </si>
  <si>
    <t>Innovation &amp; Technology</t>
  </si>
  <si>
    <t>Research &amp; Development - CORE</t>
  </si>
  <si>
    <t>AIR</t>
  </si>
  <si>
    <t>Research &amp; Development - IoT</t>
  </si>
  <si>
    <t>Cloud Development</t>
  </si>
  <si>
    <t>Production/ Purchasing/ Shipping</t>
  </si>
  <si>
    <t>Commercial</t>
  </si>
  <si>
    <t>Marketing</t>
  </si>
  <si>
    <t>Field Support</t>
  </si>
  <si>
    <t>List of Teams</t>
  </si>
  <si>
    <t>Quarters</t>
  </si>
  <si>
    <t>Year-2023</t>
  </si>
  <si>
    <t>COO</t>
  </si>
  <si>
    <t>Revenue</t>
  </si>
  <si>
    <t>MML</t>
  </si>
  <si>
    <t>MMF</t>
  </si>
  <si>
    <t>MMA</t>
  </si>
  <si>
    <t>MMB</t>
  </si>
  <si>
    <t>MMK</t>
  </si>
  <si>
    <t>MME</t>
  </si>
  <si>
    <t>MMP</t>
  </si>
  <si>
    <t>N/A</t>
  </si>
  <si>
    <t>Chief of AI</t>
  </si>
  <si>
    <t>Travel Presentations – May 31</t>
  </si>
  <si>
    <t>Travel Presentations – Jun 29</t>
  </si>
  <si>
    <t>Yearly Team Attendance Percentage</t>
  </si>
  <si>
    <t>Team  Attendance Percentage</t>
  </si>
  <si>
    <t>Percentage of Attendance</t>
  </si>
  <si>
    <t>AGM – March 8</t>
  </si>
  <si>
    <t>Date Joined</t>
  </si>
  <si>
    <t>Working period</t>
  </si>
  <si>
    <t>Travel Presentation – February 22</t>
  </si>
  <si>
    <t xml:space="preserve">Total % </t>
  </si>
  <si>
    <t>Absent</t>
  </si>
  <si>
    <t>NA</t>
  </si>
  <si>
    <t>Mike Funke</t>
  </si>
  <si>
    <t>Nathalia Parnes</t>
  </si>
  <si>
    <t>Shadi Doost</t>
  </si>
  <si>
    <t>Azadeh Jalali</t>
  </si>
  <si>
    <t>Nupur Gupta</t>
  </si>
  <si>
    <t>Sara Eslami</t>
  </si>
  <si>
    <t>JiEun Kwon</t>
  </si>
  <si>
    <t>Harvi Parmar</t>
  </si>
  <si>
    <t>Kristin Yeung</t>
  </si>
  <si>
    <t>Valentina Akpan</t>
  </si>
  <si>
    <t>Conrad Elander</t>
  </si>
  <si>
    <t>Sandra Kan</t>
  </si>
  <si>
    <t>Daniel O'mahony</t>
  </si>
  <si>
    <t>Peter MacKay</t>
  </si>
  <si>
    <t>Sid Arora</t>
  </si>
  <si>
    <t>Alex Brown</t>
  </si>
  <si>
    <t>Edgar Ortega</t>
  </si>
  <si>
    <t>Bahram Sameti</t>
  </si>
  <si>
    <t>Obada Alhumsi</t>
  </si>
  <si>
    <t>Sophia Piche</t>
  </si>
  <si>
    <t>Thomas Chudy</t>
  </si>
  <si>
    <t>Alex Seong</t>
  </si>
  <si>
    <t>Ali Taherifar</t>
  </si>
  <si>
    <t>Ali Torabi</t>
  </si>
  <si>
    <t>Anthony Clink</t>
  </si>
  <si>
    <t>Babak Barzi</t>
  </si>
  <si>
    <t>Bahador Sohrabi</t>
  </si>
  <si>
    <t>Bohdan Nedilko</t>
  </si>
  <si>
    <t>Ben Peng</t>
  </si>
  <si>
    <t>Burhan Terai</t>
  </si>
  <si>
    <t>Carl Toney</t>
  </si>
  <si>
    <t>Danny Chan</t>
  </si>
  <si>
    <t>Hans Hwang</t>
  </si>
  <si>
    <t>Henry Yeh</t>
  </si>
  <si>
    <t>Hing-Wah Wan</t>
  </si>
  <si>
    <t>Juven Putra</t>
  </si>
  <si>
    <t>Lawrence Chan</t>
  </si>
  <si>
    <t>Mariian Berezovskyi</t>
  </si>
  <si>
    <t>Melvie Tarr</t>
  </si>
  <si>
    <t>Mahbod Tatari</t>
  </si>
  <si>
    <t>Saeed Karimifard</t>
  </si>
  <si>
    <t>Sasan Pirieh</t>
  </si>
  <si>
    <t>Bahar Imanlou</t>
  </si>
  <si>
    <t>Banafsheh Afshar</t>
  </si>
  <si>
    <t>Christopher Jensen</t>
  </si>
  <si>
    <t>Glen Turner</t>
  </si>
  <si>
    <t>Mark MacKay</t>
  </si>
  <si>
    <t>Max Lerner</t>
  </si>
  <si>
    <t>Mehran Pesteie</t>
  </si>
  <si>
    <t>Nazanin Saati</t>
  </si>
  <si>
    <t>Prithi Singh</t>
  </si>
  <si>
    <t>Saman Nouranian</t>
  </si>
  <si>
    <t>Samareh Samadi</t>
  </si>
  <si>
    <t>Tanya Tang</t>
  </si>
  <si>
    <t>Cristobal Capponi</t>
  </si>
  <si>
    <t>Daniel Ko</t>
  </si>
  <si>
    <t>Emma Yoon</t>
  </si>
  <si>
    <t>Francis Federipe</t>
  </si>
  <si>
    <t>Himank Goel</t>
  </si>
  <si>
    <t>Jack Chang</t>
  </si>
  <si>
    <t>Jessica Hong</t>
  </si>
  <si>
    <t>Jason Harrison</t>
  </si>
  <si>
    <t>Jiyu Xiao</t>
  </si>
  <si>
    <t>Kelvin Chu</t>
  </si>
  <si>
    <t>Kevin Joseph</t>
  </si>
  <si>
    <t>Philip Wang</t>
  </si>
  <si>
    <t>Shane Wong</t>
  </si>
  <si>
    <t>Subin Bae</t>
  </si>
  <si>
    <t>Winston Yang</t>
  </si>
  <si>
    <t>Yanming Bu</t>
  </si>
  <si>
    <t>Amarachi Akuwudike</t>
  </si>
  <si>
    <t>Erica Jung</t>
  </si>
  <si>
    <t>Kenneth Chow</t>
  </si>
  <si>
    <t>Callista Stefanie Taswin</t>
  </si>
  <si>
    <t>Leah Ma</t>
  </si>
  <si>
    <t>Lei Tang</t>
  </si>
  <si>
    <t>Maria Taranova</t>
  </si>
  <si>
    <t>Manasa Maramreddy</t>
  </si>
  <si>
    <t>Peter Hsieh</t>
  </si>
  <si>
    <t>Andy Nguyen</t>
  </si>
  <si>
    <t>Minzhi Liao</t>
  </si>
  <si>
    <t xml:space="preserve">Puneet Sekhon </t>
  </si>
  <si>
    <t>Vivian Chen</t>
  </si>
  <si>
    <t>Aaron MacKay</t>
  </si>
  <si>
    <t>Angus Tsang</t>
  </si>
  <si>
    <t>David Huang</t>
  </si>
  <si>
    <t>Edward Buston</t>
  </si>
  <si>
    <t>Francis Silvino</t>
  </si>
  <si>
    <t>Gordon Wong</t>
  </si>
  <si>
    <t>Kimia Hassani</t>
  </si>
  <si>
    <t>Leo Liu</t>
  </si>
  <si>
    <t>Linh Vo</t>
  </si>
  <si>
    <t>Yinlong Gao</t>
  </si>
  <si>
    <t>Marietta Rojas Melelli</t>
  </si>
  <si>
    <t>Michelle Chu</t>
  </si>
  <si>
    <t>Peter Kim</t>
  </si>
  <si>
    <t>William Chen</t>
  </si>
  <si>
    <t>Behnam Sohrabi</t>
  </si>
  <si>
    <t>Zhi-Chuen Tan</t>
  </si>
  <si>
    <t>Enoch Chow</t>
  </si>
  <si>
    <t>Jocelyn Froehlich</t>
  </si>
  <si>
    <t>Ronnie Holbrook</t>
  </si>
  <si>
    <t>Agnes Peng</t>
  </si>
  <si>
    <t>Fariba Bella Bakhtazad</t>
  </si>
  <si>
    <t>Farivar Rafiei</t>
  </si>
  <si>
    <t>Ayman Tawadrous</t>
  </si>
  <si>
    <t>Joseph Tsang</t>
  </si>
  <si>
    <t>Kendro Kendro</t>
  </si>
  <si>
    <t>Ali Kuyuk</t>
  </si>
  <si>
    <t>Beth Blackstock</t>
  </si>
  <si>
    <t>Faraz Asadpour</t>
  </si>
  <si>
    <t>Iman Masoum</t>
  </si>
  <si>
    <t>Nina Cui</t>
  </si>
  <si>
    <t>Camilo Andrew Sánchez Mejía</t>
  </si>
  <si>
    <t>Ryan Hewitt</t>
  </si>
  <si>
    <t>Sam Shastri</t>
  </si>
  <si>
    <t>Vanessa Noueider</t>
  </si>
  <si>
    <t>Caleb Fox-Carr</t>
  </si>
  <si>
    <t>Jose Oliva</t>
  </si>
  <si>
    <t>Kelly Rao</t>
  </si>
  <si>
    <t>Malcolm Brown</t>
  </si>
  <si>
    <t>Mandana Mazaheri</t>
  </si>
  <si>
    <t>Miguel Quiroz</t>
  </si>
  <si>
    <t>Paul Henderson</t>
  </si>
  <si>
    <t>Pavan Bains</t>
  </si>
  <si>
    <t>Paz Valenzuela</t>
  </si>
  <si>
    <t>Reid Wilkinson</t>
  </si>
  <si>
    <t>Sreeraj Nair</t>
  </si>
  <si>
    <t>Andrea Matamala</t>
  </si>
  <si>
    <t>Benito Allendes</t>
  </si>
  <si>
    <t>Carmen Correa</t>
  </si>
  <si>
    <t>Claudio Riveros</t>
  </si>
  <si>
    <t>Jose Carvajal</t>
  </si>
  <si>
    <t>Dante Podetti</t>
  </si>
  <si>
    <t>Emmanuel Santelices</t>
  </si>
  <si>
    <t>Felipe Acevedo</t>
  </si>
  <si>
    <t xml:space="preserve">Elias Jara	</t>
  </si>
  <si>
    <t>Gianluca Rizzello</t>
  </si>
  <si>
    <t>Felipe Moreno</t>
  </si>
  <si>
    <t>Francisco Galdamez</t>
  </si>
  <si>
    <t>Gabriel Albrecht</t>
  </si>
  <si>
    <t>Gaston Romero</t>
  </si>
  <si>
    <t>German Johow</t>
  </si>
  <si>
    <t>JM Gormas</t>
  </si>
  <si>
    <t>Jaime Martinez</t>
  </si>
  <si>
    <t>Maria Jose Vega</t>
  </si>
  <si>
    <t>Natalie Contreras</t>
  </si>
  <si>
    <t>Pablo Carabajal</t>
  </si>
  <si>
    <t>Ricardo Varas</t>
  </si>
  <si>
    <t>Pamela Jorquera</t>
  </si>
  <si>
    <t>Roberto Tapia</t>
  </si>
  <si>
    <t>Victor Altamirano</t>
  </si>
  <si>
    <t>Vivian Corthorn</t>
  </si>
  <si>
    <t>Annemie Du Preez</t>
  </si>
  <si>
    <t>Ashnedean Malgas</t>
  </si>
  <si>
    <t>Goitsemang Mafungo</t>
  </si>
  <si>
    <t>Kgotso Morapedi</t>
  </si>
  <si>
    <t>Jaco Taljaard</t>
  </si>
  <si>
    <t>Jacques Grobler</t>
  </si>
  <si>
    <t>Jadri Scholtz</t>
  </si>
  <si>
    <t>Jakkie Page</t>
  </si>
  <si>
    <t>Johannes Gerhardus Du Preez</t>
  </si>
  <si>
    <t>Kgakololo Masilabele</t>
  </si>
  <si>
    <t>Leondra Olyn</t>
  </si>
  <si>
    <t>Mark Lönn</t>
  </si>
  <si>
    <t>Murray Forman</t>
  </si>
  <si>
    <t>Patrick Van Wyk</t>
  </si>
  <si>
    <t>Pieter Erasmus</t>
  </si>
  <si>
    <t>Pono Moabelo</t>
  </si>
  <si>
    <t>Ravonia Van Wyk</t>
  </si>
  <si>
    <t>Sannah Williams</t>
  </si>
  <si>
    <t>Brad Mayberry</t>
  </si>
  <si>
    <t>Aaron Bilbow</t>
  </si>
  <si>
    <t>Adrian Byrne</t>
  </si>
  <si>
    <t>Eagen Mpenyana</t>
  </si>
  <si>
    <t>Mark Watters</t>
  </si>
  <si>
    <t>André Demétrio</t>
  </si>
  <si>
    <t>Yan Oliveira</t>
  </si>
  <si>
    <t>Yerbol Zhumanazar</t>
  </si>
  <si>
    <t>Azamat Alibayev</t>
  </si>
  <si>
    <t>Trifon Bumbalov</t>
  </si>
  <si>
    <t>Gabriel Horna Rodriguez</t>
  </si>
  <si>
    <t>Hansy Rojas</t>
  </si>
  <si>
    <t>Jose Manuel Flores</t>
  </si>
  <si>
    <t xml:space="preserve">Chris Carpenter </t>
  </si>
  <si>
    <t>Tyron Labuschagne</t>
  </si>
  <si>
    <t>Kevin Stangeland</t>
  </si>
  <si>
    <t>Weir Esco</t>
  </si>
  <si>
    <t>Daniel O'Mahony</t>
  </si>
  <si>
    <t>Shahram T.</t>
  </si>
  <si>
    <t/>
  </si>
  <si>
    <t>Number of non-attend</t>
  </si>
  <si>
    <t>QTR-4</t>
  </si>
  <si>
    <t>Shahram Tafazoli</t>
  </si>
  <si>
    <t>yinlong gao</t>
  </si>
  <si>
    <t>edward castro</t>
  </si>
  <si>
    <t>Half Yearly Meeting – July 25th</t>
  </si>
  <si>
    <t>Travel Presentation – September 8th</t>
  </si>
  <si>
    <t>Q3 – November 15th</t>
  </si>
  <si>
    <t>Travel Presentation – November 22</t>
  </si>
  <si>
    <t>Co-op Presentation – December 11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</si>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</sst>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/>
      <top style="thin">
        <color theme="3"/>
      </top>
      <bottom style="thin">
        <color theme="0"/>
      </bottom>
      <diagonal/>
    </border>
    <border>
      <left/>
      <right/>
      <top style="thin">
        <color theme="3"/>
      </top>
      <bottom style="thin">
        <color theme="0"/>
      </bottom>
      <diagonal/>
    </border>
    <border>
      <left/>
      <right style="thin">
        <color theme="3"/>
      </right>
      <top style="thin">
        <color theme="3"/>
      </top>
      <bottom style="thin">
        <color theme="0"/>
      </bottom>
      <diagonal/>
    </border>
    <border>
      <left style="thin">
        <color theme="3"/>
      </left>
      <right/>
      <top style="thin">
        <color theme="0"/>
      </top>
      <bottom/>
      <diagonal/>
    </border>
    <border>
      <left style="thin">
        <color theme="0"/>
      </left>
      <right style="thin">
        <color theme="3"/>
      </right>
      <top style="thin">
        <color theme="0"/>
      </top>
      <bottom/>
      <diagonal/>
    </border>
    <border>
      <left style="thin">
        <color theme="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0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0"/>
      </left>
      <right/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4" borderId="2" xfId="0" applyFill="1" applyBorder="1"/>
    <xf numFmtId="0" fontId="1" fillId="3" borderId="2" xfId="0" applyFont="1" applyFill="1" applyBorder="1"/>
    <xf numFmtId="0" fontId="0" fillId="4" borderId="3" xfId="0" applyFill="1" applyBorder="1"/>
    <xf numFmtId="9" fontId="0" fillId="6" borderId="2" xfId="2" applyFont="1" applyFill="1" applyBorder="1"/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6" borderId="13" xfId="0" applyFill="1" applyBorder="1"/>
    <xf numFmtId="0" fontId="0" fillId="6" borderId="14" xfId="0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5" fontId="0" fillId="0" borderId="0" xfId="1" applyNumberFormat="1" applyFont="1"/>
    <xf numFmtId="165" fontId="3" fillId="5" borderId="1" xfId="1" applyNumberFormat="1" applyFont="1" applyFill="1" applyBorder="1" applyAlignment="1">
      <alignment horizontal="center" vertical="center" wrapText="1"/>
    </xf>
    <xf numFmtId="165" fontId="0" fillId="6" borderId="7" xfId="1" applyNumberFormat="1" applyFont="1" applyFill="1" applyBorder="1"/>
    <xf numFmtId="165" fontId="0" fillId="6" borderId="2" xfId="1" applyNumberFormat="1" applyFont="1" applyFill="1" applyBorder="1"/>
    <xf numFmtId="0" fontId="3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9" borderId="2" xfId="0" applyFill="1" applyBorder="1"/>
    <xf numFmtId="9" fontId="0" fillId="9" borderId="2" xfId="2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3" fillId="8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9" fontId="3" fillId="8" borderId="2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9" borderId="2" xfId="0" applyFont="1" applyFill="1" applyBorder="1"/>
    <xf numFmtId="0" fontId="4" fillId="9" borderId="2" xfId="0" applyFont="1" applyFill="1" applyBorder="1"/>
    <xf numFmtId="0" fontId="9" fillId="2" borderId="0" xfId="0" applyFont="1" applyFill="1" applyAlignment="1">
      <alignment horizontal="center" vertical="center"/>
    </xf>
    <xf numFmtId="0" fontId="10" fillId="10" borderId="17" xfId="3" applyBorder="1" applyAlignment="1">
      <alignment horizontal="left" vertical="top"/>
    </xf>
    <xf numFmtId="0" fontId="11" fillId="11" borderId="17" xfId="4" applyBorder="1" applyAlignment="1">
      <alignment horizontal="left" vertical="top"/>
    </xf>
    <xf numFmtId="9" fontId="0" fillId="12" borderId="17" xfId="0" applyNumberFormat="1" applyFill="1" applyBorder="1" applyAlignment="1">
      <alignment horizontal="center" vertical="center"/>
    </xf>
    <xf numFmtId="9" fontId="12" fillId="12" borderId="17" xfId="4" applyNumberFormat="1" applyFont="1" applyFill="1" applyBorder="1" applyAlignment="1">
      <alignment horizontal="center" vertical="top"/>
    </xf>
    <xf numFmtId="0" fontId="4" fillId="9" borderId="0" xfId="0" applyFont="1" applyFill="1"/>
    <xf numFmtId="0" fontId="8" fillId="9" borderId="0" xfId="0" applyFont="1" applyFill="1"/>
    <xf numFmtId="0" fontId="0" fillId="9" borderId="0" xfId="0" applyFill="1" applyAlignment="1">
      <alignment horizontal="center"/>
    </xf>
    <xf numFmtId="0" fontId="0" fillId="13" borderId="0" xfId="0" applyFill="1"/>
    <xf numFmtId="0" fontId="3" fillId="5" borderId="0" xfId="0" applyFont="1" applyFill="1" applyAlignment="1">
      <alignment horizontal="center" vertical="center" wrapText="1"/>
    </xf>
    <xf numFmtId="0" fontId="0" fillId="4" borderId="7" xfId="0" applyFill="1" applyBorder="1"/>
    <xf numFmtId="16" fontId="0" fillId="4" borderId="0" xfId="0" applyNumberFormat="1" applyFill="1"/>
    <xf numFmtId="15" fontId="14" fillId="4" borderId="0" xfId="0" applyNumberFormat="1" applyFont="1" applyFill="1"/>
    <xf numFmtId="0" fontId="0" fillId="4" borderId="2" xfId="0" applyFill="1" applyBorder="1" applyAlignment="1">
      <alignment wrapText="1"/>
    </xf>
    <xf numFmtId="0" fontId="0" fillId="6" borderId="6" xfId="0" applyFill="1" applyBorder="1"/>
    <xf numFmtId="2" fontId="0" fillId="4" borderId="7" xfId="0" applyNumberFormat="1" applyFill="1" applyBorder="1"/>
    <xf numFmtId="0" fontId="3" fillId="7" borderId="0" xfId="0" applyFont="1" applyFill="1" applyAlignment="1">
      <alignment horizontal="center" vertical="center" wrapText="1"/>
    </xf>
    <xf numFmtId="0" fontId="0" fillId="6" borderId="18" xfId="0" applyFill="1" applyBorder="1" applyAlignment="1">
      <alignment horizontal="center"/>
    </xf>
    <xf numFmtId="15" fontId="0" fillId="0" borderId="0" xfId="0" applyNumberFormat="1"/>
    <xf numFmtId="0" fontId="13" fillId="8" borderId="6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B4:D186" totalsRowShown="0" headerRowDxfId="12" dataDxfId="10" headerRowBorderDxfId="11">
  <tableColumns count="3">
    <tableColumn id="2" xr3:uid="{00000000-0010-0000-0400-000002000000}" name="Employee Name" dataDxfId="9"/>
    <tableColumn id="3" xr3:uid="{00000000-0010-0000-0400-000003000000}" name="Team" dataDxfId="8"/>
    <tableColumn id="4" xr3:uid="{00000000-0010-0000-0400-000004000000}" name="Date Joined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F4:F22" totalsRowShown="0" headerRowDxfId="6" dataDxfId="4" headerRowBorderDxfId="5" tableBorderDxfId="3">
  <tableColumns count="1">
    <tableColumn id="1" xr3:uid="{00000000-0010-0000-0500-000001000000}" name="List of Team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aqwbkuvs3sh07b-dbcorporate2.adb.ca-toronto-1.oraclecloudapps.com/ords/r/it_assets/it-asset-management/assigned-assets?p66_id=2748&amp;clear=18&amp;session=247395538710&amp;cs=3w2w2ZK_Zv39NN621xufk_yZK4fhXBEXVwRPwtAmTxkTC9edUtRiPQVlFzmxJ6Ae4zDMzR1atqbzwR1fGUouF9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xaqwbkuvs3sh07b-dbcorporate2.adb.ca-toronto-1.oraclecloudapps.com/ords/r/it_assets/it-asset-management/assigned-assets?p66_id=2748&amp;clear=18&amp;session=247395538710&amp;cs=3w2w2ZK_Zv39NN621xufk_yZK4fhXBEXVwRPwtAmTxkTC9edUtRiPQVlFzmxJ6Ae4zDMzR1atqbzwR1fGUouF9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xaqwbkuvs3sh07b-dbcorporate2.adb.ca-toronto-1.oraclecloudapps.com/ords/r/it_assets/it-asset-management/assigned-assets?p66_id=1928&amp;clear=18&amp;session=247395538710&amp;cs=3U0Vr10R3OG56r-zG4QU8Mril8ab3Lfm-rxreuqSy3Em17ak9lotORbkUaEjaeKpzahBz29GXmweYh-mot-xq9g" TargetMode="External"/><Relationship Id="rId2" Type="http://schemas.openxmlformats.org/officeDocument/2006/relationships/hyperlink" Target="https://xaqwbkuvs3sh07b-dbcorporate2.adb.ca-toronto-1.oraclecloudapps.com/ords/r/it_assets/it-asset-management/assigned-assets?p66_id=2748&amp;clear=18&amp;session=247395538710&amp;cs=3w2w2ZK_Zv39NN621xufk_yZK4fhXBEXVwRPwtAmTxkTC9edUtRiPQVlFzmxJ6Ae4zDMzR1atqbzwR1fGUouF9w" TargetMode="External"/><Relationship Id="rId1" Type="http://schemas.openxmlformats.org/officeDocument/2006/relationships/hyperlink" Target="https://xaqwbkuvs3sh07b-dbcorporate2.adb.ca-toronto-1.oraclecloudapps.com/ords/r/it_assets/it-asset-management/assigned-assets?p66_id=2588&amp;clear=18&amp;session=8906475689459&amp;cs=3reyacurclA7SEy57mkwqJ6i57TJ3-DvcjMu3QVRmaiAxrRhCMFLOb6WMiWC3sxvd9ltsE7OrJo0bdl2us1xJxg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T25"/>
  <sheetViews>
    <sheetView showGridLines="0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RowHeight="15" x14ac:dyDescent="0.25"/>
  <cols>
    <col min="1" max="1" width="0.28515625" customWidth="1"/>
    <col min="3" max="3" width="30.42578125" customWidth="1"/>
    <col min="4" max="4" width="0.28515625" customWidth="1"/>
    <col min="5" max="12" width="19" customWidth="1"/>
    <col min="13" max="13" width="21.28515625" customWidth="1"/>
    <col min="14" max="16" width="19" customWidth="1"/>
    <col min="17" max="17" width="21.7109375" customWidth="1"/>
    <col min="18" max="20" width="19" customWidth="1"/>
  </cols>
  <sheetData>
    <row r="1" spans="2:20" ht="27.75" customHeight="1" x14ac:dyDescent="0.25">
      <c r="B1" s="24" t="s">
        <v>46</v>
      </c>
      <c r="C1" s="1"/>
      <c r="D1" s="1"/>
      <c r="E1" s="1"/>
      <c r="F1" s="1"/>
      <c r="G1" s="1"/>
      <c r="H1" s="35" t="s">
        <v>31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ht="7.5" customHeight="1" x14ac:dyDescent="0.25"/>
    <row r="3" spans="2:20" ht="31.5" customHeight="1" x14ac:dyDescent="0.25">
      <c r="B3" s="23" t="s">
        <v>30</v>
      </c>
      <c r="C3" s="32" t="s">
        <v>15</v>
      </c>
      <c r="E3" s="29" t="s">
        <v>42</v>
      </c>
      <c r="F3" s="29" t="s">
        <v>32</v>
      </c>
      <c r="G3" s="29" t="s">
        <v>16</v>
      </c>
      <c r="H3" s="29" t="s">
        <v>17</v>
      </c>
      <c r="I3" s="29" t="s">
        <v>18</v>
      </c>
      <c r="J3" s="29" t="s">
        <v>8</v>
      </c>
      <c r="K3" s="29" t="s">
        <v>19</v>
      </c>
      <c r="L3" s="29" t="s">
        <v>20</v>
      </c>
      <c r="M3" s="29" t="s">
        <v>21</v>
      </c>
      <c r="N3" s="29" t="s">
        <v>22</v>
      </c>
      <c r="O3" s="29" t="s">
        <v>23</v>
      </c>
      <c r="P3" s="29" t="s">
        <v>24</v>
      </c>
      <c r="Q3" s="29" t="s">
        <v>25</v>
      </c>
      <c r="R3" s="29" t="s">
        <v>9</v>
      </c>
      <c r="S3" s="29" t="s">
        <v>26</v>
      </c>
      <c r="T3" s="29" t="s">
        <v>27</v>
      </c>
    </row>
    <row r="4" spans="2:20" x14ac:dyDescent="0.25">
      <c r="B4" s="25"/>
      <c r="C4" s="25"/>
      <c r="D4" s="28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2:20" x14ac:dyDescent="0.25">
      <c r="B5" s="34" t="s">
        <v>5</v>
      </c>
      <c r="C5" s="33" t="s">
        <v>47</v>
      </c>
      <c r="D5" s="28"/>
      <c r="E5" s="26" t="str">
        <f t="shared" ref="E5:T5" si="0">IFERROR(E8/E7,"-")</f>
        <v>-</v>
      </c>
      <c r="F5" s="26" t="str">
        <f t="shared" si="0"/>
        <v>-</v>
      </c>
      <c r="G5" s="26" t="str">
        <f t="shared" si="0"/>
        <v>-</v>
      </c>
      <c r="H5" s="26" t="str">
        <f t="shared" si="0"/>
        <v>-</v>
      </c>
      <c r="I5" s="26" t="str">
        <f t="shared" si="0"/>
        <v>-</v>
      </c>
      <c r="J5" s="26" t="str">
        <f t="shared" si="0"/>
        <v>-</v>
      </c>
      <c r="K5" s="26" t="str">
        <f t="shared" si="0"/>
        <v>-</v>
      </c>
      <c r="L5" s="26" t="str">
        <f t="shared" si="0"/>
        <v>-</v>
      </c>
      <c r="M5" s="26" t="str">
        <f t="shared" si="0"/>
        <v>-</v>
      </c>
      <c r="N5" s="26" t="str">
        <f t="shared" si="0"/>
        <v>-</v>
      </c>
      <c r="O5" s="26" t="str">
        <f t="shared" si="0"/>
        <v>-</v>
      </c>
      <c r="P5" s="26" t="str">
        <f t="shared" si="0"/>
        <v>-</v>
      </c>
      <c r="Q5" s="26" t="str">
        <f t="shared" si="0"/>
        <v>-</v>
      </c>
      <c r="R5" s="26" t="str">
        <f t="shared" si="0"/>
        <v>-</v>
      </c>
      <c r="S5" s="26" t="str">
        <f t="shared" si="0"/>
        <v>-</v>
      </c>
      <c r="T5" s="26" t="str">
        <f t="shared" si="0"/>
        <v>-</v>
      </c>
    </row>
    <row r="6" spans="2:20" hidden="1" x14ac:dyDescent="0.25">
      <c r="B6" s="34"/>
      <c r="C6" s="33" t="s">
        <v>246</v>
      </c>
      <c r="D6" s="28"/>
      <c r="E6" s="27" t="e">
        <f>SUMIFS(#REF!,#REF!,DashBoard!E$3,#REF!,"Y")</f>
        <v>#REF!</v>
      </c>
      <c r="F6" s="27" t="e">
        <f>SUMIFS(#REF!,#REF!,DashBoard!F$3,#REF!,"Y")</f>
        <v>#REF!</v>
      </c>
      <c r="G6" s="27" t="e">
        <f>SUMIFS(#REF!,#REF!,DashBoard!G$3,#REF!,"Y")</f>
        <v>#REF!</v>
      </c>
      <c r="H6" s="27" t="e">
        <f>SUMIFS(#REF!,#REF!,DashBoard!H$3,#REF!,"Y")</f>
        <v>#REF!</v>
      </c>
      <c r="I6" s="27" t="e">
        <f>SUMIFS(#REF!,#REF!,DashBoard!I$3,#REF!,"Y")</f>
        <v>#REF!</v>
      </c>
      <c r="J6" s="27" t="e">
        <f>SUMIFS(#REF!,#REF!,DashBoard!J$3,#REF!,"Y")</f>
        <v>#REF!</v>
      </c>
      <c r="K6" s="27" t="e">
        <f>SUMIFS(#REF!,#REF!,DashBoard!K$3,#REF!,"Y")</f>
        <v>#REF!</v>
      </c>
      <c r="L6" s="27" t="e">
        <f>SUMIFS(#REF!,#REF!,DashBoard!L$3,#REF!,"Y")</f>
        <v>#REF!</v>
      </c>
      <c r="M6" s="27" t="e">
        <f>SUMIFS(#REF!,#REF!,DashBoard!M$3,#REF!,"Y")</f>
        <v>#REF!</v>
      </c>
      <c r="N6" s="27" t="e">
        <f>SUMIFS(#REF!,#REF!,DashBoard!N$3,#REF!,"Y")</f>
        <v>#REF!</v>
      </c>
      <c r="O6" s="27" t="e">
        <f>SUMIFS(#REF!,#REF!,DashBoard!O$3,#REF!,"Y")</f>
        <v>#REF!</v>
      </c>
      <c r="P6" s="27" t="e">
        <f>SUMIFS(#REF!,#REF!,DashBoard!P$3,#REF!,"Y")</f>
        <v>#REF!</v>
      </c>
      <c r="Q6" s="27" t="e">
        <f>SUMIFS(#REF!,#REF!,DashBoard!Q$3,#REF!,"Y")</f>
        <v>#REF!</v>
      </c>
      <c r="R6" s="27" t="e">
        <f>SUMIFS(#REF!,#REF!,DashBoard!R$3,#REF!,"Y")</f>
        <v>#REF!</v>
      </c>
      <c r="S6" s="27" t="e">
        <f>SUMIFS(#REF!,#REF!,DashBoard!S$3,#REF!,"Y")</f>
        <v>#REF!</v>
      </c>
      <c r="T6" s="27" t="e">
        <f>SUMIFS(#REF!,#REF!,DashBoard!T$3,#REF!,"Y")</f>
        <v>#REF!</v>
      </c>
    </row>
    <row r="7" spans="2:20" hidden="1" x14ac:dyDescent="0.25">
      <c r="B7" s="34"/>
      <c r="C7" s="33" t="s">
        <v>10</v>
      </c>
      <c r="D7" s="28"/>
      <c r="E7" s="27" t="e">
        <f>SUMIFS(#REF!,#REF!,DashBoard!E$3,#REF!,"Y")</f>
        <v>#REF!</v>
      </c>
      <c r="F7" s="27" t="e">
        <f>SUMIFS(#REF!,#REF!,DashBoard!F$3,#REF!,"Y")</f>
        <v>#REF!</v>
      </c>
      <c r="G7" s="27" t="e">
        <f>SUMIFS(#REF!,#REF!,DashBoard!G$3,#REF!,"Y")</f>
        <v>#REF!</v>
      </c>
      <c r="H7" s="27" t="e">
        <f>SUMIFS(#REF!,#REF!,DashBoard!H$3,#REF!,"Y")</f>
        <v>#REF!</v>
      </c>
      <c r="I7" s="27" t="e">
        <f>SUMIFS(#REF!,#REF!,DashBoard!I$3,#REF!,"Y")</f>
        <v>#REF!</v>
      </c>
      <c r="J7" s="27" t="e">
        <f>SUMIFS(#REF!,#REF!,DashBoard!J$3,#REF!,"Y")</f>
        <v>#REF!</v>
      </c>
      <c r="K7" s="27" t="e">
        <f>SUMIFS(#REF!,#REF!,DashBoard!K$3,#REF!,"Y")</f>
        <v>#REF!</v>
      </c>
      <c r="L7" s="27" t="e">
        <f>SUMIFS(#REF!,#REF!,DashBoard!L$3,#REF!,"Y")</f>
        <v>#REF!</v>
      </c>
      <c r="M7" s="27" t="e">
        <f>SUMIFS(#REF!,#REF!,DashBoard!M$3,#REF!,"Y")</f>
        <v>#REF!</v>
      </c>
      <c r="N7" s="27" t="e">
        <f>SUMIFS(#REF!,#REF!,DashBoard!N$3,#REF!,"Y")</f>
        <v>#REF!</v>
      </c>
      <c r="O7" s="27" t="e">
        <f>SUMIFS(#REF!,#REF!,DashBoard!O$3,#REF!,"Y")</f>
        <v>#REF!</v>
      </c>
      <c r="P7" s="27" t="e">
        <f>SUMIFS(#REF!,#REF!,DashBoard!P$3,#REF!,"Y")</f>
        <v>#REF!</v>
      </c>
      <c r="Q7" s="27" t="e">
        <f>SUMIFS(#REF!,#REF!,DashBoard!Q$3,#REF!,"Y")</f>
        <v>#REF!</v>
      </c>
      <c r="R7" s="27" t="e">
        <f>SUMIFS(#REF!,#REF!,DashBoard!R$3,#REF!,"Y")</f>
        <v>#REF!</v>
      </c>
      <c r="S7" s="27" t="e">
        <f>SUMIFS(#REF!,#REF!,DashBoard!S$3,#REF!,"Y")</f>
        <v>#REF!</v>
      </c>
      <c r="T7" s="27" t="e">
        <f>SUMIFS(#REF!,#REF!,DashBoard!T$3,#REF!,"Y")</f>
        <v>#REF!</v>
      </c>
    </row>
    <row r="8" spans="2:20" hidden="1" x14ac:dyDescent="0.25">
      <c r="B8" s="34"/>
      <c r="C8" s="33" t="s">
        <v>12</v>
      </c>
      <c r="D8" s="28"/>
      <c r="E8" s="27" t="e">
        <f>SUMIFS(#REF!,#REF!,DashBoard!E$3,#REF!,"Y")</f>
        <v>#REF!</v>
      </c>
      <c r="F8" s="27" t="e">
        <f>SUMIFS(#REF!,#REF!,DashBoard!F$3,#REF!,"Y")</f>
        <v>#REF!</v>
      </c>
      <c r="G8" s="27" t="e">
        <f>SUMIFS(#REF!,#REF!,DashBoard!G$3,#REF!,"Y")</f>
        <v>#REF!</v>
      </c>
      <c r="H8" s="27" t="e">
        <f>SUMIFS(#REF!,#REF!,DashBoard!H$3,#REF!,"Y")</f>
        <v>#REF!</v>
      </c>
      <c r="I8" s="27" t="e">
        <f>SUMIFS(#REF!,#REF!,DashBoard!I$3,#REF!,"Y")</f>
        <v>#REF!</v>
      </c>
      <c r="J8" s="27" t="e">
        <f>SUMIFS(#REF!,#REF!,DashBoard!J$3,#REF!,"Y")</f>
        <v>#REF!</v>
      </c>
      <c r="K8" s="27" t="e">
        <f>SUMIFS(#REF!,#REF!,DashBoard!K$3,#REF!,"Y")</f>
        <v>#REF!</v>
      </c>
      <c r="L8" s="27" t="e">
        <f>SUMIFS(#REF!,#REF!,DashBoard!L$3,#REF!,"Y")</f>
        <v>#REF!</v>
      </c>
      <c r="M8" s="27" t="e">
        <f>SUMIFS(#REF!,#REF!,DashBoard!M$3,#REF!,"Y")</f>
        <v>#REF!</v>
      </c>
      <c r="N8" s="27" t="e">
        <f>SUMIFS(#REF!,#REF!,DashBoard!N$3,#REF!,"Y")</f>
        <v>#REF!</v>
      </c>
      <c r="O8" s="27" t="e">
        <f>SUMIFS(#REF!,#REF!,DashBoard!O$3,#REF!,"Y")</f>
        <v>#REF!</v>
      </c>
      <c r="P8" s="27" t="e">
        <f>SUMIFS(#REF!,#REF!,DashBoard!P$3,#REF!,"Y")</f>
        <v>#REF!</v>
      </c>
      <c r="Q8" s="27" t="e">
        <f>SUMIFS(#REF!,#REF!,DashBoard!Q$3,#REF!,"Y")</f>
        <v>#REF!</v>
      </c>
      <c r="R8" s="27" t="e">
        <f>SUMIFS(#REF!,#REF!,DashBoard!R$3,#REF!,"Y")</f>
        <v>#REF!</v>
      </c>
      <c r="S8" s="27" t="e">
        <f>SUMIFS(#REF!,#REF!,DashBoard!S$3,#REF!,"Y")</f>
        <v>#REF!</v>
      </c>
      <c r="T8" s="27" t="e">
        <f>SUMIFS(#REF!,#REF!,DashBoard!T$3,#REF!,"Y")</f>
        <v>#REF!</v>
      </c>
    </row>
    <row r="9" spans="2:20" x14ac:dyDescent="0.25">
      <c r="B9" s="34"/>
      <c r="C9" s="25"/>
      <c r="D9" s="28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2:20" x14ac:dyDescent="0.25">
      <c r="B10" s="34" t="s">
        <v>6</v>
      </c>
      <c r="C10" s="33" t="s">
        <v>47</v>
      </c>
      <c r="D10" s="28"/>
      <c r="E10" s="26" t="str">
        <f>IFERROR(E13/E12,"-")</f>
        <v>-</v>
      </c>
      <c r="F10" s="26" t="str">
        <f t="shared" ref="F10" si="1">IFERROR(F13/F12,"-")</f>
        <v>-</v>
      </c>
      <c r="G10" s="26" t="str">
        <f t="shared" ref="G10:T10" si="2">IFERROR(G13/G12,"-")</f>
        <v>-</v>
      </c>
      <c r="H10" s="26" t="str">
        <f t="shared" si="2"/>
        <v>-</v>
      </c>
      <c r="I10" s="26" t="str">
        <f t="shared" si="2"/>
        <v>-</v>
      </c>
      <c r="J10" s="26" t="str">
        <f t="shared" si="2"/>
        <v>-</v>
      </c>
      <c r="K10" s="26" t="str">
        <f t="shared" si="2"/>
        <v>-</v>
      </c>
      <c r="L10" s="26" t="str">
        <f t="shared" si="2"/>
        <v>-</v>
      </c>
      <c r="M10" s="26" t="str">
        <f t="shared" si="2"/>
        <v>-</v>
      </c>
      <c r="N10" s="26" t="str">
        <f t="shared" si="2"/>
        <v>-</v>
      </c>
      <c r="O10" s="26" t="str">
        <f t="shared" si="2"/>
        <v>-</v>
      </c>
      <c r="P10" s="26" t="str">
        <f t="shared" si="2"/>
        <v>-</v>
      </c>
      <c r="Q10" s="26" t="str">
        <f t="shared" si="2"/>
        <v>-</v>
      </c>
      <c r="R10" s="26" t="str">
        <f t="shared" si="2"/>
        <v>-</v>
      </c>
      <c r="S10" s="26" t="str">
        <f t="shared" si="2"/>
        <v>-</v>
      </c>
      <c r="T10" s="26" t="str">
        <f t="shared" si="2"/>
        <v>-</v>
      </c>
    </row>
    <row r="11" spans="2:20" hidden="1" x14ac:dyDescent="0.25">
      <c r="B11" s="34"/>
      <c r="C11" s="33" t="s">
        <v>246</v>
      </c>
      <c r="D11" s="28"/>
      <c r="E11" s="27" t="e">
        <f>SUMIFS(#REF!,#REF!,DashBoard!E$3,#REF!,"Y")</f>
        <v>#REF!</v>
      </c>
      <c r="F11" s="27" t="e">
        <f>SUMIFS(#REF!,#REF!,DashBoard!F$3,#REF!,"Y")</f>
        <v>#REF!</v>
      </c>
      <c r="G11" s="27" t="e">
        <f>SUMIFS(#REF!,#REF!,DashBoard!G$3,#REF!,"Y")</f>
        <v>#REF!</v>
      </c>
      <c r="H11" s="27" t="e">
        <f>SUMIFS(#REF!,#REF!,DashBoard!H$3,#REF!,"Y")</f>
        <v>#REF!</v>
      </c>
      <c r="I11" s="27" t="e">
        <f>SUMIFS(#REF!,#REF!,DashBoard!I$3,#REF!,"Y")</f>
        <v>#REF!</v>
      </c>
      <c r="J11" s="27" t="e">
        <f>SUMIFS(#REF!,#REF!,DashBoard!J$3,#REF!,"Y")</f>
        <v>#REF!</v>
      </c>
      <c r="K11" s="27" t="e">
        <f>SUMIFS(#REF!,#REF!,DashBoard!K$3,#REF!,"Y")</f>
        <v>#REF!</v>
      </c>
      <c r="L11" s="27" t="e">
        <f>SUMIFS(#REF!,#REF!,DashBoard!L$3,#REF!,"Y")</f>
        <v>#REF!</v>
      </c>
      <c r="M11" s="27" t="e">
        <f>SUMIFS(#REF!,#REF!,DashBoard!M$3,#REF!,"Y")</f>
        <v>#REF!</v>
      </c>
      <c r="N11" s="27" t="e">
        <f>SUMIFS(#REF!,#REF!,DashBoard!N$3,#REF!,"Y")</f>
        <v>#REF!</v>
      </c>
      <c r="O11" s="27" t="e">
        <f>SUMIFS(#REF!,#REF!,DashBoard!O$3,#REF!,"Y")</f>
        <v>#REF!</v>
      </c>
      <c r="P11" s="27" t="e">
        <f>SUMIFS(#REF!,#REF!,DashBoard!P$3,#REF!,"Y")</f>
        <v>#REF!</v>
      </c>
      <c r="Q11" s="27" t="e">
        <f>SUMIFS(#REF!,#REF!,DashBoard!Q$3,#REF!,"Y")</f>
        <v>#REF!</v>
      </c>
      <c r="R11" s="27" t="e">
        <f>SUMIFS(#REF!,#REF!,DashBoard!R$3,#REF!,"Y")</f>
        <v>#REF!</v>
      </c>
      <c r="S11" s="27" t="e">
        <f>SUMIFS(#REF!,#REF!,DashBoard!S$3,#REF!,"Y")</f>
        <v>#REF!</v>
      </c>
      <c r="T11" s="27" t="e">
        <f>SUMIFS(#REF!,#REF!,DashBoard!T$3,#REF!,"Y")</f>
        <v>#REF!</v>
      </c>
    </row>
    <row r="12" spans="2:20" hidden="1" x14ac:dyDescent="0.25">
      <c r="B12" s="34"/>
      <c r="C12" s="33" t="s">
        <v>10</v>
      </c>
      <c r="D12" s="28"/>
      <c r="E12" s="27" t="e">
        <f>SUMIFS(#REF!,#REF!,DashBoard!E$3,#REF!,"Y")</f>
        <v>#REF!</v>
      </c>
      <c r="F12" s="27" t="e">
        <f>SUMIFS(#REF!,#REF!,DashBoard!F$3,#REF!,"Y")</f>
        <v>#REF!</v>
      </c>
      <c r="G12" s="27" t="e">
        <f>SUMIFS(#REF!,#REF!,DashBoard!G$3,#REF!,"Y")</f>
        <v>#REF!</v>
      </c>
      <c r="H12" s="27" t="e">
        <f>SUMIFS(#REF!,#REF!,DashBoard!H$3,#REF!,"Y")</f>
        <v>#REF!</v>
      </c>
      <c r="I12" s="27" t="e">
        <f>SUMIFS(#REF!,#REF!,DashBoard!I$3,#REF!,"Y")</f>
        <v>#REF!</v>
      </c>
      <c r="J12" s="27" t="e">
        <f>SUMIFS(#REF!,#REF!,DashBoard!J$3,#REF!,"Y")</f>
        <v>#REF!</v>
      </c>
      <c r="K12" s="27" t="e">
        <f>SUMIFS(#REF!,#REF!,DashBoard!K$3,#REF!,"Y")</f>
        <v>#REF!</v>
      </c>
      <c r="L12" s="27" t="e">
        <f>SUMIFS(#REF!,#REF!,DashBoard!L$3,#REF!,"Y")</f>
        <v>#REF!</v>
      </c>
      <c r="M12" s="27" t="e">
        <f>SUMIFS(#REF!,#REF!,DashBoard!M$3,#REF!,"Y")</f>
        <v>#REF!</v>
      </c>
      <c r="N12" s="27" t="e">
        <f>SUMIFS(#REF!,#REF!,DashBoard!N$3,#REF!,"Y")</f>
        <v>#REF!</v>
      </c>
      <c r="O12" s="27" t="e">
        <f>SUMIFS(#REF!,#REF!,DashBoard!O$3,#REF!,"Y")</f>
        <v>#REF!</v>
      </c>
      <c r="P12" s="27" t="e">
        <f>SUMIFS(#REF!,#REF!,DashBoard!P$3,#REF!,"Y")</f>
        <v>#REF!</v>
      </c>
      <c r="Q12" s="27" t="e">
        <f>SUMIFS(#REF!,#REF!,DashBoard!Q$3,#REF!,"Y")</f>
        <v>#REF!</v>
      </c>
      <c r="R12" s="27" t="e">
        <f>SUMIFS(#REF!,#REF!,DashBoard!R$3,#REF!,"Y")</f>
        <v>#REF!</v>
      </c>
      <c r="S12" s="27" t="e">
        <f>SUMIFS(#REF!,#REF!,DashBoard!S$3,#REF!,"Y")</f>
        <v>#REF!</v>
      </c>
      <c r="T12" s="27" t="e">
        <f>SUMIFS(#REF!,#REF!,DashBoard!T$3,#REF!,"Y")</f>
        <v>#REF!</v>
      </c>
    </row>
    <row r="13" spans="2:20" hidden="1" x14ac:dyDescent="0.25">
      <c r="B13" s="34"/>
      <c r="C13" s="33" t="s">
        <v>12</v>
      </c>
      <c r="D13" s="28"/>
      <c r="E13" s="27" t="e">
        <f>SUMIFS(#REF!,#REF!,DashBoard!E$3,#REF!,"Y")</f>
        <v>#REF!</v>
      </c>
      <c r="F13" s="27" t="e">
        <f>SUMIFS(#REF!,#REF!,DashBoard!F$3,#REF!,"Y")</f>
        <v>#REF!</v>
      </c>
      <c r="G13" s="27" t="e">
        <f>SUMIFS(#REF!,#REF!,DashBoard!G$3,#REF!,"Y")</f>
        <v>#REF!</v>
      </c>
      <c r="H13" s="27" t="e">
        <f>SUMIFS(#REF!,#REF!,DashBoard!H$3,#REF!,"Y")</f>
        <v>#REF!</v>
      </c>
      <c r="I13" s="27" t="e">
        <f>SUMIFS(#REF!,#REF!,DashBoard!I$3,#REF!,"Y")</f>
        <v>#REF!</v>
      </c>
      <c r="J13" s="27" t="e">
        <f>SUMIFS(#REF!,#REF!,DashBoard!J$3,#REF!,"Y")</f>
        <v>#REF!</v>
      </c>
      <c r="K13" s="27" t="e">
        <f>SUMIFS(#REF!,#REF!,DashBoard!K$3,#REF!,"Y")</f>
        <v>#REF!</v>
      </c>
      <c r="L13" s="27" t="e">
        <f>SUMIFS(#REF!,#REF!,DashBoard!L$3,#REF!,"Y")</f>
        <v>#REF!</v>
      </c>
      <c r="M13" s="27" t="e">
        <f>SUMIFS(#REF!,#REF!,DashBoard!M$3,#REF!,"Y")</f>
        <v>#REF!</v>
      </c>
      <c r="N13" s="27" t="e">
        <f>SUMIFS(#REF!,#REF!,DashBoard!N$3,#REF!,"Y")</f>
        <v>#REF!</v>
      </c>
      <c r="O13" s="27" t="e">
        <f>SUMIFS(#REF!,#REF!,DashBoard!O$3,#REF!,"Y")</f>
        <v>#REF!</v>
      </c>
      <c r="P13" s="27" t="e">
        <f>SUMIFS(#REF!,#REF!,DashBoard!P$3,#REF!,"Y")</f>
        <v>#REF!</v>
      </c>
      <c r="Q13" s="27" t="e">
        <f>SUMIFS(#REF!,#REF!,DashBoard!Q$3,#REF!,"Y")</f>
        <v>#REF!</v>
      </c>
      <c r="R13" s="27" t="e">
        <f>SUMIFS(#REF!,#REF!,DashBoard!R$3,#REF!,"Y")</f>
        <v>#REF!</v>
      </c>
      <c r="S13" s="27" t="e">
        <f>SUMIFS(#REF!,#REF!,DashBoard!S$3,#REF!,"Y")</f>
        <v>#REF!</v>
      </c>
      <c r="T13" s="27" t="e">
        <f>SUMIFS(#REF!,#REF!,DashBoard!T$3,#REF!,"Y")</f>
        <v>#REF!</v>
      </c>
    </row>
    <row r="14" spans="2:20" x14ac:dyDescent="0.25">
      <c r="B14" s="34"/>
      <c r="C14" s="25"/>
      <c r="D14" s="2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B15" s="34" t="s">
        <v>7</v>
      </c>
      <c r="C15" s="33" t="s">
        <v>47</v>
      </c>
      <c r="D15" s="28"/>
      <c r="E15" s="26" t="str">
        <f>IFERROR(E18/E17,"-")</f>
        <v>-</v>
      </c>
      <c r="F15" s="26" t="str">
        <f t="shared" ref="F15" si="3">IFERROR(F18/F17,"-")</f>
        <v>-</v>
      </c>
      <c r="G15" s="26" t="str">
        <f t="shared" ref="G15:T15" si="4">IFERROR(G18/G17,"-")</f>
        <v>-</v>
      </c>
      <c r="H15" s="26" t="str">
        <f t="shared" si="4"/>
        <v>-</v>
      </c>
      <c r="I15" s="26" t="str">
        <f t="shared" si="4"/>
        <v>-</v>
      </c>
      <c r="J15" s="26" t="str">
        <f t="shared" si="4"/>
        <v>-</v>
      </c>
      <c r="K15" s="26" t="str">
        <f t="shared" si="4"/>
        <v>-</v>
      </c>
      <c r="L15" s="26" t="str">
        <f t="shared" si="4"/>
        <v>-</v>
      </c>
      <c r="M15" s="26" t="str">
        <f t="shared" si="4"/>
        <v>-</v>
      </c>
      <c r="N15" s="26" t="str">
        <f t="shared" si="4"/>
        <v>-</v>
      </c>
      <c r="O15" s="26" t="str">
        <f t="shared" si="4"/>
        <v>-</v>
      </c>
      <c r="P15" s="26" t="str">
        <f t="shared" si="4"/>
        <v>-</v>
      </c>
      <c r="Q15" s="26" t="str">
        <f t="shared" si="4"/>
        <v>-</v>
      </c>
      <c r="R15" s="26" t="str">
        <f t="shared" si="4"/>
        <v>-</v>
      </c>
      <c r="S15" s="26" t="str">
        <f t="shared" si="4"/>
        <v>-</v>
      </c>
      <c r="T15" s="26" t="str">
        <f t="shared" si="4"/>
        <v>-</v>
      </c>
    </row>
    <row r="16" spans="2:20" hidden="1" x14ac:dyDescent="0.25">
      <c r="B16" s="34"/>
      <c r="C16" s="33" t="s">
        <v>246</v>
      </c>
      <c r="D16" s="28"/>
      <c r="E16" s="27" t="e">
        <f>SUMIFS(#REF!,#REF!,DashBoard!E$3,#REF!,"Y")</f>
        <v>#REF!</v>
      </c>
      <c r="F16" s="27" t="e">
        <f>SUMIFS(#REF!,#REF!,DashBoard!F$3,#REF!,"Y")</f>
        <v>#REF!</v>
      </c>
      <c r="G16" s="27" t="e">
        <f>SUMIFS(#REF!,#REF!,DashBoard!G$3,#REF!,"Y")</f>
        <v>#REF!</v>
      </c>
      <c r="H16" s="27" t="e">
        <f>SUMIFS(#REF!,#REF!,DashBoard!H$3,#REF!,"Y")</f>
        <v>#REF!</v>
      </c>
      <c r="I16" s="27" t="e">
        <f>SUMIFS(#REF!,#REF!,DashBoard!I$3,#REF!,"Y")</f>
        <v>#REF!</v>
      </c>
      <c r="J16" s="27" t="e">
        <f>SUMIFS(#REF!,#REF!,DashBoard!J$3,#REF!,"Y")</f>
        <v>#REF!</v>
      </c>
      <c r="K16" s="27" t="e">
        <f>SUMIFS(#REF!,#REF!,DashBoard!K$3,#REF!,"Y")</f>
        <v>#REF!</v>
      </c>
      <c r="L16" s="27" t="e">
        <f>SUMIFS(#REF!,#REF!,DashBoard!L$3,#REF!,"Y")</f>
        <v>#REF!</v>
      </c>
      <c r="M16" s="27" t="e">
        <f>SUMIFS(#REF!,#REF!,DashBoard!M$3,#REF!,"Y")</f>
        <v>#REF!</v>
      </c>
      <c r="N16" s="27" t="e">
        <f>SUMIFS(#REF!,#REF!,DashBoard!N$3,#REF!,"Y")</f>
        <v>#REF!</v>
      </c>
      <c r="O16" s="27" t="e">
        <f>SUMIFS(#REF!,#REF!,DashBoard!O$3,#REF!,"Y")</f>
        <v>#REF!</v>
      </c>
      <c r="P16" s="27" t="e">
        <f>SUMIFS(#REF!,#REF!,DashBoard!P$3,#REF!,"Y")</f>
        <v>#REF!</v>
      </c>
      <c r="Q16" s="27" t="e">
        <f>SUMIFS(#REF!,#REF!,DashBoard!Q$3,#REF!,"Y")</f>
        <v>#REF!</v>
      </c>
      <c r="R16" s="27" t="e">
        <f>SUMIFS(#REF!,#REF!,DashBoard!R$3,#REF!,"Y")</f>
        <v>#REF!</v>
      </c>
      <c r="S16" s="27" t="e">
        <f>SUMIFS(#REF!,#REF!,DashBoard!S$3,#REF!,"Y")</f>
        <v>#REF!</v>
      </c>
      <c r="T16" s="27" t="e">
        <f>SUMIFS(#REF!,#REF!,DashBoard!T$3,#REF!,"Y")</f>
        <v>#REF!</v>
      </c>
    </row>
    <row r="17" spans="2:20" hidden="1" x14ac:dyDescent="0.25">
      <c r="B17" s="34"/>
      <c r="C17" s="33" t="s">
        <v>10</v>
      </c>
      <c r="D17" s="28"/>
      <c r="E17" s="27" t="e">
        <f>SUMIFS(#REF!,#REF!,DashBoard!E$3,#REF!,"Y")</f>
        <v>#REF!</v>
      </c>
      <c r="F17" s="27" t="e">
        <f>SUMIFS(#REF!,#REF!,DashBoard!F$3,#REF!,"Y")</f>
        <v>#REF!</v>
      </c>
      <c r="G17" s="27" t="e">
        <f>SUMIFS(#REF!,#REF!,DashBoard!G$3,#REF!,"Y")</f>
        <v>#REF!</v>
      </c>
      <c r="H17" s="27" t="e">
        <f>SUMIFS(#REF!,#REF!,DashBoard!H$3,#REF!,"Y")</f>
        <v>#REF!</v>
      </c>
      <c r="I17" s="27" t="e">
        <f>SUMIFS(#REF!,#REF!,DashBoard!I$3,#REF!,"Y")</f>
        <v>#REF!</v>
      </c>
      <c r="J17" s="27" t="e">
        <f>SUMIFS(#REF!,#REF!,DashBoard!J$3,#REF!,"Y")</f>
        <v>#REF!</v>
      </c>
      <c r="K17" s="27" t="e">
        <f>SUMIFS(#REF!,#REF!,DashBoard!K$3,#REF!,"Y")</f>
        <v>#REF!</v>
      </c>
      <c r="L17" s="27" t="e">
        <f>SUMIFS(#REF!,#REF!,DashBoard!L$3,#REF!,"Y")</f>
        <v>#REF!</v>
      </c>
      <c r="M17" s="27" t="e">
        <f>SUMIFS(#REF!,#REF!,DashBoard!M$3,#REF!,"Y")</f>
        <v>#REF!</v>
      </c>
      <c r="N17" s="27" t="e">
        <f>SUMIFS(#REF!,#REF!,DashBoard!N$3,#REF!,"Y")</f>
        <v>#REF!</v>
      </c>
      <c r="O17" s="27" t="e">
        <f>SUMIFS(#REF!,#REF!,DashBoard!O$3,#REF!,"Y")</f>
        <v>#REF!</v>
      </c>
      <c r="P17" s="27" t="e">
        <f>SUMIFS(#REF!,#REF!,DashBoard!P$3,#REF!,"Y")</f>
        <v>#REF!</v>
      </c>
      <c r="Q17" s="27" t="e">
        <f>SUMIFS(#REF!,#REF!,DashBoard!Q$3,#REF!,"Y")</f>
        <v>#REF!</v>
      </c>
      <c r="R17" s="27" t="e">
        <f>SUMIFS(#REF!,#REF!,DashBoard!R$3,#REF!,"Y")</f>
        <v>#REF!</v>
      </c>
      <c r="S17" s="27" t="e">
        <f>SUMIFS(#REF!,#REF!,DashBoard!S$3,#REF!,"Y")</f>
        <v>#REF!</v>
      </c>
      <c r="T17" s="27" t="e">
        <f>SUMIFS(#REF!,#REF!,DashBoard!T$3,#REF!,"Y")</f>
        <v>#REF!</v>
      </c>
    </row>
    <row r="18" spans="2:20" hidden="1" x14ac:dyDescent="0.25">
      <c r="B18" s="34"/>
      <c r="C18" s="33" t="s">
        <v>12</v>
      </c>
      <c r="D18" s="28"/>
      <c r="E18" s="27" t="e">
        <f>SUMIFS(#REF!,#REF!,DashBoard!E$3,#REF!,"Y")</f>
        <v>#REF!</v>
      </c>
      <c r="F18" s="27" t="e">
        <f>SUMIFS(#REF!,#REF!,DashBoard!F$3,#REF!,"Y")</f>
        <v>#REF!</v>
      </c>
      <c r="G18" s="27" t="e">
        <f>SUMIFS(#REF!,#REF!,DashBoard!G$3,#REF!,"Y")</f>
        <v>#REF!</v>
      </c>
      <c r="H18" s="27" t="e">
        <f>SUMIFS(#REF!,#REF!,DashBoard!H$3,#REF!,"Y")</f>
        <v>#REF!</v>
      </c>
      <c r="I18" s="27" t="e">
        <f>SUMIFS(#REF!,#REF!,DashBoard!I$3,#REF!,"Y")</f>
        <v>#REF!</v>
      </c>
      <c r="J18" s="27" t="e">
        <f>SUMIFS(#REF!,#REF!,DashBoard!J$3,#REF!,"Y")</f>
        <v>#REF!</v>
      </c>
      <c r="K18" s="27" t="e">
        <f>SUMIFS(#REF!,#REF!,DashBoard!K$3,#REF!,"Y")</f>
        <v>#REF!</v>
      </c>
      <c r="L18" s="27" t="e">
        <f>SUMIFS(#REF!,#REF!,DashBoard!L$3,#REF!,"Y")</f>
        <v>#REF!</v>
      </c>
      <c r="M18" s="27" t="e">
        <f>SUMIFS(#REF!,#REF!,DashBoard!M$3,#REF!,"Y")</f>
        <v>#REF!</v>
      </c>
      <c r="N18" s="27" t="e">
        <f>SUMIFS(#REF!,#REF!,DashBoard!N$3,#REF!,"Y")</f>
        <v>#REF!</v>
      </c>
      <c r="O18" s="27" t="e">
        <f>SUMIFS(#REF!,#REF!,DashBoard!O$3,#REF!,"Y")</f>
        <v>#REF!</v>
      </c>
      <c r="P18" s="27" t="e">
        <f>SUMIFS(#REF!,#REF!,DashBoard!P$3,#REF!,"Y")</f>
        <v>#REF!</v>
      </c>
      <c r="Q18" s="27" t="e">
        <f>SUMIFS(#REF!,#REF!,DashBoard!Q$3,#REF!,"Y")</f>
        <v>#REF!</v>
      </c>
      <c r="R18" s="27" t="e">
        <f>SUMIFS(#REF!,#REF!,DashBoard!R$3,#REF!,"Y")</f>
        <v>#REF!</v>
      </c>
      <c r="S18" s="27" t="e">
        <f>SUMIFS(#REF!,#REF!,DashBoard!S$3,#REF!,"Y")</f>
        <v>#REF!</v>
      </c>
      <c r="T18" s="27" t="e">
        <f>SUMIFS(#REF!,#REF!,DashBoard!T$3,#REF!,"Y")</f>
        <v>#REF!</v>
      </c>
    </row>
    <row r="19" spans="2:20" x14ac:dyDescent="0.25">
      <c r="B19" s="40"/>
      <c r="C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2:20" x14ac:dyDescent="0.25">
      <c r="B20" s="34" t="s">
        <v>247</v>
      </c>
      <c r="C20" s="33" t="s">
        <v>47</v>
      </c>
      <c r="D20" s="28"/>
      <c r="E20" s="26" t="str">
        <f>IFERROR(E23/E22,"-")</f>
        <v>-</v>
      </c>
      <c r="F20" s="26" t="str">
        <f t="shared" ref="F20:T20" si="5">IFERROR(F23/F22,"-")</f>
        <v>-</v>
      </c>
      <c r="G20" s="26" t="str">
        <f t="shared" si="5"/>
        <v>-</v>
      </c>
      <c r="H20" s="26" t="str">
        <f t="shared" si="5"/>
        <v>-</v>
      </c>
      <c r="I20" s="26" t="str">
        <f t="shared" si="5"/>
        <v>-</v>
      </c>
      <c r="J20" s="26" t="str">
        <f t="shared" si="5"/>
        <v>-</v>
      </c>
      <c r="K20" s="26" t="str">
        <f t="shared" si="5"/>
        <v>-</v>
      </c>
      <c r="L20" s="26" t="str">
        <f t="shared" si="5"/>
        <v>-</v>
      </c>
      <c r="M20" s="26" t="str">
        <f t="shared" si="5"/>
        <v>-</v>
      </c>
      <c r="N20" s="26" t="str">
        <f t="shared" si="5"/>
        <v>-</v>
      </c>
      <c r="O20" s="26" t="str">
        <f t="shared" si="5"/>
        <v>-</v>
      </c>
      <c r="P20" s="26" t="str">
        <f t="shared" si="5"/>
        <v>-</v>
      </c>
      <c r="Q20" s="26" t="str">
        <f t="shared" si="5"/>
        <v>-</v>
      </c>
      <c r="R20" s="26" t="str">
        <f t="shared" si="5"/>
        <v>-</v>
      </c>
      <c r="S20" s="26" t="str">
        <f t="shared" si="5"/>
        <v>-</v>
      </c>
      <c r="T20" s="26" t="str">
        <f t="shared" si="5"/>
        <v>-</v>
      </c>
    </row>
    <row r="21" spans="2:20" hidden="1" x14ac:dyDescent="0.25">
      <c r="B21" s="34"/>
      <c r="C21" s="33" t="s">
        <v>246</v>
      </c>
      <c r="D21" s="28"/>
      <c r="E21" s="27" t="e">
        <f>SUMIFS(#REF!,#REF!,DashBoard!E$3,#REF!,"Y")</f>
        <v>#REF!</v>
      </c>
      <c r="F21" s="27" t="e">
        <f>SUMIFS(#REF!,#REF!,DashBoard!F$3,#REF!,"Y")</f>
        <v>#REF!</v>
      </c>
      <c r="G21" s="27" t="e">
        <f>SUMIFS(#REF!,#REF!,DashBoard!G$3,#REF!,"Y")</f>
        <v>#REF!</v>
      </c>
      <c r="H21" s="27" t="e">
        <f>SUMIFS(#REF!,#REF!,DashBoard!H$3,#REF!,"Y")</f>
        <v>#REF!</v>
      </c>
      <c r="I21" s="27" t="e">
        <f>SUMIFS(#REF!,#REF!,DashBoard!I$3,#REF!,"Y")</f>
        <v>#REF!</v>
      </c>
      <c r="J21" s="27" t="e">
        <f>SUMIFS(#REF!,#REF!,DashBoard!J$3,#REF!,"Y")</f>
        <v>#REF!</v>
      </c>
      <c r="K21" s="27" t="e">
        <f>SUMIFS(#REF!,#REF!,DashBoard!K$3,#REF!,"Y")</f>
        <v>#REF!</v>
      </c>
      <c r="L21" s="27" t="e">
        <f>SUMIFS(#REF!,#REF!,DashBoard!L$3,#REF!,"Y")</f>
        <v>#REF!</v>
      </c>
      <c r="M21" s="27" t="e">
        <f>SUMIFS(#REF!,#REF!,DashBoard!M$3,#REF!,"Y")</f>
        <v>#REF!</v>
      </c>
      <c r="N21" s="27" t="e">
        <f>SUMIFS(#REF!,#REF!,DashBoard!N$3,#REF!,"Y")</f>
        <v>#REF!</v>
      </c>
      <c r="O21" s="27" t="e">
        <f>SUMIFS(#REF!,#REF!,DashBoard!O$3,#REF!,"Y")</f>
        <v>#REF!</v>
      </c>
      <c r="P21" s="27" t="e">
        <f>SUMIFS(#REF!,#REF!,DashBoard!P$3,#REF!,"Y")</f>
        <v>#REF!</v>
      </c>
      <c r="Q21" s="27" t="e">
        <f>SUMIFS(#REF!,#REF!,DashBoard!Q$3,#REF!,"Y")</f>
        <v>#REF!</v>
      </c>
      <c r="R21" s="27" t="e">
        <f>SUMIFS(#REF!,#REF!,DashBoard!R$3,#REF!,"Y")</f>
        <v>#REF!</v>
      </c>
      <c r="S21" s="27" t="e">
        <f>SUMIFS(#REF!,#REF!,DashBoard!S$3,#REF!,"Y")</f>
        <v>#REF!</v>
      </c>
      <c r="T21" s="27" t="e">
        <f>SUMIFS(#REF!,#REF!,DashBoard!T$3,#REF!,"Y")</f>
        <v>#REF!</v>
      </c>
    </row>
    <row r="22" spans="2:20" hidden="1" x14ac:dyDescent="0.25">
      <c r="B22" s="34"/>
      <c r="C22" s="33" t="s">
        <v>10</v>
      </c>
      <c r="D22" s="28"/>
      <c r="E22" s="27" t="e">
        <f>SUMIFS(#REF!,#REF!,DashBoard!E$3,#REF!,"Y")</f>
        <v>#REF!</v>
      </c>
      <c r="F22" s="27" t="e">
        <f>SUMIFS(#REF!,#REF!,DashBoard!F$3,#REF!,"Y")</f>
        <v>#REF!</v>
      </c>
      <c r="G22" s="27" t="e">
        <f>SUMIFS(#REF!,#REF!,DashBoard!G$3,#REF!,"Y")</f>
        <v>#REF!</v>
      </c>
      <c r="H22" s="27" t="e">
        <f>SUMIFS(#REF!,#REF!,DashBoard!H$3,#REF!,"Y")</f>
        <v>#REF!</v>
      </c>
      <c r="I22" s="27" t="e">
        <f>SUMIFS(#REF!,#REF!,DashBoard!I$3,#REF!,"Y")</f>
        <v>#REF!</v>
      </c>
      <c r="J22" s="27" t="e">
        <f>SUMIFS(#REF!,#REF!,DashBoard!J$3,#REF!,"Y")</f>
        <v>#REF!</v>
      </c>
      <c r="K22" s="27" t="e">
        <f>SUMIFS(#REF!,#REF!,DashBoard!K$3,#REF!,"Y")</f>
        <v>#REF!</v>
      </c>
      <c r="L22" s="27" t="e">
        <f>SUMIFS(#REF!,#REF!,DashBoard!L$3,#REF!,"Y")</f>
        <v>#REF!</v>
      </c>
      <c r="M22" s="27" t="e">
        <f>SUMIFS(#REF!,#REF!,DashBoard!M$3,#REF!,"Y")</f>
        <v>#REF!</v>
      </c>
      <c r="N22" s="27" t="e">
        <f>SUMIFS(#REF!,#REF!,DashBoard!N$3,#REF!,"Y")</f>
        <v>#REF!</v>
      </c>
      <c r="O22" s="27" t="e">
        <f>SUMIFS(#REF!,#REF!,DashBoard!O$3,#REF!,"Y")</f>
        <v>#REF!</v>
      </c>
      <c r="P22" s="27" t="e">
        <f>SUMIFS(#REF!,#REF!,DashBoard!P$3,#REF!,"Y")</f>
        <v>#REF!</v>
      </c>
      <c r="Q22" s="27" t="e">
        <f>SUMIFS(#REF!,#REF!,DashBoard!Q$3,#REF!,"Y")</f>
        <v>#REF!</v>
      </c>
      <c r="R22" s="27" t="e">
        <f>SUMIFS(#REF!,#REF!,DashBoard!R$3,#REF!,"Y")</f>
        <v>#REF!</v>
      </c>
      <c r="S22" s="27" t="e">
        <f>SUMIFS(#REF!,#REF!,DashBoard!S$3,#REF!,"Y")</f>
        <v>#REF!</v>
      </c>
      <c r="T22" s="27" t="e">
        <f>SUMIFS(#REF!,#REF!,DashBoard!T$3,#REF!,"Y")</f>
        <v>#REF!</v>
      </c>
    </row>
    <row r="23" spans="2:20" hidden="1" x14ac:dyDescent="0.25">
      <c r="B23" s="34"/>
      <c r="C23" s="33" t="s">
        <v>12</v>
      </c>
      <c r="D23" s="28"/>
      <c r="E23" s="27" t="e">
        <f>SUMIFS(#REF!,#REF!,DashBoard!E$3,#REF!,"Y")</f>
        <v>#REF!</v>
      </c>
      <c r="F23" s="27" t="e">
        <f>SUMIFS(#REF!,#REF!,DashBoard!F$3,#REF!,"Y")</f>
        <v>#REF!</v>
      </c>
      <c r="G23" s="27" t="e">
        <f>SUMIFS(#REF!,#REF!,DashBoard!G$3,#REF!,"Y")</f>
        <v>#REF!</v>
      </c>
      <c r="H23" s="27" t="e">
        <f>SUMIFS(#REF!,#REF!,DashBoard!H$3,#REF!,"Y")</f>
        <v>#REF!</v>
      </c>
      <c r="I23" s="27" t="e">
        <f>SUMIFS(#REF!,#REF!,DashBoard!I$3,#REF!,"Y")</f>
        <v>#REF!</v>
      </c>
      <c r="J23" s="27" t="e">
        <f>SUMIFS(#REF!,#REF!,DashBoard!J$3,#REF!,"Y")</f>
        <v>#REF!</v>
      </c>
      <c r="K23" s="27" t="e">
        <f>SUMIFS(#REF!,#REF!,DashBoard!K$3,#REF!,"Y")</f>
        <v>#REF!</v>
      </c>
      <c r="L23" s="27" t="e">
        <f>SUMIFS(#REF!,#REF!,DashBoard!L$3,#REF!,"Y")</f>
        <v>#REF!</v>
      </c>
      <c r="M23" s="27" t="e">
        <f>SUMIFS(#REF!,#REF!,DashBoard!M$3,#REF!,"Y")</f>
        <v>#REF!</v>
      </c>
      <c r="N23" s="27" t="e">
        <f>SUMIFS(#REF!,#REF!,DashBoard!N$3,#REF!,"Y")</f>
        <v>#REF!</v>
      </c>
      <c r="O23" s="27" t="e">
        <f>SUMIFS(#REF!,#REF!,DashBoard!O$3,#REF!,"Y")</f>
        <v>#REF!</v>
      </c>
      <c r="P23" s="27" t="e">
        <f>SUMIFS(#REF!,#REF!,DashBoard!P$3,#REF!,"Y")</f>
        <v>#REF!</v>
      </c>
      <c r="Q23" s="27" t="e">
        <f>SUMIFS(#REF!,#REF!,DashBoard!Q$3,#REF!,"Y")</f>
        <v>#REF!</v>
      </c>
      <c r="R23" s="27" t="e">
        <f>SUMIFS(#REF!,#REF!,DashBoard!R$3,#REF!,"Y")</f>
        <v>#REF!</v>
      </c>
      <c r="S23" s="27" t="e">
        <f>SUMIFS(#REF!,#REF!,DashBoard!S$3,#REF!,"Y")</f>
        <v>#REF!</v>
      </c>
      <c r="T23" s="27" t="e">
        <f>SUMIFS(#REF!,#REF!,DashBoard!T$3,#REF!,"Y")</f>
        <v>#REF!</v>
      </c>
    </row>
    <row r="24" spans="2:20" x14ac:dyDescent="0.25">
      <c r="B24" s="40"/>
      <c r="C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2:20" ht="27.75" customHeight="1" x14ac:dyDescent="0.25">
      <c r="B25" s="54" t="s">
        <v>45</v>
      </c>
      <c r="C25" s="55"/>
      <c r="D25" s="30"/>
      <c r="E25" s="31" t="str">
        <f>IFERROR(AVERAGE(E5,E10,E15,E20),"-")</f>
        <v>-</v>
      </c>
      <c r="F25" s="31" t="str">
        <f t="shared" ref="F25:T25" si="6">IFERROR(AVERAGE(F5,F10,F15,F20),"-")</f>
        <v>-</v>
      </c>
      <c r="G25" s="31" t="str">
        <f t="shared" si="6"/>
        <v>-</v>
      </c>
      <c r="H25" s="31" t="str">
        <f t="shared" si="6"/>
        <v>-</v>
      </c>
      <c r="I25" s="31" t="str">
        <f t="shared" si="6"/>
        <v>-</v>
      </c>
      <c r="J25" s="31" t="str">
        <f t="shared" si="6"/>
        <v>-</v>
      </c>
      <c r="K25" s="31" t="str">
        <f t="shared" si="6"/>
        <v>-</v>
      </c>
      <c r="L25" s="31" t="str">
        <f t="shared" si="6"/>
        <v>-</v>
      </c>
      <c r="M25" s="31" t="str">
        <f t="shared" si="6"/>
        <v>-</v>
      </c>
      <c r="N25" s="31" t="str">
        <f t="shared" si="6"/>
        <v>-</v>
      </c>
      <c r="O25" s="31" t="str">
        <f t="shared" si="6"/>
        <v>-</v>
      </c>
      <c r="P25" s="31" t="str">
        <f t="shared" si="6"/>
        <v>-</v>
      </c>
      <c r="Q25" s="31" t="str">
        <f t="shared" si="6"/>
        <v>-</v>
      </c>
      <c r="R25" s="31" t="str">
        <f t="shared" si="6"/>
        <v>-</v>
      </c>
      <c r="S25" s="31" t="str">
        <f t="shared" si="6"/>
        <v>-</v>
      </c>
      <c r="T25" s="31" t="str">
        <f t="shared" si="6"/>
        <v>-</v>
      </c>
    </row>
  </sheetData>
  <mergeCells count="1">
    <mergeCell ref="B25:C25"/>
  </mergeCells>
  <conditionalFormatting sqref="E5:T5 E10:T10 E15:T15">
    <cfRule type="cellIs" dxfId="1" priority="5" operator="lessThan">
      <formula>0.5</formula>
    </cfRule>
  </conditionalFormatting>
  <conditionalFormatting sqref="E20:T20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E53-A46D-4222-BE4C-5707090299A2}">
  <dimension ref="A1:M166"/>
  <sheetViews>
    <sheetView tabSelected="1" topLeftCell="A150" workbookViewId="0">
      <selection sqref="A1:M166"/>
    </sheetView>
  </sheetViews>
  <sheetFormatPr defaultRowHeight="15" x14ac:dyDescent="0.25"/>
  <cols>
    <col min="1" max="1" width="18.5703125" customWidth="1"/>
    <col min="2" max="2" width="19.7109375" customWidth="1"/>
    <col min="3" max="3" width="20.5703125" customWidth="1"/>
    <col min="4" max="4" width="12" customWidth="1"/>
    <col min="5" max="5" width="11.7109375" customWidth="1"/>
    <col min="6" max="7" width="11.28515625" customWidth="1"/>
    <col min="8" max="8" width="11.140625" customWidth="1"/>
    <col min="9" max="9" width="11.28515625" customWidth="1"/>
    <col min="10" max="10" width="11" customWidth="1"/>
    <col min="11" max="11" width="11.42578125" customWidth="1"/>
    <col min="12" max="12" width="10.85546875" customWidth="1"/>
    <col min="13" max="13" width="12.5703125" customWidth="1"/>
  </cols>
  <sheetData>
    <row r="1" spans="1:13" ht="15.75" x14ac:dyDescent="0.25">
      <c r="D1" s="56" t="s">
        <v>51</v>
      </c>
      <c r="E1" s="57"/>
      <c r="F1" s="58"/>
      <c r="G1" s="59" t="s">
        <v>48</v>
      </c>
      <c r="H1" s="59"/>
      <c r="I1" s="59"/>
      <c r="J1" s="19"/>
      <c r="K1" s="19"/>
      <c r="L1" s="19"/>
    </row>
    <row r="2" spans="1:13" ht="45" x14ac:dyDescent="0.25">
      <c r="A2" s="7" t="s">
        <v>4</v>
      </c>
      <c r="B2" s="8" t="s">
        <v>0</v>
      </c>
      <c r="C2" s="44" t="s">
        <v>50</v>
      </c>
      <c r="D2" s="11" t="s">
        <v>13</v>
      </c>
      <c r="E2" s="9" t="s">
        <v>14</v>
      </c>
      <c r="F2" s="12" t="s">
        <v>1</v>
      </c>
      <c r="G2" s="15" t="s">
        <v>13</v>
      </c>
      <c r="H2" s="16" t="s">
        <v>14</v>
      </c>
      <c r="I2" s="16" t="s">
        <v>1</v>
      </c>
      <c r="J2" s="20" t="s">
        <v>12</v>
      </c>
      <c r="K2" s="20" t="s">
        <v>53</v>
      </c>
      <c r="L2" s="20" t="s">
        <v>11</v>
      </c>
      <c r="M2" s="8" t="s">
        <v>52</v>
      </c>
    </row>
    <row r="3" spans="1:13" x14ac:dyDescent="0.25">
      <c r="A3" s="3" t="s">
        <v>248</v>
      </c>
      <c r="B3" s="3" t="s">
        <v>42</v>
      </c>
      <c r="C3" s="45">
        <f ca="1">IFERROR(NOW()-VLOOKUP(A3,Table6[[#All],[Employee Name]:[Date Joined]],3,0),"")</f>
        <v>9025.6212601851876</v>
      </c>
      <c r="D3" s="13"/>
      <c r="E3" s="36" t="s">
        <v>2</v>
      </c>
      <c r="F3" s="14"/>
      <c r="G3" s="17"/>
      <c r="H3" s="36" t="s">
        <v>2</v>
      </c>
      <c r="I3" s="18"/>
      <c r="J3" s="21">
        <f>COUNTIF(Quarter1!$E3:$H3,"yes")</f>
        <v>2</v>
      </c>
      <c r="K3" s="22">
        <f t="shared" ref="K3:K66" si="0">COUNTIF(D3:I3,"No")</f>
        <v>0</v>
      </c>
      <c r="L3" s="22">
        <f>J3+K3</f>
        <v>2</v>
      </c>
      <c r="M3" s="6" t="str">
        <f>IFERROR(#REF!/#REF!,"")</f>
        <v/>
      </c>
    </row>
    <row r="4" spans="1:13" x14ac:dyDescent="0.25">
      <c r="A4" s="3" t="s">
        <v>55</v>
      </c>
      <c r="B4" s="3" t="s">
        <v>32</v>
      </c>
      <c r="C4" s="45">
        <f ca="1">IFERROR(NOW()-VLOOKUP(A4,Table6[[#All],[Employee Name]:[Date Joined]],3,0),"")</f>
        <v>601.62126018518757</v>
      </c>
      <c r="D4" s="13"/>
      <c r="E4" s="37" t="s">
        <v>3</v>
      </c>
      <c r="F4" s="17"/>
      <c r="G4" s="17"/>
      <c r="H4" s="36" t="s">
        <v>2</v>
      </c>
      <c r="I4" s="18"/>
      <c r="J4" s="21">
        <f>COUNTIF(Quarter1!$E4:$H4,"yes")</f>
        <v>1</v>
      </c>
      <c r="K4" s="22">
        <f t="shared" si="0"/>
        <v>1</v>
      </c>
      <c r="L4" s="22">
        <f t="shared" ref="L4:L67" si="1">J4+K4</f>
        <v>2</v>
      </c>
      <c r="M4" s="6" t="str">
        <f>IFERROR(#REF!/#REF!,"")</f>
        <v/>
      </c>
    </row>
    <row r="5" spans="1:13" x14ac:dyDescent="0.25">
      <c r="A5" s="3" t="s">
        <v>56</v>
      </c>
      <c r="B5" s="3" t="s">
        <v>16</v>
      </c>
      <c r="C5" s="45">
        <f ca="1">IFERROR(NOW()-VLOOKUP(A5,Table6[[#All],[Employee Name]:[Date Joined]],3,0),"")</f>
        <v>699.62126018518757</v>
      </c>
      <c r="D5" s="13"/>
      <c r="E5" s="37" t="s">
        <v>3</v>
      </c>
      <c r="F5" s="17"/>
      <c r="G5" s="17"/>
      <c r="H5" s="36" t="s">
        <v>2</v>
      </c>
      <c r="I5" s="18"/>
      <c r="J5" s="21">
        <f>COUNTIF(Quarter1!$E5:$H5,"yes")</f>
        <v>1</v>
      </c>
      <c r="K5" s="22">
        <f t="shared" si="0"/>
        <v>1</v>
      </c>
      <c r="L5" s="22">
        <f t="shared" si="1"/>
        <v>2</v>
      </c>
      <c r="M5" s="6" t="str">
        <f>IFERROR(#REF!/#REF!,"")</f>
        <v/>
      </c>
    </row>
    <row r="6" spans="1:13" x14ac:dyDescent="0.25">
      <c r="A6" s="3" t="s">
        <v>57</v>
      </c>
      <c r="B6" s="3" t="s">
        <v>16</v>
      </c>
      <c r="C6" s="45">
        <f ca="1">IFERROR(NOW()-VLOOKUP(A6,Table6[[#All],[Employee Name]:[Date Joined]],3,0),"")</f>
        <v>541.62126018518757</v>
      </c>
      <c r="D6" s="13"/>
      <c r="E6" s="37" t="s">
        <v>3</v>
      </c>
      <c r="F6" s="17"/>
      <c r="G6" s="17"/>
      <c r="H6" s="36" t="s">
        <v>2</v>
      </c>
      <c r="I6" s="18"/>
      <c r="J6" s="21">
        <f>COUNTIF(Quarter1!$E6:$H6,"yes")</f>
        <v>1</v>
      </c>
      <c r="K6" s="22">
        <f t="shared" si="0"/>
        <v>1</v>
      </c>
      <c r="L6" s="22">
        <f t="shared" si="1"/>
        <v>2</v>
      </c>
      <c r="M6" s="6" t="str">
        <f>IFERROR(#REF!/#REF!,"")</f>
        <v/>
      </c>
    </row>
    <row r="7" spans="1:13" x14ac:dyDescent="0.25">
      <c r="A7" s="3" t="s">
        <v>58</v>
      </c>
      <c r="B7" s="3" t="s">
        <v>17</v>
      </c>
      <c r="C7" s="45">
        <f ca="1">IFERROR(NOW()-VLOOKUP(A7,Table6[[#All],[Employee Name]:[Date Joined]],3,0),"")</f>
        <v>1154.6212601851876</v>
      </c>
      <c r="D7" s="13"/>
      <c r="E7" s="37" t="s">
        <v>3</v>
      </c>
      <c r="F7" s="17"/>
      <c r="G7" s="17"/>
      <c r="H7" s="36" t="s">
        <v>2</v>
      </c>
      <c r="I7" s="18"/>
      <c r="J7" s="21">
        <f>COUNTIF(Quarter1!$E7:$H7,"yes")</f>
        <v>1</v>
      </c>
      <c r="K7" s="22">
        <f t="shared" si="0"/>
        <v>1</v>
      </c>
      <c r="L7" s="22">
        <f t="shared" si="1"/>
        <v>2</v>
      </c>
      <c r="M7" s="6" t="str">
        <f>IFERROR(#REF!/#REF!,"")</f>
        <v/>
      </c>
    </row>
    <row r="8" spans="1:13" x14ac:dyDescent="0.25">
      <c r="A8" s="3" t="s">
        <v>59</v>
      </c>
      <c r="B8" s="3" t="s">
        <v>17</v>
      </c>
      <c r="C8" s="45">
        <f ca="1">IFERROR(NOW()-VLOOKUP(A8,Table6[[#All],[Employee Name]:[Date Joined]],3,0),"")</f>
        <v>1012.6212601851876</v>
      </c>
      <c r="D8" s="13"/>
      <c r="E8" s="36" t="s">
        <v>2</v>
      </c>
      <c r="F8" s="17"/>
      <c r="G8" s="17"/>
      <c r="H8" s="36" t="s">
        <v>2</v>
      </c>
      <c r="I8" s="18"/>
      <c r="J8" s="21">
        <f>COUNTIF(Quarter1!$E8:$H8,"yes")</f>
        <v>2</v>
      </c>
      <c r="K8" s="22">
        <f t="shared" si="0"/>
        <v>0</v>
      </c>
      <c r="L8" s="22">
        <f t="shared" si="1"/>
        <v>2</v>
      </c>
      <c r="M8" s="6" t="str">
        <f>IFERROR(#REF!/#REF!,"")</f>
        <v/>
      </c>
    </row>
    <row r="9" spans="1:13" x14ac:dyDescent="0.25">
      <c r="A9" s="3" t="s">
        <v>60</v>
      </c>
      <c r="B9" s="3" t="s">
        <v>17</v>
      </c>
      <c r="C9" s="45">
        <f ca="1">IFERROR(NOW()-VLOOKUP(A9,Table6[[#All],[Employee Name]:[Date Joined]],3,0),"")</f>
        <v>433.62126018518757</v>
      </c>
      <c r="D9" s="13"/>
      <c r="E9" s="36" t="s">
        <v>2</v>
      </c>
      <c r="F9" s="17"/>
      <c r="G9" s="17"/>
      <c r="H9" s="36" t="s">
        <v>2</v>
      </c>
      <c r="I9" s="18"/>
      <c r="J9" s="21">
        <f>COUNTIF(Quarter1!$E9:$H9,"yes")</f>
        <v>2</v>
      </c>
      <c r="K9" s="22">
        <f t="shared" si="0"/>
        <v>0</v>
      </c>
      <c r="L9" s="22">
        <f t="shared" si="1"/>
        <v>2</v>
      </c>
      <c r="M9" s="6" t="str">
        <f>IFERROR(#REF!/#REF!,"")</f>
        <v/>
      </c>
    </row>
    <row r="10" spans="1:13" x14ac:dyDescent="0.25">
      <c r="A10" s="3" t="s">
        <v>61</v>
      </c>
      <c r="B10" s="3" t="s">
        <v>18</v>
      </c>
      <c r="C10" s="45">
        <f ca="1">IFERROR(NOW()-VLOOKUP(A10,Table6[[#All],[Employee Name]:[Date Joined]],3,0),"")</f>
        <v>1656.6212601851876</v>
      </c>
      <c r="D10" s="13"/>
      <c r="E10" s="36" t="s">
        <v>2</v>
      </c>
      <c r="F10" s="17"/>
      <c r="G10" s="17"/>
      <c r="H10" s="36" t="s">
        <v>2</v>
      </c>
      <c r="I10" s="18"/>
      <c r="J10" s="21">
        <f>COUNTIF(Quarter1!$E10:$H10,"yes")</f>
        <v>2</v>
      </c>
      <c r="K10" s="22">
        <f t="shared" si="0"/>
        <v>0</v>
      </c>
      <c r="L10" s="22">
        <f t="shared" si="1"/>
        <v>2</v>
      </c>
      <c r="M10" s="6" t="str">
        <f>IFERROR(#REF!/#REF!,"")</f>
        <v/>
      </c>
    </row>
    <row r="11" spans="1:13" x14ac:dyDescent="0.25">
      <c r="A11" s="3" t="s">
        <v>65</v>
      </c>
      <c r="B11" s="3" t="s">
        <v>8</v>
      </c>
      <c r="C11" s="45">
        <f ca="1">IFERROR(NOW()-VLOOKUP(A11,Table6[[#All],[Employee Name]:[Date Joined]],3,0),"")</f>
        <v>1383.6212601851876</v>
      </c>
      <c r="D11" s="13"/>
      <c r="E11" s="36" t="s">
        <v>2</v>
      </c>
      <c r="F11" s="17"/>
      <c r="G11" s="17"/>
      <c r="H11" s="36" t="s">
        <v>2</v>
      </c>
      <c r="I11" s="18"/>
      <c r="J11" s="21">
        <f>COUNTIF(Quarter1!$E11:$H11,"yes")</f>
        <v>2</v>
      </c>
      <c r="K11" s="22">
        <f t="shared" si="0"/>
        <v>0</v>
      </c>
      <c r="L11" s="22">
        <f t="shared" si="1"/>
        <v>2</v>
      </c>
      <c r="M11" s="6" t="str">
        <f>IFERROR(#REF!/#REF!,"")</f>
        <v/>
      </c>
    </row>
    <row r="12" spans="1:13" x14ac:dyDescent="0.25">
      <c r="A12" s="3" t="s">
        <v>66</v>
      </c>
      <c r="B12" s="3" t="s">
        <v>8</v>
      </c>
      <c r="C12" s="45">
        <f ca="1">IFERROR(NOW()-VLOOKUP(A12,Table6[[#All],[Employee Name]:[Date Joined]],3,0),"")</f>
        <v>1091.6212601851876</v>
      </c>
      <c r="D12" s="13"/>
      <c r="E12" s="37" t="s">
        <v>3</v>
      </c>
      <c r="F12" s="17"/>
      <c r="G12" s="17"/>
      <c r="H12" s="36" t="s">
        <v>2</v>
      </c>
      <c r="I12" s="18"/>
      <c r="J12" s="21">
        <f>COUNTIF(Quarter1!$E12:$H12,"yes")</f>
        <v>1</v>
      </c>
      <c r="K12" s="22">
        <f t="shared" si="0"/>
        <v>1</v>
      </c>
      <c r="L12" s="22">
        <f t="shared" si="1"/>
        <v>2</v>
      </c>
      <c r="M12" s="6" t="str">
        <f>IFERROR(#REF!/#REF!,"")</f>
        <v/>
      </c>
    </row>
    <row r="13" spans="1:13" x14ac:dyDescent="0.25">
      <c r="A13" s="3" t="s">
        <v>67</v>
      </c>
      <c r="B13" s="3" t="s">
        <v>19</v>
      </c>
      <c r="C13" s="45">
        <f ca="1">IFERROR(NOW()-VLOOKUP(A13,Table6[[#All],[Employee Name]:[Date Joined]],3,0),"")</f>
        <v>363.62126018518757</v>
      </c>
      <c r="D13" s="13"/>
      <c r="E13" s="38" t="s">
        <v>41</v>
      </c>
      <c r="F13" s="17"/>
      <c r="G13" s="17"/>
      <c r="H13" s="38" t="s">
        <v>41</v>
      </c>
      <c r="I13" s="18"/>
      <c r="J13" s="21">
        <f>COUNTIF(Quarter1!$E13:$H13,"yes")</f>
        <v>0</v>
      </c>
      <c r="K13" s="22">
        <f t="shared" si="0"/>
        <v>0</v>
      </c>
      <c r="L13" s="22">
        <f t="shared" si="1"/>
        <v>0</v>
      </c>
      <c r="M13" s="6" t="str">
        <f>IFERROR(#REF!/#REF!,"")</f>
        <v/>
      </c>
    </row>
    <row r="14" spans="1:13" x14ac:dyDescent="0.25">
      <c r="A14" s="3" t="s">
        <v>68</v>
      </c>
      <c r="B14" s="3" t="s">
        <v>19</v>
      </c>
      <c r="C14" s="45">
        <f ca="1">IFERROR(NOW()-VLOOKUP(A14,Table6[[#All],[Employee Name]:[Date Joined]],3,0),"")</f>
        <v>1469.6212601851876</v>
      </c>
      <c r="D14" s="13"/>
      <c r="E14" s="37" t="s">
        <v>3</v>
      </c>
      <c r="F14" s="17"/>
      <c r="G14" s="17"/>
      <c r="H14" s="36" t="s">
        <v>2</v>
      </c>
      <c r="I14" s="18"/>
      <c r="J14" s="21">
        <f>COUNTIF(Quarter1!$E14:$H14,"yes")</f>
        <v>1</v>
      </c>
      <c r="K14" s="22">
        <f t="shared" si="0"/>
        <v>1</v>
      </c>
      <c r="L14" s="22">
        <f t="shared" si="1"/>
        <v>2</v>
      </c>
      <c r="M14" s="6" t="str">
        <f>IFERROR(#REF!/#REF!,"")</f>
        <v/>
      </c>
    </row>
    <row r="15" spans="1:13" x14ac:dyDescent="0.25">
      <c r="A15" s="3" t="s">
        <v>69</v>
      </c>
      <c r="B15" s="3" t="s">
        <v>19</v>
      </c>
      <c r="C15" s="45">
        <f ca="1">IFERROR(NOW()-VLOOKUP(A15,Table6[[#All],[Employee Name]:[Date Joined]],3,0),"")</f>
        <v>1469.6212601851876</v>
      </c>
      <c r="D15" s="13"/>
      <c r="E15" s="36" t="s">
        <v>2</v>
      </c>
      <c r="F15" s="17"/>
      <c r="G15" s="17"/>
      <c r="H15" s="36" t="s">
        <v>2</v>
      </c>
      <c r="I15" s="18"/>
      <c r="J15" s="21">
        <f>COUNTIF(Quarter1!$E15:$H15,"yes")</f>
        <v>2</v>
      </c>
      <c r="K15" s="22">
        <f t="shared" si="0"/>
        <v>0</v>
      </c>
      <c r="L15" s="22">
        <f t="shared" si="1"/>
        <v>2</v>
      </c>
      <c r="M15" s="6" t="str">
        <f>IFERROR(#REF!/#REF!,"")</f>
        <v/>
      </c>
    </row>
    <row r="16" spans="1:13" x14ac:dyDescent="0.25">
      <c r="A16" s="3" t="s">
        <v>72</v>
      </c>
      <c r="B16" s="3" t="s">
        <v>20</v>
      </c>
      <c r="C16" s="45">
        <f ca="1">IFERROR(NOW()-VLOOKUP(A16,Table6[[#All],[Employee Name]:[Date Joined]],3,0),"")</f>
        <v>627.62126018518757</v>
      </c>
      <c r="D16" s="13"/>
      <c r="E16" s="36" t="s">
        <v>2</v>
      </c>
      <c r="F16" s="17"/>
      <c r="G16" s="17"/>
      <c r="H16" s="36" t="s">
        <v>2</v>
      </c>
      <c r="I16" s="18"/>
      <c r="J16" s="21">
        <f>COUNTIF(Quarter1!$E16:$H16,"yes")</f>
        <v>2</v>
      </c>
      <c r="K16" s="22">
        <f t="shared" si="0"/>
        <v>0</v>
      </c>
      <c r="L16" s="22">
        <f t="shared" si="1"/>
        <v>2</v>
      </c>
      <c r="M16" s="6" t="str">
        <f>IFERROR(#REF!/#REF!,"")</f>
        <v/>
      </c>
    </row>
    <row r="17" spans="1:13" x14ac:dyDescent="0.25">
      <c r="A17" s="3" t="s">
        <v>73</v>
      </c>
      <c r="B17" s="3" t="s">
        <v>20</v>
      </c>
      <c r="C17" s="45">
        <f ca="1">IFERROR(NOW()-VLOOKUP(A17,Table6[[#All],[Employee Name]:[Date Joined]],3,0),"")</f>
        <v>993.62126018518757</v>
      </c>
      <c r="D17" s="13"/>
      <c r="E17" s="37" t="s">
        <v>3</v>
      </c>
      <c r="F17" s="17"/>
      <c r="G17" s="17"/>
      <c r="H17" s="36" t="s">
        <v>2</v>
      </c>
      <c r="I17" s="18"/>
      <c r="J17" s="21">
        <f>COUNTIF(Quarter1!$E17:$H17,"yes")</f>
        <v>1</v>
      </c>
      <c r="K17" s="22">
        <f t="shared" si="0"/>
        <v>1</v>
      </c>
      <c r="L17" s="22">
        <f t="shared" si="1"/>
        <v>2</v>
      </c>
      <c r="M17" s="6" t="str">
        <f>IFERROR(#REF!/#REF!,"")</f>
        <v/>
      </c>
    </row>
    <row r="18" spans="1:13" x14ac:dyDescent="0.25">
      <c r="A18" s="3" t="s">
        <v>74</v>
      </c>
      <c r="B18" s="3" t="s">
        <v>20</v>
      </c>
      <c r="C18" s="45">
        <f ca="1">IFERROR(NOW()-VLOOKUP(A18,Table6[[#All],[Employee Name]:[Date Joined]],3,0),"")</f>
        <v>748.62126018518757</v>
      </c>
      <c r="D18" s="13"/>
      <c r="E18" s="36" t="s">
        <v>2</v>
      </c>
      <c r="F18" s="17"/>
      <c r="G18" s="17"/>
      <c r="H18" s="36" t="s">
        <v>2</v>
      </c>
      <c r="I18" s="18"/>
      <c r="J18" s="21">
        <f>COUNTIF(Quarter1!$E18:$H18,"yes")</f>
        <v>2</v>
      </c>
      <c r="K18" s="22">
        <f t="shared" si="0"/>
        <v>0</v>
      </c>
      <c r="L18" s="22">
        <f t="shared" si="1"/>
        <v>2</v>
      </c>
      <c r="M18" s="6" t="str">
        <f>IFERROR(#REF!/#REF!,"")</f>
        <v/>
      </c>
    </row>
    <row r="19" spans="1:13" x14ac:dyDescent="0.25">
      <c r="A19" s="3" t="s">
        <v>75</v>
      </c>
      <c r="B19" s="3" t="s">
        <v>20</v>
      </c>
      <c r="C19" s="45">
        <f ca="1">IFERROR(NOW()-VLOOKUP(A19,Table6[[#All],[Employee Name]:[Date Joined]],3,0),"")</f>
        <v>389.62126018518757</v>
      </c>
      <c r="D19" s="13"/>
      <c r="E19" s="38" t="s">
        <v>41</v>
      </c>
      <c r="F19" s="17"/>
      <c r="G19" s="17"/>
      <c r="H19" s="36" t="s">
        <v>2</v>
      </c>
      <c r="I19" s="18"/>
      <c r="J19" s="21">
        <f>COUNTIF(Quarter1!$E19:$H19,"yes")</f>
        <v>1</v>
      </c>
      <c r="K19" s="22">
        <f t="shared" si="0"/>
        <v>0</v>
      </c>
      <c r="L19" s="22">
        <f t="shared" si="1"/>
        <v>1</v>
      </c>
      <c r="M19" s="6" t="str">
        <f>IFERROR(#REF!/#REF!,"")</f>
        <v/>
      </c>
    </row>
    <row r="20" spans="1:13" x14ac:dyDescent="0.25">
      <c r="A20" s="3" t="s">
        <v>76</v>
      </c>
      <c r="B20" s="3" t="s">
        <v>21</v>
      </c>
      <c r="C20" s="45">
        <f ca="1">IFERROR(NOW()-VLOOKUP(A20,Table6[[#All],[Employee Name]:[Date Joined]],3,0),"")</f>
        <v>558.62126018518757</v>
      </c>
      <c r="D20" s="13"/>
      <c r="E20" s="36" t="s">
        <v>2</v>
      </c>
      <c r="F20" s="17"/>
      <c r="G20" s="17"/>
      <c r="H20" s="36" t="s">
        <v>2</v>
      </c>
      <c r="I20" s="18"/>
      <c r="J20" s="21">
        <f>COUNTIF(Quarter1!$E20:$H20,"yes")</f>
        <v>2</v>
      </c>
      <c r="K20" s="22">
        <f t="shared" si="0"/>
        <v>0</v>
      </c>
      <c r="L20" s="22">
        <f t="shared" si="1"/>
        <v>2</v>
      </c>
      <c r="M20" s="6" t="str">
        <f>IFERROR(#REF!/#REF!,"")</f>
        <v/>
      </c>
    </row>
    <row r="21" spans="1:13" x14ac:dyDescent="0.25">
      <c r="A21" s="3" t="s">
        <v>77</v>
      </c>
      <c r="B21" s="3" t="s">
        <v>21</v>
      </c>
      <c r="C21" s="45">
        <f ca="1">IFERROR(NOW()-VLOOKUP(A21,Table6[[#All],[Employee Name]:[Date Joined]],3,0),"")</f>
        <v>573.62126018518757</v>
      </c>
      <c r="D21" s="13"/>
      <c r="E21" s="36" t="s">
        <v>2</v>
      </c>
      <c r="F21" s="17"/>
      <c r="G21" s="17"/>
      <c r="H21" s="36" t="s">
        <v>2</v>
      </c>
      <c r="I21" s="18"/>
      <c r="J21" s="21">
        <f>COUNTIF(Quarter1!$E21:$H21,"yes")</f>
        <v>2</v>
      </c>
      <c r="K21" s="22">
        <f t="shared" si="0"/>
        <v>0</v>
      </c>
      <c r="L21" s="22">
        <f t="shared" si="1"/>
        <v>2</v>
      </c>
      <c r="M21" s="6" t="str">
        <f>IFERROR(#REF!/#REF!,"")</f>
        <v/>
      </c>
    </row>
    <row r="22" spans="1:13" x14ac:dyDescent="0.25">
      <c r="A22" s="3" t="s">
        <v>78</v>
      </c>
      <c r="B22" s="3" t="s">
        <v>21</v>
      </c>
      <c r="C22" s="45">
        <f ca="1">IFERROR(NOW()-VLOOKUP(A22,Table6[[#All],[Employee Name]:[Date Joined]],3,0),"")</f>
        <v>1238.6212601851876</v>
      </c>
      <c r="D22" s="13"/>
      <c r="E22" s="36" t="s">
        <v>2</v>
      </c>
      <c r="F22" s="17"/>
      <c r="G22" s="17"/>
      <c r="H22" s="36" t="s">
        <v>2</v>
      </c>
      <c r="I22" s="18"/>
      <c r="J22" s="21">
        <f>COUNTIF(Quarter1!$E22:$H22,"yes")</f>
        <v>2</v>
      </c>
      <c r="K22" s="22">
        <f t="shared" si="0"/>
        <v>0</v>
      </c>
      <c r="L22" s="22">
        <f t="shared" si="1"/>
        <v>2</v>
      </c>
      <c r="M22" s="6" t="str">
        <f>IFERROR(#REF!/#REF!,"")</f>
        <v/>
      </c>
    </row>
    <row r="23" spans="1:13" x14ac:dyDescent="0.25">
      <c r="A23" s="3" t="s">
        <v>81</v>
      </c>
      <c r="B23" s="3" t="s">
        <v>21</v>
      </c>
      <c r="C23" s="45">
        <f ca="1">IFERROR(NOW()-VLOOKUP(A23,Table6[[#All],[Employee Name]:[Date Joined]],3,0),"")</f>
        <v>566.62126018518757</v>
      </c>
      <c r="D23" s="13"/>
      <c r="E23" s="37" t="s">
        <v>3</v>
      </c>
      <c r="F23" s="17"/>
      <c r="G23" s="17"/>
      <c r="H23" s="36" t="s">
        <v>2</v>
      </c>
      <c r="I23" s="18"/>
      <c r="J23" s="21">
        <f>COUNTIF(Quarter1!$E23:$H23,"yes")</f>
        <v>1</v>
      </c>
      <c r="K23" s="22">
        <f t="shared" si="0"/>
        <v>1</v>
      </c>
      <c r="L23" s="22">
        <f t="shared" si="1"/>
        <v>2</v>
      </c>
      <c r="M23" s="6" t="str">
        <f>IFERROR(#REF!/#REF!,"")</f>
        <v/>
      </c>
    </row>
    <row r="24" spans="1:13" x14ac:dyDescent="0.25">
      <c r="A24" s="3" t="s">
        <v>82</v>
      </c>
      <c r="B24" s="3" t="s">
        <v>21</v>
      </c>
      <c r="C24" s="45">
        <f ca="1">IFERROR(NOW()-VLOOKUP(A24,Table6[[#All],[Employee Name]:[Date Joined]],3,0),"")</f>
        <v>566.62126018518757</v>
      </c>
      <c r="D24" s="13"/>
      <c r="E24" s="36" t="s">
        <v>2</v>
      </c>
      <c r="F24" s="17"/>
      <c r="G24" s="17"/>
      <c r="H24" s="36" t="s">
        <v>2</v>
      </c>
      <c r="I24" s="18"/>
      <c r="J24" s="21">
        <f>COUNTIF(Quarter1!$E24:$H24,"yes")</f>
        <v>2</v>
      </c>
      <c r="K24" s="22">
        <f t="shared" si="0"/>
        <v>0</v>
      </c>
      <c r="L24" s="22">
        <f t="shared" si="1"/>
        <v>2</v>
      </c>
      <c r="M24" s="6" t="str">
        <f>IFERROR(#REF!/#REF!,"")</f>
        <v/>
      </c>
    </row>
    <row r="25" spans="1:13" x14ac:dyDescent="0.25">
      <c r="A25" s="3" t="s">
        <v>83</v>
      </c>
      <c r="B25" s="3" t="s">
        <v>21</v>
      </c>
      <c r="C25" s="45" t="str">
        <f ca="1">IFERROR(NOW()-VLOOKUP(A25,Table6[[#All],[Employee Name]:[Date Joined]],3,0),"")</f>
        <v/>
      </c>
      <c r="D25" s="13"/>
      <c r="E25" s="36" t="s">
        <v>2</v>
      </c>
      <c r="F25" s="17"/>
      <c r="G25" s="17"/>
      <c r="H25" s="36" t="s">
        <v>2</v>
      </c>
      <c r="I25" s="18"/>
      <c r="J25" s="21">
        <f>COUNTIF(Quarter1!$E25:$H25,"yes")</f>
        <v>2</v>
      </c>
      <c r="K25" s="22">
        <f t="shared" si="0"/>
        <v>0</v>
      </c>
      <c r="L25" s="22">
        <f t="shared" si="1"/>
        <v>2</v>
      </c>
      <c r="M25" s="6" t="str">
        <f>IFERROR(#REF!/#REF!,"")</f>
        <v/>
      </c>
    </row>
    <row r="26" spans="1:13" x14ac:dyDescent="0.25">
      <c r="A26" s="3" t="s">
        <v>84</v>
      </c>
      <c r="B26" s="3" t="s">
        <v>21</v>
      </c>
      <c r="C26" s="45">
        <f ca="1">IFERROR(NOW()-VLOOKUP(A26,Table6[[#All],[Employee Name]:[Date Joined]],3,0),"")</f>
        <v>1850.6212601851876</v>
      </c>
      <c r="D26" s="13"/>
      <c r="E26" s="36" t="s">
        <v>2</v>
      </c>
      <c r="F26" s="17"/>
      <c r="G26" s="17"/>
      <c r="H26" s="36" t="s">
        <v>2</v>
      </c>
      <c r="I26" s="18"/>
      <c r="J26" s="21">
        <f>COUNTIF(Quarter1!$E26:$H26,"yes")</f>
        <v>2</v>
      </c>
      <c r="K26" s="22">
        <f t="shared" si="0"/>
        <v>0</v>
      </c>
      <c r="L26" s="22">
        <f t="shared" si="1"/>
        <v>2</v>
      </c>
      <c r="M26" s="6" t="str">
        <f>IFERROR(#REF!/#REF!,"")</f>
        <v/>
      </c>
    </row>
    <row r="27" spans="1:13" x14ac:dyDescent="0.25">
      <c r="A27" s="3" t="s">
        <v>85</v>
      </c>
      <c r="B27" s="3" t="s">
        <v>21</v>
      </c>
      <c r="C27" s="45">
        <f ca="1">IFERROR(NOW()-VLOOKUP(A27,Table6[[#All],[Employee Name]:[Date Joined]],3,0),"")</f>
        <v>1287.6212601851876</v>
      </c>
      <c r="D27" s="13"/>
      <c r="E27" s="36" t="s">
        <v>2</v>
      </c>
      <c r="F27" s="17"/>
      <c r="G27" s="17"/>
      <c r="H27" s="36" t="s">
        <v>2</v>
      </c>
      <c r="I27" s="18"/>
      <c r="J27" s="21">
        <f>COUNTIF(Quarter1!$E27:$H27,"yes")</f>
        <v>2</v>
      </c>
      <c r="K27" s="22">
        <f t="shared" si="0"/>
        <v>0</v>
      </c>
      <c r="L27" s="22">
        <f t="shared" si="1"/>
        <v>2</v>
      </c>
      <c r="M27" s="6" t="str">
        <f>IFERROR(#REF!/#REF!,"")</f>
        <v/>
      </c>
    </row>
    <row r="28" spans="1:13" x14ac:dyDescent="0.25">
      <c r="A28" s="3" t="s">
        <v>86</v>
      </c>
      <c r="B28" s="3" t="s">
        <v>21</v>
      </c>
      <c r="C28" s="45">
        <f ca="1">IFERROR(NOW()-VLOOKUP(A28,Table6[[#All],[Employee Name]:[Date Joined]],3,0),"")</f>
        <v>4980.6212601851876</v>
      </c>
      <c r="D28" s="13"/>
      <c r="E28" s="36" t="s">
        <v>2</v>
      </c>
      <c r="F28" s="17"/>
      <c r="G28" s="17"/>
      <c r="H28" s="36" t="s">
        <v>2</v>
      </c>
      <c r="I28" s="18"/>
      <c r="J28" s="21">
        <f>COUNTIF(Quarter1!$E28:$H28,"yes")</f>
        <v>2</v>
      </c>
      <c r="K28" s="22">
        <f t="shared" si="0"/>
        <v>0</v>
      </c>
      <c r="L28" s="22">
        <f t="shared" si="1"/>
        <v>2</v>
      </c>
      <c r="M28" s="6" t="str">
        <f>IFERROR(#REF!/#REF!,"")</f>
        <v/>
      </c>
    </row>
    <row r="29" spans="1:13" x14ac:dyDescent="0.25">
      <c r="A29" s="3" t="s">
        <v>87</v>
      </c>
      <c r="B29" s="3" t="s">
        <v>21</v>
      </c>
      <c r="C29" s="45">
        <f ca="1">IFERROR(NOW()-VLOOKUP(A29,Table6[[#All],[Employee Name]:[Date Joined]],3,0),"")</f>
        <v>874.62126018518757</v>
      </c>
      <c r="D29" s="13"/>
      <c r="E29" s="36" t="s">
        <v>2</v>
      </c>
      <c r="F29" s="17"/>
      <c r="G29" s="17"/>
      <c r="H29" s="36" t="s">
        <v>2</v>
      </c>
      <c r="I29" s="18"/>
      <c r="J29" s="21">
        <f>COUNTIF(Quarter1!$E29:$H29,"yes")</f>
        <v>2</v>
      </c>
      <c r="K29" s="22">
        <f t="shared" si="0"/>
        <v>0</v>
      </c>
      <c r="L29" s="22">
        <f t="shared" si="1"/>
        <v>2</v>
      </c>
      <c r="M29" s="6" t="str">
        <f>IFERROR(#REF!/#REF!,"")</f>
        <v/>
      </c>
    </row>
    <row r="30" spans="1:13" x14ac:dyDescent="0.25">
      <c r="A30" s="3" t="s">
        <v>88</v>
      </c>
      <c r="B30" s="3" t="s">
        <v>21</v>
      </c>
      <c r="C30" s="45">
        <f ca="1">IFERROR(NOW()-VLOOKUP(A30,Table6[[#All],[Employee Name]:[Date Joined]],3,0),"")</f>
        <v>767.62126018518757</v>
      </c>
      <c r="D30" s="13"/>
      <c r="E30" s="36" t="s">
        <v>2</v>
      </c>
      <c r="F30" s="17"/>
      <c r="G30" s="17"/>
      <c r="H30" s="36" t="s">
        <v>2</v>
      </c>
      <c r="I30" s="18"/>
      <c r="J30" s="21">
        <f>COUNTIF(Quarter1!$E30:$H30,"yes")</f>
        <v>2</v>
      </c>
      <c r="K30" s="22">
        <f t="shared" si="0"/>
        <v>0</v>
      </c>
      <c r="L30" s="22">
        <f t="shared" si="1"/>
        <v>2</v>
      </c>
      <c r="M30" s="6" t="str">
        <f>IFERROR(#REF!/#REF!,"")</f>
        <v/>
      </c>
    </row>
    <row r="31" spans="1:13" x14ac:dyDescent="0.25">
      <c r="A31" s="3" t="s">
        <v>89</v>
      </c>
      <c r="B31" s="3" t="s">
        <v>21</v>
      </c>
      <c r="C31" s="45">
        <f ca="1">IFERROR(NOW()-VLOOKUP(A31,Table6[[#All],[Employee Name]:[Date Joined]],3,0),"")</f>
        <v>767.62126018518757</v>
      </c>
      <c r="D31" s="13"/>
      <c r="E31" s="36" t="s">
        <v>2</v>
      </c>
      <c r="F31" s="17"/>
      <c r="G31" s="17"/>
      <c r="H31" s="36" t="s">
        <v>2</v>
      </c>
      <c r="I31" s="18"/>
      <c r="J31" s="21">
        <f>COUNTIF(Quarter1!$E31:$H31,"yes")</f>
        <v>2</v>
      </c>
      <c r="K31" s="22">
        <f t="shared" si="0"/>
        <v>0</v>
      </c>
      <c r="L31" s="22">
        <f t="shared" si="1"/>
        <v>2</v>
      </c>
      <c r="M31" s="6" t="str">
        <f>IFERROR(#REF!/#REF!,"")</f>
        <v/>
      </c>
    </row>
    <row r="32" spans="1:13" x14ac:dyDescent="0.25">
      <c r="A32" s="3" t="s">
        <v>90</v>
      </c>
      <c r="B32" s="3" t="s">
        <v>21</v>
      </c>
      <c r="C32" s="45">
        <f ca="1">IFERROR(NOW()-VLOOKUP(A32,Table6[[#All],[Employee Name]:[Date Joined]],3,0),"")</f>
        <v>2686.6212601851876</v>
      </c>
      <c r="D32" s="13"/>
      <c r="E32" s="37" t="s">
        <v>3</v>
      </c>
      <c r="F32" s="17"/>
      <c r="G32" s="17"/>
      <c r="H32" s="36" t="s">
        <v>2</v>
      </c>
      <c r="I32" s="18"/>
      <c r="J32" s="21">
        <f>COUNTIF(Quarter1!$E32:$H32,"yes")</f>
        <v>1</v>
      </c>
      <c r="K32" s="22">
        <f t="shared" si="0"/>
        <v>1</v>
      </c>
      <c r="L32" s="22">
        <f t="shared" si="1"/>
        <v>2</v>
      </c>
      <c r="M32" s="6" t="str">
        <f>IFERROR(#REF!/#REF!,"")</f>
        <v/>
      </c>
    </row>
    <row r="33" spans="1:13" x14ac:dyDescent="0.25">
      <c r="A33" s="3" t="s">
        <v>91</v>
      </c>
      <c r="B33" s="3" t="s">
        <v>21</v>
      </c>
      <c r="C33" s="45">
        <f ca="1">IFERROR(NOW()-VLOOKUP(A33,Table6[[#All],[Employee Name]:[Date Joined]],3,0),"")</f>
        <v>1193.6212601851876</v>
      </c>
      <c r="D33" s="13"/>
      <c r="E33" s="37" t="s">
        <v>3</v>
      </c>
      <c r="F33" s="17"/>
      <c r="G33" s="17"/>
      <c r="H33" s="36" t="s">
        <v>2</v>
      </c>
      <c r="I33" s="18"/>
      <c r="J33" s="21">
        <f>COUNTIF(Quarter1!$E33:$H33,"yes")</f>
        <v>1</v>
      </c>
      <c r="K33" s="22">
        <f t="shared" si="0"/>
        <v>1</v>
      </c>
      <c r="L33" s="22">
        <f t="shared" si="1"/>
        <v>2</v>
      </c>
      <c r="M33" s="6" t="str">
        <f>IFERROR(#REF!/#REF!,"")</f>
        <v/>
      </c>
    </row>
    <row r="34" spans="1:13" x14ac:dyDescent="0.25">
      <c r="A34" s="3" t="s">
        <v>92</v>
      </c>
      <c r="B34" s="3" t="s">
        <v>21</v>
      </c>
      <c r="C34" s="45">
        <f ca="1">IFERROR(NOW()-VLOOKUP(A34,Table6[[#All],[Employee Name]:[Date Joined]],3,0),"")</f>
        <v>1193.6212601851876</v>
      </c>
      <c r="D34" s="13"/>
      <c r="E34" s="37" t="s">
        <v>3</v>
      </c>
      <c r="F34" s="17"/>
      <c r="G34" s="17"/>
      <c r="H34" s="36" t="s">
        <v>2</v>
      </c>
      <c r="I34" s="18"/>
      <c r="J34" s="21">
        <f>COUNTIF(Quarter1!$E34:$H34,"yes")</f>
        <v>1</v>
      </c>
      <c r="K34" s="22">
        <f t="shared" si="0"/>
        <v>1</v>
      </c>
      <c r="L34" s="22">
        <f t="shared" si="1"/>
        <v>2</v>
      </c>
      <c r="M34" s="6" t="str">
        <f>IFERROR(#REF!/#REF!,"")</f>
        <v/>
      </c>
    </row>
    <row r="35" spans="1:13" x14ac:dyDescent="0.25">
      <c r="A35" s="3" t="s">
        <v>93</v>
      </c>
      <c r="B35" s="3" t="s">
        <v>21</v>
      </c>
      <c r="C35" s="45">
        <f ca="1">IFERROR(NOW()-VLOOKUP(A35,Table6[[#All],[Employee Name]:[Date Joined]],3,0),"")</f>
        <v>2090.6212601851876</v>
      </c>
      <c r="D35" s="13"/>
      <c r="E35" s="37" t="s">
        <v>3</v>
      </c>
      <c r="F35" s="17"/>
      <c r="G35" s="17"/>
      <c r="H35" s="36" t="s">
        <v>2</v>
      </c>
      <c r="I35" s="18"/>
      <c r="J35" s="21">
        <f>COUNTIF(Quarter1!$E35:$H35,"yes")</f>
        <v>1</v>
      </c>
      <c r="K35" s="22">
        <f t="shared" si="0"/>
        <v>1</v>
      </c>
      <c r="L35" s="22">
        <f t="shared" si="1"/>
        <v>2</v>
      </c>
      <c r="M35" s="6" t="str">
        <f>IFERROR(#REF!/#REF!,"")</f>
        <v/>
      </c>
    </row>
    <row r="36" spans="1:13" x14ac:dyDescent="0.25">
      <c r="A36" s="3" t="s">
        <v>94</v>
      </c>
      <c r="B36" s="3" t="s">
        <v>21</v>
      </c>
      <c r="C36" s="45">
        <f ca="1">IFERROR(NOW()-VLOOKUP(A36,Table6[[#All],[Employee Name]:[Date Joined]],3,0),"")</f>
        <v>524.62126018518757</v>
      </c>
      <c r="D36" s="13"/>
      <c r="E36" s="36" t="s">
        <v>2</v>
      </c>
      <c r="F36" s="17"/>
      <c r="G36" s="17"/>
      <c r="H36" s="36" t="s">
        <v>2</v>
      </c>
      <c r="I36" s="18"/>
      <c r="J36" s="21">
        <f>COUNTIF(Quarter1!$E36:$H36,"yes")</f>
        <v>2</v>
      </c>
      <c r="K36" s="22">
        <f t="shared" si="0"/>
        <v>0</v>
      </c>
      <c r="L36" s="22">
        <f t="shared" si="1"/>
        <v>2</v>
      </c>
      <c r="M36" s="6" t="str">
        <f>IFERROR(#REF!/#REF!,"")</f>
        <v/>
      </c>
    </row>
    <row r="37" spans="1:13" x14ac:dyDescent="0.25">
      <c r="A37" s="3" t="s">
        <v>95</v>
      </c>
      <c r="B37" s="3" t="s">
        <v>21</v>
      </c>
      <c r="C37" s="45">
        <f ca="1">IFERROR(NOW()-VLOOKUP(A37,Table6[[#All],[Employee Name]:[Date Joined]],3,0),"")</f>
        <v>3250.6212601851876</v>
      </c>
      <c r="D37" s="13"/>
      <c r="E37" s="36" t="s">
        <v>2</v>
      </c>
      <c r="F37" s="17"/>
      <c r="G37" s="17"/>
      <c r="H37" s="36" t="s">
        <v>2</v>
      </c>
      <c r="I37" s="18"/>
      <c r="J37" s="21">
        <f>COUNTIF(Quarter1!$E37:$H37,"yes")</f>
        <v>2</v>
      </c>
      <c r="K37" s="22">
        <f t="shared" si="0"/>
        <v>0</v>
      </c>
      <c r="L37" s="22">
        <f t="shared" si="1"/>
        <v>2</v>
      </c>
      <c r="M37" s="6" t="str">
        <f>IFERROR(#REF!/#REF!,"")</f>
        <v/>
      </c>
    </row>
    <row r="38" spans="1:13" x14ac:dyDescent="0.25">
      <c r="A38" s="3" t="s">
        <v>96</v>
      </c>
      <c r="B38" s="3" t="s">
        <v>21</v>
      </c>
      <c r="C38" s="45">
        <f ca="1">IFERROR(NOW()-VLOOKUP(A38,Table6[[#All],[Employee Name]:[Date Joined]],3,0),"")</f>
        <v>4797.6212601851876</v>
      </c>
      <c r="D38" s="13"/>
      <c r="E38" s="37" t="s">
        <v>3</v>
      </c>
      <c r="F38" s="17"/>
      <c r="G38" s="17"/>
      <c r="H38" s="36" t="s">
        <v>2</v>
      </c>
      <c r="I38" s="18"/>
      <c r="J38" s="21">
        <f>COUNTIF(Quarter1!$E38:$H38,"yes")</f>
        <v>1</v>
      </c>
      <c r="K38" s="22">
        <f t="shared" si="0"/>
        <v>1</v>
      </c>
      <c r="L38" s="22">
        <f t="shared" si="1"/>
        <v>2</v>
      </c>
      <c r="M38" s="6" t="str">
        <f>IFERROR(#REF!/#REF!,"")</f>
        <v/>
      </c>
    </row>
    <row r="39" spans="1:13" x14ac:dyDescent="0.25">
      <c r="A39" s="3" t="s">
        <v>97</v>
      </c>
      <c r="B39" s="3" t="s">
        <v>22</v>
      </c>
      <c r="C39" s="45">
        <f ca="1">IFERROR(NOW()-VLOOKUP(A39,Table6[[#All],[Employee Name]:[Date Joined]],3,0),"")</f>
        <v>888.62126018518757</v>
      </c>
      <c r="D39" s="13"/>
      <c r="E39" s="37" t="s">
        <v>3</v>
      </c>
      <c r="F39" s="17"/>
      <c r="G39" s="17"/>
      <c r="H39" s="36" t="s">
        <v>2</v>
      </c>
      <c r="I39" s="18"/>
      <c r="J39" s="21">
        <f>COUNTIF(Quarter1!$E39:$H39,"yes")</f>
        <v>1</v>
      </c>
      <c r="K39" s="22">
        <f t="shared" si="0"/>
        <v>1</v>
      </c>
      <c r="L39" s="22">
        <f t="shared" si="1"/>
        <v>2</v>
      </c>
      <c r="M39" s="6" t="str">
        <f>IFERROR(#REF!/#REF!,"")</f>
        <v/>
      </c>
    </row>
    <row r="40" spans="1:13" x14ac:dyDescent="0.25">
      <c r="A40" s="3" t="s">
        <v>98</v>
      </c>
      <c r="B40" s="3" t="s">
        <v>22</v>
      </c>
      <c r="C40" s="45">
        <f ca="1">IFERROR(NOW()-VLOOKUP(A40,Table6[[#All],[Employee Name]:[Date Joined]],3,0),"")</f>
        <v>2700.6212601851876</v>
      </c>
      <c r="D40" s="13"/>
      <c r="E40" s="37" t="s">
        <v>3</v>
      </c>
      <c r="F40" s="17"/>
      <c r="G40" s="17"/>
      <c r="H40" s="36" t="s">
        <v>2</v>
      </c>
      <c r="I40" s="18"/>
      <c r="J40" s="21">
        <f>COUNTIF(Quarter1!$E40:$H40,"yes")</f>
        <v>1</v>
      </c>
      <c r="K40" s="22">
        <f t="shared" si="0"/>
        <v>1</v>
      </c>
      <c r="L40" s="22">
        <f t="shared" si="1"/>
        <v>2</v>
      </c>
      <c r="M40" s="6" t="str">
        <f>IFERROR(#REF!/#REF!,"")</f>
        <v/>
      </c>
    </row>
    <row r="41" spans="1:13" x14ac:dyDescent="0.25">
      <c r="A41" s="3" t="s">
        <v>99</v>
      </c>
      <c r="B41" s="3" t="s">
        <v>22</v>
      </c>
      <c r="C41" s="45">
        <f ca="1">IFERROR(NOW()-VLOOKUP(A41,Table6[[#All],[Employee Name]:[Date Joined]],3,0),"")</f>
        <v>634.62126018518757</v>
      </c>
      <c r="D41" s="13"/>
      <c r="E41" s="36" t="s">
        <v>2</v>
      </c>
      <c r="F41" s="17"/>
      <c r="G41" s="17"/>
      <c r="H41" s="37" t="s">
        <v>3</v>
      </c>
      <c r="I41" s="18"/>
      <c r="J41" s="21">
        <f>COUNTIF(Quarter1!$E41:$H41,"yes")</f>
        <v>1</v>
      </c>
      <c r="K41" s="22">
        <f t="shared" si="0"/>
        <v>1</v>
      </c>
      <c r="L41" s="22">
        <f t="shared" si="1"/>
        <v>2</v>
      </c>
      <c r="M41" s="6" t="str">
        <f>IFERROR(#REF!/#REF!,"")</f>
        <v/>
      </c>
    </row>
    <row r="42" spans="1:13" x14ac:dyDescent="0.25">
      <c r="A42" s="3" t="s">
        <v>100</v>
      </c>
      <c r="B42" s="3" t="s">
        <v>22</v>
      </c>
      <c r="C42" s="45">
        <f ca="1">IFERROR(NOW()-VLOOKUP(A42,Table6[[#All],[Employee Name]:[Date Joined]],3,0),"")</f>
        <v>2791.6212601851876</v>
      </c>
      <c r="D42" s="13"/>
      <c r="E42" s="36" t="s">
        <v>2</v>
      </c>
      <c r="F42" s="17"/>
      <c r="G42" s="17"/>
      <c r="H42" s="36" t="s">
        <v>2</v>
      </c>
      <c r="I42" s="18"/>
      <c r="J42" s="21">
        <f>COUNTIF(Quarter1!$E42:$H42,"yes")</f>
        <v>2</v>
      </c>
      <c r="K42" s="22">
        <f t="shared" si="0"/>
        <v>0</v>
      </c>
      <c r="L42" s="22">
        <f t="shared" si="1"/>
        <v>2</v>
      </c>
      <c r="M42" s="6" t="str">
        <f>IFERROR(#REF!/#REF!,"")</f>
        <v/>
      </c>
    </row>
    <row r="43" spans="1:13" x14ac:dyDescent="0.25">
      <c r="A43" s="3" t="s">
        <v>101</v>
      </c>
      <c r="B43" s="3" t="s">
        <v>22</v>
      </c>
      <c r="C43" s="45">
        <f ca="1">IFERROR(NOW()-VLOOKUP(A43,Table6[[#All],[Employee Name]:[Date Joined]],3,0),"")</f>
        <v>1154.6212601851876</v>
      </c>
      <c r="D43" s="13"/>
      <c r="E43" s="37" t="s">
        <v>3</v>
      </c>
      <c r="F43" s="17"/>
      <c r="G43" s="17"/>
      <c r="H43" s="37" t="s">
        <v>3</v>
      </c>
      <c r="I43" s="18"/>
      <c r="J43" s="21">
        <f>COUNTIF(Quarter1!$E43:$H43,"yes")</f>
        <v>0</v>
      </c>
      <c r="K43" s="22">
        <f t="shared" si="0"/>
        <v>2</v>
      </c>
      <c r="L43" s="22">
        <f t="shared" si="1"/>
        <v>2</v>
      </c>
      <c r="M43" s="6" t="str">
        <f>IFERROR(#REF!/#REF!,"")</f>
        <v/>
      </c>
    </row>
    <row r="44" spans="1:13" x14ac:dyDescent="0.25">
      <c r="A44" s="3" t="s">
        <v>102</v>
      </c>
      <c r="B44" s="3" t="s">
        <v>22</v>
      </c>
      <c r="C44" s="45">
        <f ca="1">IFERROR(NOW()-VLOOKUP(A44,Table6[[#All],[Employee Name]:[Date Joined]],3,0),"")</f>
        <v>1993.6212601851876</v>
      </c>
      <c r="D44" s="13"/>
      <c r="E44" s="37" t="s">
        <v>3</v>
      </c>
      <c r="F44" s="17"/>
      <c r="G44" s="17"/>
      <c r="H44" s="36" t="s">
        <v>2</v>
      </c>
      <c r="I44" s="18"/>
      <c r="J44" s="21">
        <f>COUNTIF(Quarter1!$E44:$H44,"yes")</f>
        <v>1</v>
      </c>
      <c r="K44" s="22">
        <f t="shared" si="0"/>
        <v>1</v>
      </c>
      <c r="L44" s="22">
        <f t="shared" si="1"/>
        <v>2</v>
      </c>
      <c r="M44" s="6" t="str">
        <f>IFERROR(#REF!/#REF!,"")</f>
        <v/>
      </c>
    </row>
    <row r="45" spans="1:13" x14ac:dyDescent="0.25">
      <c r="A45" s="3" t="s">
        <v>103</v>
      </c>
      <c r="B45" s="3" t="s">
        <v>22</v>
      </c>
      <c r="C45" s="45">
        <f ca="1">IFERROR(NOW()-VLOOKUP(A45,Table6[[#All],[Employee Name]:[Date Joined]],3,0),"")</f>
        <v>1539.6212601851876</v>
      </c>
      <c r="D45" s="13"/>
      <c r="E45" s="37" t="s">
        <v>3</v>
      </c>
      <c r="F45" s="17"/>
      <c r="G45" s="17"/>
      <c r="H45" s="36" t="s">
        <v>2</v>
      </c>
      <c r="I45" s="18"/>
      <c r="J45" s="21">
        <f>COUNTIF(Quarter1!$E45:$H45,"yes")</f>
        <v>1</v>
      </c>
      <c r="K45" s="22">
        <f t="shared" si="0"/>
        <v>1</v>
      </c>
      <c r="L45" s="22">
        <f t="shared" si="1"/>
        <v>2</v>
      </c>
      <c r="M45" s="6" t="str">
        <f>IFERROR(#REF!/#REF!,"")</f>
        <v/>
      </c>
    </row>
    <row r="46" spans="1:13" x14ac:dyDescent="0.25">
      <c r="A46" s="3" t="s">
        <v>104</v>
      </c>
      <c r="B46" s="3" t="s">
        <v>22</v>
      </c>
      <c r="C46" s="45">
        <f ca="1">IFERROR(NOW()-VLOOKUP(A46,Table6[[#All],[Employee Name]:[Date Joined]],3,0),"")</f>
        <v>678.62126018518757</v>
      </c>
      <c r="D46" s="13"/>
      <c r="E46" s="36" t="s">
        <v>2</v>
      </c>
      <c r="F46" s="17"/>
      <c r="G46" s="17"/>
      <c r="H46" s="36" t="s">
        <v>2</v>
      </c>
      <c r="I46" s="18"/>
      <c r="J46" s="21">
        <f>COUNTIF(Quarter1!$E46:$H46,"yes")</f>
        <v>2</v>
      </c>
      <c r="K46" s="22">
        <f t="shared" si="0"/>
        <v>0</v>
      </c>
      <c r="L46" s="22">
        <f t="shared" si="1"/>
        <v>2</v>
      </c>
      <c r="M46" s="6" t="str">
        <f>IFERROR(#REF!/#REF!,"")</f>
        <v/>
      </c>
    </row>
    <row r="47" spans="1:13" x14ac:dyDescent="0.25">
      <c r="A47" s="3" t="s">
        <v>105</v>
      </c>
      <c r="B47" s="3" t="s">
        <v>22</v>
      </c>
      <c r="C47" s="45">
        <f ca="1">IFERROR(NOW()-VLOOKUP(A47,Table6[[#All],[Employee Name]:[Date Joined]],3,0),"")</f>
        <v>790.62126018518757</v>
      </c>
      <c r="D47" s="13"/>
      <c r="E47" s="36" t="s">
        <v>2</v>
      </c>
      <c r="F47" s="17"/>
      <c r="G47" s="17"/>
      <c r="H47" s="36" t="s">
        <v>2</v>
      </c>
      <c r="I47" s="18"/>
      <c r="J47" s="21">
        <f>COUNTIF(Quarter1!$E47:$H47,"yes")</f>
        <v>2</v>
      </c>
      <c r="K47" s="22">
        <f t="shared" si="0"/>
        <v>0</v>
      </c>
      <c r="L47" s="22">
        <f t="shared" si="1"/>
        <v>2</v>
      </c>
      <c r="M47" s="6" t="str">
        <f>IFERROR(#REF!/#REF!,"")</f>
        <v/>
      </c>
    </row>
    <row r="48" spans="1:13" x14ac:dyDescent="0.25">
      <c r="A48" s="3" t="s">
        <v>106</v>
      </c>
      <c r="B48" s="3" t="s">
        <v>22</v>
      </c>
      <c r="C48" s="45">
        <f ca="1">IFERROR(NOW()-VLOOKUP(A48,Table6[[#All],[Employee Name]:[Date Joined]],3,0),"")</f>
        <v>2751.6212601851876</v>
      </c>
      <c r="D48" s="13"/>
      <c r="E48" s="37" t="s">
        <v>3</v>
      </c>
      <c r="F48" s="17"/>
      <c r="G48" s="17"/>
      <c r="H48" s="36" t="s">
        <v>2</v>
      </c>
      <c r="I48" s="18"/>
      <c r="J48" s="21">
        <f>COUNTIF(Quarter1!$E48:$H48,"yes")</f>
        <v>1</v>
      </c>
      <c r="K48" s="22">
        <f t="shared" si="0"/>
        <v>1</v>
      </c>
      <c r="L48" s="22">
        <f t="shared" si="1"/>
        <v>2</v>
      </c>
      <c r="M48" s="6" t="str">
        <f>IFERROR(#REF!/#REF!,"")</f>
        <v/>
      </c>
    </row>
    <row r="49" spans="1:13" x14ac:dyDescent="0.25">
      <c r="A49" s="3" t="s">
        <v>107</v>
      </c>
      <c r="B49" s="3" t="s">
        <v>22</v>
      </c>
      <c r="C49" s="45">
        <f ca="1">IFERROR(NOW()-VLOOKUP(A49,Table6[[#All],[Employee Name]:[Date Joined]],3,0),"")</f>
        <v>1056.6212601851876</v>
      </c>
      <c r="D49" s="13"/>
      <c r="E49" s="37" t="s">
        <v>3</v>
      </c>
      <c r="F49" s="17"/>
      <c r="G49" s="17"/>
      <c r="H49" s="36" t="s">
        <v>2</v>
      </c>
      <c r="I49" s="18"/>
      <c r="J49" s="21">
        <f>COUNTIF(Quarter1!$E49:$H49,"yes")</f>
        <v>1</v>
      </c>
      <c r="K49" s="22">
        <f t="shared" si="0"/>
        <v>1</v>
      </c>
      <c r="L49" s="22">
        <f t="shared" si="1"/>
        <v>2</v>
      </c>
      <c r="M49" s="6" t="str">
        <f>IFERROR(#REF!/#REF!,"")</f>
        <v/>
      </c>
    </row>
    <row r="50" spans="1:13" x14ac:dyDescent="0.25">
      <c r="A50" s="3" t="s">
        <v>108</v>
      </c>
      <c r="B50" s="3" t="s">
        <v>22</v>
      </c>
      <c r="C50" s="45">
        <f ca="1">IFERROR(NOW()-VLOOKUP(A50,Table6[[#All],[Employee Name]:[Date Joined]],3,0),"")</f>
        <v>888.62126018518757</v>
      </c>
      <c r="D50" s="13"/>
      <c r="E50" s="37" t="s">
        <v>3</v>
      </c>
      <c r="F50" s="17"/>
      <c r="G50" s="17"/>
      <c r="H50" s="36" t="s">
        <v>2</v>
      </c>
      <c r="I50" s="18"/>
      <c r="J50" s="21">
        <f>COUNTIF(Quarter1!$E50:$H50,"yes")</f>
        <v>1</v>
      </c>
      <c r="K50" s="22">
        <f t="shared" si="0"/>
        <v>1</v>
      </c>
      <c r="L50" s="22">
        <f t="shared" si="1"/>
        <v>2</v>
      </c>
      <c r="M50" s="6" t="str">
        <f>IFERROR(#REF!/#REF!,"")</f>
        <v/>
      </c>
    </row>
    <row r="51" spans="1:13" x14ac:dyDescent="0.25">
      <c r="A51" s="3" t="s">
        <v>109</v>
      </c>
      <c r="B51" s="3" t="s">
        <v>23</v>
      </c>
      <c r="C51" s="45">
        <f ca="1">IFERROR(NOW()-VLOOKUP(A51,Table6[[#All],[Employee Name]:[Date Joined]],3,0),"")</f>
        <v>2939.6212601851876</v>
      </c>
      <c r="D51" s="13"/>
      <c r="E51" s="36" t="s">
        <v>2</v>
      </c>
      <c r="F51" s="17"/>
      <c r="G51" s="17"/>
      <c r="H51" s="36" t="s">
        <v>2</v>
      </c>
      <c r="I51" s="18"/>
      <c r="J51" s="21">
        <f>COUNTIF(Quarter1!$E51:$H51,"yes")</f>
        <v>2</v>
      </c>
      <c r="K51" s="22">
        <f t="shared" si="0"/>
        <v>0</v>
      </c>
      <c r="L51" s="22">
        <f t="shared" si="1"/>
        <v>2</v>
      </c>
      <c r="M51" s="6" t="str">
        <f>IFERROR(#REF!/#REF!,"")</f>
        <v/>
      </c>
    </row>
    <row r="52" spans="1:13" x14ac:dyDescent="0.25">
      <c r="A52" s="3" t="s">
        <v>110</v>
      </c>
      <c r="B52" s="3" t="s">
        <v>23</v>
      </c>
      <c r="C52" s="45">
        <f ca="1">IFERROR(NOW()-VLOOKUP(A52,Table6[[#All],[Employee Name]:[Date Joined]],3,0),"")</f>
        <v>761.62126018518757</v>
      </c>
      <c r="D52" s="13"/>
      <c r="E52" s="36" t="s">
        <v>2</v>
      </c>
      <c r="F52" s="17"/>
      <c r="G52" s="17"/>
      <c r="H52" s="36" t="s">
        <v>2</v>
      </c>
      <c r="I52" s="18"/>
      <c r="J52" s="21">
        <f>COUNTIF(Quarter1!$E52:$H52,"yes")</f>
        <v>2</v>
      </c>
      <c r="K52" s="22">
        <f t="shared" si="0"/>
        <v>0</v>
      </c>
      <c r="L52" s="22">
        <f t="shared" si="1"/>
        <v>2</v>
      </c>
      <c r="M52" s="6" t="str">
        <f>IFERROR(#REF!/#REF!,"")</f>
        <v/>
      </c>
    </row>
    <row r="53" spans="1:13" x14ac:dyDescent="0.25">
      <c r="A53" s="3" t="s">
        <v>111</v>
      </c>
      <c r="B53" s="3" t="s">
        <v>245</v>
      </c>
      <c r="C53" s="45" t="str">
        <f ca="1">IFERROR(NOW()-VLOOKUP(A53,Table6[[#All],[Employee Name]:[Date Joined]],3,0),"")</f>
        <v/>
      </c>
      <c r="D53" s="13"/>
      <c r="E53" s="39" t="s">
        <v>41</v>
      </c>
      <c r="F53" s="17"/>
      <c r="G53" s="17"/>
      <c r="H53" s="39" t="s">
        <v>41</v>
      </c>
      <c r="I53" s="18"/>
      <c r="J53" s="21">
        <f>COUNTIF(Quarter1!$E53:$H53,"yes")</f>
        <v>0</v>
      </c>
      <c r="K53" s="22">
        <f t="shared" si="0"/>
        <v>0</v>
      </c>
      <c r="L53" s="22">
        <f t="shared" si="1"/>
        <v>0</v>
      </c>
      <c r="M53" s="6" t="str">
        <f>IFERROR(#REF!/#REF!,"")</f>
        <v/>
      </c>
    </row>
    <row r="54" spans="1:13" x14ac:dyDescent="0.25">
      <c r="A54" s="3" t="s">
        <v>112</v>
      </c>
      <c r="B54" s="3" t="s">
        <v>23</v>
      </c>
      <c r="C54" s="45">
        <f ca="1">IFERROR(NOW()-VLOOKUP(A54,Table6[[#All],[Employee Name]:[Date Joined]],3,0),"")</f>
        <v>761.62126018518757</v>
      </c>
      <c r="D54" s="13"/>
      <c r="E54" s="36" t="s">
        <v>2</v>
      </c>
      <c r="F54" s="17"/>
      <c r="G54" s="17"/>
      <c r="H54" s="36" t="s">
        <v>2</v>
      </c>
      <c r="I54" s="18"/>
      <c r="J54" s="21">
        <f>COUNTIF(Quarter1!$E54:$H54,"yes")</f>
        <v>2</v>
      </c>
      <c r="K54" s="22">
        <f t="shared" si="0"/>
        <v>0</v>
      </c>
      <c r="L54" s="22">
        <f t="shared" si="1"/>
        <v>2</v>
      </c>
      <c r="M54" s="6" t="str">
        <f>IFERROR(#REF!/#REF!,"")</f>
        <v/>
      </c>
    </row>
    <row r="55" spans="1:13" x14ac:dyDescent="0.25">
      <c r="A55" s="3" t="s">
        <v>113</v>
      </c>
      <c r="B55" s="3" t="s">
        <v>23</v>
      </c>
      <c r="C55" s="45">
        <f ca="1">IFERROR(NOW()-VLOOKUP(A55,Table6[[#All],[Employee Name]:[Date Joined]],3,0),"")</f>
        <v>692.62126018518757</v>
      </c>
      <c r="D55" s="13"/>
      <c r="E55" s="37" t="s">
        <v>3</v>
      </c>
      <c r="F55" s="17"/>
      <c r="G55" s="17"/>
      <c r="H55" s="36" t="s">
        <v>2</v>
      </c>
      <c r="I55" s="18"/>
      <c r="J55" s="21">
        <f>COUNTIF(Quarter1!$E55:$H55,"yes")</f>
        <v>1</v>
      </c>
      <c r="K55" s="22">
        <f t="shared" si="0"/>
        <v>1</v>
      </c>
      <c r="L55" s="22">
        <f t="shared" si="1"/>
        <v>2</v>
      </c>
      <c r="M55" s="6" t="str">
        <f>IFERROR(#REF!/#REF!,"")</f>
        <v/>
      </c>
    </row>
    <row r="56" spans="1:13" x14ac:dyDescent="0.25">
      <c r="A56" s="3" t="s">
        <v>114</v>
      </c>
      <c r="B56" s="3" t="s">
        <v>23</v>
      </c>
      <c r="C56" s="45">
        <f ca="1">IFERROR(NOW()-VLOOKUP(A56,Table6[[#All],[Employee Name]:[Date Joined]],3,0),"")</f>
        <v>3188.6212601851876</v>
      </c>
      <c r="D56" s="13"/>
      <c r="E56" s="36" t="s">
        <v>2</v>
      </c>
      <c r="F56" s="17"/>
      <c r="G56" s="17"/>
      <c r="H56" s="36" t="s">
        <v>2</v>
      </c>
      <c r="I56" s="18"/>
      <c r="J56" s="21">
        <f>COUNTIF(Quarter1!$E56:$H56,"yes")</f>
        <v>2</v>
      </c>
      <c r="K56" s="22">
        <f t="shared" si="0"/>
        <v>0</v>
      </c>
      <c r="L56" s="22">
        <f t="shared" si="1"/>
        <v>2</v>
      </c>
      <c r="M56" s="6" t="str">
        <f>IFERROR(#REF!/#REF!,"")</f>
        <v/>
      </c>
    </row>
    <row r="57" spans="1:13" x14ac:dyDescent="0.25">
      <c r="A57" s="3" t="s">
        <v>115</v>
      </c>
      <c r="B57" s="3" t="s">
        <v>23</v>
      </c>
      <c r="C57" s="45">
        <f ca="1">IFERROR(NOW()-VLOOKUP(A57,Table6[[#All],[Employee Name]:[Date Joined]],3,0),"")</f>
        <v>1348.6212601851876</v>
      </c>
      <c r="D57" s="13"/>
      <c r="E57" s="36" t="s">
        <v>2</v>
      </c>
      <c r="F57" s="17"/>
      <c r="G57" s="17"/>
      <c r="H57" s="36" t="s">
        <v>2</v>
      </c>
      <c r="I57" s="18"/>
      <c r="J57" s="21">
        <f>COUNTIF(Quarter1!$E57:$H57,"yes")</f>
        <v>2</v>
      </c>
      <c r="K57" s="22">
        <f t="shared" si="0"/>
        <v>0</v>
      </c>
      <c r="L57" s="22">
        <f t="shared" si="1"/>
        <v>2</v>
      </c>
      <c r="M57" s="6" t="str">
        <f>IFERROR(#REF!/#REF!,"")</f>
        <v/>
      </c>
    </row>
    <row r="58" spans="1:13" x14ac:dyDescent="0.25">
      <c r="A58" s="3" t="s">
        <v>116</v>
      </c>
      <c r="B58" s="3" t="s">
        <v>23</v>
      </c>
      <c r="C58" s="45">
        <f ca="1">IFERROR(NOW()-VLOOKUP(A58,Table6[[#All],[Employee Name]:[Date Joined]],3,0),"")</f>
        <v>1348.6212601851876</v>
      </c>
      <c r="D58" s="13"/>
      <c r="E58" s="37" t="s">
        <v>3</v>
      </c>
      <c r="F58" s="17"/>
      <c r="G58" s="17"/>
      <c r="H58" s="36" t="s">
        <v>2</v>
      </c>
      <c r="I58" s="18"/>
      <c r="J58" s="21">
        <f>COUNTIF(Quarter1!$E58:$H58,"yes")</f>
        <v>1</v>
      </c>
      <c r="K58" s="22">
        <f t="shared" si="0"/>
        <v>1</v>
      </c>
      <c r="L58" s="22">
        <f t="shared" si="1"/>
        <v>2</v>
      </c>
      <c r="M58" s="6" t="str">
        <f>IFERROR(#REF!/#REF!,"")</f>
        <v/>
      </c>
    </row>
    <row r="59" spans="1:13" x14ac:dyDescent="0.25">
      <c r="A59" s="3" t="s">
        <v>117</v>
      </c>
      <c r="B59" s="3" t="s">
        <v>23</v>
      </c>
      <c r="C59" s="45">
        <f ca="1">IFERROR(NOW()-VLOOKUP(A59,Table6[[#All],[Employee Name]:[Date Joined]],3,0),"")</f>
        <v>2869.6212601851876</v>
      </c>
      <c r="D59" s="13"/>
      <c r="E59" s="36" t="s">
        <v>2</v>
      </c>
      <c r="F59" s="17"/>
      <c r="G59" s="17"/>
      <c r="H59" s="36" t="s">
        <v>2</v>
      </c>
      <c r="I59" s="18"/>
      <c r="J59" s="21">
        <f>COUNTIF(Quarter1!$E59:$H59,"yes")</f>
        <v>2</v>
      </c>
      <c r="K59" s="22">
        <f t="shared" si="0"/>
        <v>0</v>
      </c>
      <c r="L59" s="22">
        <f t="shared" si="1"/>
        <v>2</v>
      </c>
      <c r="M59" s="6" t="str">
        <f>IFERROR(#REF!/#REF!,"")</f>
        <v/>
      </c>
    </row>
    <row r="60" spans="1:13" x14ac:dyDescent="0.25">
      <c r="A60" s="3" t="s">
        <v>118</v>
      </c>
      <c r="B60" s="3" t="s">
        <v>23</v>
      </c>
      <c r="C60" s="45">
        <f ca="1">IFERROR(NOW()-VLOOKUP(A60,Table6[[#All],[Employee Name]:[Date Joined]],3,0),"")</f>
        <v>2180.6212601851876</v>
      </c>
      <c r="D60" s="13"/>
      <c r="E60" s="36" t="s">
        <v>2</v>
      </c>
      <c r="F60" s="17"/>
      <c r="G60" s="17"/>
      <c r="H60" s="36" t="s">
        <v>2</v>
      </c>
      <c r="I60" s="18"/>
      <c r="J60" s="21">
        <f>COUNTIF(Quarter1!$E60:$H60,"yes")</f>
        <v>2</v>
      </c>
      <c r="K60" s="22">
        <f t="shared" si="0"/>
        <v>0</v>
      </c>
      <c r="L60" s="22">
        <f t="shared" si="1"/>
        <v>2</v>
      </c>
      <c r="M60" s="6" t="str">
        <f>IFERROR(#REF!/#REF!,"")</f>
        <v/>
      </c>
    </row>
    <row r="61" spans="1:13" x14ac:dyDescent="0.25">
      <c r="A61" s="3" t="s">
        <v>119</v>
      </c>
      <c r="B61" s="3" t="s">
        <v>23</v>
      </c>
      <c r="C61" s="45">
        <f ca="1">IFERROR(NOW()-VLOOKUP(A61,Table6[[#All],[Employee Name]:[Date Joined]],3,0),"")</f>
        <v>1070.6212601851876</v>
      </c>
      <c r="D61" s="13"/>
      <c r="E61" s="37" t="s">
        <v>3</v>
      </c>
      <c r="F61" s="17"/>
      <c r="G61" s="17"/>
      <c r="H61" s="36" t="s">
        <v>2</v>
      </c>
      <c r="I61" s="18"/>
      <c r="J61" s="21">
        <f>COUNTIF(Quarter1!$E61:$H61,"yes")</f>
        <v>1</v>
      </c>
      <c r="K61" s="22">
        <f t="shared" si="0"/>
        <v>1</v>
      </c>
      <c r="L61" s="22">
        <f t="shared" si="1"/>
        <v>2</v>
      </c>
      <c r="M61" s="6" t="str">
        <f>IFERROR(#REF!/#REF!,"")</f>
        <v/>
      </c>
    </row>
    <row r="62" spans="1:13" x14ac:dyDescent="0.25">
      <c r="A62" s="3" t="s">
        <v>120</v>
      </c>
      <c r="B62" s="3" t="s">
        <v>23</v>
      </c>
      <c r="C62" s="45">
        <f ca="1">IFERROR(NOW()-VLOOKUP(A62,Table6[[#All],[Employee Name]:[Date Joined]],3,0),"")</f>
        <v>2756.6212601851876</v>
      </c>
      <c r="D62" s="13"/>
      <c r="E62" s="36" t="s">
        <v>2</v>
      </c>
      <c r="F62" s="17"/>
      <c r="G62" s="17"/>
      <c r="H62" s="36" t="s">
        <v>2</v>
      </c>
      <c r="I62" s="18"/>
      <c r="J62" s="21">
        <f>COUNTIF(Quarter1!$E62:$H62,"yes")</f>
        <v>2</v>
      </c>
      <c r="K62" s="22">
        <f t="shared" si="0"/>
        <v>0</v>
      </c>
      <c r="L62" s="22">
        <f t="shared" si="1"/>
        <v>2</v>
      </c>
      <c r="M62" s="6" t="str">
        <f>IFERROR(#REF!/#REF!,"")</f>
        <v/>
      </c>
    </row>
    <row r="63" spans="1:13" x14ac:dyDescent="0.25">
      <c r="A63" s="3" t="s">
        <v>121</v>
      </c>
      <c r="B63" s="3" t="s">
        <v>23</v>
      </c>
      <c r="C63" s="45">
        <f ca="1">IFERROR(NOW()-VLOOKUP(A63,Table6[[#All],[Employee Name]:[Date Joined]],3,0),"")</f>
        <v>6255.6212601851876</v>
      </c>
      <c r="D63" s="13"/>
      <c r="E63" s="37" t="s">
        <v>3</v>
      </c>
      <c r="F63" s="17"/>
      <c r="G63" s="17"/>
      <c r="H63" s="36" t="s">
        <v>2</v>
      </c>
      <c r="I63" s="18"/>
      <c r="J63" s="21">
        <f>COUNTIF(Quarter1!$E63:$H63,"yes")</f>
        <v>1</v>
      </c>
      <c r="K63" s="22">
        <f t="shared" si="0"/>
        <v>1</v>
      </c>
      <c r="L63" s="22">
        <f t="shared" si="1"/>
        <v>2</v>
      </c>
      <c r="M63" s="6" t="str">
        <f>IFERROR(#REF!/#REF!,"")</f>
        <v/>
      </c>
    </row>
    <row r="64" spans="1:13" x14ac:dyDescent="0.25">
      <c r="A64" s="3" t="s">
        <v>122</v>
      </c>
      <c r="B64" s="3" t="s">
        <v>23</v>
      </c>
      <c r="C64" s="45">
        <f ca="1">IFERROR(NOW()-VLOOKUP(A64,Table6[[#All],[Employee Name]:[Date Joined]],3,0),"")</f>
        <v>1132.6212601851876</v>
      </c>
      <c r="D64" s="13"/>
      <c r="E64" s="36" t="s">
        <v>2</v>
      </c>
      <c r="F64" s="17"/>
      <c r="G64" s="17"/>
      <c r="H64" s="36" t="s">
        <v>2</v>
      </c>
      <c r="I64" s="18"/>
      <c r="J64" s="21">
        <f>COUNTIF(Quarter1!$E64:$H64,"yes")</f>
        <v>2</v>
      </c>
      <c r="K64" s="22">
        <f t="shared" si="0"/>
        <v>0</v>
      </c>
      <c r="L64" s="22">
        <f t="shared" si="1"/>
        <v>2</v>
      </c>
      <c r="M64" s="6" t="str">
        <f>IFERROR(#REF!/#REF!,"")</f>
        <v/>
      </c>
    </row>
    <row r="65" spans="1:13" x14ac:dyDescent="0.25">
      <c r="A65" s="3" t="s">
        <v>123</v>
      </c>
      <c r="B65" s="3" t="s">
        <v>23</v>
      </c>
      <c r="C65" s="45">
        <f ca="1">IFERROR(NOW()-VLOOKUP(A65,Table6[[#All],[Employee Name]:[Date Joined]],3,0),"")</f>
        <v>1056.6212601851876</v>
      </c>
      <c r="D65" s="13"/>
      <c r="E65" s="36" t="s">
        <v>2</v>
      </c>
      <c r="F65" s="17"/>
      <c r="G65" s="17"/>
      <c r="H65" s="36" t="s">
        <v>2</v>
      </c>
      <c r="I65" s="18"/>
      <c r="J65" s="21">
        <f>COUNTIF(Quarter1!$E65:$H65,"yes")</f>
        <v>2</v>
      </c>
      <c r="K65" s="22">
        <f t="shared" si="0"/>
        <v>0</v>
      </c>
      <c r="L65" s="22">
        <f t="shared" si="1"/>
        <v>2</v>
      </c>
      <c r="M65" s="6" t="str">
        <f>IFERROR(#REF!/#REF!,"")</f>
        <v/>
      </c>
    </row>
    <row r="66" spans="1:13" x14ac:dyDescent="0.25">
      <c r="A66" s="3" t="s">
        <v>124</v>
      </c>
      <c r="B66" s="3" t="s">
        <v>23</v>
      </c>
      <c r="C66" s="45">
        <f ca="1">IFERROR(NOW()-VLOOKUP(A66,Table6[[#All],[Employee Name]:[Date Joined]],3,0),"")</f>
        <v>664.62126018518757</v>
      </c>
      <c r="D66" s="13"/>
      <c r="E66" s="36" t="s">
        <v>2</v>
      </c>
      <c r="F66" s="17"/>
      <c r="G66" s="17"/>
      <c r="H66" s="36" t="s">
        <v>2</v>
      </c>
      <c r="I66" s="18"/>
      <c r="J66" s="21">
        <f>COUNTIF(Quarter1!$E66:$H66,"yes")</f>
        <v>2</v>
      </c>
      <c r="K66" s="22">
        <f t="shared" si="0"/>
        <v>0</v>
      </c>
      <c r="L66" s="22">
        <f t="shared" si="1"/>
        <v>2</v>
      </c>
      <c r="M66" s="6" t="str">
        <f>IFERROR(#REF!/#REF!,"")</f>
        <v/>
      </c>
    </row>
    <row r="67" spans="1:13" x14ac:dyDescent="0.25">
      <c r="A67" s="3" t="s">
        <v>125</v>
      </c>
      <c r="B67" s="3" t="s">
        <v>24</v>
      </c>
      <c r="C67" s="45">
        <f ca="1">IFERROR(NOW()-VLOOKUP(A67,Table6[[#All],[Employee Name]:[Date Joined]],3,0),"")</f>
        <v>664.62126018518757</v>
      </c>
      <c r="D67" s="13"/>
      <c r="E67" s="36" t="s">
        <v>2</v>
      </c>
      <c r="F67" s="17"/>
      <c r="G67" s="17"/>
      <c r="H67" s="36" t="s">
        <v>2</v>
      </c>
      <c r="I67" s="18"/>
      <c r="J67" s="21">
        <f>COUNTIF(Quarter1!$E67:$H67,"yes")</f>
        <v>2</v>
      </c>
      <c r="K67" s="22">
        <f t="shared" ref="K67:K130" si="2">COUNTIF(D67:I67,"No")</f>
        <v>0</v>
      </c>
      <c r="L67" s="22">
        <f t="shared" si="1"/>
        <v>2</v>
      </c>
      <c r="M67" s="6" t="str">
        <f>IFERROR(#REF!/#REF!,"")</f>
        <v/>
      </c>
    </row>
    <row r="68" spans="1:13" x14ac:dyDescent="0.25">
      <c r="A68" s="3" t="s">
        <v>126</v>
      </c>
      <c r="B68" s="3" t="s">
        <v>24</v>
      </c>
      <c r="C68" s="45">
        <f ca="1">IFERROR(NOW()-VLOOKUP(A68,Table6[[#All],[Employee Name]:[Date Joined]],3,0),"")</f>
        <v>2608.6212601851876</v>
      </c>
      <c r="D68" s="13"/>
      <c r="E68" s="37" t="s">
        <v>3</v>
      </c>
      <c r="F68" s="17"/>
      <c r="G68" s="17"/>
      <c r="H68" s="37" t="s">
        <v>3</v>
      </c>
      <c r="I68" s="18"/>
      <c r="J68" s="21">
        <f>COUNTIF(Quarter1!$E68:$H68,"yes")</f>
        <v>0</v>
      </c>
      <c r="K68" s="22">
        <f t="shared" si="2"/>
        <v>2</v>
      </c>
      <c r="L68" s="22">
        <f t="shared" ref="L68:L131" si="3">J68+K68</f>
        <v>2</v>
      </c>
      <c r="M68" s="6" t="str">
        <f>IFERROR(#REF!/#REF!,"")</f>
        <v/>
      </c>
    </row>
    <row r="69" spans="1:13" x14ac:dyDescent="0.25">
      <c r="A69" s="3" t="s">
        <v>127</v>
      </c>
      <c r="B69" s="3" t="s">
        <v>24</v>
      </c>
      <c r="C69" s="45">
        <f ca="1">IFERROR(NOW()-VLOOKUP(A69,Table6[[#All],[Employee Name]:[Date Joined]],3,0),"")</f>
        <v>3639.6212601851876</v>
      </c>
      <c r="D69" s="13"/>
      <c r="E69" s="37" t="s">
        <v>3</v>
      </c>
      <c r="F69" s="17"/>
      <c r="G69" s="17"/>
      <c r="H69" s="36" t="s">
        <v>2</v>
      </c>
      <c r="I69" s="18"/>
      <c r="J69" s="21">
        <f>COUNTIF(Quarter1!$E69:$H69,"yes")</f>
        <v>1</v>
      </c>
      <c r="K69" s="22">
        <f t="shared" si="2"/>
        <v>1</v>
      </c>
      <c r="L69" s="22">
        <f t="shared" si="3"/>
        <v>2</v>
      </c>
      <c r="M69" s="6" t="str">
        <f>IFERROR(#REF!/#REF!,"")</f>
        <v/>
      </c>
    </row>
    <row r="70" spans="1:13" x14ac:dyDescent="0.25">
      <c r="A70" s="3" t="s">
        <v>129</v>
      </c>
      <c r="B70" s="3" t="s">
        <v>24</v>
      </c>
      <c r="C70" s="45">
        <f ca="1">IFERROR(NOW()-VLOOKUP(A70,Table6[[#All],[Employee Name]:[Date Joined]],3,0),"")</f>
        <v>727.62126018518757</v>
      </c>
      <c r="D70" s="13"/>
      <c r="E70" s="36" t="s">
        <v>2</v>
      </c>
      <c r="F70" s="17"/>
      <c r="G70" s="17"/>
      <c r="H70" s="36" t="s">
        <v>2</v>
      </c>
      <c r="I70" s="18"/>
      <c r="J70" s="21">
        <f>COUNTIF(Quarter1!$E70:$H70,"yes")</f>
        <v>2</v>
      </c>
      <c r="K70" s="22">
        <f t="shared" si="2"/>
        <v>0</v>
      </c>
      <c r="L70" s="22">
        <f t="shared" si="3"/>
        <v>2</v>
      </c>
      <c r="M70" s="6" t="str">
        <f>IFERROR(#REF!/#REF!,"")</f>
        <v/>
      </c>
    </row>
    <row r="71" spans="1:13" x14ac:dyDescent="0.25">
      <c r="A71" s="3" t="s">
        <v>130</v>
      </c>
      <c r="B71" s="3" t="s">
        <v>24</v>
      </c>
      <c r="C71" s="45">
        <f ca="1">IFERROR(NOW()-VLOOKUP(A71,Table6[[#All],[Employee Name]:[Date Joined]],3,0),"")</f>
        <v>1496.6212601851876</v>
      </c>
      <c r="D71" s="13"/>
      <c r="E71" s="36" t="s">
        <v>2</v>
      </c>
      <c r="F71" s="17"/>
      <c r="G71" s="17"/>
      <c r="H71" s="36" t="s">
        <v>2</v>
      </c>
      <c r="I71" s="18"/>
      <c r="J71" s="21">
        <f>COUNTIF(Quarter1!$E71:$H71,"yes")</f>
        <v>2</v>
      </c>
      <c r="K71" s="22">
        <f t="shared" si="2"/>
        <v>0</v>
      </c>
      <c r="L71" s="22">
        <f t="shared" si="3"/>
        <v>2</v>
      </c>
      <c r="M71" s="6" t="str">
        <f>IFERROR(#REF!/#REF!,"")</f>
        <v/>
      </c>
    </row>
    <row r="72" spans="1:13" x14ac:dyDescent="0.25">
      <c r="A72" s="3" t="s">
        <v>131</v>
      </c>
      <c r="B72" s="3" t="s">
        <v>24</v>
      </c>
      <c r="C72" s="45">
        <f ca="1">IFERROR(NOW()-VLOOKUP(A72,Table6[[#All],[Employee Name]:[Date Joined]],3,0),"")</f>
        <v>1965.6212601851876</v>
      </c>
      <c r="D72" s="13"/>
      <c r="E72" s="36" t="s">
        <v>2</v>
      </c>
      <c r="F72" s="17"/>
      <c r="G72" s="17"/>
      <c r="H72" s="36" t="s">
        <v>2</v>
      </c>
      <c r="I72" s="18"/>
      <c r="J72" s="21">
        <f>COUNTIF(Quarter1!$E72:$H72,"yes")</f>
        <v>2</v>
      </c>
      <c r="K72" s="22">
        <f t="shared" si="2"/>
        <v>0</v>
      </c>
      <c r="L72" s="22">
        <f t="shared" si="3"/>
        <v>2</v>
      </c>
      <c r="M72" s="6" t="str">
        <f>IFERROR(#REF!/#REF!,"")</f>
        <v/>
      </c>
    </row>
    <row r="73" spans="1:13" x14ac:dyDescent="0.25">
      <c r="A73" s="3" t="s">
        <v>132</v>
      </c>
      <c r="B73" s="3" t="s">
        <v>24</v>
      </c>
      <c r="C73" s="45">
        <f ca="1">IFERROR(NOW()-VLOOKUP(A73,Table6[[#All],[Employee Name]:[Date Joined]],3,0),"")</f>
        <v>447.62126018518757</v>
      </c>
      <c r="D73" s="13"/>
      <c r="E73" s="36" t="s">
        <v>2</v>
      </c>
      <c r="F73" s="17"/>
      <c r="G73" s="17"/>
      <c r="H73" s="36" t="s">
        <v>2</v>
      </c>
      <c r="I73" s="18"/>
      <c r="J73" s="21">
        <f>COUNTIF(Quarter1!$E73:$H73,"yes")</f>
        <v>2</v>
      </c>
      <c r="K73" s="22">
        <f t="shared" si="2"/>
        <v>0</v>
      </c>
      <c r="L73" s="22">
        <f t="shared" si="3"/>
        <v>2</v>
      </c>
      <c r="M73" s="6" t="str">
        <f>IFERROR(#REF!/#REF!,"")</f>
        <v/>
      </c>
    </row>
    <row r="74" spans="1:13" x14ac:dyDescent="0.25">
      <c r="A74" s="3" t="s">
        <v>133</v>
      </c>
      <c r="B74" s="3" t="s">
        <v>24</v>
      </c>
      <c r="C74" s="45">
        <f ca="1">IFERROR(NOW()-VLOOKUP(A74,Table6[[#All],[Employee Name]:[Date Joined]],3,0),"")</f>
        <v>2470.6212601851876</v>
      </c>
      <c r="D74" s="13"/>
      <c r="E74" s="36" t="s">
        <v>2</v>
      </c>
      <c r="F74" s="17"/>
      <c r="G74" s="17"/>
      <c r="H74" s="36" t="s">
        <v>2</v>
      </c>
      <c r="I74" s="18"/>
      <c r="J74" s="21">
        <f>COUNTIF(Quarter1!$E74:$H74,"yes")</f>
        <v>2</v>
      </c>
      <c r="K74" s="22">
        <f t="shared" si="2"/>
        <v>0</v>
      </c>
      <c r="L74" s="22">
        <f t="shared" si="3"/>
        <v>2</v>
      </c>
      <c r="M74" s="6" t="str">
        <f>IFERROR(#REF!/#REF!,"")</f>
        <v/>
      </c>
    </row>
    <row r="75" spans="1:13" x14ac:dyDescent="0.25">
      <c r="A75" s="3" t="s">
        <v>136</v>
      </c>
      <c r="B75" s="3" t="s">
        <v>24</v>
      </c>
      <c r="C75" s="45">
        <f ca="1">IFERROR(NOW()-VLOOKUP(A75,Table6[[#All],[Employee Name]:[Date Joined]],3,0),"")</f>
        <v>600.62126018518757</v>
      </c>
      <c r="D75" s="13"/>
      <c r="E75" s="37" t="s">
        <v>3</v>
      </c>
      <c r="F75" s="17"/>
      <c r="G75" s="17"/>
      <c r="H75" s="36" t="s">
        <v>2</v>
      </c>
      <c r="I75" s="18"/>
      <c r="J75" s="21">
        <f>COUNTIF(Quarter1!$E75:$H75,"yes")</f>
        <v>1</v>
      </c>
      <c r="K75" s="22">
        <f t="shared" si="2"/>
        <v>1</v>
      </c>
      <c r="L75" s="22">
        <f t="shared" si="3"/>
        <v>2</v>
      </c>
      <c r="M75" s="6" t="str">
        <f>IFERROR(#REF!/#REF!,"")</f>
        <v/>
      </c>
    </row>
    <row r="76" spans="1:13" x14ac:dyDescent="0.25">
      <c r="A76" s="3" t="s">
        <v>137</v>
      </c>
      <c r="B76" s="3" t="s">
        <v>24</v>
      </c>
      <c r="C76" s="45">
        <f ca="1">IFERROR(NOW()-VLOOKUP(A76,Table6[[#All],[Employee Name]:[Date Joined]],3,0),"")</f>
        <v>761.62126018518757</v>
      </c>
      <c r="D76" s="13"/>
      <c r="E76" s="36" t="s">
        <v>2</v>
      </c>
      <c r="F76" s="17"/>
      <c r="G76" s="17"/>
      <c r="H76" s="36" t="s">
        <v>2</v>
      </c>
      <c r="I76" s="18"/>
      <c r="J76" s="21">
        <f>COUNTIF(Quarter1!$E76:$H76,"yes")</f>
        <v>2</v>
      </c>
      <c r="K76" s="22">
        <f t="shared" si="2"/>
        <v>0</v>
      </c>
      <c r="L76" s="22">
        <f t="shared" si="3"/>
        <v>2</v>
      </c>
      <c r="M76" s="6" t="str">
        <f>IFERROR(#REF!/#REF!,"")</f>
        <v/>
      </c>
    </row>
    <row r="77" spans="1:13" x14ac:dyDescent="0.25">
      <c r="A77" s="3" t="s">
        <v>138</v>
      </c>
      <c r="B77" s="3" t="s">
        <v>25</v>
      </c>
      <c r="C77" s="45">
        <f ca="1">IFERROR(NOW()-VLOOKUP(A77,Table6[[#All],[Employee Name]:[Date Joined]],3,0),"")</f>
        <v>768.62126018518757</v>
      </c>
      <c r="D77" s="13"/>
      <c r="E77" s="37" t="s">
        <v>3</v>
      </c>
      <c r="F77" s="17"/>
      <c r="G77" s="17"/>
      <c r="H77" s="36" t="s">
        <v>2</v>
      </c>
      <c r="I77" s="18"/>
      <c r="J77" s="21">
        <f>COUNTIF(Quarter1!$E77:$H77,"yes")</f>
        <v>1</v>
      </c>
      <c r="K77" s="22">
        <f t="shared" si="2"/>
        <v>1</v>
      </c>
      <c r="L77" s="22">
        <f t="shared" si="3"/>
        <v>2</v>
      </c>
      <c r="M77" s="6" t="str">
        <f>IFERROR(#REF!/#REF!,"")</f>
        <v/>
      </c>
    </row>
    <row r="78" spans="1:13" x14ac:dyDescent="0.25">
      <c r="A78" s="3" t="s">
        <v>139</v>
      </c>
      <c r="B78" s="3" t="s">
        <v>25</v>
      </c>
      <c r="C78" s="45">
        <f ca="1">IFERROR(NOW()-VLOOKUP(A78,Table6[[#All],[Employee Name]:[Date Joined]],3,0),"")</f>
        <v>1166.6212601851876</v>
      </c>
      <c r="D78" s="13"/>
      <c r="E78" s="37" t="s">
        <v>3</v>
      </c>
      <c r="F78" s="17"/>
      <c r="G78" s="17"/>
      <c r="H78" s="36" t="s">
        <v>2</v>
      </c>
      <c r="I78" s="18"/>
      <c r="J78" s="21">
        <f>COUNTIF(Quarter1!$E78:$H78,"yes")</f>
        <v>1</v>
      </c>
      <c r="K78" s="22">
        <f t="shared" si="2"/>
        <v>1</v>
      </c>
      <c r="L78" s="22">
        <f t="shared" si="3"/>
        <v>2</v>
      </c>
      <c r="M78" s="6" t="str">
        <f>IFERROR(#REF!/#REF!,"")</f>
        <v/>
      </c>
    </row>
    <row r="79" spans="1:13" x14ac:dyDescent="0.25">
      <c r="A79" s="3" t="s">
        <v>140</v>
      </c>
      <c r="B79" s="3" t="s">
        <v>25</v>
      </c>
      <c r="C79" s="45">
        <f ca="1">IFERROR(NOW()-VLOOKUP(A79,Table6[[#All],[Employee Name]:[Date Joined]],3,0),"")</f>
        <v>6688.6212601851876</v>
      </c>
      <c r="D79" s="13"/>
      <c r="E79" s="37" t="s">
        <v>3</v>
      </c>
      <c r="F79" s="17"/>
      <c r="G79" s="17"/>
      <c r="H79" s="36" t="s">
        <v>2</v>
      </c>
      <c r="I79" s="18"/>
      <c r="J79" s="21">
        <f>COUNTIF(Quarter1!$E79:$H79,"yes")</f>
        <v>1</v>
      </c>
      <c r="K79" s="22">
        <f t="shared" si="2"/>
        <v>1</v>
      </c>
      <c r="L79" s="22">
        <f t="shared" si="3"/>
        <v>2</v>
      </c>
      <c r="M79" s="6" t="str">
        <f>IFERROR(#REF!/#REF!,"")</f>
        <v/>
      </c>
    </row>
    <row r="80" spans="1:13" x14ac:dyDescent="0.25">
      <c r="A80" s="3" t="s">
        <v>141</v>
      </c>
      <c r="B80" s="3" t="s">
        <v>25</v>
      </c>
      <c r="C80" s="45">
        <f ca="1">IFERROR(NOW()-VLOOKUP(A80,Table6[[#All],[Employee Name]:[Date Joined]],3,0),"")</f>
        <v>3729.6212601851876</v>
      </c>
      <c r="D80" s="13"/>
      <c r="E80" s="37" t="s">
        <v>3</v>
      </c>
      <c r="F80" s="17"/>
      <c r="G80" s="17"/>
      <c r="H80" s="36" t="s">
        <v>2</v>
      </c>
      <c r="I80" s="18"/>
      <c r="J80" s="21">
        <f>COUNTIF(Quarter1!$E80:$H80,"yes")</f>
        <v>1</v>
      </c>
      <c r="K80" s="22">
        <f t="shared" si="2"/>
        <v>1</v>
      </c>
      <c r="L80" s="22">
        <f t="shared" si="3"/>
        <v>2</v>
      </c>
      <c r="M80" s="6" t="str">
        <f>IFERROR(#REF!/#REF!,"")</f>
        <v/>
      </c>
    </row>
    <row r="81" spans="1:13" x14ac:dyDescent="0.25">
      <c r="A81" s="3" t="s">
        <v>142</v>
      </c>
      <c r="B81" s="3" t="s">
        <v>25</v>
      </c>
      <c r="C81" s="45">
        <f ca="1">IFERROR(NOW()-VLOOKUP(A81,Table6[[#All],[Employee Name]:[Date Joined]],3,0),"")</f>
        <v>1817.6212601851876</v>
      </c>
      <c r="D81" s="13"/>
      <c r="E81" s="37" t="s">
        <v>3</v>
      </c>
      <c r="F81" s="17"/>
      <c r="G81" s="17"/>
      <c r="H81" s="36" t="s">
        <v>2</v>
      </c>
      <c r="I81" s="18"/>
      <c r="J81" s="21">
        <f>COUNTIF(Quarter1!$E81:$H81,"yes")</f>
        <v>1</v>
      </c>
      <c r="K81" s="22">
        <f t="shared" si="2"/>
        <v>1</v>
      </c>
      <c r="L81" s="22">
        <f t="shared" si="3"/>
        <v>2</v>
      </c>
      <c r="M81" s="6" t="str">
        <f>IFERROR(#REF!/#REF!,"")</f>
        <v/>
      </c>
    </row>
    <row r="82" spans="1:13" x14ac:dyDescent="0.25">
      <c r="A82" s="3" t="s">
        <v>143</v>
      </c>
      <c r="B82" s="3" t="s">
        <v>25</v>
      </c>
      <c r="C82" s="45">
        <f ca="1">IFERROR(NOW()-VLOOKUP(A82,Table6[[#All],[Employee Name]:[Date Joined]],3,0),"")</f>
        <v>356.62126018518757</v>
      </c>
      <c r="D82" s="13"/>
      <c r="E82" s="39" t="s">
        <v>41</v>
      </c>
      <c r="F82" s="17"/>
      <c r="G82" s="17"/>
      <c r="H82" s="39" t="s">
        <v>41</v>
      </c>
      <c r="I82" s="18"/>
      <c r="J82" s="21">
        <f>COUNTIF(Quarter1!$E82:$H82,"yes")</f>
        <v>0</v>
      </c>
      <c r="K82" s="22">
        <f t="shared" si="2"/>
        <v>0</v>
      </c>
      <c r="L82" s="22">
        <f t="shared" si="3"/>
        <v>0</v>
      </c>
      <c r="M82" s="6" t="str">
        <f>IFERROR(#REF!/#REF!,"")</f>
        <v/>
      </c>
    </row>
    <row r="83" spans="1:13" x14ac:dyDescent="0.25">
      <c r="A83" s="3" t="s">
        <v>144</v>
      </c>
      <c r="B83" s="3" t="s">
        <v>25</v>
      </c>
      <c r="C83" s="45">
        <f ca="1">IFERROR(NOW()-VLOOKUP(A83,Table6[[#All],[Employee Name]:[Date Joined]],3,0),"")</f>
        <v>2196.6212601851876</v>
      </c>
      <c r="D83" s="13"/>
      <c r="E83" s="36" t="s">
        <v>2</v>
      </c>
      <c r="F83" s="17"/>
      <c r="G83" s="17"/>
      <c r="H83" s="36" t="s">
        <v>2</v>
      </c>
      <c r="I83" s="18"/>
      <c r="J83" s="21">
        <f>COUNTIF(Quarter1!$E83:$H83,"yes")</f>
        <v>2</v>
      </c>
      <c r="K83" s="22">
        <f t="shared" si="2"/>
        <v>0</v>
      </c>
      <c r="L83" s="22">
        <f t="shared" si="3"/>
        <v>2</v>
      </c>
      <c r="M83" s="6" t="str">
        <f>IFERROR(#REF!/#REF!,"")</f>
        <v/>
      </c>
    </row>
    <row r="84" spans="1:13" x14ac:dyDescent="0.25">
      <c r="A84" s="3" t="s">
        <v>145</v>
      </c>
      <c r="B84" s="3" t="s">
        <v>25</v>
      </c>
      <c r="C84" s="45">
        <f ca="1">IFERROR(NOW()-VLOOKUP(A84,Table6[[#All],[Employee Name]:[Date Joined]],3,0),"")</f>
        <v>2196.6212601851876</v>
      </c>
      <c r="D84" s="13"/>
      <c r="E84" s="36" t="s">
        <v>2</v>
      </c>
      <c r="F84" s="17"/>
      <c r="G84" s="17"/>
      <c r="H84" s="36" t="s">
        <v>2</v>
      </c>
      <c r="I84" s="18"/>
      <c r="J84" s="21">
        <f>COUNTIF(Quarter1!$E84:$H84,"yes")</f>
        <v>2</v>
      </c>
      <c r="K84" s="22">
        <f t="shared" si="2"/>
        <v>0</v>
      </c>
      <c r="L84" s="22">
        <f t="shared" si="3"/>
        <v>2</v>
      </c>
      <c r="M84" s="6" t="str">
        <f>IFERROR(#REF!/#REF!,"")</f>
        <v/>
      </c>
    </row>
    <row r="85" spans="1:13" x14ac:dyDescent="0.25">
      <c r="A85" s="3" t="s">
        <v>146</v>
      </c>
      <c r="B85" s="3" t="s">
        <v>25</v>
      </c>
      <c r="C85" s="45">
        <f ca="1">IFERROR(NOW()-VLOOKUP(A85,Table6[[#All],[Employee Name]:[Date Joined]],3,0),"")</f>
        <v>929.62126018518757</v>
      </c>
      <c r="D85" s="13"/>
      <c r="E85" s="36" t="s">
        <v>2</v>
      </c>
      <c r="F85" s="17"/>
      <c r="G85" s="17"/>
      <c r="H85" s="36" t="s">
        <v>2</v>
      </c>
      <c r="I85" s="18"/>
      <c r="J85" s="21">
        <f>COUNTIF(Quarter1!$E85:$H85,"yes")</f>
        <v>2</v>
      </c>
      <c r="K85" s="22">
        <f t="shared" si="2"/>
        <v>0</v>
      </c>
      <c r="L85" s="22">
        <f t="shared" si="3"/>
        <v>2</v>
      </c>
      <c r="M85" s="6" t="str">
        <f>IFERROR(#REF!/#REF!,"")</f>
        <v/>
      </c>
    </row>
    <row r="86" spans="1:13" x14ac:dyDescent="0.25">
      <c r="A86" s="3" t="s">
        <v>148</v>
      </c>
      <c r="B86" s="3" t="s">
        <v>25</v>
      </c>
      <c r="C86" s="45">
        <f ca="1">IFERROR(NOW()-VLOOKUP(A86,Table6[[#All],[Employee Name]:[Date Joined]],3,0),"")</f>
        <v>629.62126018518757</v>
      </c>
      <c r="D86" s="13"/>
      <c r="E86" s="36" t="s">
        <v>2</v>
      </c>
      <c r="F86" s="17"/>
      <c r="G86" s="17"/>
      <c r="H86" s="36" t="s">
        <v>2</v>
      </c>
      <c r="I86" s="18"/>
      <c r="J86" s="21">
        <f>COUNTIF(Quarter1!$E86:$H86,"yes")</f>
        <v>2</v>
      </c>
      <c r="K86" s="22">
        <f t="shared" si="2"/>
        <v>0</v>
      </c>
      <c r="L86" s="22">
        <f t="shared" si="3"/>
        <v>2</v>
      </c>
      <c r="M86" s="6" t="str">
        <f>IFERROR(#REF!/#REF!,"")</f>
        <v/>
      </c>
    </row>
    <row r="87" spans="1:13" x14ac:dyDescent="0.25">
      <c r="A87" s="3" t="s">
        <v>149</v>
      </c>
      <c r="B87" s="3" t="s">
        <v>25</v>
      </c>
      <c r="C87" s="45">
        <f ca="1">IFERROR(NOW()-VLOOKUP(A87,Table6[[#All],[Employee Name]:[Date Joined]],3,0),"")</f>
        <v>797.62126018518757</v>
      </c>
      <c r="D87" s="13"/>
      <c r="E87" s="36" t="s">
        <v>2</v>
      </c>
      <c r="F87" s="17"/>
      <c r="G87" s="17"/>
      <c r="H87" s="36" t="s">
        <v>2</v>
      </c>
      <c r="I87" s="18"/>
      <c r="J87" s="21">
        <f>COUNTIF(Quarter1!$E87:$H87,"yes")</f>
        <v>2</v>
      </c>
      <c r="K87" s="22">
        <f t="shared" si="2"/>
        <v>0</v>
      </c>
      <c r="L87" s="22">
        <f t="shared" si="3"/>
        <v>2</v>
      </c>
      <c r="M87" s="6" t="str">
        <f>IFERROR(#REF!/#REF!,"")</f>
        <v/>
      </c>
    </row>
    <row r="88" spans="1:13" x14ac:dyDescent="0.25">
      <c r="A88" s="3" t="s">
        <v>150</v>
      </c>
      <c r="B88" s="3" t="s">
        <v>25</v>
      </c>
      <c r="C88" s="45" t="str">
        <f ca="1">IFERROR(NOW()-VLOOKUP(A88,Table6[[#All],[Employee Name]:[Date Joined]],3,0),"")</f>
        <v/>
      </c>
      <c r="D88" s="13"/>
      <c r="E88" s="37" t="s">
        <v>3</v>
      </c>
      <c r="F88" s="17"/>
      <c r="G88" s="17"/>
      <c r="H88" s="36" t="s">
        <v>2</v>
      </c>
      <c r="I88" s="18"/>
      <c r="J88" s="21">
        <f>COUNTIF(Quarter1!$E88:$H88,"yes")</f>
        <v>1</v>
      </c>
      <c r="K88" s="22">
        <f t="shared" si="2"/>
        <v>1</v>
      </c>
      <c r="L88" s="22">
        <f t="shared" si="3"/>
        <v>2</v>
      </c>
      <c r="M88" s="6" t="str">
        <f>IFERROR(#REF!/#REF!,"")</f>
        <v/>
      </c>
    </row>
    <row r="89" spans="1:13" x14ac:dyDescent="0.25">
      <c r="A89" s="3" t="s">
        <v>151</v>
      </c>
      <c r="B89" s="3" t="s">
        <v>25</v>
      </c>
      <c r="C89" s="45">
        <f ca="1">IFERROR(NOW()-VLOOKUP(A89,Table6[[#All],[Employee Name]:[Date Joined]],3,0),"")</f>
        <v>1068.6212601851876</v>
      </c>
      <c r="D89" s="13"/>
      <c r="E89" s="37" t="s">
        <v>3</v>
      </c>
      <c r="F89" s="17"/>
      <c r="G89" s="17"/>
      <c r="H89" s="36" t="s">
        <v>2</v>
      </c>
      <c r="I89" s="18"/>
      <c r="J89" s="21">
        <f>COUNTIF(Quarter1!$E89:$H89,"yes")</f>
        <v>1</v>
      </c>
      <c r="K89" s="22">
        <f t="shared" si="2"/>
        <v>1</v>
      </c>
      <c r="L89" s="22">
        <f t="shared" si="3"/>
        <v>2</v>
      </c>
      <c r="M89" s="6" t="str">
        <f>IFERROR(#REF!/#REF!,"")</f>
        <v/>
      </c>
    </row>
    <row r="90" spans="1:13" x14ac:dyDescent="0.25">
      <c r="A90" s="3" t="s">
        <v>153</v>
      </c>
      <c r="B90" s="3" t="s">
        <v>25</v>
      </c>
      <c r="C90" s="45">
        <f ca="1">IFERROR(NOW()-VLOOKUP(A90,Table6[[#All],[Employee Name]:[Date Joined]],3,0),"")</f>
        <v>433.62126018518757</v>
      </c>
      <c r="D90" s="13"/>
      <c r="E90" s="37" t="s">
        <v>3</v>
      </c>
      <c r="F90" s="17"/>
      <c r="G90" s="17"/>
      <c r="H90" s="36" t="s">
        <v>2</v>
      </c>
      <c r="I90" s="18"/>
      <c r="J90" s="21">
        <f>COUNTIF(Quarter1!$E90:$H90,"yes")</f>
        <v>1</v>
      </c>
      <c r="K90" s="22">
        <f t="shared" si="2"/>
        <v>1</v>
      </c>
      <c r="L90" s="22">
        <f t="shared" si="3"/>
        <v>2</v>
      </c>
      <c r="M90" s="6" t="str">
        <f>IFERROR(#REF!/#REF!,"")</f>
        <v/>
      </c>
    </row>
    <row r="91" spans="1:13" x14ac:dyDescent="0.25">
      <c r="A91" s="3" t="s">
        <v>154</v>
      </c>
      <c r="B91" s="3" t="s">
        <v>33</v>
      </c>
      <c r="C91" s="45">
        <f ca="1">IFERROR(NOW()-VLOOKUP(A91,Table6[[#All],[Employee Name]:[Date Joined]],3,0),"")</f>
        <v>5921.6212601851876</v>
      </c>
      <c r="D91" s="13"/>
      <c r="E91" s="36" t="s">
        <v>2</v>
      </c>
      <c r="F91" s="17"/>
      <c r="G91" s="17"/>
      <c r="H91" s="36" t="s">
        <v>2</v>
      </c>
      <c r="I91" s="18"/>
      <c r="J91" s="21">
        <f>COUNTIF(Quarter1!$E91:$H91,"yes")</f>
        <v>2</v>
      </c>
      <c r="K91" s="22">
        <f t="shared" si="2"/>
        <v>0</v>
      </c>
      <c r="L91" s="22">
        <f t="shared" si="3"/>
        <v>2</v>
      </c>
      <c r="M91" s="6" t="str">
        <f>IFERROR(#REF!/#REF!,"")</f>
        <v/>
      </c>
    </row>
    <row r="92" spans="1:13" x14ac:dyDescent="0.25">
      <c r="A92" s="3" t="s">
        <v>155</v>
      </c>
      <c r="B92" s="3" t="s">
        <v>33</v>
      </c>
      <c r="C92" s="45">
        <f ca="1">IFERROR(NOW()-VLOOKUP(A92,Table6[[#All],[Employee Name]:[Date Joined]],3,0),"")</f>
        <v>937.62126018518757</v>
      </c>
      <c r="D92" s="13"/>
      <c r="E92" s="37" t="s">
        <v>3</v>
      </c>
      <c r="F92" s="17"/>
      <c r="G92" s="17"/>
      <c r="H92" s="37" t="s">
        <v>3</v>
      </c>
      <c r="I92" s="18"/>
      <c r="J92" s="21">
        <f>COUNTIF(Quarter1!$E92:$H92,"yes")</f>
        <v>0</v>
      </c>
      <c r="K92" s="22">
        <f t="shared" si="2"/>
        <v>2</v>
      </c>
      <c r="L92" s="22">
        <f t="shared" si="3"/>
        <v>2</v>
      </c>
      <c r="M92" s="6" t="str">
        <f>IFERROR(#REF!/#REF!,"")</f>
        <v/>
      </c>
    </row>
    <row r="93" spans="1:13" x14ac:dyDescent="0.25">
      <c r="A93" s="3" t="s">
        <v>156</v>
      </c>
      <c r="B93" s="3" t="s">
        <v>33</v>
      </c>
      <c r="C93" s="45">
        <f ca="1">IFERROR(NOW()-VLOOKUP(A93,Table6[[#All],[Employee Name]:[Date Joined]],3,0),"")</f>
        <v>412.62126018518757</v>
      </c>
      <c r="D93" s="13"/>
      <c r="E93" s="36" t="s">
        <v>2</v>
      </c>
      <c r="F93" s="17"/>
      <c r="G93" s="17"/>
      <c r="H93" s="36" t="s">
        <v>2</v>
      </c>
      <c r="I93" s="18"/>
      <c r="J93" s="21">
        <f>COUNTIF(Quarter1!$E93:$H93,"yes")</f>
        <v>2</v>
      </c>
      <c r="K93" s="22">
        <f t="shared" si="2"/>
        <v>0</v>
      </c>
      <c r="L93" s="22">
        <f t="shared" si="3"/>
        <v>2</v>
      </c>
      <c r="M93" s="6" t="str">
        <f>IFERROR(#REF!/#REF!,"")</f>
        <v/>
      </c>
    </row>
    <row r="94" spans="1:13" x14ac:dyDescent="0.25">
      <c r="A94" s="3" t="s">
        <v>157</v>
      </c>
      <c r="B94" s="3" t="s">
        <v>9</v>
      </c>
      <c r="C94" s="45" t="str">
        <f ca="1">IFERROR(NOW()-VLOOKUP(A94,Table6[[#All],[Employee Name]:[Date Joined]],3,0),"")</f>
        <v/>
      </c>
      <c r="D94" s="13"/>
      <c r="E94" s="36" t="s">
        <v>2</v>
      </c>
      <c r="F94" s="17"/>
      <c r="G94" s="17"/>
      <c r="H94" s="36" t="s">
        <v>2</v>
      </c>
      <c r="I94" s="18"/>
      <c r="J94" s="21">
        <f>COUNTIF(Quarter1!$E94:$H94,"yes")</f>
        <v>2</v>
      </c>
      <c r="K94" s="22">
        <f t="shared" si="2"/>
        <v>0</v>
      </c>
      <c r="L94" s="22">
        <f t="shared" si="3"/>
        <v>2</v>
      </c>
      <c r="M94" s="6" t="str">
        <f>IFERROR(#REF!/#REF!,"")</f>
        <v/>
      </c>
    </row>
    <row r="95" spans="1:13" x14ac:dyDescent="0.25">
      <c r="A95" s="3" t="s">
        <v>158</v>
      </c>
      <c r="B95" s="3" t="s">
        <v>9</v>
      </c>
      <c r="C95" s="45">
        <f ca="1">IFERROR(NOW()-VLOOKUP(A95,Table6[[#All],[Employee Name]:[Date Joined]],3,0),"")</f>
        <v>895.62126018518757</v>
      </c>
      <c r="D95" s="13"/>
      <c r="E95" s="36" t="s">
        <v>2</v>
      </c>
      <c r="F95" s="17"/>
      <c r="G95" s="17"/>
      <c r="H95" s="36" t="s">
        <v>2</v>
      </c>
      <c r="I95" s="18"/>
      <c r="J95" s="21">
        <f>COUNTIF(Quarter1!$E95:$H95,"yes")</f>
        <v>2</v>
      </c>
      <c r="K95" s="22">
        <f t="shared" si="2"/>
        <v>0</v>
      </c>
      <c r="L95" s="22">
        <f t="shared" si="3"/>
        <v>2</v>
      </c>
      <c r="M95" s="6" t="str">
        <f>IFERROR(#REF!/#REF!,"")</f>
        <v/>
      </c>
    </row>
    <row r="96" spans="1:13" x14ac:dyDescent="0.25">
      <c r="A96" s="3" t="s">
        <v>159</v>
      </c>
      <c r="B96" s="3" t="s">
        <v>9</v>
      </c>
      <c r="C96" s="45">
        <f ca="1">IFERROR(NOW()-VLOOKUP(A96,Table6[[#All],[Employee Name]:[Date Joined]],3,0),"")</f>
        <v>6718.6212601851876</v>
      </c>
      <c r="D96" s="13"/>
      <c r="E96" s="36" t="s">
        <v>2</v>
      </c>
      <c r="F96" s="17"/>
      <c r="G96" s="17"/>
      <c r="H96" s="36" t="s">
        <v>2</v>
      </c>
      <c r="I96" s="18"/>
      <c r="J96" s="21">
        <f>COUNTIF(Quarter1!$E96:$H96,"yes")</f>
        <v>2</v>
      </c>
      <c r="K96" s="22">
        <f t="shared" si="2"/>
        <v>0</v>
      </c>
      <c r="L96" s="22">
        <f t="shared" si="3"/>
        <v>2</v>
      </c>
      <c r="M96" s="6" t="str">
        <f>IFERROR(#REF!/#REF!,"")</f>
        <v/>
      </c>
    </row>
    <row r="97" spans="1:13" x14ac:dyDescent="0.25">
      <c r="A97" s="3" t="s">
        <v>161</v>
      </c>
      <c r="B97" s="3" t="s">
        <v>9</v>
      </c>
      <c r="C97" s="45">
        <f ca="1">IFERROR(NOW()-VLOOKUP(A97,Table6[[#All],[Employee Name]:[Date Joined]],3,0),"")</f>
        <v>6598.6212601851876</v>
      </c>
      <c r="D97" s="13"/>
      <c r="E97" s="36" t="s">
        <v>2</v>
      </c>
      <c r="F97" s="17"/>
      <c r="G97" s="17"/>
      <c r="H97" s="36" t="s">
        <v>2</v>
      </c>
      <c r="I97" s="18"/>
      <c r="J97" s="21">
        <f>COUNTIF(Quarter1!$E97:$H97,"yes")</f>
        <v>2</v>
      </c>
      <c r="K97" s="22">
        <f t="shared" si="2"/>
        <v>0</v>
      </c>
      <c r="L97" s="22">
        <f t="shared" si="3"/>
        <v>2</v>
      </c>
      <c r="M97" s="6" t="str">
        <f>IFERROR(#REF!/#REF!,"")</f>
        <v/>
      </c>
    </row>
    <row r="98" spans="1:13" x14ac:dyDescent="0.25">
      <c r="A98" s="3" t="s">
        <v>162</v>
      </c>
      <c r="B98" s="3" t="s">
        <v>9</v>
      </c>
      <c r="C98" s="45">
        <f ca="1">IFERROR(NOW()-VLOOKUP(A98,Table6[[#All],[Employee Name]:[Date Joined]],3,0),"")</f>
        <v>342.62126018518757</v>
      </c>
      <c r="D98" s="13"/>
      <c r="E98" s="37" t="s">
        <v>3</v>
      </c>
      <c r="F98" s="17"/>
      <c r="G98" s="17"/>
      <c r="H98" s="39" t="s">
        <v>41</v>
      </c>
      <c r="I98" s="18"/>
      <c r="J98" s="21">
        <f>COUNTIF(Quarter1!$E98:$H98,"yes")</f>
        <v>0</v>
      </c>
      <c r="K98" s="22">
        <f t="shared" si="2"/>
        <v>1</v>
      </c>
      <c r="L98" s="22">
        <f t="shared" si="3"/>
        <v>1</v>
      </c>
      <c r="M98" s="6" t="str">
        <f>IFERROR(#REF!/#REF!,"")</f>
        <v/>
      </c>
    </row>
    <row r="99" spans="1:13" x14ac:dyDescent="0.25">
      <c r="A99" s="3" t="s">
        <v>163</v>
      </c>
      <c r="B99" s="3" t="s">
        <v>26</v>
      </c>
      <c r="C99" s="45">
        <f ca="1">IFERROR(NOW()-VLOOKUP(A99,Table6[[#All],[Employee Name]:[Date Joined]],3,0),"")</f>
        <v>509.62126018518757</v>
      </c>
      <c r="D99" s="13"/>
      <c r="E99" s="36" t="s">
        <v>2</v>
      </c>
      <c r="F99" s="17"/>
      <c r="G99" s="17"/>
      <c r="H99" s="36" t="s">
        <v>2</v>
      </c>
      <c r="I99" s="18"/>
      <c r="J99" s="21">
        <f>COUNTIF(Quarter1!$E99:$H99,"yes")</f>
        <v>2</v>
      </c>
      <c r="K99" s="22">
        <f t="shared" si="2"/>
        <v>0</v>
      </c>
      <c r="L99" s="22">
        <f t="shared" si="3"/>
        <v>2</v>
      </c>
      <c r="M99" s="6" t="str">
        <f>IFERROR(#REF!/#REF!,"")</f>
        <v/>
      </c>
    </row>
    <row r="100" spans="1:13" x14ac:dyDescent="0.25">
      <c r="A100" s="3" t="s">
        <v>164</v>
      </c>
      <c r="B100" s="3" t="s">
        <v>26</v>
      </c>
      <c r="C100" s="45">
        <f ca="1">IFERROR(NOW()-VLOOKUP(A100,Table6[[#All],[Employee Name]:[Date Joined]],3,0),"")</f>
        <v>559.62126018518757</v>
      </c>
      <c r="D100" s="13"/>
      <c r="E100" s="36" t="s">
        <v>2</v>
      </c>
      <c r="F100" s="17"/>
      <c r="G100" s="17"/>
      <c r="H100" s="36" t="s">
        <v>2</v>
      </c>
      <c r="I100" s="18"/>
      <c r="J100" s="21">
        <f>COUNTIF(Quarter1!$E100:$H100,"yes")</f>
        <v>2</v>
      </c>
      <c r="K100" s="22">
        <f t="shared" si="2"/>
        <v>0</v>
      </c>
      <c r="L100" s="22">
        <f t="shared" si="3"/>
        <v>2</v>
      </c>
      <c r="M100" s="6" t="str">
        <f>IFERROR(#REF!/#REF!,"")</f>
        <v/>
      </c>
    </row>
    <row r="101" spans="1:13" x14ac:dyDescent="0.25">
      <c r="A101" s="3" t="s">
        <v>165</v>
      </c>
      <c r="B101" s="3" t="s">
        <v>26</v>
      </c>
      <c r="C101" s="45">
        <f ca="1">IFERROR(NOW()-VLOOKUP(A101,Table6[[#All],[Employee Name]:[Date Joined]],3,0),"")</f>
        <v>1749.6212601851876</v>
      </c>
      <c r="D101" s="13"/>
      <c r="E101" s="37" t="s">
        <v>3</v>
      </c>
      <c r="F101" s="17"/>
      <c r="G101" s="17"/>
      <c r="H101" s="36" t="s">
        <v>2</v>
      </c>
      <c r="I101" s="18"/>
      <c r="J101" s="21">
        <f>COUNTIF(Quarter1!$E101:$H101,"yes")</f>
        <v>1</v>
      </c>
      <c r="K101" s="22">
        <f t="shared" si="2"/>
        <v>1</v>
      </c>
      <c r="L101" s="22">
        <f t="shared" si="3"/>
        <v>2</v>
      </c>
      <c r="M101" s="6" t="str">
        <f>IFERROR(#REF!/#REF!,"")</f>
        <v/>
      </c>
    </row>
    <row r="102" spans="1:13" x14ac:dyDescent="0.25">
      <c r="A102" s="3" t="s">
        <v>166</v>
      </c>
      <c r="B102" s="3" t="s">
        <v>26</v>
      </c>
      <c r="C102" s="45">
        <f ca="1">IFERROR(NOW()-VLOOKUP(A102,Table6[[#All],[Employee Name]:[Date Joined]],3,0),"")</f>
        <v>4253.6212601851876</v>
      </c>
      <c r="D102" s="13"/>
      <c r="E102" s="36" t="s">
        <v>2</v>
      </c>
      <c r="F102" s="17"/>
      <c r="G102" s="17"/>
      <c r="H102" s="36" t="s">
        <v>2</v>
      </c>
      <c r="I102" s="18"/>
      <c r="J102" s="21">
        <f>COUNTIF(Quarter1!$E102:$H102,"yes")</f>
        <v>2</v>
      </c>
      <c r="K102" s="22">
        <f t="shared" si="2"/>
        <v>0</v>
      </c>
      <c r="L102" s="22">
        <f t="shared" si="3"/>
        <v>2</v>
      </c>
      <c r="M102" s="6" t="str">
        <f>IFERROR(#REF!/#REF!,"")</f>
        <v/>
      </c>
    </row>
    <row r="103" spans="1:13" x14ac:dyDescent="0.25">
      <c r="A103" s="3" t="s">
        <v>167</v>
      </c>
      <c r="B103" s="3" t="s">
        <v>26</v>
      </c>
      <c r="C103" s="45">
        <f ca="1">IFERROR(NOW()-VLOOKUP(A103,Table6[[#All],[Employee Name]:[Date Joined]],3,0),"")</f>
        <v>720.62126018518757</v>
      </c>
      <c r="D103" s="13"/>
      <c r="E103" s="36" t="s">
        <v>2</v>
      </c>
      <c r="F103" s="17"/>
      <c r="G103" s="17"/>
      <c r="H103" s="36" t="s">
        <v>2</v>
      </c>
      <c r="I103" s="18"/>
      <c r="J103" s="21">
        <f>COUNTIF(Quarter1!$E103:$H103,"yes")</f>
        <v>2</v>
      </c>
      <c r="K103" s="22">
        <f t="shared" si="2"/>
        <v>0</v>
      </c>
      <c r="L103" s="22">
        <f t="shared" si="3"/>
        <v>2</v>
      </c>
      <c r="M103" s="6" t="str">
        <f>IFERROR(#REF!/#REF!,"")</f>
        <v/>
      </c>
    </row>
    <row r="104" spans="1:13" x14ac:dyDescent="0.25">
      <c r="A104" s="3" t="s">
        <v>168</v>
      </c>
      <c r="B104" s="3" t="s">
        <v>27</v>
      </c>
      <c r="C104" s="45">
        <f ca="1">IFERROR(NOW()-VLOOKUP(A104,Table6[[#All],[Employee Name]:[Date Joined]],3,0),"")</f>
        <v>958.62126018518757</v>
      </c>
      <c r="D104" s="13"/>
      <c r="E104" s="36" t="s">
        <v>2</v>
      </c>
      <c r="F104" s="17"/>
      <c r="G104" s="17"/>
      <c r="H104" s="36" t="s">
        <v>2</v>
      </c>
      <c r="I104" s="18"/>
      <c r="J104" s="21">
        <f>COUNTIF(Quarter1!$E104:$H104,"yes")</f>
        <v>2</v>
      </c>
      <c r="K104" s="22">
        <f t="shared" si="2"/>
        <v>0</v>
      </c>
      <c r="L104" s="22">
        <f t="shared" si="3"/>
        <v>2</v>
      </c>
      <c r="M104" s="6" t="str">
        <f>IFERROR(#REF!/#REF!,"")</f>
        <v/>
      </c>
    </row>
    <row r="105" spans="1:13" x14ac:dyDescent="0.25">
      <c r="A105" s="3" t="s">
        <v>169</v>
      </c>
      <c r="B105" s="3" t="s">
        <v>27</v>
      </c>
      <c r="C105" s="45">
        <f ca="1">IFERROR(NOW()-VLOOKUP(A105,Table6[[#All],[Employee Name]:[Date Joined]],3,0),"")</f>
        <v>1697.6212601851876</v>
      </c>
      <c r="D105" s="13"/>
      <c r="E105" s="37" t="s">
        <v>3</v>
      </c>
      <c r="F105" s="17"/>
      <c r="G105" s="17"/>
      <c r="H105" s="36" t="s">
        <v>2</v>
      </c>
      <c r="I105" s="18"/>
      <c r="J105" s="21">
        <f>COUNTIF(Quarter1!$E105:$H105,"yes")</f>
        <v>1</v>
      </c>
      <c r="K105" s="22">
        <f t="shared" si="2"/>
        <v>1</v>
      </c>
      <c r="L105" s="22">
        <f t="shared" si="3"/>
        <v>2</v>
      </c>
      <c r="M105" s="6" t="str">
        <f>IFERROR(#REF!/#REF!,"")</f>
        <v/>
      </c>
    </row>
    <row r="106" spans="1:13" x14ac:dyDescent="0.25">
      <c r="A106" s="3" t="s">
        <v>170</v>
      </c>
      <c r="B106" s="3" t="s">
        <v>27</v>
      </c>
      <c r="C106" s="45">
        <f ca="1">IFERROR(NOW()-VLOOKUP(A106,Table6[[#All],[Employee Name]:[Date Joined]],3,0),"")</f>
        <v>1040.6212601851876</v>
      </c>
      <c r="D106" s="13"/>
      <c r="E106" s="36" t="s">
        <v>2</v>
      </c>
      <c r="F106" s="17"/>
      <c r="G106" s="17"/>
      <c r="H106" s="36" t="s">
        <v>2</v>
      </c>
      <c r="I106" s="18"/>
      <c r="J106" s="21">
        <f>COUNTIF(Quarter1!$E106:$H106,"yes")</f>
        <v>2</v>
      </c>
      <c r="K106" s="22">
        <f t="shared" si="2"/>
        <v>0</v>
      </c>
      <c r="L106" s="22">
        <f t="shared" si="3"/>
        <v>2</v>
      </c>
      <c r="M106" s="6" t="str">
        <f>IFERROR(#REF!/#REF!,"")</f>
        <v/>
      </c>
    </row>
    <row r="107" spans="1:13" x14ac:dyDescent="0.25">
      <c r="A107" s="3" t="s">
        <v>171</v>
      </c>
      <c r="B107" s="3" t="s">
        <v>27</v>
      </c>
      <c r="C107" s="45">
        <f ca="1">IFERROR(NOW()-VLOOKUP(A107,Table6[[#All],[Employee Name]:[Date Joined]],3,0),"")</f>
        <v>636.62126018518757</v>
      </c>
      <c r="D107" s="13"/>
      <c r="E107" s="38" t="s">
        <v>41</v>
      </c>
      <c r="F107" s="17"/>
      <c r="G107" s="17"/>
      <c r="H107" s="38" t="s">
        <v>41</v>
      </c>
      <c r="I107" s="18"/>
      <c r="J107" s="21">
        <f>COUNTIF(Quarter1!$E107:$H107,"yes")</f>
        <v>0</v>
      </c>
      <c r="K107" s="22">
        <f t="shared" si="2"/>
        <v>0</v>
      </c>
      <c r="L107" s="22">
        <f t="shared" si="3"/>
        <v>0</v>
      </c>
      <c r="M107" s="6" t="str">
        <f>IFERROR(#REF!/#REF!,"")</f>
        <v/>
      </c>
    </row>
    <row r="108" spans="1:13" x14ac:dyDescent="0.25">
      <c r="A108" s="3" t="s">
        <v>172</v>
      </c>
      <c r="B108" s="3" t="s">
        <v>28</v>
      </c>
      <c r="C108" s="45">
        <f ca="1">IFERROR(NOW()-VLOOKUP(A108,Table6[[#All],[Employee Name]:[Date Joined]],3,0),"")</f>
        <v>370.62126018518757</v>
      </c>
      <c r="D108" s="13"/>
      <c r="E108" s="37" t="s">
        <v>3</v>
      </c>
      <c r="F108" s="17"/>
      <c r="G108" s="17"/>
      <c r="H108" s="36" t="s">
        <v>2</v>
      </c>
      <c r="I108" s="18"/>
      <c r="J108" s="21">
        <f>COUNTIF(Quarter1!$E108:$H108,"yes")</f>
        <v>1</v>
      </c>
      <c r="K108" s="22">
        <f t="shared" si="2"/>
        <v>1</v>
      </c>
      <c r="L108" s="22">
        <f t="shared" si="3"/>
        <v>2</v>
      </c>
      <c r="M108" s="6" t="str">
        <f>IFERROR(#REF!/#REF!,"")</f>
        <v/>
      </c>
    </row>
    <row r="109" spans="1:13" x14ac:dyDescent="0.25">
      <c r="A109" s="3" t="s">
        <v>173</v>
      </c>
      <c r="B109" s="3" t="s">
        <v>28</v>
      </c>
      <c r="C109" s="45">
        <f ca="1">IFERROR(NOW()-VLOOKUP(A109,Table6[[#All],[Employee Name]:[Date Joined]],3,0),"")</f>
        <v>15091.621260185188</v>
      </c>
      <c r="D109" s="13"/>
      <c r="E109" s="36" t="s">
        <v>2</v>
      </c>
      <c r="F109" s="17"/>
      <c r="G109" s="17"/>
      <c r="H109" s="36" t="s">
        <v>2</v>
      </c>
      <c r="I109" s="18"/>
      <c r="J109" s="21">
        <f>COUNTIF(Quarter1!$E109:$H109,"yes")</f>
        <v>2</v>
      </c>
      <c r="K109" s="22">
        <f t="shared" si="2"/>
        <v>0</v>
      </c>
      <c r="L109" s="22">
        <f t="shared" si="3"/>
        <v>2</v>
      </c>
      <c r="M109" s="6" t="str">
        <f>IFERROR(#REF!/#REF!,"")</f>
        <v/>
      </c>
    </row>
    <row r="110" spans="1:13" x14ac:dyDescent="0.25">
      <c r="A110" s="3" t="s">
        <v>174</v>
      </c>
      <c r="B110" s="3" t="s">
        <v>28</v>
      </c>
      <c r="C110" s="45">
        <f ca="1">IFERROR(NOW()-VLOOKUP(A110,Table6[[#All],[Employee Name]:[Date Joined]],3,0),"")</f>
        <v>2180.6212601851876</v>
      </c>
      <c r="D110" s="13"/>
      <c r="E110" s="36" t="s">
        <v>2</v>
      </c>
      <c r="F110" s="17"/>
      <c r="G110" s="17"/>
      <c r="H110" s="36" t="s">
        <v>2</v>
      </c>
      <c r="I110" s="18"/>
      <c r="J110" s="21">
        <f>COUNTIF(Quarter1!$E110:$H110,"yes")</f>
        <v>2</v>
      </c>
      <c r="K110" s="22">
        <f t="shared" si="2"/>
        <v>0</v>
      </c>
      <c r="L110" s="22">
        <f t="shared" si="3"/>
        <v>2</v>
      </c>
      <c r="M110" s="6" t="str">
        <f>IFERROR(#REF!/#REF!,"")</f>
        <v/>
      </c>
    </row>
    <row r="111" spans="1:13" x14ac:dyDescent="0.25">
      <c r="A111" s="3" t="s">
        <v>175</v>
      </c>
      <c r="B111" s="3" t="s">
        <v>28</v>
      </c>
      <c r="C111" s="45">
        <f ca="1">IFERROR(NOW()-VLOOKUP(A111,Table6[[#All],[Employee Name]:[Date Joined]],3,0),"")</f>
        <v>417.62126018518757</v>
      </c>
      <c r="D111" s="13"/>
      <c r="E111" s="38" t="s">
        <v>41</v>
      </c>
      <c r="F111" s="17"/>
      <c r="G111" s="17"/>
      <c r="H111" s="36" t="s">
        <v>2</v>
      </c>
      <c r="I111" s="18"/>
      <c r="J111" s="21">
        <f>COUNTIF(Quarter1!$E111:$H111,"yes")</f>
        <v>1</v>
      </c>
      <c r="K111" s="22">
        <f t="shared" si="2"/>
        <v>0</v>
      </c>
      <c r="L111" s="22">
        <f t="shared" si="3"/>
        <v>1</v>
      </c>
      <c r="M111" s="6" t="str">
        <f>IFERROR(#REF!/#REF!,"")</f>
        <v/>
      </c>
    </row>
    <row r="112" spans="1:13" x14ac:dyDescent="0.25">
      <c r="A112" s="3" t="s">
        <v>176</v>
      </c>
      <c r="B112" s="3" t="s">
        <v>28</v>
      </c>
      <c r="C112" s="45">
        <f ca="1">IFERROR(NOW()-VLOOKUP(A112,Table6[[#All],[Employee Name]:[Date Joined]],3,0),"")</f>
        <v>387.62126018518757</v>
      </c>
      <c r="D112" s="13"/>
      <c r="E112" s="36" t="s">
        <v>2</v>
      </c>
      <c r="F112" s="17"/>
      <c r="G112" s="17"/>
      <c r="H112" s="36" t="s">
        <v>2</v>
      </c>
      <c r="I112" s="18"/>
      <c r="J112" s="21">
        <f>COUNTIF(Quarter1!$E112:$H112,"yes")</f>
        <v>2</v>
      </c>
      <c r="K112" s="22">
        <f t="shared" si="2"/>
        <v>0</v>
      </c>
      <c r="L112" s="22">
        <f t="shared" si="3"/>
        <v>2</v>
      </c>
      <c r="M112" s="6" t="str">
        <f>IFERROR(#REF!/#REF!,"")</f>
        <v/>
      </c>
    </row>
    <row r="113" spans="1:13" x14ac:dyDescent="0.25">
      <c r="A113" s="3" t="s">
        <v>177</v>
      </c>
      <c r="B113" s="3" t="s">
        <v>28</v>
      </c>
      <c r="C113" s="45">
        <f ca="1">IFERROR(NOW()-VLOOKUP(A113,Table6[[#All],[Employee Name]:[Date Joined]],3,0),"")</f>
        <v>2029.6212601851876</v>
      </c>
      <c r="D113" s="13"/>
      <c r="E113" s="36" t="s">
        <v>2</v>
      </c>
      <c r="F113" s="17"/>
      <c r="G113" s="17"/>
      <c r="H113" s="36" t="s">
        <v>2</v>
      </c>
      <c r="I113" s="18"/>
      <c r="J113" s="21">
        <f>COUNTIF(Quarter1!$E113:$H113,"yes")</f>
        <v>2</v>
      </c>
      <c r="K113" s="22">
        <f t="shared" si="2"/>
        <v>0</v>
      </c>
      <c r="L113" s="22">
        <f t="shared" si="3"/>
        <v>2</v>
      </c>
      <c r="M113" s="6" t="str">
        <f>IFERROR(#REF!/#REF!,"")</f>
        <v/>
      </c>
    </row>
    <row r="114" spans="1:13" x14ac:dyDescent="0.25">
      <c r="A114" s="3" t="s">
        <v>178</v>
      </c>
      <c r="B114" s="3" t="s">
        <v>28</v>
      </c>
      <c r="C114" s="45">
        <f ca="1">IFERROR(NOW()-VLOOKUP(A114,Table6[[#All],[Employee Name]:[Date Joined]],3,0),"")</f>
        <v>2215.6212601851876</v>
      </c>
      <c r="D114" s="13"/>
      <c r="E114" s="38" t="s">
        <v>41</v>
      </c>
      <c r="F114" s="17"/>
      <c r="G114" s="17"/>
      <c r="H114" s="36" t="s">
        <v>2</v>
      </c>
      <c r="I114" s="18"/>
      <c r="J114" s="21">
        <f>COUNTIF(Quarter1!$E114:$H114,"yes")</f>
        <v>1</v>
      </c>
      <c r="K114" s="22">
        <f t="shared" si="2"/>
        <v>0</v>
      </c>
      <c r="L114" s="22">
        <f t="shared" si="3"/>
        <v>1</v>
      </c>
      <c r="M114" s="6" t="str">
        <f>IFERROR(#REF!/#REF!,"")</f>
        <v/>
      </c>
    </row>
    <row r="115" spans="1:13" x14ac:dyDescent="0.25">
      <c r="A115" s="3" t="s">
        <v>179</v>
      </c>
      <c r="B115" s="3" t="s">
        <v>28</v>
      </c>
      <c r="C115" s="45">
        <f ca="1">IFERROR(NOW()-VLOOKUP(A115,Table6[[#All],[Employee Name]:[Date Joined]],3,0),"")</f>
        <v>391.62126018518757</v>
      </c>
      <c r="D115" s="13"/>
      <c r="E115" s="37" t="s">
        <v>3</v>
      </c>
      <c r="F115" s="17"/>
      <c r="G115" s="17"/>
      <c r="H115" s="36" t="s">
        <v>2</v>
      </c>
      <c r="I115" s="18"/>
      <c r="J115" s="21">
        <f>COUNTIF(Quarter1!$E115:$H115,"yes")</f>
        <v>1</v>
      </c>
      <c r="K115" s="22">
        <f t="shared" si="2"/>
        <v>1</v>
      </c>
      <c r="L115" s="22">
        <f t="shared" si="3"/>
        <v>2</v>
      </c>
      <c r="M115" s="6" t="str">
        <f>IFERROR(#REF!/#REF!,"")</f>
        <v/>
      </c>
    </row>
    <row r="116" spans="1:13" x14ac:dyDescent="0.25">
      <c r="A116" s="3" t="s">
        <v>180</v>
      </c>
      <c r="B116" s="3" t="s">
        <v>28</v>
      </c>
      <c r="C116" s="45">
        <f ca="1">IFERROR(NOW()-VLOOKUP(A116,Table6[[#All],[Employee Name]:[Date Joined]],3,0),"")</f>
        <v>2617.6212601851876</v>
      </c>
      <c r="D116" s="13"/>
      <c r="E116" s="36" t="s">
        <v>2</v>
      </c>
      <c r="F116" s="17"/>
      <c r="G116" s="17"/>
      <c r="H116" s="36" t="s">
        <v>2</v>
      </c>
      <c r="I116" s="18"/>
      <c r="J116" s="21">
        <f>COUNTIF(Quarter1!$E116:$H116,"yes")</f>
        <v>2</v>
      </c>
      <c r="K116" s="22">
        <f t="shared" si="2"/>
        <v>0</v>
      </c>
      <c r="L116" s="22">
        <f t="shared" si="3"/>
        <v>2</v>
      </c>
      <c r="M116" s="6" t="str">
        <f>IFERROR(#REF!/#REF!,"")</f>
        <v/>
      </c>
    </row>
    <row r="117" spans="1:13" x14ac:dyDescent="0.25">
      <c r="A117" s="3" t="s">
        <v>181</v>
      </c>
      <c r="B117" s="3" t="s">
        <v>28</v>
      </c>
      <c r="C117" s="45">
        <f ca="1">IFERROR(NOW()-VLOOKUP(A117,Table6[[#All],[Employee Name]:[Date Joined]],3,0),"")</f>
        <v>923.62126018518757</v>
      </c>
      <c r="D117" s="13"/>
      <c r="E117" s="38" t="s">
        <v>41</v>
      </c>
      <c r="F117" s="17"/>
      <c r="G117" s="17"/>
      <c r="H117" s="38" t="s">
        <v>41</v>
      </c>
      <c r="I117" s="18"/>
      <c r="J117" s="21">
        <f>COUNTIF(Quarter1!$E117:$H117,"yes")</f>
        <v>0</v>
      </c>
      <c r="K117" s="22">
        <f t="shared" si="2"/>
        <v>0</v>
      </c>
      <c r="L117" s="22">
        <f t="shared" si="3"/>
        <v>0</v>
      </c>
      <c r="M117" s="6" t="str">
        <f>IFERROR(#REF!/#REF!,"")</f>
        <v/>
      </c>
    </row>
    <row r="118" spans="1:13" x14ac:dyDescent="0.25">
      <c r="A118" s="3" t="s">
        <v>182</v>
      </c>
      <c r="B118" s="3" t="s">
        <v>245</v>
      </c>
      <c r="C118" s="45" t="str">
        <f ca="1">IFERROR(NOW()-VLOOKUP(A118,Table6[[#All],[Employee Name]:[Date Joined]],3,0),"")</f>
        <v/>
      </c>
      <c r="D118" s="13"/>
      <c r="E118" s="37" t="s">
        <v>3</v>
      </c>
      <c r="F118" s="17"/>
      <c r="G118" s="17"/>
      <c r="H118" s="36" t="s">
        <v>2</v>
      </c>
      <c r="I118" s="18"/>
      <c r="J118" s="21">
        <f>COUNTIF(Quarter1!$E118:$H118,"yes")</f>
        <v>1</v>
      </c>
      <c r="K118" s="22">
        <f t="shared" si="2"/>
        <v>1</v>
      </c>
      <c r="L118" s="22">
        <f t="shared" si="3"/>
        <v>2</v>
      </c>
      <c r="M118" s="6" t="str">
        <f>IFERROR(#REF!/#REF!,"")</f>
        <v/>
      </c>
    </row>
    <row r="119" spans="1:13" x14ac:dyDescent="0.25">
      <c r="A119" s="3" t="s">
        <v>183</v>
      </c>
      <c r="B119" s="3" t="s">
        <v>34</v>
      </c>
      <c r="C119" s="45">
        <f ca="1">IFERROR(NOW()-VLOOKUP(A119,Table6[[#All],[Employee Name]:[Date Joined]],3,0),"")</f>
        <v>1938.6212601851876</v>
      </c>
      <c r="D119" s="13"/>
      <c r="E119" s="37" t="s">
        <v>3</v>
      </c>
      <c r="F119" s="17"/>
      <c r="G119" s="17"/>
      <c r="H119" s="36" t="s">
        <v>2</v>
      </c>
      <c r="I119" s="18"/>
      <c r="J119" s="21">
        <f>COUNTIF(Quarter1!$E119:$H119,"yes")</f>
        <v>1</v>
      </c>
      <c r="K119" s="22">
        <f t="shared" si="2"/>
        <v>1</v>
      </c>
      <c r="L119" s="22">
        <f t="shared" si="3"/>
        <v>2</v>
      </c>
      <c r="M119" s="6" t="str">
        <f>IFERROR(#REF!/#REF!,"")</f>
        <v/>
      </c>
    </row>
    <row r="120" spans="1:13" x14ac:dyDescent="0.25">
      <c r="A120" s="3" t="s">
        <v>184</v>
      </c>
      <c r="B120" s="3" t="s">
        <v>34</v>
      </c>
      <c r="C120" s="45">
        <f ca="1">IFERROR(NOW()-VLOOKUP(A120,Table6[[#All],[Employee Name]:[Date Joined]],3,0),"")</f>
        <v>678.62126018518757</v>
      </c>
      <c r="D120" s="13"/>
      <c r="E120" s="36" t="s">
        <v>2</v>
      </c>
      <c r="F120" s="17"/>
      <c r="G120" s="17"/>
      <c r="H120" s="36" t="s">
        <v>2</v>
      </c>
      <c r="I120" s="18"/>
      <c r="J120" s="21">
        <f>COUNTIF(Quarter1!$E120:$H120,"yes")</f>
        <v>2</v>
      </c>
      <c r="K120" s="22">
        <f t="shared" si="2"/>
        <v>0</v>
      </c>
      <c r="L120" s="22">
        <f t="shared" si="3"/>
        <v>2</v>
      </c>
      <c r="M120" s="6" t="str">
        <f>IFERROR(#REF!/#REF!,"")</f>
        <v/>
      </c>
    </row>
    <row r="121" spans="1:13" x14ac:dyDescent="0.25">
      <c r="A121" s="3" t="s">
        <v>185</v>
      </c>
      <c r="B121" s="3" t="s">
        <v>34</v>
      </c>
      <c r="C121" s="45">
        <f ca="1">IFERROR(NOW()-VLOOKUP(A121,Table6[[#All],[Employee Name]:[Date Joined]],3,0),"")</f>
        <v>983.62126018518757</v>
      </c>
      <c r="D121" s="13"/>
      <c r="E121" s="37" t="s">
        <v>3</v>
      </c>
      <c r="F121" s="17"/>
      <c r="G121" s="17"/>
      <c r="H121" s="37" t="s">
        <v>3</v>
      </c>
      <c r="I121" s="18"/>
      <c r="J121" s="21">
        <f>COUNTIF(Quarter1!$E121:$H121,"yes")</f>
        <v>0</v>
      </c>
      <c r="K121" s="22">
        <f t="shared" si="2"/>
        <v>2</v>
      </c>
      <c r="L121" s="22">
        <f t="shared" si="3"/>
        <v>2</v>
      </c>
      <c r="M121" s="6" t="str">
        <f>IFERROR(#REF!/#REF!,"")</f>
        <v/>
      </c>
    </row>
    <row r="122" spans="1:13" x14ac:dyDescent="0.25">
      <c r="A122" s="3" t="s">
        <v>186</v>
      </c>
      <c r="B122" s="3" t="s">
        <v>34</v>
      </c>
      <c r="C122" s="45">
        <f ca="1">IFERROR(NOW()-VLOOKUP(A122,Table6[[#All],[Employee Name]:[Date Joined]],3,0),"")</f>
        <v>405.62126018518757</v>
      </c>
      <c r="D122" s="13"/>
      <c r="E122" s="37" t="s">
        <v>3</v>
      </c>
      <c r="F122" s="17"/>
      <c r="G122" s="17"/>
      <c r="H122" s="37" t="s">
        <v>3</v>
      </c>
      <c r="I122" s="18"/>
      <c r="J122" s="21">
        <f>COUNTIF(Quarter1!$E122:$H122,"yes")</f>
        <v>0</v>
      </c>
      <c r="K122" s="22">
        <f t="shared" si="2"/>
        <v>2</v>
      </c>
      <c r="L122" s="22">
        <f t="shared" si="3"/>
        <v>2</v>
      </c>
      <c r="M122" s="6" t="str">
        <f>IFERROR(#REF!/#REF!,"")</f>
        <v/>
      </c>
    </row>
    <row r="123" spans="1:13" x14ac:dyDescent="0.25">
      <c r="A123" s="3" t="s">
        <v>188</v>
      </c>
      <c r="B123" s="3" t="s">
        <v>34</v>
      </c>
      <c r="C123" s="45">
        <f ca="1">IFERROR(NOW()-VLOOKUP(A123,Table6[[#All],[Employee Name]:[Date Joined]],3,0),"")</f>
        <v>632.62126018518757</v>
      </c>
      <c r="D123" s="13"/>
      <c r="E123" s="37" t="s">
        <v>3</v>
      </c>
      <c r="F123" s="17"/>
      <c r="G123" s="17"/>
      <c r="H123" s="37" t="s">
        <v>3</v>
      </c>
      <c r="I123" s="18"/>
      <c r="J123" s="21">
        <f>COUNTIF(Quarter1!$E123:$H123,"yes")</f>
        <v>0</v>
      </c>
      <c r="K123" s="22">
        <f t="shared" si="2"/>
        <v>2</v>
      </c>
      <c r="L123" s="22">
        <f t="shared" si="3"/>
        <v>2</v>
      </c>
      <c r="M123" s="6" t="str">
        <f>IFERROR(#REF!/#REF!,"")</f>
        <v/>
      </c>
    </row>
    <row r="124" spans="1:13" x14ac:dyDescent="0.25">
      <c r="A124" s="3" t="s">
        <v>189</v>
      </c>
      <c r="B124" s="3" t="s">
        <v>34</v>
      </c>
      <c r="C124" s="45">
        <f ca="1">IFERROR(NOW()-VLOOKUP(A124,Table6[[#All],[Employee Name]:[Date Joined]],3,0),"")</f>
        <v>720.62126018518757</v>
      </c>
      <c r="D124" s="13"/>
      <c r="E124" s="37" t="s">
        <v>3</v>
      </c>
      <c r="F124" s="17"/>
      <c r="G124" s="17"/>
      <c r="H124" s="37" t="s">
        <v>3</v>
      </c>
      <c r="I124" s="18"/>
      <c r="J124" s="21">
        <f>COUNTIF(Quarter1!$E124:$H124,"yes")</f>
        <v>0</v>
      </c>
      <c r="K124" s="22">
        <f t="shared" si="2"/>
        <v>2</v>
      </c>
      <c r="L124" s="22">
        <f t="shared" si="3"/>
        <v>2</v>
      </c>
      <c r="M124" s="6" t="str">
        <f>IFERROR(#REF!/#REF!,"")</f>
        <v/>
      </c>
    </row>
    <row r="125" spans="1:13" x14ac:dyDescent="0.25">
      <c r="A125" s="3" t="s">
        <v>190</v>
      </c>
      <c r="B125" s="3" t="s">
        <v>34</v>
      </c>
      <c r="C125" s="45">
        <f ca="1">IFERROR(NOW()-VLOOKUP(A125,Table6[[#All],[Employee Name]:[Date Joined]],3,0),"")</f>
        <v>754.62126018518757</v>
      </c>
      <c r="D125" s="13"/>
      <c r="E125" s="37" t="s">
        <v>3</v>
      </c>
      <c r="F125" s="17"/>
      <c r="G125" s="17"/>
      <c r="H125" s="37" t="s">
        <v>3</v>
      </c>
      <c r="I125" s="18"/>
      <c r="J125" s="21">
        <f>COUNTIF(Quarter1!$E125:$H125,"yes")</f>
        <v>0</v>
      </c>
      <c r="K125" s="22">
        <f t="shared" si="2"/>
        <v>2</v>
      </c>
      <c r="L125" s="22">
        <f t="shared" si="3"/>
        <v>2</v>
      </c>
      <c r="M125" s="6" t="str">
        <f>IFERROR(#REF!/#REF!,"")</f>
        <v/>
      </c>
    </row>
    <row r="126" spans="1:13" x14ac:dyDescent="0.25">
      <c r="A126" s="3" t="s">
        <v>193</v>
      </c>
      <c r="B126" s="3" t="s">
        <v>34</v>
      </c>
      <c r="C126" s="45">
        <f ca="1">IFERROR(NOW()-VLOOKUP(A126,Table6[[#All],[Employee Name]:[Date Joined]],3,0),"")</f>
        <v>754.62126018518757</v>
      </c>
      <c r="D126" s="13"/>
      <c r="E126" s="37" t="s">
        <v>3</v>
      </c>
      <c r="F126" s="17"/>
      <c r="G126" s="17"/>
      <c r="H126" s="37" t="s">
        <v>3</v>
      </c>
      <c r="I126" s="18"/>
      <c r="J126" s="21">
        <f>COUNTIF(Quarter1!$E126:$H126,"yes")</f>
        <v>0</v>
      </c>
      <c r="K126" s="22">
        <f t="shared" si="2"/>
        <v>2</v>
      </c>
      <c r="L126" s="22">
        <f t="shared" si="3"/>
        <v>2</v>
      </c>
      <c r="M126" s="6" t="str">
        <f>IFERROR(#REF!/#REF!,"")</f>
        <v/>
      </c>
    </row>
    <row r="127" spans="1:13" x14ac:dyDescent="0.25">
      <c r="A127" s="3" t="s">
        <v>194</v>
      </c>
      <c r="B127" s="3" t="s">
        <v>34</v>
      </c>
      <c r="C127" s="45">
        <f ca="1">IFERROR(NOW()-VLOOKUP(A127,Table6[[#All],[Employee Name]:[Date Joined]],3,0),"")</f>
        <v>1483.6212601851876</v>
      </c>
      <c r="D127" s="13"/>
      <c r="E127" s="36" t="s">
        <v>2</v>
      </c>
      <c r="F127" s="17"/>
      <c r="G127" s="17"/>
      <c r="H127" s="36" t="s">
        <v>2</v>
      </c>
      <c r="I127" s="18"/>
      <c r="J127" s="21">
        <f>COUNTIF(Quarter1!$E127:$H127,"yes")</f>
        <v>2</v>
      </c>
      <c r="K127" s="22">
        <f t="shared" si="2"/>
        <v>0</v>
      </c>
      <c r="L127" s="22">
        <f t="shared" si="3"/>
        <v>2</v>
      </c>
      <c r="M127" s="6" t="str">
        <f>IFERROR(#REF!/#REF!,"")</f>
        <v/>
      </c>
    </row>
    <row r="128" spans="1:13" x14ac:dyDescent="0.25">
      <c r="A128" s="3" t="s">
        <v>195</v>
      </c>
      <c r="B128" s="3" t="s">
        <v>34</v>
      </c>
      <c r="C128" s="45">
        <f ca="1">IFERROR(NOW()-VLOOKUP(A128,Table6[[#All],[Employee Name]:[Date Joined]],3,0),"")</f>
        <v>321.62126018518757</v>
      </c>
      <c r="D128" s="13"/>
      <c r="E128" s="37" t="s">
        <v>3</v>
      </c>
      <c r="F128" s="17"/>
      <c r="G128" s="17"/>
      <c r="H128" s="36" t="s">
        <v>2</v>
      </c>
      <c r="I128" s="18"/>
      <c r="J128" s="21">
        <f>COUNTIF(Quarter1!$E128:$H128,"yes")</f>
        <v>1</v>
      </c>
      <c r="K128" s="22">
        <f t="shared" si="2"/>
        <v>1</v>
      </c>
      <c r="L128" s="22">
        <f t="shared" si="3"/>
        <v>2</v>
      </c>
      <c r="M128" s="6" t="str">
        <f>IFERROR(#REF!/#REF!,"")</f>
        <v/>
      </c>
    </row>
    <row r="129" spans="1:13" x14ac:dyDescent="0.25">
      <c r="A129" s="3" t="s">
        <v>196</v>
      </c>
      <c r="B129" s="3" t="s">
        <v>34</v>
      </c>
      <c r="C129" s="45">
        <f ca="1">IFERROR(NOW()-VLOOKUP(A129,Table6[[#All],[Employee Name]:[Date Joined]],3,0),"")</f>
        <v>321.62126018518757</v>
      </c>
      <c r="D129" s="13"/>
      <c r="E129" s="38" t="s">
        <v>41</v>
      </c>
      <c r="F129" s="17"/>
      <c r="G129" s="17"/>
      <c r="H129" s="38" t="s">
        <v>41</v>
      </c>
      <c r="I129" s="18"/>
      <c r="J129" s="21">
        <f>COUNTIF(Quarter1!$E129:$H129,"yes")</f>
        <v>0</v>
      </c>
      <c r="K129" s="22">
        <f t="shared" si="2"/>
        <v>0</v>
      </c>
      <c r="L129" s="22">
        <f t="shared" si="3"/>
        <v>0</v>
      </c>
      <c r="M129" s="6" t="str">
        <f>IFERROR(#REF!/#REF!,"")</f>
        <v/>
      </c>
    </row>
    <row r="130" spans="1:13" x14ac:dyDescent="0.25">
      <c r="A130" s="3" t="s">
        <v>197</v>
      </c>
      <c r="B130" s="3" t="s">
        <v>34</v>
      </c>
      <c r="C130" s="45">
        <f ca="1">IFERROR(NOW()-VLOOKUP(A130,Table6[[#All],[Employee Name]:[Date Joined]],3,0),"")</f>
        <v>45375.621260185188</v>
      </c>
      <c r="D130" s="13"/>
      <c r="E130" s="37" t="s">
        <v>3</v>
      </c>
      <c r="F130" s="17"/>
      <c r="G130" s="17"/>
      <c r="H130" s="36" t="s">
        <v>2</v>
      </c>
      <c r="I130" s="18"/>
      <c r="J130" s="21">
        <f>COUNTIF(Quarter1!$E130:$H130,"yes")</f>
        <v>1</v>
      </c>
      <c r="K130" s="22">
        <f t="shared" si="2"/>
        <v>1</v>
      </c>
      <c r="L130" s="22">
        <f t="shared" si="3"/>
        <v>2</v>
      </c>
      <c r="M130" s="6" t="str">
        <f>IFERROR(#REF!/#REF!,"")</f>
        <v/>
      </c>
    </row>
    <row r="131" spans="1:13" x14ac:dyDescent="0.25">
      <c r="A131" s="3" t="s">
        <v>198</v>
      </c>
      <c r="B131" s="3" t="s">
        <v>34</v>
      </c>
      <c r="C131" s="45">
        <f ca="1">IFERROR(NOW()-VLOOKUP(A131,Table6[[#All],[Employee Name]:[Date Joined]],3,0),"")</f>
        <v>1273.6212601851876</v>
      </c>
      <c r="D131" s="13"/>
      <c r="E131" s="37" t="s">
        <v>3</v>
      </c>
      <c r="F131" s="17"/>
      <c r="G131" s="17"/>
      <c r="H131" s="37" t="s">
        <v>3</v>
      </c>
      <c r="I131" s="18"/>
      <c r="J131" s="21">
        <f>COUNTIF(Quarter1!$E131:$H131,"yes")</f>
        <v>0</v>
      </c>
      <c r="K131" s="22">
        <f t="shared" ref="K131:K166" si="4">COUNTIF(D131:I131,"No")</f>
        <v>2</v>
      </c>
      <c r="L131" s="22">
        <f t="shared" si="3"/>
        <v>2</v>
      </c>
      <c r="M131" s="6" t="str">
        <f>IFERROR(#REF!/#REF!,"")</f>
        <v/>
      </c>
    </row>
    <row r="132" spans="1:13" x14ac:dyDescent="0.25">
      <c r="A132" s="3" t="s">
        <v>199</v>
      </c>
      <c r="B132" s="3" t="s">
        <v>34</v>
      </c>
      <c r="C132" s="45">
        <f ca="1">IFERROR(NOW()-VLOOKUP(A132,Table6[[#All],[Employee Name]:[Date Joined]],3,0),"")</f>
        <v>1049.6212601851876</v>
      </c>
      <c r="D132" s="13"/>
      <c r="E132" s="37" t="s">
        <v>3</v>
      </c>
      <c r="F132" s="17"/>
      <c r="G132" s="17"/>
      <c r="H132" s="37" t="s">
        <v>3</v>
      </c>
      <c r="I132" s="18"/>
      <c r="J132" s="21">
        <f>COUNTIF(Quarter1!$E132:$H132,"yes")</f>
        <v>0</v>
      </c>
      <c r="K132" s="22">
        <f t="shared" si="4"/>
        <v>2</v>
      </c>
      <c r="L132" s="22">
        <f t="shared" ref="L132:L166" si="5">J132+K132</f>
        <v>2</v>
      </c>
      <c r="M132" s="6" t="str">
        <f>IFERROR(#REF!/#REF!,"")</f>
        <v/>
      </c>
    </row>
    <row r="133" spans="1:13" x14ac:dyDescent="0.25">
      <c r="A133" s="3" t="s">
        <v>200</v>
      </c>
      <c r="B133" s="3" t="s">
        <v>34</v>
      </c>
      <c r="C133" s="45">
        <f ca="1">IFERROR(NOW()-VLOOKUP(A133,Table6[[#All],[Employee Name]:[Date Joined]],3,0),"")</f>
        <v>1084.6212601851876</v>
      </c>
      <c r="D133" s="13"/>
      <c r="E133" s="36" t="s">
        <v>2</v>
      </c>
      <c r="F133" s="17"/>
      <c r="G133" s="17"/>
      <c r="H133" s="37" t="s">
        <v>3</v>
      </c>
      <c r="I133" s="18"/>
      <c r="J133" s="21">
        <f>COUNTIF(Quarter1!$E133:$H133,"yes")</f>
        <v>1</v>
      </c>
      <c r="K133" s="22">
        <f t="shared" si="4"/>
        <v>1</v>
      </c>
      <c r="L133" s="22">
        <f t="shared" si="5"/>
        <v>2</v>
      </c>
      <c r="M133" s="6" t="str">
        <f>IFERROR(#REF!/#REF!,"")</f>
        <v/>
      </c>
    </row>
    <row r="134" spans="1:13" x14ac:dyDescent="0.25">
      <c r="A134" s="3" t="s">
        <v>201</v>
      </c>
      <c r="B134" s="3" t="s">
        <v>34</v>
      </c>
      <c r="C134" s="45">
        <f ca="1">IFERROR(NOW()-VLOOKUP(A134,Table6[[#All],[Employee Name]:[Date Joined]],3,0),"")</f>
        <v>782.62126018518757</v>
      </c>
      <c r="D134" s="13"/>
      <c r="E134" s="37" t="s">
        <v>3</v>
      </c>
      <c r="F134" s="17"/>
      <c r="G134" s="17"/>
      <c r="H134" s="37" t="s">
        <v>3</v>
      </c>
      <c r="I134" s="18"/>
      <c r="J134" s="21">
        <f>COUNTIF(Quarter1!$E134:$H134,"yes")</f>
        <v>0</v>
      </c>
      <c r="K134" s="22">
        <f t="shared" si="4"/>
        <v>2</v>
      </c>
      <c r="L134" s="22">
        <f t="shared" si="5"/>
        <v>2</v>
      </c>
      <c r="M134" s="6" t="str">
        <f>IFERROR(#REF!/#REF!,"")</f>
        <v/>
      </c>
    </row>
    <row r="135" spans="1:13" x14ac:dyDescent="0.25">
      <c r="A135" s="3" t="s">
        <v>202</v>
      </c>
      <c r="B135" s="3" t="s">
        <v>34</v>
      </c>
      <c r="C135" s="45">
        <f ca="1">IFERROR(NOW()-VLOOKUP(A135,Table6[[#All],[Employee Name]:[Date Joined]],3,0),"")</f>
        <v>321.62126018518757</v>
      </c>
      <c r="D135" s="13"/>
      <c r="E135" s="38" t="s">
        <v>41</v>
      </c>
      <c r="F135" s="17"/>
      <c r="G135" s="17"/>
      <c r="H135" s="38" t="s">
        <v>41</v>
      </c>
      <c r="I135" s="18"/>
      <c r="J135" s="21">
        <f>COUNTIF(Quarter1!$E135:$H135,"yes")</f>
        <v>0</v>
      </c>
      <c r="K135" s="22">
        <f t="shared" si="4"/>
        <v>0</v>
      </c>
      <c r="L135" s="22">
        <f t="shared" si="5"/>
        <v>0</v>
      </c>
      <c r="M135" s="6" t="str">
        <f>IFERROR(#REF!/#REF!,"")</f>
        <v/>
      </c>
    </row>
    <row r="136" spans="1:13" x14ac:dyDescent="0.25">
      <c r="A136" s="3" t="s">
        <v>204</v>
      </c>
      <c r="B136" s="3" t="s">
        <v>34</v>
      </c>
      <c r="C136" s="45">
        <f ca="1">IFERROR(NOW()-VLOOKUP(A136,Table6[[#All],[Employee Name]:[Date Joined]],3,0),"")</f>
        <v>641.62126018518757</v>
      </c>
      <c r="D136" s="13"/>
      <c r="E136" s="37" t="s">
        <v>3</v>
      </c>
      <c r="F136" s="17"/>
      <c r="G136" s="17"/>
      <c r="H136" s="37" t="s">
        <v>3</v>
      </c>
      <c r="I136" s="18"/>
      <c r="J136" s="21">
        <f>COUNTIF(Quarter1!$E136:$H136,"yes")</f>
        <v>0</v>
      </c>
      <c r="K136" s="22">
        <f t="shared" si="4"/>
        <v>2</v>
      </c>
      <c r="L136" s="22">
        <f t="shared" si="5"/>
        <v>2</v>
      </c>
      <c r="M136" s="6" t="str">
        <f>IFERROR(#REF!/#REF!,"")</f>
        <v/>
      </c>
    </row>
    <row r="137" spans="1:13" x14ac:dyDescent="0.25">
      <c r="A137" s="3" t="s">
        <v>205</v>
      </c>
      <c r="B137" s="3" t="s">
        <v>34</v>
      </c>
      <c r="C137" s="45">
        <f ca="1">IFERROR(NOW()-VLOOKUP(A137,Table6[[#All],[Employee Name]:[Date Joined]],3,0),"")</f>
        <v>545.62126018518757</v>
      </c>
      <c r="D137" s="13"/>
      <c r="E137" s="37" t="s">
        <v>3</v>
      </c>
      <c r="F137" s="17"/>
      <c r="G137" s="17"/>
      <c r="H137" s="37" t="s">
        <v>3</v>
      </c>
      <c r="I137" s="18"/>
      <c r="J137" s="21">
        <f>COUNTIF(Quarter1!$E137:$H137,"yes")</f>
        <v>0</v>
      </c>
      <c r="K137" s="22">
        <f t="shared" si="4"/>
        <v>2</v>
      </c>
      <c r="L137" s="22">
        <f t="shared" si="5"/>
        <v>2</v>
      </c>
      <c r="M137" s="6" t="str">
        <f>IFERROR(#REF!/#REF!,"")</f>
        <v/>
      </c>
    </row>
    <row r="138" spans="1:13" x14ac:dyDescent="0.25">
      <c r="A138" s="3" t="s">
        <v>206</v>
      </c>
      <c r="B138" s="3" t="s">
        <v>34</v>
      </c>
      <c r="C138" s="45">
        <f ca="1">IFERROR(NOW()-VLOOKUP(A138,Table6[[#All],[Employee Name]:[Date Joined]],3,0),"")</f>
        <v>446.62126018518757</v>
      </c>
      <c r="D138" s="13"/>
      <c r="E138" s="37" t="s">
        <v>3</v>
      </c>
      <c r="F138" s="17"/>
      <c r="G138" s="17"/>
      <c r="H138" s="37" t="s">
        <v>3</v>
      </c>
      <c r="I138" s="18"/>
      <c r="J138" s="21">
        <f>COUNTIF(Quarter1!$E138:$H138,"yes")</f>
        <v>0</v>
      </c>
      <c r="K138" s="22">
        <f t="shared" si="4"/>
        <v>2</v>
      </c>
      <c r="L138" s="22">
        <f t="shared" si="5"/>
        <v>2</v>
      </c>
      <c r="M138" s="6" t="str">
        <f>IFERROR(#REF!/#REF!,"")</f>
        <v/>
      </c>
    </row>
    <row r="139" spans="1:13" x14ac:dyDescent="0.25">
      <c r="A139" s="3" t="s">
        <v>207</v>
      </c>
      <c r="B139" s="3" t="s">
        <v>34</v>
      </c>
      <c r="C139" s="45">
        <f ca="1">IFERROR(NOW()-VLOOKUP(A139,Table6[[#All],[Employee Name]:[Date Joined]],3,0),"")</f>
        <v>655.62126018518757</v>
      </c>
      <c r="D139" s="13"/>
      <c r="E139" s="37" t="s">
        <v>3</v>
      </c>
      <c r="F139" s="17"/>
      <c r="G139" s="17"/>
      <c r="H139" s="37" t="s">
        <v>3</v>
      </c>
      <c r="I139" s="18"/>
      <c r="J139" s="21">
        <f>COUNTIF(Quarter1!$E139:$H139,"yes")</f>
        <v>0</v>
      </c>
      <c r="K139" s="22">
        <f t="shared" si="4"/>
        <v>2</v>
      </c>
      <c r="L139" s="22">
        <f t="shared" si="5"/>
        <v>2</v>
      </c>
      <c r="M139" s="6" t="str">
        <f>IFERROR(#REF!/#REF!,"")</f>
        <v/>
      </c>
    </row>
    <row r="140" spans="1:13" x14ac:dyDescent="0.25">
      <c r="A140" s="3" t="s">
        <v>208</v>
      </c>
      <c r="B140" s="3" t="s">
        <v>245</v>
      </c>
      <c r="C140" s="45" t="str">
        <f ca="1">IFERROR(NOW()-VLOOKUP(A140,Table6[[#All],[Employee Name]:[Date Joined]],3,0),"")</f>
        <v/>
      </c>
      <c r="D140" s="13"/>
      <c r="E140" s="39" t="s">
        <v>41</v>
      </c>
      <c r="F140" s="17"/>
      <c r="G140" s="17"/>
      <c r="H140" s="37" t="s">
        <v>3</v>
      </c>
      <c r="I140" s="18"/>
      <c r="J140" s="21">
        <f>COUNTIF(Quarter1!$E140:$H140,"yes")</f>
        <v>0</v>
      </c>
      <c r="K140" s="22">
        <f t="shared" si="4"/>
        <v>1</v>
      </c>
      <c r="L140" s="22">
        <f t="shared" si="5"/>
        <v>1</v>
      </c>
      <c r="M140" s="6" t="str">
        <f>IFERROR(#REF!/#REF!,"")</f>
        <v/>
      </c>
    </row>
    <row r="141" spans="1:13" x14ac:dyDescent="0.25">
      <c r="A141" s="3" t="s">
        <v>209</v>
      </c>
      <c r="B141" s="3" t="s">
        <v>35</v>
      </c>
      <c r="C141" s="45">
        <f ca="1">IFERROR(NOW()-VLOOKUP(A141,Table6[[#All],[Employee Name]:[Date Joined]],3,0),"")</f>
        <v>1283.6212601851876</v>
      </c>
      <c r="D141" s="13"/>
      <c r="E141" s="37" t="s">
        <v>3</v>
      </c>
      <c r="F141" s="17"/>
      <c r="G141" s="17"/>
      <c r="H141" s="37" t="s">
        <v>3</v>
      </c>
      <c r="I141" s="18"/>
      <c r="J141" s="21">
        <f>COUNTIF(Quarter1!$E141:$H141,"yes")</f>
        <v>0</v>
      </c>
      <c r="K141" s="22">
        <f t="shared" si="4"/>
        <v>2</v>
      </c>
      <c r="L141" s="22">
        <f t="shared" si="5"/>
        <v>2</v>
      </c>
      <c r="M141" s="6" t="str">
        <f>IFERROR(#REF!/#REF!,"")</f>
        <v/>
      </c>
    </row>
    <row r="142" spans="1:13" x14ac:dyDescent="0.25">
      <c r="A142" s="3" t="s">
        <v>210</v>
      </c>
      <c r="B142" s="3" t="s">
        <v>35</v>
      </c>
      <c r="C142" s="45">
        <f ca="1">IFERROR(NOW()-VLOOKUP(A142,Table6[[#All],[Employee Name]:[Date Joined]],3,0),"")</f>
        <v>2197.6212601851876</v>
      </c>
      <c r="D142" s="13"/>
      <c r="E142" s="37" t="s">
        <v>3</v>
      </c>
      <c r="F142" s="17"/>
      <c r="G142" s="17"/>
      <c r="H142" s="37" t="s">
        <v>3</v>
      </c>
      <c r="I142" s="18"/>
      <c r="J142" s="21">
        <f>COUNTIF(Quarter1!$E142:$H142,"yes")</f>
        <v>0</v>
      </c>
      <c r="K142" s="22">
        <f t="shared" si="4"/>
        <v>2</v>
      </c>
      <c r="L142" s="22">
        <f t="shared" si="5"/>
        <v>2</v>
      </c>
      <c r="M142" s="6" t="str">
        <f>IFERROR(#REF!/#REF!,"")</f>
        <v/>
      </c>
    </row>
    <row r="143" spans="1:13" x14ac:dyDescent="0.25">
      <c r="A143" s="3" t="s">
        <v>212</v>
      </c>
      <c r="B143" s="3" t="s">
        <v>35</v>
      </c>
      <c r="C143" s="45">
        <f ca="1">IFERROR(NOW()-VLOOKUP(A143,Table6[[#All],[Employee Name]:[Date Joined]],3,0),"")</f>
        <v>1587.6212601851876</v>
      </c>
      <c r="D143" s="13"/>
      <c r="E143" s="37" t="s">
        <v>3</v>
      </c>
      <c r="F143" s="17"/>
      <c r="G143" s="17"/>
      <c r="H143" s="37" t="s">
        <v>3</v>
      </c>
      <c r="I143" s="18"/>
      <c r="J143" s="21">
        <f>COUNTIF(Quarter1!$E143:$H143,"yes")</f>
        <v>0</v>
      </c>
      <c r="K143" s="22">
        <f t="shared" si="4"/>
        <v>2</v>
      </c>
      <c r="L143" s="22">
        <f t="shared" si="5"/>
        <v>2</v>
      </c>
      <c r="M143" s="6" t="str">
        <f>IFERROR(#REF!/#REF!,"")</f>
        <v/>
      </c>
    </row>
    <row r="144" spans="1:13" x14ac:dyDescent="0.25">
      <c r="A144" s="3" t="s">
        <v>213</v>
      </c>
      <c r="B144" s="3" t="s">
        <v>35</v>
      </c>
      <c r="C144" s="45">
        <f ca="1">IFERROR(NOW()-VLOOKUP(A144,Table6[[#All],[Employee Name]:[Date Joined]],3,0),"")</f>
        <v>810.62126018518757</v>
      </c>
      <c r="D144" s="13"/>
      <c r="E144" s="37" t="s">
        <v>3</v>
      </c>
      <c r="F144" s="17"/>
      <c r="G144" s="17"/>
      <c r="H144" s="37" t="s">
        <v>3</v>
      </c>
      <c r="I144" s="18"/>
      <c r="J144" s="21">
        <f>COUNTIF(Quarter1!$E144:$H144,"yes")</f>
        <v>0</v>
      </c>
      <c r="K144" s="22">
        <f t="shared" si="4"/>
        <v>2</v>
      </c>
      <c r="L144" s="22">
        <f t="shared" si="5"/>
        <v>2</v>
      </c>
      <c r="M144" s="6" t="str">
        <f>IFERROR(#REF!/#REF!,"")</f>
        <v/>
      </c>
    </row>
    <row r="145" spans="1:13" x14ac:dyDescent="0.25">
      <c r="A145" s="3" t="s">
        <v>214</v>
      </c>
      <c r="B145" s="3" t="s">
        <v>35</v>
      </c>
      <c r="C145" s="45">
        <f ca="1">IFERROR(NOW()-VLOOKUP(A145,Table6[[#All],[Employee Name]:[Date Joined]],3,0),"")</f>
        <v>297.62126018518757</v>
      </c>
      <c r="D145" s="13"/>
      <c r="E145" s="39" t="s">
        <v>41</v>
      </c>
      <c r="F145" s="17"/>
      <c r="G145" s="17"/>
      <c r="H145" s="37" t="s">
        <v>3</v>
      </c>
      <c r="I145" s="18"/>
      <c r="J145" s="21">
        <f>COUNTIF(Quarter1!$E145:$H145,"yes")</f>
        <v>0</v>
      </c>
      <c r="K145" s="22">
        <f t="shared" si="4"/>
        <v>1</v>
      </c>
      <c r="L145" s="22">
        <f t="shared" si="5"/>
        <v>1</v>
      </c>
      <c r="M145" s="6" t="str">
        <f>IFERROR(#REF!/#REF!,"")</f>
        <v/>
      </c>
    </row>
    <row r="146" spans="1:13" x14ac:dyDescent="0.25">
      <c r="A146" s="3" t="s">
        <v>215</v>
      </c>
      <c r="B146" s="3" t="s">
        <v>35</v>
      </c>
      <c r="C146" s="45">
        <f ca="1">IFERROR(NOW()-VLOOKUP(A146,Table6[[#All],[Employee Name]:[Date Joined]],3,0),"")</f>
        <v>2700.6212601851876</v>
      </c>
      <c r="D146" s="13"/>
      <c r="E146" s="37" t="s">
        <v>3</v>
      </c>
      <c r="F146" s="17"/>
      <c r="G146" s="17"/>
      <c r="H146" s="36" t="s">
        <v>2</v>
      </c>
      <c r="I146" s="18"/>
      <c r="J146" s="21">
        <f>COUNTIF(Quarter1!$E146:$H146,"yes")</f>
        <v>1</v>
      </c>
      <c r="K146" s="22">
        <f t="shared" si="4"/>
        <v>1</v>
      </c>
      <c r="L146" s="22">
        <f t="shared" si="5"/>
        <v>2</v>
      </c>
      <c r="M146" s="6" t="str">
        <f>IFERROR(#REF!/#REF!,"")</f>
        <v/>
      </c>
    </row>
    <row r="147" spans="1:13" x14ac:dyDescent="0.25">
      <c r="A147" s="3" t="s">
        <v>216</v>
      </c>
      <c r="B147" s="3" t="s">
        <v>35</v>
      </c>
      <c r="C147" s="45" t="str">
        <f ca="1">IFERROR(NOW()-VLOOKUP(A147,Table6[[#All],[Employee Name]:[Date Joined]],3,0),"")</f>
        <v/>
      </c>
      <c r="D147" s="13"/>
      <c r="E147" s="37" t="s">
        <v>3</v>
      </c>
      <c r="F147" s="17"/>
      <c r="G147" s="17"/>
      <c r="H147" s="37" t="s">
        <v>3</v>
      </c>
      <c r="I147" s="18"/>
      <c r="J147" s="21">
        <f>COUNTIF(Quarter1!$E147:$H147,"yes")</f>
        <v>0</v>
      </c>
      <c r="K147" s="22">
        <f t="shared" si="4"/>
        <v>2</v>
      </c>
      <c r="L147" s="22">
        <f t="shared" si="5"/>
        <v>2</v>
      </c>
      <c r="M147" s="6" t="str">
        <f>IFERROR(#REF!/#REF!,"")</f>
        <v/>
      </c>
    </row>
    <row r="148" spans="1:13" x14ac:dyDescent="0.25">
      <c r="A148" s="3" t="s">
        <v>217</v>
      </c>
      <c r="B148" s="3" t="s">
        <v>35</v>
      </c>
      <c r="C148" s="45">
        <f ca="1">IFERROR(NOW()-VLOOKUP(A148,Table6[[#All],[Employee Name]:[Date Joined]],3,0),"")</f>
        <v>1297.6212601851876</v>
      </c>
      <c r="D148" s="13"/>
      <c r="E148" s="37" t="s">
        <v>3</v>
      </c>
      <c r="F148" s="17"/>
      <c r="G148" s="17"/>
      <c r="H148" s="37" t="s">
        <v>3</v>
      </c>
      <c r="I148" s="18"/>
      <c r="J148" s="21">
        <f>COUNTIF(Quarter1!$E148:$H148,"yes")</f>
        <v>0</v>
      </c>
      <c r="K148" s="22">
        <f t="shared" si="4"/>
        <v>2</v>
      </c>
      <c r="L148" s="22">
        <f t="shared" si="5"/>
        <v>2</v>
      </c>
      <c r="M148" s="6" t="str">
        <f>IFERROR(#REF!/#REF!,"")</f>
        <v/>
      </c>
    </row>
    <row r="149" spans="1:13" x14ac:dyDescent="0.25">
      <c r="A149" s="3" t="s">
        <v>218</v>
      </c>
      <c r="B149" s="3" t="s">
        <v>35</v>
      </c>
      <c r="C149" s="45" t="str">
        <f ca="1">IFERROR(NOW()-VLOOKUP(A149,Table6[[#All],[Employee Name]:[Date Joined]],3,0),"")</f>
        <v/>
      </c>
      <c r="D149" s="13"/>
      <c r="E149" s="37" t="s">
        <v>3</v>
      </c>
      <c r="F149" s="17"/>
      <c r="G149" s="17"/>
      <c r="H149" s="37" t="s">
        <v>3</v>
      </c>
      <c r="I149" s="18"/>
      <c r="J149" s="21">
        <f>COUNTIF(Quarter1!$E149:$H149,"yes")</f>
        <v>0</v>
      </c>
      <c r="K149" s="22">
        <f t="shared" si="4"/>
        <v>2</v>
      </c>
      <c r="L149" s="22">
        <f t="shared" si="5"/>
        <v>2</v>
      </c>
      <c r="M149" s="6" t="str">
        <f>IFERROR(#REF!/#REF!,"")</f>
        <v/>
      </c>
    </row>
    <row r="150" spans="1:13" x14ac:dyDescent="0.25">
      <c r="A150" s="3" t="s">
        <v>219</v>
      </c>
      <c r="B150" s="3" t="s">
        <v>35</v>
      </c>
      <c r="C150" s="45">
        <f ca="1">IFERROR(NOW()-VLOOKUP(A150,Table6[[#All],[Employee Name]:[Date Joined]],3,0),"")</f>
        <v>690.62126018518757</v>
      </c>
      <c r="D150" s="13"/>
      <c r="E150" s="36" t="s">
        <v>2</v>
      </c>
      <c r="F150" s="17"/>
      <c r="G150" s="17"/>
      <c r="H150" s="37" t="s">
        <v>3</v>
      </c>
      <c r="I150" s="18"/>
      <c r="J150" s="21">
        <f>COUNTIF(Quarter1!$E150:$H150,"yes")</f>
        <v>1</v>
      </c>
      <c r="K150" s="22">
        <f t="shared" si="4"/>
        <v>1</v>
      </c>
      <c r="L150" s="22">
        <f t="shared" si="5"/>
        <v>2</v>
      </c>
      <c r="M150" s="6" t="str">
        <f>IFERROR(#REF!/#REF!,"")</f>
        <v/>
      </c>
    </row>
    <row r="151" spans="1:13" x14ac:dyDescent="0.25">
      <c r="A151" s="3" t="s">
        <v>220</v>
      </c>
      <c r="B151" s="3" t="s">
        <v>35</v>
      </c>
      <c r="C151" s="45">
        <f ca="1">IFERROR(NOW()-VLOOKUP(A151,Table6[[#All],[Employee Name]:[Date Joined]],3,0),"")</f>
        <v>937.62126018518757</v>
      </c>
      <c r="D151" s="13"/>
      <c r="E151" s="37" t="s">
        <v>3</v>
      </c>
      <c r="F151" s="17"/>
      <c r="G151" s="17"/>
      <c r="H151" s="37" t="s">
        <v>3</v>
      </c>
      <c r="I151" s="18"/>
      <c r="J151" s="21">
        <f>COUNTIF(Quarter1!$E151:$H151,"yes")</f>
        <v>0</v>
      </c>
      <c r="K151" s="22">
        <f t="shared" si="4"/>
        <v>2</v>
      </c>
      <c r="L151" s="22">
        <f t="shared" si="5"/>
        <v>2</v>
      </c>
      <c r="M151" s="6" t="str">
        <f>IFERROR(#REF!/#REF!,"")</f>
        <v/>
      </c>
    </row>
    <row r="152" spans="1:13" x14ac:dyDescent="0.25">
      <c r="A152" s="3" t="s">
        <v>221</v>
      </c>
      <c r="B152" s="3" t="s">
        <v>35</v>
      </c>
      <c r="C152" s="45">
        <f ca="1">IFERROR(NOW()-VLOOKUP(A152,Table6[[#All],[Employee Name]:[Date Joined]],3,0),"")</f>
        <v>1308.6212601851876</v>
      </c>
      <c r="D152" s="13"/>
      <c r="E152" s="37" t="s">
        <v>3</v>
      </c>
      <c r="F152" s="17"/>
      <c r="G152" s="17"/>
      <c r="H152" s="37" t="s">
        <v>3</v>
      </c>
      <c r="I152" s="18"/>
      <c r="J152" s="21">
        <f>COUNTIF(Quarter1!$E152:$H152,"yes")</f>
        <v>0</v>
      </c>
      <c r="K152" s="22">
        <f t="shared" si="4"/>
        <v>2</v>
      </c>
      <c r="L152" s="22">
        <f t="shared" si="5"/>
        <v>2</v>
      </c>
      <c r="M152" s="6" t="str">
        <f>IFERROR(#REF!/#REF!,"")</f>
        <v/>
      </c>
    </row>
    <row r="153" spans="1:13" x14ac:dyDescent="0.25">
      <c r="A153" s="3" t="s">
        <v>222</v>
      </c>
      <c r="B153" s="3" t="s">
        <v>35</v>
      </c>
      <c r="C153" s="45">
        <f ca="1">IFERROR(NOW()-VLOOKUP(A153,Table6[[#All],[Employee Name]:[Date Joined]],3,0),"")</f>
        <v>2215.6212601851876</v>
      </c>
      <c r="D153" s="13"/>
      <c r="E153" s="36" t="s">
        <v>2</v>
      </c>
      <c r="F153" s="17"/>
      <c r="G153" s="17"/>
      <c r="H153" s="36" t="s">
        <v>2</v>
      </c>
      <c r="I153" s="18"/>
      <c r="J153" s="21">
        <f>COUNTIF(Quarter1!$E153:$H153,"yes")</f>
        <v>2</v>
      </c>
      <c r="K153" s="22">
        <f t="shared" si="4"/>
        <v>0</v>
      </c>
      <c r="L153" s="22">
        <f t="shared" si="5"/>
        <v>2</v>
      </c>
      <c r="M153" s="6" t="str">
        <f>IFERROR(#REF!/#REF!,"")</f>
        <v/>
      </c>
    </row>
    <row r="154" spans="1:13" x14ac:dyDescent="0.25">
      <c r="A154" s="3" t="s">
        <v>223</v>
      </c>
      <c r="B154" s="3" t="s">
        <v>35</v>
      </c>
      <c r="C154" s="45">
        <f ca="1">IFERROR(NOW()-VLOOKUP(A154,Table6[[#All],[Employee Name]:[Date Joined]],3,0),"")</f>
        <v>937.62126018518757</v>
      </c>
      <c r="D154" s="13"/>
      <c r="E154" s="37" t="s">
        <v>3</v>
      </c>
      <c r="F154" s="17"/>
      <c r="G154" s="17"/>
      <c r="H154" s="36" t="s">
        <v>2</v>
      </c>
      <c r="I154" s="18"/>
      <c r="J154" s="21">
        <f>COUNTIF(Quarter1!$E154:$H154,"yes")</f>
        <v>1</v>
      </c>
      <c r="K154" s="22">
        <f t="shared" si="4"/>
        <v>1</v>
      </c>
      <c r="L154" s="22">
        <f t="shared" si="5"/>
        <v>2</v>
      </c>
      <c r="M154" s="6" t="str">
        <f>IFERROR(#REF!/#REF!,"")</f>
        <v/>
      </c>
    </row>
    <row r="155" spans="1:13" x14ac:dyDescent="0.25">
      <c r="A155" s="3" t="s">
        <v>225</v>
      </c>
      <c r="B155" s="3" t="s">
        <v>35</v>
      </c>
      <c r="C155" s="45">
        <f ca="1">IFERROR(NOW()-VLOOKUP(A155,Table6[[#All],[Employee Name]:[Date Joined]],3,0),"")</f>
        <v>475.62126018518757</v>
      </c>
      <c r="D155" s="13"/>
      <c r="E155" s="37" t="s">
        <v>3</v>
      </c>
      <c r="F155" s="17"/>
      <c r="G155" s="17"/>
      <c r="H155" s="37" t="s">
        <v>3</v>
      </c>
      <c r="I155" s="18"/>
      <c r="J155" s="21">
        <f>COUNTIF(Quarter1!$E155:$H155,"yes")</f>
        <v>0</v>
      </c>
      <c r="K155" s="22">
        <f t="shared" si="4"/>
        <v>2</v>
      </c>
      <c r="L155" s="22">
        <f t="shared" si="5"/>
        <v>2</v>
      </c>
      <c r="M155" s="6" t="str">
        <f>IFERROR(#REF!/#REF!,"")</f>
        <v/>
      </c>
    </row>
    <row r="156" spans="1:13" x14ac:dyDescent="0.25">
      <c r="A156" s="3" t="s">
        <v>227</v>
      </c>
      <c r="B156" s="3" t="s">
        <v>36</v>
      </c>
      <c r="C156" s="45" t="str">
        <f ca="1">IFERROR(NOW()-VLOOKUP(A156,Table6[[#All],[Employee Name]:[Date Joined]],3,0),"")</f>
        <v/>
      </c>
      <c r="D156" s="13"/>
      <c r="E156" s="37" t="s">
        <v>3</v>
      </c>
      <c r="F156" s="17"/>
      <c r="G156" s="17"/>
      <c r="H156" s="37" t="s">
        <v>3</v>
      </c>
      <c r="I156" s="18"/>
      <c r="J156" s="21">
        <f>COUNTIF(Quarter1!$E156:$H156,"yes")</f>
        <v>0</v>
      </c>
      <c r="K156" s="22">
        <f t="shared" si="4"/>
        <v>2</v>
      </c>
      <c r="L156" s="22">
        <f t="shared" si="5"/>
        <v>2</v>
      </c>
      <c r="M156" s="6" t="str">
        <f>IFERROR(#REF!/#REF!,"")</f>
        <v/>
      </c>
    </row>
    <row r="157" spans="1:13" x14ac:dyDescent="0.25">
      <c r="A157" s="3" t="s">
        <v>229</v>
      </c>
      <c r="B157" s="3" t="s">
        <v>36</v>
      </c>
      <c r="C157" s="45" t="str">
        <f ca="1">IFERROR(NOW()-VLOOKUP(A157,Table6[[#All],[Employee Name]:[Date Joined]],3,0),"")</f>
        <v/>
      </c>
      <c r="D157" s="13"/>
      <c r="E157" s="37" t="s">
        <v>3</v>
      </c>
      <c r="F157" s="17"/>
      <c r="G157" s="17"/>
      <c r="H157" s="37" t="s">
        <v>3</v>
      </c>
      <c r="I157" s="18"/>
      <c r="J157" s="21">
        <f>COUNTIF(Quarter1!$E157:$H157,"yes")</f>
        <v>0</v>
      </c>
      <c r="K157" s="22">
        <f t="shared" si="4"/>
        <v>2</v>
      </c>
      <c r="L157" s="22">
        <f t="shared" si="5"/>
        <v>2</v>
      </c>
      <c r="M157" s="6" t="str">
        <f>IFERROR(#REF!/#REF!,"")</f>
        <v/>
      </c>
    </row>
    <row r="158" spans="1:13" x14ac:dyDescent="0.25">
      <c r="A158" s="3" t="s">
        <v>230</v>
      </c>
      <c r="B158" s="3" t="s">
        <v>36</v>
      </c>
      <c r="C158" s="45">
        <f ca="1">IFERROR(NOW()-VLOOKUP(A158,Table6[[#All],[Employee Name]:[Date Joined]],3,0),"")</f>
        <v>412.62126018518757</v>
      </c>
      <c r="D158" s="13"/>
      <c r="E158" s="37" t="s">
        <v>3</v>
      </c>
      <c r="F158" s="17"/>
      <c r="G158" s="17"/>
      <c r="H158" s="37" t="s">
        <v>3</v>
      </c>
      <c r="I158" s="18"/>
      <c r="J158" s="21">
        <f>COUNTIF(Quarter1!$E158:$H158,"yes")</f>
        <v>0</v>
      </c>
      <c r="K158" s="22">
        <f t="shared" si="4"/>
        <v>2</v>
      </c>
      <c r="L158" s="22">
        <f t="shared" si="5"/>
        <v>2</v>
      </c>
      <c r="M158" s="6" t="str">
        <f>IFERROR(#REF!/#REF!,"")</f>
        <v/>
      </c>
    </row>
    <row r="159" spans="1:13" x14ac:dyDescent="0.25">
      <c r="A159" s="3" t="s">
        <v>231</v>
      </c>
      <c r="B159" s="3" t="s">
        <v>37</v>
      </c>
      <c r="C159" s="45">
        <f ca="1">IFERROR(NOW()-VLOOKUP(A159,Table6[[#All],[Employee Name]:[Date Joined]],3,0),"")</f>
        <v>479.62126018518757</v>
      </c>
      <c r="D159" s="13"/>
      <c r="E159" s="36" t="s">
        <v>2</v>
      </c>
      <c r="F159" s="17"/>
      <c r="G159" s="17"/>
      <c r="H159" s="37" t="s">
        <v>3</v>
      </c>
      <c r="I159" s="18"/>
      <c r="J159" s="21">
        <f>COUNTIF(Quarter1!$E159:$H159,"yes")</f>
        <v>1</v>
      </c>
      <c r="K159" s="22">
        <f t="shared" si="4"/>
        <v>1</v>
      </c>
      <c r="L159" s="22">
        <f t="shared" si="5"/>
        <v>2</v>
      </c>
      <c r="M159" s="6" t="str">
        <f>IFERROR(#REF!/#REF!,"")</f>
        <v/>
      </c>
    </row>
    <row r="160" spans="1:13" x14ac:dyDescent="0.25">
      <c r="A160" s="3" t="s">
        <v>232</v>
      </c>
      <c r="B160" s="3" t="s">
        <v>37</v>
      </c>
      <c r="C160" s="45">
        <f ca="1">IFERROR(NOW()-VLOOKUP(A160,Table6[[#All],[Employee Name]:[Date Joined]],3,0),"")</f>
        <v>1539.6212601851876</v>
      </c>
      <c r="D160" s="13"/>
      <c r="E160" s="36" t="s">
        <v>2</v>
      </c>
      <c r="F160" s="17"/>
      <c r="G160" s="17"/>
      <c r="H160" s="37" t="s">
        <v>3</v>
      </c>
      <c r="I160" s="18"/>
      <c r="J160" s="21">
        <f>COUNTIF(Quarter1!$E160:$H160,"yes")</f>
        <v>1</v>
      </c>
      <c r="K160" s="22">
        <f t="shared" si="4"/>
        <v>1</v>
      </c>
      <c r="L160" s="22">
        <f t="shared" si="5"/>
        <v>2</v>
      </c>
      <c r="M160" s="6" t="str">
        <f>IFERROR(#REF!/#REF!,"")</f>
        <v/>
      </c>
    </row>
    <row r="161" spans="1:13" x14ac:dyDescent="0.25">
      <c r="A161" s="3" t="s">
        <v>233</v>
      </c>
      <c r="B161" s="3" t="s">
        <v>38</v>
      </c>
      <c r="C161" s="45" t="str">
        <f ca="1">IFERROR(NOW()-VLOOKUP(A161,Table6[[#All],[Employee Name]:[Date Joined]],3,0),"")</f>
        <v/>
      </c>
      <c r="D161" s="13"/>
      <c r="E161" s="37" t="s">
        <v>3</v>
      </c>
      <c r="F161" s="17"/>
      <c r="G161" s="17"/>
      <c r="H161" s="37" t="s">
        <v>3</v>
      </c>
      <c r="I161" s="18"/>
      <c r="J161" s="21">
        <f>COUNTIF(Quarter1!$E161:$H161,"yes")</f>
        <v>0</v>
      </c>
      <c r="K161" s="22">
        <f t="shared" si="4"/>
        <v>2</v>
      </c>
      <c r="L161" s="22">
        <f t="shared" si="5"/>
        <v>2</v>
      </c>
      <c r="M161" s="6" t="str">
        <f>IFERROR(#REF!/#REF!,"")</f>
        <v/>
      </c>
    </row>
    <row r="162" spans="1:13" x14ac:dyDescent="0.25">
      <c r="A162" s="3" t="s">
        <v>234</v>
      </c>
      <c r="B162" s="3" t="s">
        <v>38</v>
      </c>
      <c r="C162" s="45">
        <f ca="1">IFERROR(NOW()-VLOOKUP(A162,Table6[[#All],[Employee Name]:[Date Joined]],3,0),"")</f>
        <v>1348.6212601851876</v>
      </c>
      <c r="D162" s="13"/>
      <c r="E162" s="37" t="s">
        <v>3</v>
      </c>
      <c r="F162" s="17"/>
      <c r="G162" s="17"/>
      <c r="H162" s="36" t="s">
        <v>2</v>
      </c>
      <c r="I162" s="18"/>
      <c r="J162" s="21">
        <f>COUNTIF(Quarter1!$E162:$H162,"yes")</f>
        <v>1</v>
      </c>
      <c r="K162" s="22">
        <f t="shared" si="4"/>
        <v>1</v>
      </c>
      <c r="L162" s="22">
        <f t="shared" si="5"/>
        <v>2</v>
      </c>
      <c r="M162" s="6" t="str">
        <f>IFERROR(#REF!/#REF!,"")</f>
        <v/>
      </c>
    </row>
    <row r="163" spans="1:13" x14ac:dyDescent="0.25">
      <c r="A163" s="3" t="s">
        <v>235</v>
      </c>
      <c r="B163" s="3" t="s">
        <v>39</v>
      </c>
      <c r="C163" s="45">
        <f ca="1">IFERROR(NOW()-VLOOKUP(A163,Table6[[#All],[Employee Name]:[Date Joined]],3,0),"")</f>
        <v>664.62126018518757</v>
      </c>
      <c r="D163" s="13"/>
      <c r="E163" s="36" t="s">
        <v>2</v>
      </c>
      <c r="F163" s="17"/>
      <c r="G163" s="17"/>
      <c r="H163" s="36" t="s">
        <v>2</v>
      </c>
      <c r="I163" s="18"/>
      <c r="J163" s="21">
        <f>COUNTIF(Quarter1!$E163:$H163,"yes")</f>
        <v>2</v>
      </c>
      <c r="K163" s="22">
        <f t="shared" si="4"/>
        <v>0</v>
      </c>
      <c r="L163" s="22">
        <f t="shared" si="5"/>
        <v>2</v>
      </c>
      <c r="M163" s="6" t="str">
        <f>IFERROR(#REF!/#REF!,"")</f>
        <v/>
      </c>
    </row>
    <row r="164" spans="1:13" x14ac:dyDescent="0.25">
      <c r="A164" s="3" t="s">
        <v>236</v>
      </c>
      <c r="B164" s="3" t="s">
        <v>40</v>
      </c>
      <c r="C164" s="45">
        <f ca="1">IFERROR(NOW()-VLOOKUP(A164,Table6[[#All],[Employee Name]:[Date Joined]],3,0),"")</f>
        <v>1098.6212601851876</v>
      </c>
      <c r="D164" s="13"/>
      <c r="E164" s="36" t="s">
        <v>2</v>
      </c>
      <c r="F164" s="17"/>
      <c r="G164" s="17"/>
      <c r="H164" s="37" t="s">
        <v>3</v>
      </c>
      <c r="I164" s="18"/>
      <c r="J164" s="21">
        <f>COUNTIF(Quarter1!$E164:$H164,"yes")</f>
        <v>1</v>
      </c>
      <c r="K164" s="22">
        <f t="shared" si="4"/>
        <v>1</v>
      </c>
      <c r="L164" s="22">
        <f t="shared" si="5"/>
        <v>2</v>
      </c>
      <c r="M164" s="6" t="str">
        <f>IFERROR(#REF!/#REF!,"")</f>
        <v/>
      </c>
    </row>
    <row r="165" spans="1:13" x14ac:dyDescent="0.25">
      <c r="A165" s="3" t="s">
        <v>237</v>
      </c>
      <c r="B165" s="3" t="s">
        <v>40</v>
      </c>
      <c r="C165" s="45">
        <f ca="1">IFERROR(NOW()-VLOOKUP(A165,Table6[[#All],[Employee Name]:[Date Joined]],3,0),"")</f>
        <v>662.62126018518757</v>
      </c>
      <c r="D165" s="13"/>
      <c r="E165" s="37" t="s">
        <v>3</v>
      </c>
      <c r="F165" s="17"/>
      <c r="G165" s="17"/>
      <c r="H165" s="37" t="s">
        <v>3</v>
      </c>
      <c r="I165" s="18"/>
      <c r="J165" s="21">
        <f>COUNTIF(Quarter1!$E165:$H165,"yes")</f>
        <v>0</v>
      </c>
      <c r="K165" s="22">
        <f t="shared" si="4"/>
        <v>2</v>
      </c>
      <c r="L165" s="22">
        <f t="shared" si="5"/>
        <v>2</v>
      </c>
      <c r="M165" s="6" t="str">
        <f>IFERROR(#REF!/#REF!,"")</f>
        <v/>
      </c>
    </row>
    <row r="166" spans="1:13" x14ac:dyDescent="0.25">
      <c r="A166" s="3" t="s">
        <v>238</v>
      </c>
      <c r="B166" s="3" t="s">
        <v>40</v>
      </c>
      <c r="C166" s="10"/>
      <c r="D166" s="13"/>
      <c r="E166" s="36" t="s">
        <v>2</v>
      </c>
      <c r="F166" s="17"/>
      <c r="G166" s="17"/>
      <c r="H166" s="36" t="s">
        <v>2</v>
      </c>
      <c r="I166" s="18"/>
      <c r="J166" s="21">
        <f>COUNTIF(Quarter1!$E166:$H166,"yes")</f>
        <v>2</v>
      </c>
      <c r="K166" s="22">
        <f t="shared" si="4"/>
        <v>0</v>
      </c>
      <c r="L166" s="22">
        <f t="shared" si="5"/>
        <v>2</v>
      </c>
      <c r="M166" s="6" t="str">
        <f>IFERROR(#REF!/#REF!,"")</f>
        <v/>
      </c>
    </row>
  </sheetData>
  <mergeCells count="2">
    <mergeCell ref="D1:F1"/>
    <mergeCell ref="G1:I1"/>
  </mergeCells>
  <dataValidations count="2">
    <dataValidation type="list" allowBlank="1" showInputMessage="1" showErrorMessage="1" sqref="A13" xr:uid="{62A687EE-2D90-4A8A-99D3-36E0DAE04525}">
      <formula1>$B$5:$B$1048576</formula1>
    </dataValidation>
    <dataValidation type="list" allowBlank="1" showInputMessage="1" showErrorMessage="1" sqref="A14:A166 A8:A12 A4:A6" xr:uid="{76A162AE-C240-4745-BE73-0C56EC301F94}">
      <formula1>$C$5:$C$1048576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5741-3326-4EE9-A8AE-0C8588FAE76C}">
  <dimension ref="A1:M172"/>
  <sheetViews>
    <sheetView workbookViewId="0">
      <selection activeCell="K3" sqref="K3"/>
    </sheetView>
  </sheetViews>
  <sheetFormatPr defaultRowHeight="15" x14ac:dyDescent="0.25"/>
  <sheetData>
    <row r="1" spans="1:13" x14ac:dyDescent="0.25">
      <c r="D1" s="56" t="s">
        <v>43</v>
      </c>
      <c r="E1" s="60"/>
      <c r="F1" s="61"/>
      <c r="G1" s="59" t="s">
        <v>44</v>
      </c>
      <c r="H1" s="62"/>
      <c r="I1" s="62"/>
      <c r="J1" s="19"/>
      <c r="K1" s="19"/>
      <c r="L1" s="19"/>
    </row>
    <row r="2" spans="1:13" ht="45" x14ac:dyDescent="0.25">
      <c r="A2" s="7" t="s">
        <v>4</v>
      </c>
      <c r="B2" s="8" t="s">
        <v>0</v>
      </c>
      <c r="C2" s="44" t="s">
        <v>50</v>
      </c>
      <c r="D2" s="11" t="s">
        <v>13</v>
      </c>
      <c r="E2" s="9" t="s">
        <v>14</v>
      </c>
      <c r="F2" s="12" t="s">
        <v>1</v>
      </c>
      <c r="G2" s="15" t="s">
        <v>13</v>
      </c>
      <c r="H2" s="16" t="s">
        <v>14</v>
      </c>
      <c r="I2" s="16" t="s">
        <v>1</v>
      </c>
      <c r="J2" s="20" t="s">
        <v>12</v>
      </c>
      <c r="K2" s="20" t="s">
        <v>53</v>
      </c>
      <c r="L2" s="20" t="s">
        <v>11</v>
      </c>
      <c r="M2" s="8" t="s">
        <v>52</v>
      </c>
    </row>
    <row r="3" spans="1:13" x14ac:dyDescent="0.25">
      <c r="A3" s="3" t="s">
        <v>244</v>
      </c>
      <c r="B3" s="3" t="s">
        <v>248</v>
      </c>
      <c r="C3" s="45" t="str">
        <f ca="1">IFERROR(NOW()-VLOOKUP(A3,Table6[[#All],[Employee Name]:[Date Joined]],3,0),"")</f>
        <v/>
      </c>
      <c r="D3" s="13"/>
      <c r="E3" s="36" t="s">
        <v>2</v>
      </c>
      <c r="F3" s="14"/>
      <c r="G3" s="17"/>
      <c r="H3" s="36" t="s">
        <v>2</v>
      </c>
      <c r="I3" s="18"/>
      <c r="J3" s="21">
        <f>COUNTIF(Quarter2!$E3:$H3,"yes")</f>
        <v>2</v>
      </c>
      <c r="K3" s="22">
        <f t="shared" ref="K3:K66" si="0">COUNTIF(D3:I3,"No")</f>
        <v>0</v>
      </c>
      <c r="L3" s="22">
        <f>J3+K3</f>
        <v>2</v>
      </c>
      <c r="M3" s="6" t="str">
        <f>IFERROR(#REF!/#REF!,"")</f>
        <v/>
      </c>
    </row>
    <row r="4" spans="1:13" x14ac:dyDescent="0.25">
      <c r="A4" s="49" t="s">
        <v>55</v>
      </c>
      <c r="B4" s="49" t="s">
        <v>32</v>
      </c>
      <c r="C4" s="45">
        <f ca="1">IFERROR(NOW()-VLOOKUP(A4,Table6[[#All],[Employee Name]:[Date Joined]],3,0),"")</f>
        <v>601.62126018518757</v>
      </c>
      <c r="D4" s="13"/>
      <c r="E4" s="36" t="s">
        <v>2</v>
      </c>
      <c r="F4" s="17"/>
      <c r="G4" s="17"/>
      <c r="H4" s="37" t="s">
        <v>3</v>
      </c>
      <c r="I4" s="18"/>
      <c r="J4" s="21">
        <f>COUNTIF(Quarter2!$E4:$H4,"yes")</f>
        <v>1</v>
      </c>
      <c r="K4" s="22">
        <f t="shared" si="0"/>
        <v>1</v>
      </c>
      <c r="L4" s="22">
        <f t="shared" ref="L4:L67" si="1">J4+K4</f>
        <v>2</v>
      </c>
      <c r="M4" s="6" t="str">
        <f>IFERROR(#REF!/#REF!,"")</f>
        <v/>
      </c>
    </row>
    <row r="5" spans="1:13" x14ac:dyDescent="0.25">
      <c r="A5" s="49" t="s">
        <v>56</v>
      </c>
      <c r="B5" s="49" t="s">
        <v>16</v>
      </c>
      <c r="C5" s="45">
        <f ca="1">IFERROR(NOW()-VLOOKUP(A5,Table6[[#All],[Employee Name]:[Date Joined]],3,0),"")</f>
        <v>699.62126018518757</v>
      </c>
      <c r="D5" s="13"/>
      <c r="E5" s="36" t="s">
        <v>2</v>
      </c>
      <c r="F5" s="17"/>
      <c r="G5" s="17"/>
      <c r="H5" s="36" t="s">
        <v>2</v>
      </c>
      <c r="I5" s="18"/>
      <c r="J5" s="21">
        <f>COUNTIF(Quarter2!$E5:$H5,"yes")</f>
        <v>2</v>
      </c>
      <c r="K5" s="22">
        <f t="shared" si="0"/>
        <v>0</v>
      </c>
      <c r="L5" s="22">
        <f t="shared" si="1"/>
        <v>2</v>
      </c>
      <c r="M5" s="6" t="str">
        <f>IFERROR(#REF!/#REF!,"")</f>
        <v/>
      </c>
    </row>
    <row r="6" spans="1:13" x14ac:dyDescent="0.25">
      <c r="A6" s="49" t="s">
        <v>57</v>
      </c>
      <c r="B6" s="49" t="s">
        <v>16</v>
      </c>
      <c r="C6" s="45">
        <f ca="1">IFERROR(NOW()-VLOOKUP(A6,Table6[[#All],[Employee Name]:[Date Joined]],3,0),"")</f>
        <v>541.62126018518757</v>
      </c>
      <c r="D6" s="13"/>
      <c r="E6" s="37" t="s">
        <v>3</v>
      </c>
      <c r="F6" s="17"/>
      <c r="G6" s="17"/>
      <c r="H6" s="37" t="s">
        <v>3</v>
      </c>
      <c r="I6" s="18"/>
      <c r="J6" s="21">
        <f>COUNTIF(Quarter2!$E6:$H6,"yes")</f>
        <v>0</v>
      </c>
      <c r="K6" s="22">
        <f t="shared" si="0"/>
        <v>2</v>
      </c>
      <c r="L6" s="22">
        <f t="shared" si="1"/>
        <v>2</v>
      </c>
      <c r="M6" s="6" t="str">
        <f>IFERROR(#REF!/#REF!,"")</f>
        <v/>
      </c>
    </row>
    <row r="7" spans="1:13" x14ac:dyDescent="0.25">
      <c r="A7" s="49" t="s">
        <v>58</v>
      </c>
      <c r="B7" s="49" t="s">
        <v>17</v>
      </c>
      <c r="C7" s="45">
        <f ca="1">IFERROR(NOW()-VLOOKUP(A7,Table6[[#All],[Employee Name]:[Date Joined]],3,0),"")</f>
        <v>1154.6212601851876</v>
      </c>
      <c r="D7" s="13"/>
      <c r="E7" s="36" t="s">
        <v>2</v>
      </c>
      <c r="F7" s="17"/>
      <c r="G7" s="17"/>
      <c r="H7" s="37" t="s">
        <v>3</v>
      </c>
      <c r="I7" s="18"/>
      <c r="J7" s="21">
        <f>COUNTIF(Quarter2!$E7:$H7,"yes")</f>
        <v>1</v>
      </c>
      <c r="K7" s="22">
        <f t="shared" si="0"/>
        <v>1</v>
      </c>
      <c r="L7" s="22">
        <f t="shared" si="1"/>
        <v>2</v>
      </c>
      <c r="M7" s="6" t="str">
        <f>IFERROR(#REF!/#REF!,"")</f>
        <v/>
      </c>
    </row>
    <row r="8" spans="1:13" x14ac:dyDescent="0.25">
      <c r="A8" s="49" t="s">
        <v>59</v>
      </c>
      <c r="B8" s="49" t="s">
        <v>17</v>
      </c>
      <c r="C8" s="45">
        <f ca="1">IFERROR(NOW()-VLOOKUP(A8,Table6[[#All],[Employee Name]:[Date Joined]],3,0),"")</f>
        <v>1012.6212601851876</v>
      </c>
      <c r="D8" s="13"/>
      <c r="E8" s="37" t="s">
        <v>3</v>
      </c>
      <c r="F8" s="17"/>
      <c r="G8" s="17"/>
      <c r="H8" s="37" t="s">
        <v>3</v>
      </c>
      <c r="I8" s="18"/>
      <c r="J8" s="21">
        <f>COUNTIF(Quarter2!$E8:$H8,"yes")</f>
        <v>0</v>
      </c>
      <c r="K8" s="22">
        <f t="shared" si="0"/>
        <v>2</v>
      </c>
      <c r="L8" s="22">
        <f t="shared" si="1"/>
        <v>2</v>
      </c>
      <c r="M8" s="6" t="str">
        <f>IFERROR(#REF!/#REF!,"")</f>
        <v/>
      </c>
    </row>
    <row r="9" spans="1:13" x14ac:dyDescent="0.25">
      <c r="A9" s="49" t="s">
        <v>60</v>
      </c>
      <c r="B9" s="49" t="s">
        <v>17</v>
      </c>
      <c r="C9" s="45">
        <f ca="1">IFERROR(NOW()-VLOOKUP(A9,Table6[[#All],[Employee Name]:[Date Joined]],3,0),"")</f>
        <v>433.62126018518757</v>
      </c>
      <c r="D9" s="13"/>
      <c r="E9" s="37" t="s">
        <v>3</v>
      </c>
      <c r="F9" s="17"/>
      <c r="G9" s="17"/>
      <c r="H9" s="37" t="s">
        <v>3</v>
      </c>
      <c r="I9" s="18"/>
      <c r="J9" s="21">
        <f>COUNTIF(Quarter2!$E9:$H9,"yes")</f>
        <v>0</v>
      </c>
      <c r="K9" s="22">
        <f t="shared" si="0"/>
        <v>2</v>
      </c>
      <c r="L9" s="22">
        <f t="shared" si="1"/>
        <v>2</v>
      </c>
      <c r="M9" s="6" t="str">
        <f>IFERROR(#REF!/#REF!,"")</f>
        <v/>
      </c>
    </row>
    <row r="10" spans="1:13" x14ac:dyDescent="0.25">
      <c r="A10" s="49" t="s">
        <v>61</v>
      </c>
      <c r="B10" s="49" t="s">
        <v>18</v>
      </c>
      <c r="C10" s="45">
        <f ca="1">IFERROR(NOW()-VLOOKUP(A10,Table6[[#All],[Employee Name]:[Date Joined]],3,0),"")</f>
        <v>1656.6212601851876</v>
      </c>
      <c r="D10" s="13"/>
      <c r="E10" s="36" t="s">
        <v>2</v>
      </c>
      <c r="F10" s="17"/>
      <c r="G10" s="17"/>
      <c r="H10" s="36" t="s">
        <v>2</v>
      </c>
      <c r="I10" s="18"/>
      <c r="J10" s="21">
        <f>COUNTIF(Quarter2!$E10:$H10,"yes")</f>
        <v>2</v>
      </c>
      <c r="K10" s="22">
        <f t="shared" si="0"/>
        <v>0</v>
      </c>
      <c r="L10" s="22">
        <f t="shared" si="1"/>
        <v>2</v>
      </c>
      <c r="M10" s="6" t="str">
        <f>IFERROR(#REF!/#REF!,"")</f>
        <v/>
      </c>
    </row>
    <row r="11" spans="1:13" x14ac:dyDescent="0.25">
      <c r="A11" s="49" t="s">
        <v>63</v>
      </c>
      <c r="B11" s="49" t="s">
        <v>18</v>
      </c>
      <c r="C11" s="45" t="str">
        <f ca="1">IFERROR(NOW()-VLOOKUP(A11,Table6[[#All],[Employee Name]:[Date Joined]],3,0),"")</f>
        <v/>
      </c>
      <c r="D11" s="13"/>
      <c r="E11" s="36" t="s">
        <v>2</v>
      </c>
      <c r="F11" s="17"/>
      <c r="G11" s="17"/>
      <c r="H11" s="36" t="s">
        <v>2</v>
      </c>
      <c r="I11" s="18"/>
      <c r="J11" s="21">
        <f>COUNTIF(Quarter2!$E11:$H11,"yes")</f>
        <v>2</v>
      </c>
      <c r="K11" s="22">
        <f t="shared" si="0"/>
        <v>0</v>
      </c>
      <c r="L11" s="22">
        <f t="shared" si="1"/>
        <v>2</v>
      </c>
      <c r="M11" s="6" t="str">
        <f>IFERROR(#REF!/#REF!,"")</f>
        <v/>
      </c>
    </row>
    <row r="12" spans="1:13" x14ac:dyDescent="0.25">
      <c r="A12" s="49" t="s">
        <v>62</v>
      </c>
      <c r="B12" s="49" t="s">
        <v>18</v>
      </c>
      <c r="C12" s="45">
        <f ca="1">IFERROR(NOW()-VLOOKUP(A12,Table6[[#All],[Employee Name]:[Date Joined]],3,0),"")</f>
        <v>293.62126018518757</v>
      </c>
      <c r="D12" s="13"/>
      <c r="E12" s="38" t="s">
        <v>41</v>
      </c>
      <c r="F12" s="17"/>
      <c r="G12" s="17"/>
      <c r="H12" s="36" t="s">
        <v>2</v>
      </c>
      <c r="I12" s="18"/>
      <c r="J12" s="21">
        <f>COUNTIF(Quarter2!$E12:$H12,"yes")</f>
        <v>1</v>
      </c>
      <c r="K12" s="22">
        <f t="shared" si="0"/>
        <v>0</v>
      </c>
      <c r="L12" s="22">
        <f t="shared" si="1"/>
        <v>1</v>
      </c>
      <c r="M12" s="6" t="str">
        <f>IFERROR(#REF!/#REF!,"")</f>
        <v/>
      </c>
    </row>
    <row r="13" spans="1:13" x14ac:dyDescent="0.25">
      <c r="A13" s="49" t="s">
        <v>65</v>
      </c>
      <c r="B13" s="49" t="s">
        <v>8</v>
      </c>
      <c r="C13" s="45">
        <f ca="1">IFERROR(NOW()-VLOOKUP(A13,Table6[[#All],[Employee Name]:[Date Joined]],3,0),"")</f>
        <v>1383.6212601851876</v>
      </c>
      <c r="D13" s="13"/>
      <c r="E13" s="37" t="s">
        <v>3</v>
      </c>
      <c r="F13" s="17"/>
      <c r="G13" s="17"/>
      <c r="H13" s="36" t="s">
        <v>2</v>
      </c>
      <c r="I13" s="18"/>
      <c r="J13" s="21">
        <f>COUNTIF(Quarter2!$E13:$H13,"yes")</f>
        <v>1</v>
      </c>
      <c r="K13" s="22">
        <f t="shared" si="0"/>
        <v>1</v>
      </c>
      <c r="L13" s="22">
        <f t="shared" si="1"/>
        <v>2</v>
      </c>
      <c r="M13" s="6" t="str">
        <f>IFERROR(#REF!/#REF!,"")</f>
        <v/>
      </c>
    </row>
    <row r="14" spans="1:13" x14ac:dyDescent="0.25">
      <c r="A14" s="49" t="s">
        <v>66</v>
      </c>
      <c r="B14" s="49" t="s">
        <v>8</v>
      </c>
      <c r="C14" s="45">
        <f ca="1">IFERROR(NOW()-VLOOKUP(A14,Table6[[#All],[Employee Name]:[Date Joined]],3,0),"")</f>
        <v>1091.6212601851876</v>
      </c>
      <c r="D14" s="13"/>
      <c r="E14" s="37" t="s">
        <v>3</v>
      </c>
      <c r="F14" s="17"/>
      <c r="G14" s="17"/>
      <c r="H14" s="36" t="s">
        <v>2</v>
      </c>
      <c r="I14" s="18"/>
      <c r="J14" s="21">
        <f>COUNTIF(Quarter2!$E14:$H14,"yes")</f>
        <v>1</v>
      </c>
      <c r="K14" s="22">
        <f t="shared" si="0"/>
        <v>1</v>
      </c>
      <c r="L14" s="22">
        <f t="shared" si="1"/>
        <v>2</v>
      </c>
      <c r="M14" s="6" t="str">
        <f>IFERROR(#REF!/#REF!,"")</f>
        <v/>
      </c>
    </row>
    <row r="15" spans="1:13" x14ac:dyDescent="0.25">
      <c r="A15" s="49" t="s">
        <v>243</v>
      </c>
      <c r="B15" s="49" t="s">
        <v>19</v>
      </c>
      <c r="C15" s="45">
        <f ca="1">IFERROR(NOW()-VLOOKUP(A15,Table6[[#All],[Employee Name]:[Date Joined]],3,0),"")</f>
        <v>363.62126018518757</v>
      </c>
      <c r="D15" s="13"/>
      <c r="E15" s="36" t="s">
        <v>2</v>
      </c>
      <c r="F15" s="17"/>
      <c r="G15" s="17"/>
      <c r="H15" s="36" t="s">
        <v>2</v>
      </c>
      <c r="I15" s="18"/>
      <c r="J15" s="21">
        <f>COUNTIF(Quarter2!$E15:$H15,"yes")</f>
        <v>2</v>
      </c>
      <c r="K15" s="22">
        <f t="shared" si="0"/>
        <v>0</v>
      </c>
      <c r="L15" s="22">
        <f t="shared" si="1"/>
        <v>2</v>
      </c>
      <c r="M15" s="6" t="str">
        <f>IFERROR(#REF!/#REF!,"")</f>
        <v/>
      </c>
    </row>
    <row r="16" spans="1:13" x14ac:dyDescent="0.25">
      <c r="A16" s="49" t="s">
        <v>68</v>
      </c>
      <c r="B16" s="49" t="s">
        <v>19</v>
      </c>
      <c r="C16" s="45">
        <f ca="1">IFERROR(NOW()-VLOOKUP(A16,Table6[[#All],[Employee Name]:[Date Joined]],3,0),"")</f>
        <v>1469.6212601851876</v>
      </c>
      <c r="D16" s="13"/>
      <c r="E16" s="37" t="s">
        <v>3</v>
      </c>
      <c r="F16" s="17"/>
      <c r="G16" s="17"/>
      <c r="H16" s="37" t="s">
        <v>3</v>
      </c>
      <c r="I16" s="18"/>
      <c r="J16" s="21">
        <f>COUNTIF(Quarter2!$E16:$H16,"yes")</f>
        <v>0</v>
      </c>
      <c r="K16" s="22">
        <f t="shared" si="0"/>
        <v>2</v>
      </c>
      <c r="L16" s="22">
        <f t="shared" si="1"/>
        <v>2</v>
      </c>
      <c r="M16" s="6" t="str">
        <f>IFERROR(#REF!/#REF!,"")</f>
        <v/>
      </c>
    </row>
    <row r="17" spans="1:13" x14ac:dyDescent="0.25">
      <c r="A17" s="49" t="s">
        <v>69</v>
      </c>
      <c r="B17" s="49" t="s">
        <v>19</v>
      </c>
      <c r="C17" s="45">
        <f ca="1">IFERROR(NOW()-VLOOKUP(A17,Table6[[#All],[Employee Name]:[Date Joined]],3,0),"")</f>
        <v>1469.6212601851876</v>
      </c>
      <c r="D17" s="13"/>
      <c r="E17" s="36" t="s">
        <v>2</v>
      </c>
      <c r="F17" s="17"/>
      <c r="G17" s="17"/>
      <c r="H17" s="36" t="s">
        <v>2</v>
      </c>
      <c r="I17" s="18"/>
      <c r="J17" s="21">
        <f>COUNTIF(Quarter2!$E17:$H17,"yes")</f>
        <v>2</v>
      </c>
      <c r="K17" s="22">
        <f t="shared" si="0"/>
        <v>0</v>
      </c>
      <c r="L17" s="22">
        <f t="shared" si="1"/>
        <v>2</v>
      </c>
      <c r="M17" s="6" t="str">
        <f>IFERROR(#REF!/#REF!,"")</f>
        <v/>
      </c>
    </row>
    <row r="18" spans="1:13" x14ac:dyDescent="0.25">
      <c r="A18" s="49" t="s">
        <v>70</v>
      </c>
      <c r="B18" s="49" t="s">
        <v>20</v>
      </c>
      <c r="C18" s="45" t="str">
        <f ca="1">IFERROR(NOW()-VLOOKUP(A18,Table6[[#All],[Employee Name]:[Date Joined]],3,0),"")</f>
        <v/>
      </c>
      <c r="D18" s="13"/>
      <c r="E18" s="38" t="s">
        <v>41</v>
      </c>
      <c r="F18" s="17"/>
      <c r="G18" s="17"/>
      <c r="H18" s="36" t="s">
        <v>2</v>
      </c>
      <c r="I18" s="18"/>
      <c r="J18" s="21">
        <f>COUNTIF(Quarter2!$E18:$H18,"yes")</f>
        <v>1</v>
      </c>
      <c r="K18" s="22">
        <f t="shared" si="0"/>
        <v>0</v>
      </c>
      <c r="L18" s="22">
        <f t="shared" si="1"/>
        <v>1</v>
      </c>
      <c r="M18" s="6" t="str">
        <f>IFERROR(#REF!/#REF!,"")</f>
        <v/>
      </c>
    </row>
    <row r="19" spans="1:13" x14ac:dyDescent="0.25">
      <c r="A19" s="49" t="s">
        <v>72</v>
      </c>
      <c r="B19" s="49" t="s">
        <v>20</v>
      </c>
      <c r="C19" s="45">
        <f ca="1">IFERROR(NOW()-VLOOKUP(A19,Table6[[#All],[Employee Name]:[Date Joined]],3,0),"")</f>
        <v>627.62126018518757</v>
      </c>
      <c r="D19" s="13"/>
      <c r="E19" s="36" t="s">
        <v>2</v>
      </c>
      <c r="F19" s="17"/>
      <c r="G19" s="17"/>
      <c r="H19" s="37" t="s">
        <v>3</v>
      </c>
      <c r="I19" s="18"/>
      <c r="J19" s="21">
        <f>COUNTIF(Quarter2!$E19:$H19,"yes")</f>
        <v>1</v>
      </c>
      <c r="K19" s="22">
        <f t="shared" si="0"/>
        <v>1</v>
      </c>
      <c r="L19" s="22">
        <f t="shared" si="1"/>
        <v>2</v>
      </c>
      <c r="M19" s="6" t="str">
        <f>IFERROR(#REF!/#REF!,"")</f>
        <v/>
      </c>
    </row>
    <row r="20" spans="1:13" x14ac:dyDescent="0.25">
      <c r="A20" s="49" t="s">
        <v>73</v>
      </c>
      <c r="B20" s="49" t="s">
        <v>20</v>
      </c>
      <c r="C20" s="45">
        <f ca="1">IFERROR(NOW()-VLOOKUP(A20,Table6[[#All],[Employee Name]:[Date Joined]],3,0),"")</f>
        <v>993.62126018518757</v>
      </c>
      <c r="D20" s="13"/>
      <c r="E20" s="37" t="s">
        <v>3</v>
      </c>
      <c r="F20" s="17"/>
      <c r="G20" s="17"/>
      <c r="H20" s="37" t="s">
        <v>3</v>
      </c>
      <c r="I20" s="18"/>
      <c r="J20" s="21">
        <f>COUNTIF(Quarter2!$E20:$H20,"yes")</f>
        <v>0</v>
      </c>
      <c r="K20" s="22">
        <f t="shared" si="0"/>
        <v>2</v>
      </c>
      <c r="L20" s="22">
        <f t="shared" si="1"/>
        <v>2</v>
      </c>
      <c r="M20" s="6" t="str">
        <f>IFERROR(#REF!/#REF!,"")</f>
        <v/>
      </c>
    </row>
    <row r="21" spans="1:13" x14ac:dyDescent="0.25">
      <c r="A21" s="49" t="s">
        <v>74</v>
      </c>
      <c r="B21" s="49" t="s">
        <v>20</v>
      </c>
      <c r="C21" s="45">
        <f ca="1">IFERROR(NOW()-VLOOKUP(A21,Table6[[#All],[Employee Name]:[Date Joined]],3,0),"")</f>
        <v>748.62126018518757</v>
      </c>
      <c r="D21" s="13"/>
      <c r="E21" s="36" t="s">
        <v>2</v>
      </c>
      <c r="F21" s="17"/>
      <c r="G21" s="17"/>
      <c r="H21" s="36" t="s">
        <v>2</v>
      </c>
      <c r="I21" s="18"/>
      <c r="J21" s="21">
        <f>COUNTIF(Quarter2!$E21:$H21,"yes")</f>
        <v>2</v>
      </c>
      <c r="K21" s="22">
        <f t="shared" si="0"/>
        <v>0</v>
      </c>
      <c r="L21" s="22">
        <f t="shared" si="1"/>
        <v>2</v>
      </c>
      <c r="M21" s="6" t="str">
        <f>IFERROR(#REF!/#REF!,"")</f>
        <v/>
      </c>
    </row>
    <row r="22" spans="1:13" x14ac:dyDescent="0.25">
      <c r="A22" s="49" t="s">
        <v>75</v>
      </c>
      <c r="B22" s="49" t="s">
        <v>20</v>
      </c>
      <c r="C22" s="45">
        <f ca="1">IFERROR(NOW()-VLOOKUP(A22,Table6[[#All],[Employee Name]:[Date Joined]],3,0),"")</f>
        <v>389.62126018518757</v>
      </c>
      <c r="D22" s="13"/>
      <c r="E22" s="36" t="s">
        <v>2</v>
      </c>
      <c r="F22" s="17"/>
      <c r="G22" s="17"/>
      <c r="H22" s="36" t="s">
        <v>2</v>
      </c>
      <c r="I22" s="18"/>
      <c r="J22" s="21">
        <f>COUNTIF(Quarter2!$E22:$H22,"yes")</f>
        <v>2</v>
      </c>
      <c r="K22" s="22">
        <f t="shared" si="0"/>
        <v>0</v>
      </c>
      <c r="L22" s="22">
        <f t="shared" si="1"/>
        <v>2</v>
      </c>
      <c r="M22" s="6" t="str">
        <f>IFERROR(#REF!/#REF!,"")</f>
        <v/>
      </c>
    </row>
    <row r="23" spans="1:13" x14ac:dyDescent="0.25">
      <c r="A23" s="49" t="s">
        <v>76</v>
      </c>
      <c r="B23" s="49" t="s">
        <v>21</v>
      </c>
      <c r="C23" s="45">
        <f ca="1">IFERROR(NOW()-VLOOKUP(A23,Table6[[#All],[Employee Name]:[Date Joined]],3,0),"")</f>
        <v>558.62126018518757</v>
      </c>
      <c r="D23" s="13"/>
      <c r="E23" s="36" t="s">
        <v>2</v>
      </c>
      <c r="F23" s="17"/>
      <c r="G23" s="17"/>
      <c r="H23" s="36" t="s">
        <v>2</v>
      </c>
      <c r="I23" s="18"/>
      <c r="J23" s="21">
        <f>COUNTIF(Quarter2!$E23:$H23,"yes")</f>
        <v>2</v>
      </c>
      <c r="K23" s="22">
        <f t="shared" si="0"/>
        <v>0</v>
      </c>
      <c r="L23" s="22">
        <f t="shared" si="1"/>
        <v>2</v>
      </c>
      <c r="M23" s="6" t="str">
        <f>IFERROR(#REF!/#REF!,"")</f>
        <v/>
      </c>
    </row>
    <row r="24" spans="1:13" x14ac:dyDescent="0.25">
      <c r="A24" s="49" t="s">
        <v>77</v>
      </c>
      <c r="B24" s="49" t="s">
        <v>21</v>
      </c>
      <c r="C24" s="45">
        <f ca="1">IFERROR(NOW()-VLOOKUP(A24,Table6[[#All],[Employee Name]:[Date Joined]],3,0),"")</f>
        <v>573.62126018518757</v>
      </c>
      <c r="D24" s="13"/>
      <c r="E24" s="36" t="s">
        <v>2</v>
      </c>
      <c r="F24" s="17"/>
      <c r="G24" s="17"/>
      <c r="H24" s="36" t="s">
        <v>2</v>
      </c>
      <c r="I24" s="18"/>
      <c r="J24" s="21">
        <f>COUNTIF(Quarter2!$E24:$H24,"yes")</f>
        <v>2</v>
      </c>
      <c r="K24" s="22">
        <f t="shared" si="0"/>
        <v>0</v>
      </c>
      <c r="L24" s="22">
        <f t="shared" si="1"/>
        <v>2</v>
      </c>
      <c r="M24" s="6" t="str">
        <f>IFERROR(#REF!/#REF!,"")</f>
        <v/>
      </c>
    </row>
    <row r="25" spans="1:13" x14ac:dyDescent="0.25">
      <c r="A25" s="49" t="s">
        <v>78</v>
      </c>
      <c r="B25" s="49" t="s">
        <v>21</v>
      </c>
      <c r="C25" s="45">
        <f ca="1">IFERROR(NOW()-VLOOKUP(A25,Table6[[#All],[Employee Name]:[Date Joined]],3,0),"")</f>
        <v>1238.6212601851876</v>
      </c>
      <c r="D25" s="13"/>
      <c r="E25" s="36" t="s">
        <v>2</v>
      </c>
      <c r="F25" s="17"/>
      <c r="G25" s="17"/>
      <c r="H25" s="37" t="s">
        <v>3</v>
      </c>
      <c r="I25" s="18"/>
      <c r="J25" s="21">
        <f>COUNTIF(Quarter2!$E25:$H25,"yes")</f>
        <v>1</v>
      </c>
      <c r="K25" s="22">
        <f t="shared" si="0"/>
        <v>1</v>
      </c>
      <c r="L25" s="22">
        <f t="shared" si="1"/>
        <v>2</v>
      </c>
      <c r="M25" s="6" t="str">
        <f>IFERROR(#REF!/#REF!,"")</f>
        <v/>
      </c>
    </row>
    <row r="26" spans="1:13" x14ac:dyDescent="0.25">
      <c r="A26" s="49" t="s">
        <v>79</v>
      </c>
      <c r="B26" s="49" t="s">
        <v>21</v>
      </c>
      <c r="C26" s="45">
        <f ca="1">IFERROR(NOW()-VLOOKUP(A26,Table6[[#All],[Employee Name]:[Date Joined]],3,0),"")</f>
        <v>324.62126018518757</v>
      </c>
      <c r="D26" s="13"/>
      <c r="E26" s="37" t="s">
        <v>3</v>
      </c>
      <c r="F26" s="17"/>
      <c r="G26" s="17"/>
      <c r="H26" s="37" t="s">
        <v>3</v>
      </c>
      <c r="I26" s="18"/>
      <c r="J26" s="21">
        <f>COUNTIF(Quarter2!$E26:$H26,"yes")</f>
        <v>0</v>
      </c>
      <c r="K26" s="22">
        <f t="shared" si="0"/>
        <v>2</v>
      </c>
      <c r="L26" s="22">
        <f t="shared" si="1"/>
        <v>2</v>
      </c>
      <c r="M26" s="6" t="str">
        <f>IFERROR(#REF!/#REF!,"")</f>
        <v/>
      </c>
    </row>
    <row r="27" spans="1:13" x14ac:dyDescent="0.25">
      <c r="A27" s="49" t="s">
        <v>80</v>
      </c>
      <c r="B27" s="49" t="s">
        <v>21</v>
      </c>
      <c r="C27" s="45">
        <f ca="1">IFERROR(NOW()-VLOOKUP(A27,Table6[[#All],[Employee Name]:[Date Joined]],3,0),"")</f>
        <v>1530.6212601851876</v>
      </c>
      <c r="D27" s="13"/>
      <c r="E27" s="36" t="s">
        <v>2</v>
      </c>
      <c r="F27" s="17"/>
      <c r="G27" s="17"/>
      <c r="H27" s="36" t="s">
        <v>2</v>
      </c>
      <c r="I27" s="18"/>
      <c r="J27" s="21">
        <f>COUNTIF(Quarter2!$E27:$H27,"yes")</f>
        <v>2</v>
      </c>
      <c r="K27" s="22">
        <f t="shared" si="0"/>
        <v>0</v>
      </c>
      <c r="L27" s="22">
        <f t="shared" si="1"/>
        <v>2</v>
      </c>
      <c r="M27" s="6" t="str">
        <f>IFERROR(#REF!/#REF!,"")</f>
        <v/>
      </c>
    </row>
    <row r="28" spans="1:13" x14ac:dyDescent="0.25">
      <c r="A28" s="49" t="s">
        <v>81</v>
      </c>
      <c r="B28" s="49" t="s">
        <v>21</v>
      </c>
      <c r="C28" s="45">
        <f ca="1">IFERROR(NOW()-VLOOKUP(A28,Table6[[#All],[Employee Name]:[Date Joined]],3,0),"")</f>
        <v>566.62126018518757</v>
      </c>
      <c r="D28" s="13"/>
      <c r="E28" s="36" t="s">
        <v>2</v>
      </c>
      <c r="F28" s="17"/>
      <c r="G28" s="17"/>
      <c r="H28" s="36" t="s">
        <v>2</v>
      </c>
      <c r="I28" s="18"/>
      <c r="J28" s="21">
        <f>COUNTIF(Quarter2!$E28:$H28,"yes")</f>
        <v>2</v>
      </c>
      <c r="K28" s="22">
        <f t="shared" si="0"/>
        <v>0</v>
      </c>
      <c r="L28" s="22">
        <f t="shared" si="1"/>
        <v>2</v>
      </c>
      <c r="M28" s="6" t="str">
        <f>IFERROR(#REF!/#REF!,"")</f>
        <v/>
      </c>
    </row>
    <row r="29" spans="1:13" x14ac:dyDescent="0.25">
      <c r="A29" s="49" t="s">
        <v>82</v>
      </c>
      <c r="B29" s="49" t="s">
        <v>21</v>
      </c>
      <c r="C29" s="45">
        <f ca="1">IFERROR(NOW()-VLOOKUP(A29,Table6[[#All],[Employee Name]:[Date Joined]],3,0),"")</f>
        <v>566.62126018518757</v>
      </c>
      <c r="D29" s="13"/>
      <c r="E29" s="36" t="s">
        <v>2</v>
      </c>
      <c r="F29" s="17"/>
      <c r="G29" s="17"/>
      <c r="H29" s="37" t="s">
        <v>3</v>
      </c>
      <c r="I29" s="18"/>
      <c r="J29" s="21">
        <f>COUNTIF(Quarter2!$E29:$H29,"yes")</f>
        <v>1</v>
      </c>
      <c r="K29" s="22">
        <f t="shared" si="0"/>
        <v>1</v>
      </c>
      <c r="L29" s="22">
        <f t="shared" si="1"/>
        <v>2</v>
      </c>
      <c r="M29" s="6" t="str">
        <f>IFERROR(#REF!/#REF!,"")</f>
        <v/>
      </c>
    </row>
    <row r="30" spans="1:13" x14ac:dyDescent="0.25">
      <c r="A30" s="49" t="s">
        <v>84</v>
      </c>
      <c r="B30" s="49" t="s">
        <v>21</v>
      </c>
      <c r="C30" s="45">
        <f ca="1">IFERROR(NOW()-VLOOKUP(A30,Table6[[#All],[Employee Name]:[Date Joined]],3,0),"")</f>
        <v>1850.6212601851876</v>
      </c>
      <c r="D30" s="13"/>
      <c r="E30" s="36" t="s">
        <v>2</v>
      </c>
      <c r="F30" s="17"/>
      <c r="G30" s="17"/>
      <c r="H30" s="36" t="s">
        <v>2</v>
      </c>
      <c r="I30" s="18"/>
      <c r="J30" s="21">
        <f>COUNTIF(Quarter2!$E30:$H30,"yes")</f>
        <v>2</v>
      </c>
      <c r="K30" s="22">
        <f t="shared" si="0"/>
        <v>0</v>
      </c>
      <c r="L30" s="22">
        <f t="shared" si="1"/>
        <v>2</v>
      </c>
      <c r="M30" s="6" t="str">
        <f>IFERROR(#REF!/#REF!,"")</f>
        <v/>
      </c>
    </row>
    <row r="31" spans="1:13" x14ac:dyDescent="0.25">
      <c r="A31" s="49" t="s">
        <v>85</v>
      </c>
      <c r="B31" s="49" t="s">
        <v>21</v>
      </c>
      <c r="C31" s="45">
        <f ca="1">IFERROR(NOW()-VLOOKUP(A31,Table6[[#All],[Employee Name]:[Date Joined]],3,0),"")</f>
        <v>1287.6212601851876</v>
      </c>
      <c r="D31" s="13"/>
      <c r="E31" s="37" t="s">
        <v>3</v>
      </c>
      <c r="F31" s="17"/>
      <c r="G31" s="17"/>
      <c r="H31" s="37" t="s">
        <v>3</v>
      </c>
      <c r="I31" s="18"/>
      <c r="J31" s="21">
        <f>COUNTIF(Quarter2!$E31:$H31,"yes")</f>
        <v>0</v>
      </c>
      <c r="K31" s="22">
        <f t="shared" si="0"/>
        <v>2</v>
      </c>
      <c r="L31" s="22">
        <f t="shared" si="1"/>
        <v>2</v>
      </c>
      <c r="M31" s="6" t="str">
        <f>IFERROR(#REF!/#REF!,"")</f>
        <v/>
      </c>
    </row>
    <row r="32" spans="1:13" x14ac:dyDescent="0.25">
      <c r="A32" s="49" t="s">
        <v>86</v>
      </c>
      <c r="B32" s="49" t="s">
        <v>21</v>
      </c>
      <c r="C32" s="45">
        <f ca="1">IFERROR(NOW()-VLOOKUP(A32,Table6[[#All],[Employee Name]:[Date Joined]],3,0),"")</f>
        <v>4980.6212601851876</v>
      </c>
      <c r="D32" s="13"/>
      <c r="E32" s="36" t="s">
        <v>2</v>
      </c>
      <c r="F32" s="17"/>
      <c r="G32" s="17"/>
      <c r="H32" s="36" t="s">
        <v>2</v>
      </c>
      <c r="I32" s="18"/>
      <c r="J32" s="21">
        <f>COUNTIF(Quarter2!$E32:$H32,"yes")</f>
        <v>2</v>
      </c>
      <c r="K32" s="22">
        <f t="shared" si="0"/>
        <v>0</v>
      </c>
      <c r="L32" s="22">
        <f t="shared" si="1"/>
        <v>2</v>
      </c>
      <c r="M32" s="6" t="str">
        <f>IFERROR(#REF!/#REF!,"")</f>
        <v/>
      </c>
    </row>
    <row r="33" spans="1:13" x14ac:dyDescent="0.25">
      <c r="A33" s="49" t="s">
        <v>87</v>
      </c>
      <c r="B33" s="49" t="s">
        <v>21</v>
      </c>
      <c r="C33" s="45">
        <f ca="1">IFERROR(NOW()-VLOOKUP(A33,Table6[[#All],[Employee Name]:[Date Joined]],3,0),"")</f>
        <v>874.62126018518757</v>
      </c>
      <c r="D33" s="13"/>
      <c r="E33" s="37" t="s">
        <v>3</v>
      </c>
      <c r="F33" s="17"/>
      <c r="G33" s="17"/>
      <c r="H33" s="36" t="s">
        <v>2</v>
      </c>
      <c r="I33" s="18"/>
      <c r="J33" s="21">
        <f>COUNTIF(Quarter2!$E33:$H33,"yes")</f>
        <v>1</v>
      </c>
      <c r="K33" s="22">
        <f t="shared" si="0"/>
        <v>1</v>
      </c>
      <c r="L33" s="22">
        <f t="shared" si="1"/>
        <v>2</v>
      </c>
      <c r="M33" s="6" t="str">
        <f>IFERROR(#REF!/#REF!,"")</f>
        <v/>
      </c>
    </row>
    <row r="34" spans="1:13" x14ac:dyDescent="0.25">
      <c r="A34" s="49" t="s">
        <v>88</v>
      </c>
      <c r="B34" s="49" t="s">
        <v>21</v>
      </c>
      <c r="C34" s="45">
        <f ca="1">IFERROR(NOW()-VLOOKUP(A34,Table6[[#All],[Employee Name]:[Date Joined]],3,0),"")</f>
        <v>767.62126018518757</v>
      </c>
      <c r="D34" s="13"/>
      <c r="E34" s="36" t="s">
        <v>2</v>
      </c>
      <c r="F34" s="17"/>
      <c r="G34" s="17"/>
      <c r="H34" s="36" t="s">
        <v>2</v>
      </c>
      <c r="I34" s="18"/>
      <c r="J34" s="21">
        <f>COUNTIF(Quarter2!$E34:$H34,"yes")</f>
        <v>2</v>
      </c>
      <c r="K34" s="22">
        <f t="shared" si="0"/>
        <v>0</v>
      </c>
      <c r="L34" s="22">
        <f t="shared" si="1"/>
        <v>2</v>
      </c>
      <c r="M34" s="6" t="str">
        <f>IFERROR(#REF!/#REF!,"")</f>
        <v/>
      </c>
    </row>
    <row r="35" spans="1:13" x14ac:dyDescent="0.25">
      <c r="A35" s="49" t="s">
        <v>89</v>
      </c>
      <c r="B35" s="49" t="s">
        <v>21</v>
      </c>
      <c r="C35" s="45">
        <f ca="1">IFERROR(NOW()-VLOOKUP(A35,Table6[[#All],[Employee Name]:[Date Joined]],3,0),"")</f>
        <v>767.62126018518757</v>
      </c>
      <c r="D35" s="13"/>
      <c r="E35" s="37" t="s">
        <v>3</v>
      </c>
      <c r="F35" s="17"/>
      <c r="G35" s="17"/>
      <c r="H35" s="37" t="s">
        <v>3</v>
      </c>
      <c r="I35" s="18"/>
      <c r="J35" s="21">
        <f>COUNTIF(Quarter2!$E35:$H35,"yes")</f>
        <v>0</v>
      </c>
      <c r="K35" s="22">
        <f t="shared" si="0"/>
        <v>2</v>
      </c>
      <c r="L35" s="22">
        <f t="shared" si="1"/>
        <v>2</v>
      </c>
      <c r="M35" s="6" t="str">
        <f>IFERROR(#REF!/#REF!,"")</f>
        <v/>
      </c>
    </row>
    <row r="36" spans="1:13" x14ac:dyDescent="0.25">
      <c r="A36" s="49" t="s">
        <v>90</v>
      </c>
      <c r="B36" s="49" t="s">
        <v>21</v>
      </c>
      <c r="C36" s="45">
        <f ca="1">IFERROR(NOW()-VLOOKUP(A36,Table6[[#All],[Employee Name]:[Date Joined]],3,0),"")</f>
        <v>2686.6212601851876</v>
      </c>
      <c r="D36" s="13"/>
      <c r="E36" s="37" t="s">
        <v>3</v>
      </c>
      <c r="F36" s="17"/>
      <c r="G36" s="17"/>
      <c r="H36" s="37" t="s">
        <v>3</v>
      </c>
      <c r="I36" s="18"/>
      <c r="J36" s="21">
        <f>COUNTIF(Quarter2!$E36:$H36,"yes")</f>
        <v>0</v>
      </c>
      <c r="K36" s="22">
        <f t="shared" si="0"/>
        <v>2</v>
      </c>
      <c r="L36" s="22">
        <f t="shared" si="1"/>
        <v>2</v>
      </c>
      <c r="M36" s="6" t="str">
        <f>IFERROR(#REF!/#REF!,"")</f>
        <v/>
      </c>
    </row>
    <row r="37" spans="1:13" x14ac:dyDescent="0.25">
      <c r="A37" s="49" t="s">
        <v>91</v>
      </c>
      <c r="B37" s="49" t="s">
        <v>21</v>
      </c>
      <c r="C37" s="45">
        <f ca="1">IFERROR(NOW()-VLOOKUP(A37,Table6[[#All],[Employee Name]:[Date Joined]],3,0),"")</f>
        <v>1193.6212601851876</v>
      </c>
      <c r="D37" s="13"/>
      <c r="E37" s="36" t="s">
        <v>2</v>
      </c>
      <c r="F37" s="17"/>
      <c r="G37" s="17"/>
      <c r="H37" s="36" t="s">
        <v>2</v>
      </c>
      <c r="I37" s="18"/>
      <c r="J37" s="21">
        <f>COUNTIF(Quarter2!$E37:$H37,"yes")</f>
        <v>2</v>
      </c>
      <c r="K37" s="22">
        <f t="shared" si="0"/>
        <v>0</v>
      </c>
      <c r="L37" s="22">
        <f t="shared" si="1"/>
        <v>2</v>
      </c>
      <c r="M37" s="6" t="str">
        <f>IFERROR(#REF!/#REF!,"")</f>
        <v/>
      </c>
    </row>
    <row r="38" spans="1:13" x14ac:dyDescent="0.25">
      <c r="A38" s="49" t="s">
        <v>92</v>
      </c>
      <c r="B38" s="49" t="s">
        <v>21</v>
      </c>
      <c r="C38" s="45">
        <f ca="1">IFERROR(NOW()-VLOOKUP(A38,Table6[[#All],[Employee Name]:[Date Joined]],3,0),"")</f>
        <v>1193.6212601851876</v>
      </c>
      <c r="D38" s="13"/>
      <c r="E38" s="37" t="s">
        <v>3</v>
      </c>
      <c r="F38" s="17"/>
      <c r="G38" s="17"/>
      <c r="H38" s="37" t="s">
        <v>3</v>
      </c>
      <c r="I38" s="18"/>
      <c r="J38" s="21">
        <f>COUNTIF(Quarter2!$E38:$H38,"yes")</f>
        <v>0</v>
      </c>
      <c r="K38" s="22">
        <f t="shared" si="0"/>
        <v>2</v>
      </c>
      <c r="L38" s="22">
        <f t="shared" si="1"/>
        <v>2</v>
      </c>
      <c r="M38" s="6" t="str">
        <f>IFERROR(#REF!/#REF!,"")</f>
        <v/>
      </c>
    </row>
    <row r="39" spans="1:13" x14ac:dyDescent="0.25">
      <c r="A39" s="49" t="s">
        <v>93</v>
      </c>
      <c r="B39" s="49" t="s">
        <v>21</v>
      </c>
      <c r="C39" s="45">
        <f ca="1">IFERROR(NOW()-VLOOKUP(A39,Table6[[#All],[Employee Name]:[Date Joined]],3,0),"")</f>
        <v>2090.6212601851876</v>
      </c>
      <c r="D39" s="13"/>
      <c r="E39" s="37" t="s">
        <v>3</v>
      </c>
      <c r="F39" s="17"/>
      <c r="G39" s="17"/>
      <c r="H39" s="37" t="s">
        <v>3</v>
      </c>
      <c r="I39" s="18"/>
      <c r="J39" s="21">
        <f>COUNTIF(Quarter2!$E39:$H39,"yes")</f>
        <v>0</v>
      </c>
      <c r="K39" s="22">
        <f t="shared" si="0"/>
        <v>2</v>
      </c>
      <c r="L39" s="22">
        <f t="shared" si="1"/>
        <v>2</v>
      </c>
      <c r="M39" s="6" t="str">
        <f>IFERROR(#REF!/#REF!,"")</f>
        <v/>
      </c>
    </row>
    <row r="40" spans="1:13" x14ac:dyDescent="0.25">
      <c r="A40" s="49" t="s">
        <v>94</v>
      </c>
      <c r="B40" s="49" t="s">
        <v>21</v>
      </c>
      <c r="C40" s="45">
        <f ca="1">IFERROR(NOW()-VLOOKUP(A40,Table6[[#All],[Employee Name]:[Date Joined]],3,0),"")</f>
        <v>524.62126018518757</v>
      </c>
      <c r="D40" s="13"/>
      <c r="E40" s="36" t="s">
        <v>2</v>
      </c>
      <c r="F40" s="17"/>
      <c r="G40" s="17"/>
      <c r="H40" s="36" t="s">
        <v>2</v>
      </c>
      <c r="I40" s="18"/>
      <c r="J40" s="21">
        <f>COUNTIF(Quarter2!$E40:$H40,"yes")</f>
        <v>2</v>
      </c>
      <c r="K40" s="22">
        <f t="shared" si="0"/>
        <v>0</v>
      </c>
      <c r="L40" s="22">
        <f t="shared" si="1"/>
        <v>2</v>
      </c>
      <c r="M40" s="6" t="str">
        <f>IFERROR(#REF!/#REF!,"")</f>
        <v/>
      </c>
    </row>
    <row r="41" spans="1:13" x14ac:dyDescent="0.25">
      <c r="A41" s="49" t="s">
        <v>95</v>
      </c>
      <c r="B41" s="49" t="s">
        <v>21</v>
      </c>
      <c r="C41" s="45">
        <f ca="1">IFERROR(NOW()-VLOOKUP(A41,Table6[[#All],[Employee Name]:[Date Joined]],3,0),"")</f>
        <v>3250.6212601851876</v>
      </c>
      <c r="D41" s="13"/>
      <c r="E41" s="36" t="s">
        <v>2</v>
      </c>
      <c r="F41" s="17"/>
      <c r="G41" s="17"/>
      <c r="H41" s="36" t="s">
        <v>2</v>
      </c>
      <c r="I41" s="18"/>
      <c r="J41" s="21">
        <f>COUNTIF(Quarter2!$E41:$H41,"yes")</f>
        <v>2</v>
      </c>
      <c r="K41" s="22">
        <f t="shared" si="0"/>
        <v>0</v>
      </c>
      <c r="L41" s="22">
        <f t="shared" si="1"/>
        <v>2</v>
      </c>
      <c r="M41" s="6" t="str">
        <f>IFERROR(#REF!/#REF!,"")</f>
        <v/>
      </c>
    </row>
    <row r="42" spans="1:13" x14ac:dyDescent="0.25">
      <c r="A42" s="49" t="s">
        <v>96</v>
      </c>
      <c r="B42" s="49" t="s">
        <v>21</v>
      </c>
      <c r="C42" s="45">
        <f ca="1">IFERROR(NOW()-VLOOKUP(A42,Table6[[#All],[Employee Name]:[Date Joined]],3,0),"")</f>
        <v>4797.6212601851876</v>
      </c>
      <c r="D42" s="13"/>
      <c r="E42" s="36" t="s">
        <v>2</v>
      </c>
      <c r="F42" s="17"/>
      <c r="G42" s="17"/>
      <c r="H42" s="36" t="s">
        <v>2</v>
      </c>
      <c r="I42" s="18"/>
      <c r="J42" s="21">
        <f>COUNTIF(Quarter2!$E42:$H42,"yes")</f>
        <v>2</v>
      </c>
      <c r="K42" s="22">
        <f t="shared" si="0"/>
        <v>0</v>
      </c>
      <c r="L42" s="22">
        <f t="shared" si="1"/>
        <v>2</v>
      </c>
      <c r="M42" s="6" t="str">
        <f>IFERROR(#REF!/#REF!,"")</f>
        <v/>
      </c>
    </row>
    <row r="43" spans="1:13" x14ac:dyDescent="0.25">
      <c r="A43" s="49" t="s">
        <v>97</v>
      </c>
      <c r="B43" s="49" t="s">
        <v>22</v>
      </c>
      <c r="C43" s="45">
        <f ca="1">IFERROR(NOW()-VLOOKUP(A43,Table6[[#All],[Employee Name]:[Date Joined]],3,0),"")</f>
        <v>888.62126018518757</v>
      </c>
      <c r="D43" s="13"/>
      <c r="E43" s="37" t="s">
        <v>3</v>
      </c>
      <c r="F43" s="17"/>
      <c r="G43" s="17"/>
      <c r="H43" s="37" t="s">
        <v>3</v>
      </c>
      <c r="I43" s="18"/>
      <c r="J43" s="21">
        <f>COUNTIF(Quarter2!$E43:$H43,"yes")</f>
        <v>0</v>
      </c>
      <c r="K43" s="22">
        <f t="shared" si="0"/>
        <v>2</v>
      </c>
      <c r="L43" s="22">
        <f t="shared" si="1"/>
        <v>2</v>
      </c>
      <c r="M43" s="6" t="str">
        <f>IFERROR(#REF!/#REF!,"")</f>
        <v/>
      </c>
    </row>
    <row r="44" spans="1:13" x14ac:dyDescent="0.25">
      <c r="A44" s="49" t="s">
        <v>98</v>
      </c>
      <c r="B44" s="49" t="s">
        <v>22</v>
      </c>
      <c r="C44" s="45">
        <f ca="1">IFERROR(NOW()-VLOOKUP(A44,Table6[[#All],[Employee Name]:[Date Joined]],3,0),"")</f>
        <v>2700.6212601851876</v>
      </c>
      <c r="D44" s="13"/>
      <c r="E44" s="37" t="s">
        <v>3</v>
      </c>
      <c r="F44" s="17"/>
      <c r="G44" s="17"/>
      <c r="H44" s="37" t="s">
        <v>3</v>
      </c>
      <c r="I44" s="18"/>
      <c r="J44" s="21">
        <f>COUNTIF(Quarter2!$E44:$H44,"yes")</f>
        <v>0</v>
      </c>
      <c r="K44" s="22">
        <f t="shared" si="0"/>
        <v>2</v>
      </c>
      <c r="L44" s="22">
        <f t="shared" si="1"/>
        <v>2</v>
      </c>
      <c r="M44" s="6" t="str">
        <f>IFERROR(#REF!/#REF!,"")</f>
        <v/>
      </c>
    </row>
    <row r="45" spans="1:13" x14ac:dyDescent="0.25">
      <c r="A45" s="49" t="s">
        <v>99</v>
      </c>
      <c r="B45" s="49" t="s">
        <v>22</v>
      </c>
      <c r="C45" s="45">
        <f ca="1">IFERROR(NOW()-VLOOKUP(A45,Table6[[#All],[Employee Name]:[Date Joined]],3,0),"")</f>
        <v>634.62126018518757</v>
      </c>
      <c r="D45" s="13"/>
      <c r="E45" s="37" t="s">
        <v>3</v>
      </c>
      <c r="F45" s="17"/>
      <c r="G45" s="17"/>
      <c r="H45" s="36" t="s">
        <v>2</v>
      </c>
      <c r="I45" s="18"/>
      <c r="J45" s="21">
        <f>COUNTIF(Quarter2!$E45:$H45,"yes")</f>
        <v>1</v>
      </c>
      <c r="K45" s="22">
        <f t="shared" si="0"/>
        <v>1</v>
      </c>
      <c r="L45" s="22">
        <f t="shared" si="1"/>
        <v>2</v>
      </c>
      <c r="M45" s="6" t="str">
        <f>IFERROR(#REF!/#REF!,"")</f>
        <v/>
      </c>
    </row>
    <row r="46" spans="1:13" x14ac:dyDescent="0.25">
      <c r="A46" s="49" t="s">
        <v>100</v>
      </c>
      <c r="B46" s="49" t="s">
        <v>22</v>
      </c>
      <c r="C46" s="45">
        <f ca="1">IFERROR(NOW()-VLOOKUP(A46,Table6[[#All],[Employee Name]:[Date Joined]],3,0),"")</f>
        <v>2791.6212601851876</v>
      </c>
      <c r="D46" s="13"/>
      <c r="E46" s="37" t="s">
        <v>3</v>
      </c>
      <c r="F46" s="17"/>
      <c r="G46" s="17"/>
      <c r="H46" s="37" t="s">
        <v>3</v>
      </c>
      <c r="I46" s="18"/>
      <c r="J46" s="21">
        <f>COUNTIF(Quarter2!$E46:$H46,"yes")</f>
        <v>0</v>
      </c>
      <c r="K46" s="22">
        <f t="shared" si="0"/>
        <v>2</v>
      </c>
      <c r="L46" s="22">
        <f t="shared" si="1"/>
        <v>2</v>
      </c>
      <c r="M46" s="6" t="str">
        <f>IFERROR(#REF!/#REF!,"")</f>
        <v/>
      </c>
    </row>
    <row r="47" spans="1:13" x14ac:dyDescent="0.25">
      <c r="A47" s="49" t="s">
        <v>101</v>
      </c>
      <c r="B47" s="49" t="s">
        <v>22</v>
      </c>
      <c r="C47" s="45">
        <f ca="1">IFERROR(NOW()-VLOOKUP(A47,Table6[[#All],[Employee Name]:[Date Joined]],3,0),"")</f>
        <v>1154.6212601851876</v>
      </c>
      <c r="D47" s="13"/>
      <c r="E47" s="37" t="s">
        <v>3</v>
      </c>
      <c r="F47" s="17"/>
      <c r="G47" s="17"/>
      <c r="H47" s="37" t="s">
        <v>3</v>
      </c>
      <c r="I47" s="18"/>
      <c r="J47" s="21">
        <f>COUNTIF(Quarter2!$E47:$H47,"yes")</f>
        <v>0</v>
      </c>
      <c r="K47" s="22">
        <f t="shared" si="0"/>
        <v>2</v>
      </c>
      <c r="L47" s="22">
        <f t="shared" si="1"/>
        <v>2</v>
      </c>
      <c r="M47" s="6" t="str">
        <f>IFERROR(#REF!/#REF!,"")</f>
        <v/>
      </c>
    </row>
    <row r="48" spans="1:13" x14ac:dyDescent="0.25">
      <c r="A48" s="49" t="s">
        <v>102</v>
      </c>
      <c r="B48" s="49" t="s">
        <v>22</v>
      </c>
      <c r="C48" s="45">
        <f ca="1">IFERROR(NOW()-VLOOKUP(A48,Table6[[#All],[Employee Name]:[Date Joined]],3,0),"")</f>
        <v>1993.6212601851876</v>
      </c>
      <c r="D48" s="13"/>
      <c r="E48" s="37" t="s">
        <v>3</v>
      </c>
      <c r="F48" s="17"/>
      <c r="G48" s="17"/>
      <c r="H48" s="37" t="s">
        <v>3</v>
      </c>
      <c r="I48" s="18"/>
      <c r="J48" s="21">
        <f>COUNTIF(Quarter2!$E48:$H48,"yes")</f>
        <v>0</v>
      </c>
      <c r="K48" s="22">
        <f t="shared" si="0"/>
        <v>2</v>
      </c>
      <c r="L48" s="22">
        <f t="shared" si="1"/>
        <v>2</v>
      </c>
      <c r="M48" s="6" t="str">
        <f>IFERROR(#REF!/#REF!,"")</f>
        <v/>
      </c>
    </row>
    <row r="49" spans="1:13" x14ac:dyDescent="0.25">
      <c r="A49" s="49" t="s">
        <v>103</v>
      </c>
      <c r="B49" s="49" t="s">
        <v>22</v>
      </c>
      <c r="C49" s="45">
        <f ca="1">IFERROR(NOW()-VLOOKUP(A49,Table6[[#All],[Employee Name]:[Date Joined]],3,0),"")</f>
        <v>1539.6212601851876</v>
      </c>
      <c r="D49" s="13"/>
      <c r="E49" s="37" t="s">
        <v>3</v>
      </c>
      <c r="F49" s="17"/>
      <c r="G49" s="17"/>
      <c r="H49" s="36" t="s">
        <v>2</v>
      </c>
      <c r="I49" s="18"/>
      <c r="J49" s="21">
        <f>COUNTIF(Quarter2!$E49:$H49,"yes")</f>
        <v>1</v>
      </c>
      <c r="K49" s="22">
        <f t="shared" si="0"/>
        <v>1</v>
      </c>
      <c r="L49" s="22">
        <f t="shared" si="1"/>
        <v>2</v>
      </c>
      <c r="M49" s="6" t="str">
        <f>IFERROR(#REF!/#REF!,"")</f>
        <v/>
      </c>
    </row>
    <row r="50" spans="1:13" x14ac:dyDescent="0.25">
      <c r="A50" s="49" t="s">
        <v>104</v>
      </c>
      <c r="B50" s="49" t="s">
        <v>22</v>
      </c>
      <c r="C50" s="45">
        <f ca="1">IFERROR(NOW()-VLOOKUP(A50,Table6[[#All],[Employee Name]:[Date Joined]],3,0),"")</f>
        <v>678.62126018518757</v>
      </c>
      <c r="D50" s="13"/>
      <c r="E50" s="36" t="s">
        <v>2</v>
      </c>
      <c r="F50" s="17"/>
      <c r="G50" s="17"/>
      <c r="H50" s="37" t="s">
        <v>3</v>
      </c>
      <c r="I50" s="18"/>
      <c r="J50" s="21">
        <f>COUNTIF(Quarter2!$E50:$H50,"yes")</f>
        <v>1</v>
      </c>
      <c r="K50" s="22">
        <f t="shared" si="0"/>
        <v>1</v>
      </c>
      <c r="L50" s="22">
        <f t="shared" si="1"/>
        <v>2</v>
      </c>
      <c r="M50" s="6" t="str">
        <f>IFERROR(#REF!/#REF!,"")</f>
        <v/>
      </c>
    </row>
    <row r="51" spans="1:13" x14ac:dyDescent="0.25">
      <c r="A51" s="49" t="s">
        <v>105</v>
      </c>
      <c r="B51" s="49" t="s">
        <v>22</v>
      </c>
      <c r="C51" s="45">
        <f ca="1">IFERROR(NOW()-VLOOKUP(A51,Table6[[#All],[Employee Name]:[Date Joined]],3,0),"")</f>
        <v>790.62126018518757</v>
      </c>
      <c r="D51" s="13"/>
      <c r="E51" s="36" t="s">
        <v>2</v>
      </c>
      <c r="F51" s="17"/>
      <c r="G51" s="17"/>
      <c r="H51" s="36" t="s">
        <v>2</v>
      </c>
      <c r="I51" s="18"/>
      <c r="J51" s="21">
        <f>COUNTIF(Quarter2!$E51:$H51,"yes")</f>
        <v>2</v>
      </c>
      <c r="K51" s="22">
        <f t="shared" si="0"/>
        <v>0</v>
      </c>
      <c r="L51" s="22">
        <f t="shared" si="1"/>
        <v>2</v>
      </c>
      <c r="M51" s="6" t="str">
        <f>IFERROR(#REF!/#REF!,"")</f>
        <v/>
      </c>
    </row>
    <row r="52" spans="1:13" x14ac:dyDescent="0.25">
      <c r="A52" s="49" t="s">
        <v>106</v>
      </c>
      <c r="B52" s="49" t="s">
        <v>22</v>
      </c>
      <c r="C52" s="45">
        <f ca="1">IFERROR(NOW()-VLOOKUP(A52,Table6[[#All],[Employee Name]:[Date Joined]],3,0),"")</f>
        <v>2751.6212601851876</v>
      </c>
      <c r="D52" s="13"/>
      <c r="E52" s="36" t="s">
        <v>2</v>
      </c>
      <c r="F52" s="17"/>
      <c r="G52" s="17"/>
      <c r="H52" s="36" t="s">
        <v>2</v>
      </c>
      <c r="I52" s="18"/>
      <c r="J52" s="21">
        <f>COUNTIF(Quarter2!$E52:$H52,"yes")</f>
        <v>2</v>
      </c>
      <c r="K52" s="22">
        <f t="shared" si="0"/>
        <v>0</v>
      </c>
      <c r="L52" s="22">
        <f t="shared" si="1"/>
        <v>2</v>
      </c>
      <c r="M52" s="6" t="str">
        <f>IFERROR(#REF!/#REF!,"")</f>
        <v/>
      </c>
    </row>
    <row r="53" spans="1:13" x14ac:dyDescent="0.25">
      <c r="A53" s="49" t="s">
        <v>107</v>
      </c>
      <c r="B53" s="49" t="s">
        <v>22</v>
      </c>
      <c r="C53" s="45">
        <f ca="1">IFERROR(NOW()-VLOOKUP(A53,Table6[[#All],[Employee Name]:[Date Joined]],3,0),"")</f>
        <v>1056.6212601851876</v>
      </c>
      <c r="D53" s="13"/>
      <c r="E53" s="37" t="s">
        <v>3</v>
      </c>
      <c r="F53" s="17"/>
      <c r="G53" s="17"/>
      <c r="H53" s="37" t="s">
        <v>3</v>
      </c>
      <c r="I53" s="18"/>
      <c r="J53" s="21">
        <f>COUNTIF(Quarter2!$E53:$H53,"yes")</f>
        <v>0</v>
      </c>
      <c r="K53" s="22">
        <f t="shared" si="0"/>
        <v>2</v>
      </c>
      <c r="L53" s="22">
        <f t="shared" si="1"/>
        <v>2</v>
      </c>
      <c r="M53" s="6" t="str">
        <f>IFERROR(#REF!/#REF!,"")</f>
        <v/>
      </c>
    </row>
    <row r="54" spans="1:13" x14ac:dyDescent="0.25">
      <c r="A54" s="49" t="s">
        <v>108</v>
      </c>
      <c r="B54" s="49" t="s">
        <v>22</v>
      </c>
      <c r="C54" s="45">
        <f ca="1">IFERROR(NOW()-VLOOKUP(A54,Table6[[#All],[Employee Name]:[Date Joined]],3,0),"")</f>
        <v>888.62126018518757</v>
      </c>
      <c r="D54" s="13"/>
      <c r="E54" s="37" t="s">
        <v>3</v>
      </c>
      <c r="F54" s="17"/>
      <c r="G54" s="17"/>
      <c r="H54" s="37" t="s">
        <v>3</v>
      </c>
      <c r="I54" s="18"/>
      <c r="J54" s="21">
        <f>COUNTIF(Quarter2!$E54:$H54,"yes")</f>
        <v>0</v>
      </c>
      <c r="K54" s="22">
        <f t="shared" si="0"/>
        <v>2</v>
      </c>
      <c r="L54" s="22">
        <f t="shared" si="1"/>
        <v>2</v>
      </c>
      <c r="M54" s="6" t="str">
        <f>IFERROR(#REF!/#REF!,"")</f>
        <v/>
      </c>
    </row>
    <row r="55" spans="1:13" x14ac:dyDescent="0.25">
      <c r="A55" s="49" t="s">
        <v>109</v>
      </c>
      <c r="B55" s="49" t="s">
        <v>23</v>
      </c>
      <c r="C55" s="45">
        <f ca="1">IFERROR(NOW()-VLOOKUP(A55,Table6[[#All],[Employee Name]:[Date Joined]],3,0),"")</f>
        <v>2939.6212601851876</v>
      </c>
      <c r="D55" s="13"/>
      <c r="E55" s="36" t="s">
        <v>2</v>
      </c>
      <c r="F55" s="17"/>
      <c r="G55" s="17"/>
      <c r="H55" s="36" t="s">
        <v>2</v>
      </c>
      <c r="I55" s="18"/>
      <c r="J55" s="21">
        <f>COUNTIF(Quarter2!$E55:$H55,"yes")</f>
        <v>2</v>
      </c>
      <c r="K55" s="22">
        <f t="shared" si="0"/>
        <v>0</v>
      </c>
      <c r="L55" s="22">
        <f t="shared" si="1"/>
        <v>2</v>
      </c>
      <c r="M55" s="6" t="str">
        <f>IFERROR(#REF!/#REF!,"")</f>
        <v/>
      </c>
    </row>
    <row r="56" spans="1:13" x14ac:dyDescent="0.25">
      <c r="A56" s="49" t="s">
        <v>110</v>
      </c>
      <c r="B56" s="49" t="s">
        <v>23</v>
      </c>
      <c r="C56" s="45">
        <f ca="1">IFERROR(NOW()-VLOOKUP(A56,Table6[[#All],[Employee Name]:[Date Joined]],3,0),"")</f>
        <v>761.62126018518757</v>
      </c>
      <c r="D56" s="13"/>
      <c r="E56" s="36" t="s">
        <v>2</v>
      </c>
      <c r="F56" s="17"/>
      <c r="G56" s="17"/>
      <c r="H56" s="36" t="s">
        <v>2</v>
      </c>
      <c r="I56" s="18"/>
      <c r="J56" s="21">
        <f>COUNTIF(Quarter2!$E56:$H56,"yes")</f>
        <v>2</v>
      </c>
      <c r="K56" s="22">
        <f t="shared" si="0"/>
        <v>0</v>
      </c>
      <c r="L56" s="22">
        <f t="shared" si="1"/>
        <v>2</v>
      </c>
      <c r="M56" s="6" t="str">
        <f>IFERROR(#REF!/#REF!,"")</f>
        <v/>
      </c>
    </row>
    <row r="57" spans="1:13" x14ac:dyDescent="0.25">
      <c r="A57" s="49" t="s">
        <v>111</v>
      </c>
      <c r="B57" s="49" t="s">
        <v>23</v>
      </c>
      <c r="C57" s="45" t="str">
        <f ca="1">IFERROR(NOW()-VLOOKUP(A57,Table6[[#All],[Employee Name]:[Date Joined]],3,0),"")</f>
        <v/>
      </c>
      <c r="D57" s="13"/>
      <c r="E57" s="37" t="s">
        <v>3</v>
      </c>
      <c r="F57" s="17"/>
      <c r="G57" s="17"/>
      <c r="H57" s="37" t="s">
        <v>3</v>
      </c>
      <c r="I57" s="18"/>
      <c r="J57" s="21">
        <f>COUNTIF(Quarter2!$E57:$H57,"yes")</f>
        <v>0</v>
      </c>
      <c r="K57" s="22">
        <f t="shared" si="0"/>
        <v>2</v>
      </c>
      <c r="L57" s="22">
        <f t="shared" si="1"/>
        <v>2</v>
      </c>
      <c r="M57" s="6" t="str">
        <f>IFERROR(#REF!/#REF!,"")</f>
        <v/>
      </c>
    </row>
    <row r="58" spans="1:13" x14ac:dyDescent="0.25">
      <c r="A58" s="49" t="s">
        <v>112</v>
      </c>
      <c r="B58" s="49" t="s">
        <v>23</v>
      </c>
      <c r="C58" s="45">
        <f ca="1">IFERROR(NOW()-VLOOKUP(A58,Table6[[#All],[Employee Name]:[Date Joined]],3,0),"")</f>
        <v>761.62126018518757</v>
      </c>
      <c r="D58" s="13"/>
      <c r="E58" s="37" t="s">
        <v>3</v>
      </c>
      <c r="F58" s="17"/>
      <c r="G58" s="17"/>
      <c r="H58" s="36" t="s">
        <v>2</v>
      </c>
      <c r="I58" s="18"/>
      <c r="J58" s="21">
        <f>COUNTIF(Quarter2!$E58:$H58,"yes")</f>
        <v>1</v>
      </c>
      <c r="K58" s="22">
        <f t="shared" si="0"/>
        <v>1</v>
      </c>
      <c r="L58" s="22">
        <f t="shared" si="1"/>
        <v>2</v>
      </c>
      <c r="M58" s="6" t="str">
        <f>IFERROR(#REF!/#REF!,"")</f>
        <v/>
      </c>
    </row>
    <row r="59" spans="1:13" x14ac:dyDescent="0.25">
      <c r="A59" s="49" t="s">
        <v>113</v>
      </c>
      <c r="B59" s="49" t="s">
        <v>23</v>
      </c>
      <c r="C59" s="45">
        <f ca="1">IFERROR(NOW()-VLOOKUP(A59,Table6[[#All],[Employee Name]:[Date Joined]],3,0),"")</f>
        <v>692.62126018518757</v>
      </c>
      <c r="D59" s="13"/>
      <c r="E59" s="37" t="s">
        <v>3</v>
      </c>
      <c r="F59" s="17"/>
      <c r="G59" s="17"/>
      <c r="H59" s="37" t="s">
        <v>3</v>
      </c>
      <c r="I59" s="18"/>
      <c r="J59" s="21">
        <f>COUNTIF(Quarter2!$E59:$H59,"yes")</f>
        <v>0</v>
      </c>
      <c r="K59" s="22">
        <f t="shared" si="0"/>
        <v>2</v>
      </c>
      <c r="L59" s="22">
        <f t="shared" si="1"/>
        <v>2</v>
      </c>
      <c r="M59" s="6" t="str">
        <f>IFERROR(#REF!/#REF!,"")</f>
        <v/>
      </c>
    </row>
    <row r="60" spans="1:13" x14ac:dyDescent="0.25">
      <c r="A60" s="49" t="s">
        <v>114</v>
      </c>
      <c r="B60" s="49" t="s">
        <v>23</v>
      </c>
      <c r="C60" s="45">
        <f ca="1">IFERROR(NOW()-VLOOKUP(A60,Table6[[#All],[Employee Name]:[Date Joined]],3,0),"")</f>
        <v>3188.6212601851876</v>
      </c>
      <c r="D60" s="13"/>
      <c r="E60" s="37" t="s">
        <v>3</v>
      </c>
      <c r="F60" s="17"/>
      <c r="G60" s="17"/>
      <c r="H60" s="37" t="s">
        <v>3</v>
      </c>
      <c r="I60" s="18"/>
      <c r="J60" s="21">
        <f>COUNTIF(Quarter2!$E60:$H60,"yes")</f>
        <v>0</v>
      </c>
      <c r="K60" s="22">
        <f t="shared" si="0"/>
        <v>2</v>
      </c>
      <c r="L60" s="22">
        <f t="shared" si="1"/>
        <v>2</v>
      </c>
      <c r="M60" s="6" t="str">
        <f>IFERROR(#REF!/#REF!,"")</f>
        <v/>
      </c>
    </row>
    <row r="61" spans="1:13" x14ac:dyDescent="0.25">
      <c r="A61" s="49" t="s">
        <v>115</v>
      </c>
      <c r="B61" s="49" t="s">
        <v>23</v>
      </c>
      <c r="C61" s="45">
        <f ca="1">IFERROR(NOW()-VLOOKUP(A61,Table6[[#All],[Employee Name]:[Date Joined]],3,0),"")</f>
        <v>1348.6212601851876</v>
      </c>
      <c r="D61" s="13"/>
      <c r="E61" s="37" t="s">
        <v>3</v>
      </c>
      <c r="F61" s="17"/>
      <c r="G61" s="17"/>
      <c r="H61" s="37" t="s">
        <v>3</v>
      </c>
      <c r="I61" s="18"/>
      <c r="J61" s="21">
        <f>COUNTIF(Quarter2!$E61:$H61,"yes")</f>
        <v>0</v>
      </c>
      <c r="K61" s="22">
        <f t="shared" si="0"/>
        <v>2</v>
      </c>
      <c r="L61" s="22">
        <f t="shared" si="1"/>
        <v>2</v>
      </c>
      <c r="M61" s="6" t="str">
        <f>IFERROR(#REF!/#REF!,"")</f>
        <v/>
      </c>
    </row>
    <row r="62" spans="1:13" x14ac:dyDescent="0.25">
      <c r="A62" s="49" t="s">
        <v>116</v>
      </c>
      <c r="B62" s="49" t="s">
        <v>23</v>
      </c>
      <c r="C62" s="45">
        <f ca="1">IFERROR(NOW()-VLOOKUP(A62,Table6[[#All],[Employee Name]:[Date Joined]],3,0),"")</f>
        <v>1348.6212601851876</v>
      </c>
      <c r="D62" s="13"/>
      <c r="E62" s="37" t="s">
        <v>3</v>
      </c>
      <c r="F62" s="17"/>
      <c r="G62" s="17"/>
      <c r="H62" s="37" t="s">
        <v>3</v>
      </c>
      <c r="I62" s="18"/>
      <c r="J62" s="21">
        <f>COUNTIF(Quarter2!$E62:$H62,"yes")</f>
        <v>0</v>
      </c>
      <c r="K62" s="22">
        <f t="shared" si="0"/>
        <v>2</v>
      </c>
      <c r="L62" s="22">
        <f t="shared" si="1"/>
        <v>2</v>
      </c>
      <c r="M62" s="6" t="str">
        <f>IFERROR(#REF!/#REF!,"")</f>
        <v/>
      </c>
    </row>
    <row r="63" spans="1:13" x14ac:dyDescent="0.25">
      <c r="A63" s="49" t="s">
        <v>117</v>
      </c>
      <c r="B63" s="49" t="s">
        <v>23</v>
      </c>
      <c r="C63" s="45">
        <f ca="1">IFERROR(NOW()-VLOOKUP(A63,Table6[[#All],[Employee Name]:[Date Joined]],3,0),"")</f>
        <v>2869.6212601851876</v>
      </c>
      <c r="D63" s="13"/>
      <c r="E63" s="37" t="s">
        <v>3</v>
      </c>
      <c r="F63" s="17"/>
      <c r="G63" s="17"/>
      <c r="H63" s="37" t="s">
        <v>3</v>
      </c>
      <c r="I63" s="18"/>
      <c r="J63" s="21">
        <f>COUNTIF(Quarter2!$E63:$H63,"yes")</f>
        <v>0</v>
      </c>
      <c r="K63" s="22">
        <f t="shared" si="0"/>
        <v>2</v>
      </c>
      <c r="L63" s="22">
        <f t="shared" si="1"/>
        <v>2</v>
      </c>
      <c r="M63" s="6" t="str">
        <f>IFERROR(#REF!/#REF!,"")</f>
        <v/>
      </c>
    </row>
    <row r="64" spans="1:13" x14ac:dyDescent="0.25">
      <c r="A64" s="49" t="s">
        <v>118</v>
      </c>
      <c r="B64" s="49" t="s">
        <v>23</v>
      </c>
      <c r="C64" s="45">
        <f ca="1">IFERROR(NOW()-VLOOKUP(A64,Table6[[#All],[Employee Name]:[Date Joined]],3,0),"")</f>
        <v>2180.6212601851876</v>
      </c>
      <c r="D64" s="13"/>
      <c r="E64" s="37" t="s">
        <v>3</v>
      </c>
      <c r="F64" s="17"/>
      <c r="G64" s="17"/>
      <c r="H64" s="37" t="s">
        <v>3</v>
      </c>
      <c r="I64" s="18"/>
      <c r="J64" s="21">
        <f>COUNTIF(Quarter2!$E64:$H64,"yes")</f>
        <v>0</v>
      </c>
      <c r="K64" s="22">
        <f t="shared" si="0"/>
        <v>2</v>
      </c>
      <c r="L64" s="22">
        <f t="shared" si="1"/>
        <v>2</v>
      </c>
      <c r="M64" s="6" t="str">
        <f>IFERROR(#REF!/#REF!,"")</f>
        <v/>
      </c>
    </row>
    <row r="65" spans="1:13" x14ac:dyDescent="0.25">
      <c r="A65" s="49" t="s">
        <v>119</v>
      </c>
      <c r="B65" s="49" t="s">
        <v>23</v>
      </c>
      <c r="C65" s="45">
        <f ca="1">IFERROR(NOW()-VLOOKUP(A65,Table6[[#All],[Employee Name]:[Date Joined]],3,0),"")</f>
        <v>1070.6212601851876</v>
      </c>
      <c r="D65" s="13"/>
      <c r="E65" s="36" t="s">
        <v>2</v>
      </c>
      <c r="F65" s="17"/>
      <c r="G65" s="17"/>
      <c r="H65" s="36" t="s">
        <v>2</v>
      </c>
      <c r="I65" s="18"/>
      <c r="J65" s="21">
        <f>COUNTIF(Quarter2!$E65:$H65,"yes")</f>
        <v>2</v>
      </c>
      <c r="K65" s="22">
        <f t="shared" si="0"/>
        <v>0</v>
      </c>
      <c r="L65" s="22">
        <f t="shared" si="1"/>
        <v>2</v>
      </c>
      <c r="M65" s="6" t="str">
        <f>IFERROR(#REF!/#REF!,"")</f>
        <v/>
      </c>
    </row>
    <row r="66" spans="1:13" x14ac:dyDescent="0.25">
      <c r="A66" s="49" t="s">
        <v>120</v>
      </c>
      <c r="B66" s="49" t="s">
        <v>23</v>
      </c>
      <c r="C66" s="45">
        <f ca="1">IFERROR(NOW()-VLOOKUP(A66,Table6[[#All],[Employee Name]:[Date Joined]],3,0),"")</f>
        <v>2756.6212601851876</v>
      </c>
      <c r="D66" s="13"/>
      <c r="E66" s="36" t="s">
        <v>2</v>
      </c>
      <c r="F66" s="17"/>
      <c r="G66" s="17"/>
      <c r="H66" s="36" t="s">
        <v>2</v>
      </c>
      <c r="I66" s="18"/>
      <c r="J66" s="21">
        <f>COUNTIF(Quarter2!$E66:$H66,"yes")</f>
        <v>2</v>
      </c>
      <c r="K66" s="22">
        <f t="shared" si="0"/>
        <v>0</v>
      </c>
      <c r="L66" s="22">
        <f t="shared" si="1"/>
        <v>2</v>
      </c>
      <c r="M66" s="6" t="str">
        <f>IFERROR(#REF!/#REF!,"")</f>
        <v/>
      </c>
    </row>
    <row r="67" spans="1:13" x14ac:dyDescent="0.25">
      <c r="A67" s="49" t="s">
        <v>121</v>
      </c>
      <c r="B67" s="49" t="s">
        <v>23</v>
      </c>
      <c r="C67" s="45">
        <f ca="1">IFERROR(NOW()-VLOOKUP(A67,Table6[[#All],[Employee Name]:[Date Joined]],3,0),"")</f>
        <v>6255.6212601851876</v>
      </c>
      <c r="D67" s="13"/>
      <c r="E67" s="37" t="s">
        <v>3</v>
      </c>
      <c r="F67" s="17"/>
      <c r="G67" s="17"/>
      <c r="H67" s="37" t="s">
        <v>3</v>
      </c>
      <c r="I67" s="18"/>
      <c r="J67" s="21">
        <f>COUNTIF(Quarter2!$E67:$H67,"yes")</f>
        <v>0</v>
      </c>
      <c r="K67" s="22">
        <f t="shared" ref="K67:K130" si="2">COUNTIF(D67:I67,"No")</f>
        <v>2</v>
      </c>
      <c r="L67" s="22">
        <f t="shared" si="1"/>
        <v>2</v>
      </c>
      <c r="M67" s="6" t="str">
        <f>IFERROR(#REF!/#REF!,"")</f>
        <v/>
      </c>
    </row>
    <row r="68" spans="1:13" x14ac:dyDescent="0.25">
      <c r="A68" s="49" t="s">
        <v>122</v>
      </c>
      <c r="B68" s="49" t="s">
        <v>23</v>
      </c>
      <c r="C68" s="45">
        <f ca="1">IFERROR(NOW()-VLOOKUP(A68,Table6[[#All],[Employee Name]:[Date Joined]],3,0),"")</f>
        <v>1132.6212601851876</v>
      </c>
      <c r="D68" s="13"/>
      <c r="E68" s="36" t="s">
        <v>2</v>
      </c>
      <c r="F68" s="17"/>
      <c r="G68" s="17"/>
      <c r="H68" s="37" t="s">
        <v>3</v>
      </c>
      <c r="I68" s="18"/>
      <c r="J68" s="21">
        <f>COUNTIF(Quarter2!$E68:$H68,"yes")</f>
        <v>1</v>
      </c>
      <c r="K68" s="22">
        <f t="shared" si="2"/>
        <v>1</v>
      </c>
      <c r="L68" s="22">
        <f t="shared" ref="L68:L131" si="3">J68+K68</f>
        <v>2</v>
      </c>
      <c r="M68" s="6" t="str">
        <f>IFERROR(#REF!/#REF!,"")</f>
        <v/>
      </c>
    </row>
    <row r="69" spans="1:13" x14ac:dyDescent="0.25">
      <c r="A69" s="49" t="s">
        <v>123</v>
      </c>
      <c r="B69" s="49" t="s">
        <v>23</v>
      </c>
      <c r="C69" s="45">
        <f ca="1">IFERROR(NOW()-VLOOKUP(A69,Table6[[#All],[Employee Name]:[Date Joined]],3,0),"")</f>
        <v>1056.6212601851876</v>
      </c>
      <c r="D69" s="13"/>
      <c r="E69" s="37" t="s">
        <v>3</v>
      </c>
      <c r="F69" s="17"/>
      <c r="G69" s="17"/>
      <c r="H69" s="37" t="s">
        <v>3</v>
      </c>
      <c r="I69" s="18"/>
      <c r="J69" s="21">
        <f>COUNTIF(Quarter2!$E69:$H69,"yes")</f>
        <v>0</v>
      </c>
      <c r="K69" s="22">
        <f t="shared" si="2"/>
        <v>2</v>
      </c>
      <c r="L69" s="22">
        <f t="shared" si="3"/>
        <v>2</v>
      </c>
      <c r="M69" s="6" t="str">
        <f>IFERROR(#REF!/#REF!,"")</f>
        <v/>
      </c>
    </row>
    <row r="70" spans="1:13" x14ac:dyDescent="0.25">
      <c r="A70" s="49" t="s">
        <v>124</v>
      </c>
      <c r="B70" s="49" t="s">
        <v>23</v>
      </c>
      <c r="C70" s="45">
        <f ca="1">IFERROR(NOW()-VLOOKUP(A70,Table6[[#All],[Employee Name]:[Date Joined]],3,0),"")</f>
        <v>664.62126018518757</v>
      </c>
      <c r="D70" s="13"/>
      <c r="E70" s="36" t="s">
        <v>2</v>
      </c>
      <c r="F70" s="17"/>
      <c r="G70" s="17"/>
      <c r="H70" s="36" t="s">
        <v>2</v>
      </c>
      <c r="I70" s="18"/>
      <c r="J70" s="21">
        <f>COUNTIF(Quarter2!$E70:$H70,"yes")</f>
        <v>2</v>
      </c>
      <c r="K70" s="22">
        <f t="shared" si="2"/>
        <v>0</v>
      </c>
      <c r="L70" s="22">
        <f t="shared" si="3"/>
        <v>2</v>
      </c>
      <c r="M70" s="6" t="str">
        <f>IFERROR(#REF!/#REF!,"")</f>
        <v/>
      </c>
    </row>
    <row r="71" spans="1:13" x14ac:dyDescent="0.25">
      <c r="A71" s="49" t="s">
        <v>125</v>
      </c>
      <c r="B71" s="49" t="s">
        <v>24</v>
      </c>
      <c r="C71" s="45">
        <f ca="1">IFERROR(NOW()-VLOOKUP(A71,Table6[[#All],[Employee Name]:[Date Joined]],3,0),"")</f>
        <v>664.62126018518757</v>
      </c>
      <c r="D71" s="13"/>
      <c r="E71" s="36" t="s">
        <v>2</v>
      </c>
      <c r="F71" s="17"/>
      <c r="G71" s="17"/>
      <c r="H71" s="36" t="s">
        <v>2</v>
      </c>
      <c r="I71" s="18"/>
      <c r="J71" s="21">
        <f>COUNTIF(Quarter2!$E71:$H71,"yes")</f>
        <v>2</v>
      </c>
      <c r="K71" s="22">
        <f t="shared" si="2"/>
        <v>0</v>
      </c>
      <c r="L71" s="22">
        <f t="shared" si="3"/>
        <v>2</v>
      </c>
      <c r="M71" s="6" t="str">
        <f>IFERROR(#REF!/#REF!,"")</f>
        <v/>
      </c>
    </row>
    <row r="72" spans="1:13" x14ac:dyDescent="0.25">
      <c r="A72" s="49" t="s">
        <v>134</v>
      </c>
      <c r="B72" s="49" t="s">
        <v>24</v>
      </c>
      <c r="C72" s="45">
        <f ca="1">IFERROR(NOW()-VLOOKUP(A72,Table6[[#All],[Employee Name]:[Date Joined]],3,0),"")</f>
        <v>286.62126018518757</v>
      </c>
      <c r="D72" s="13"/>
      <c r="E72" s="39" t="s">
        <v>41</v>
      </c>
      <c r="F72" s="17"/>
      <c r="G72" s="17"/>
      <c r="H72" s="36" t="s">
        <v>2</v>
      </c>
      <c r="I72" s="18"/>
      <c r="J72" s="21">
        <f>COUNTIF(Quarter2!$E72:$H72,"yes")</f>
        <v>1</v>
      </c>
      <c r="K72" s="22">
        <f t="shared" si="2"/>
        <v>0</v>
      </c>
      <c r="L72" s="22">
        <f t="shared" si="3"/>
        <v>1</v>
      </c>
      <c r="M72" s="6" t="str">
        <f>IFERROR(#REF!/#REF!,"")</f>
        <v/>
      </c>
    </row>
    <row r="73" spans="1:13" x14ac:dyDescent="0.25">
      <c r="A73" s="49" t="s">
        <v>126</v>
      </c>
      <c r="B73" s="49" t="s">
        <v>24</v>
      </c>
      <c r="C73" s="45">
        <f ca="1">IFERROR(NOW()-VLOOKUP(A73,Table6[[#All],[Employee Name]:[Date Joined]],3,0),"")</f>
        <v>2608.6212601851876</v>
      </c>
      <c r="D73" s="13"/>
      <c r="E73" s="37" t="s">
        <v>3</v>
      </c>
      <c r="F73" s="17"/>
      <c r="G73" s="17"/>
      <c r="H73" s="37" t="s">
        <v>3</v>
      </c>
      <c r="I73" s="18"/>
      <c r="J73" s="21">
        <f>COUNTIF(Quarter2!$E73:$H73,"yes")</f>
        <v>0</v>
      </c>
      <c r="K73" s="22">
        <f t="shared" si="2"/>
        <v>2</v>
      </c>
      <c r="L73" s="22">
        <f t="shared" si="3"/>
        <v>2</v>
      </c>
      <c r="M73" s="6" t="str">
        <f>IFERROR(#REF!/#REF!,"")</f>
        <v/>
      </c>
    </row>
    <row r="74" spans="1:13" x14ac:dyDescent="0.25">
      <c r="A74" s="49" t="s">
        <v>127</v>
      </c>
      <c r="B74" s="49" t="s">
        <v>24</v>
      </c>
      <c r="C74" s="45">
        <f ca="1">IFERROR(NOW()-VLOOKUP(A74,Table6[[#All],[Employee Name]:[Date Joined]],3,0),"")</f>
        <v>3639.6212601851876</v>
      </c>
      <c r="D74" s="13"/>
      <c r="E74" s="37" t="s">
        <v>3</v>
      </c>
      <c r="F74" s="17"/>
      <c r="G74" s="17"/>
      <c r="H74" s="37" t="s">
        <v>3</v>
      </c>
      <c r="I74" s="18"/>
      <c r="J74" s="21">
        <f>COUNTIF(Quarter2!$E74:$H74,"yes")</f>
        <v>0</v>
      </c>
      <c r="K74" s="22">
        <f t="shared" si="2"/>
        <v>2</v>
      </c>
      <c r="L74" s="22">
        <f t="shared" si="3"/>
        <v>2</v>
      </c>
      <c r="M74" s="6" t="str">
        <f>IFERROR(#REF!/#REF!,"")</f>
        <v/>
      </c>
    </row>
    <row r="75" spans="1:13" x14ac:dyDescent="0.25">
      <c r="A75" s="49" t="s">
        <v>129</v>
      </c>
      <c r="B75" s="49" t="s">
        <v>24</v>
      </c>
      <c r="C75" s="45">
        <f ca="1">IFERROR(NOW()-VLOOKUP(A75,Table6[[#All],[Employee Name]:[Date Joined]],3,0),"")</f>
        <v>727.62126018518757</v>
      </c>
      <c r="D75" s="13"/>
      <c r="E75" s="36" t="s">
        <v>2</v>
      </c>
      <c r="F75" s="17"/>
      <c r="G75" s="17"/>
      <c r="H75" s="36" t="s">
        <v>2</v>
      </c>
      <c r="I75" s="18"/>
      <c r="J75" s="21">
        <f>COUNTIF(Quarter2!$E75:$H75,"yes")</f>
        <v>2</v>
      </c>
      <c r="K75" s="22">
        <f t="shared" si="2"/>
        <v>0</v>
      </c>
      <c r="L75" s="22">
        <f t="shared" si="3"/>
        <v>2</v>
      </c>
      <c r="M75" s="6" t="str">
        <f>IFERROR(#REF!/#REF!,"")</f>
        <v/>
      </c>
    </row>
    <row r="76" spans="1:13" x14ac:dyDescent="0.25">
      <c r="A76" s="49" t="s">
        <v>130</v>
      </c>
      <c r="B76" s="49" t="s">
        <v>24</v>
      </c>
      <c r="C76" s="45">
        <f ca="1">IFERROR(NOW()-VLOOKUP(A76,Table6[[#All],[Employee Name]:[Date Joined]],3,0),"")</f>
        <v>1496.6212601851876</v>
      </c>
      <c r="D76" s="13"/>
      <c r="E76" s="36" t="s">
        <v>2</v>
      </c>
      <c r="F76" s="17"/>
      <c r="G76" s="17"/>
      <c r="H76" s="36" t="s">
        <v>2</v>
      </c>
      <c r="I76" s="18"/>
      <c r="J76" s="21">
        <f>COUNTIF(Quarter2!$E76:$H76,"yes")</f>
        <v>2</v>
      </c>
      <c r="K76" s="22">
        <f t="shared" si="2"/>
        <v>0</v>
      </c>
      <c r="L76" s="22">
        <f t="shared" si="3"/>
        <v>2</v>
      </c>
      <c r="M76" s="6" t="str">
        <f>IFERROR(#REF!/#REF!,"")</f>
        <v/>
      </c>
    </row>
    <row r="77" spans="1:13" x14ac:dyDescent="0.25">
      <c r="A77" s="49" t="s">
        <v>131</v>
      </c>
      <c r="B77" s="49" t="s">
        <v>24</v>
      </c>
      <c r="C77" s="45">
        <f ca="1">IFERROR(NOW()-VLOOKUP(A77,Table6[[#All],[Employee Name]:[Date Joined]],3,0),"")</f>
        <v>1965.6212601851876</v>
      </c>
      <c r="D77" s="13"/>
      <c r="E77" s="36" t="s">
        <v>2</v>
      </c>
      <c r="F77" s="17"/>
      <c r="G77" s="17"/>
      <c r="H77" s="37" t="s">
        <v>3</v>
      </c>
      <c r="I77" s="18"/>
      <c r="J77" s="21">
        <f>COUNTIF(Quarter2!$E77:$H77,"yes")</f>
        <v>1</v>
      </c>
      <c r="K77" s="22">
        <f t="shared" si="2"/>
        <v>1</v>
      </c>
      <c r="L77" s="22">
        <f t="shared" si="3"/>
        <v>2</v>
      </c>
      <c r="M77" s="6" t="str">
        <f>IFERROR(#REF!/#REF!,"")</f>
        <v/>
      </c>
    </row>
    <row r="78" spans="1:13" x14ac:dyDescent="0.25">
      <c r="A78" s="49" t="s">
        <v>132</v>
      </c>
      <c r="B78" s="49" t="s">
        <v>24</v>
      </c>
      <c r="C78" s="45">
        <f ca="1">IFERROR(NOW()-VLOOKUP(A78,Table6[[#All],[Employee Name]:[Date Joined]],3,0),"")</f>
        <v>447.62126018518757</v>
      </c>
      <c r="D78" s="13"/>
      <c r="E78" s="37" t="s">
        <v>3</v>
      </c>
      <c r="F78" s="17"/>
      <c r="G78" s="17"/>
      <c r="H78" s="36" t="s">
        <v>2</v>
      </c>
      <c r="I78" s="18"/>
      <c r="J78" s="21">
        <f>COUNTIF(Quarter2!$E78:$H78,"yes")</f>
        <v>1</v>
      </c>
      <c r="K78" s="22">
        <f t="shared" si="2"/>
        <v>1</v>
      </c>
      <c r="L78" s="22">
        <f t="shared" si="3"/>
        <v>2</v>
      </c>
      <c r="M78" s="6" t="str">
        <f>IFERROR(#REF!/#REF!,"")</f>
        <v/>
      </c>
    </row>
    <row r="79" spans="1:13" x14ac:dyDescent="0.25">
      <c r="A79" s="49" t="s">
        <v>133</v>
      </c>
      <c r="B79" s="49" t="s">
        <v>24</v>
      </c>
      <c r="C79" s="45">
        <f ca="1">IFERROR(NOW()-VLOOKUP(A79,Table6[[#All],[Employee Name]:[Date Joined]],3,0),"")</f>
        <v>2470.6212601851876</v>
      </c>
      <c r="D79" s="13"/>
      <c r="E79" s="36" t="s">
        <v>2</v>
      </c>
      <c r="F79" s="17"/>
      <c r="G79" s="17"/>
      <c r="H79" s="36" t="s">
        <v>2</v>
      </c>
      <c r="I79" s="18"/>
      <c r="J79" s="21">
        <f>COUNTIF(Quarter2!$E79:$H79,"yes")</f>
        <v>2</v>
      </c>
      <c r="K79" s="22">
        <f t="shared" si="2"/>
        <v>0</v>
      </c>
      <c r="L79" s="22">
        <f t="shared" si="3"/>
        <v>2</v>
      </c>
      <c r="M79" s="6" t="str">
        <f>IFERROR(#REF!/#REF!,"")</f>
        <v/>
      </c>
    </row>
    <row r="80" spans="1:13" x14ac:dyDescent="0.25">
      <c r="A80" s="49" t="s">
        <v>136</v>
      </c>
      <c r="B80" s="49" t="s">
        <v>24</v>
      </c>
      <c r="C80" s="45">
        <f ca="1">IFERROR(NOW()-VLOOKUP(A80,Table6[[#All],[Employee Name]:[Date Joined]],3,0),"")</f>
        <v>600.62126018518757</v>
      </c>
      <c r="D80" s="13"/>
      <c r="E80" s="37" t="s">
        <v>3</v>
      </c>
      <c r="F80" s="17"/>
      <c r="G80" s="17"/>
      <c r="H80" s="37" t="s">
        <v>3</v>
      </c>
      <c r="I80" s="18"/>
      <c r="J80" s="21">
        <f>COUNTIF(Quarter2!$E80:$H80,"yes")</f>
        <v>0</v>
      </c>
      <c r="K80" s="22">
        <f t="shared" si="2"/>
        <v>2</v>
      </c>
      <c r="L80" s="22">
        <f t="shared" si="3"/>
        <v>2</v>
      </c>
      <c r="M80" s="6" t="str">
        <f>IFERROR(#REF!/#REF!,"")</f>
        <v/>
      </c>
    </row>
    <row r="81" spans="1:13" x14ac:dyDescent="0.25">
      <c r="A81" s="49" t="s">
        <v>137</v>
      </c>
      <c r="B81" s="49" t="s">
        <v>24</v>
      </c>
      <c r="C81" s="45">
        <f ca="1">IFERROR(NOW()-VLOOKUP(A81,Table6[[#All],[Employee Name]:[Date Joined]],3,0),"")</f>
        <v>761.62126018518757</v>
      </c>
      <c r="D81" s="13"/>
      <c r="E81" s="36" t="s">
        <v>2</v>
      </c>
      <c r="F81" s="17"/>
      <c r="G81" s="17"/>
      <c r="H81" s="36" t="s">
        <v>2</v>
      </c>
      <c r="I81" s="18"/>
      <c r="J81" s="21">
        <f>COUNTIF(Quarter2!$E81:$H81,"yes")</f>
        <v>2</v>
      </c>
      <c r="K81" s="22">
        <f t="shared" si="2"/>
        <v>0</v>
      </c>
      <c r="L81" s="22">
        <f t="shared" si="3"/>
        <v>2</v>
      </c>
      <c r="M81" s="6" t="str">
        <f>IFERROR(#REF!/#REF!,"")</f>
        <v/>
      </c>
    </row>
    <row r="82" spans="1:13" x14ac:dyDescent="0.25">
      <c r="A82" s="49" t="s">
        <v>138</v>
      </c>
      <c r="B82" s="49" t="s">
        <v>25</v>
      </c>
      <c r="C82" s="45">
        <f ca="1">IFERROR(NOW()-VLOOKUP(A82,Table6[[#All],[Employee Name]:[Date Joined]],3,0),"")</f>
        <v>768.62126018518757</v>
      </c>
      <c r="D82" s="13"/>
      <c r="E82" s="37" t="s">
        <v>3</v>
      </c>
      <c r="F82" s="17"/>
      <c r="G82" s="17"/>
      <c r="H82" s="37" t="s">
        <v>3</v>
      </c>
      <c r="I82" s="18"/>
      <c r="J82" s="21">
        <f>COUNTIF(Quarter2!$E82:$H82,"yes")</f>
        <v>0</v>
      </c>
      <c r="K82" s="22">
        <f t="shared" si="2"/>
        <v>2</v>
      </c>
      <c r="L82" s="22">
        <f t="shared" si="3"/>
        <v>2</v>
      </c>
      <c r="M82" s="6" t="str">
        <f>IFERROR(#REF!/#REF!,"")</f>
        <v/>
      </c>
    </row>
    <row r="83" spans="1:13" x14ac:dyDescent="0.25">
      <c r="A83" s="49" t="s">
        <v>139</v>
      </c>
      <c r="B83" s="49" t="s">
        <v>25</v>
      </c>
      <c r="C83" s="45">
        <f ca="1">IFERROR(NOW()-VLOOKUP(A83,Table6[[#All],[Employee Name]:[Date Joined]],3,0),"")</f>
        <v>1166.6212601851876</v>
      </c>
      <c r="D83" s="13"/>
      <c r="E83" s="37" t="s">
        <v>3</v>
      </c>
      <c r="F83" s="17"/>
      <c r="G83" s="17"/>
      <c r="H83" s="37" t="s">
        <v>3</v>
      </c>
      <c r="I83" s="18"/>
      <c r="J83" s="21">
        <f>COUNTIF(Quarter2!$E83:$H83,"yes")</f>
        <v>0</v>
      </c>
      <c r="K83" s="22">
        <f t="shared" si="2"/>
        <v>2</v>
      </c>
      <c r="L83" s="22">
        <f t="shared" si="3"/>
        <v>2</v>
      </c>
      <c r="M83" s="6" t="str">
        <f>IFERROR(#REF!/#REF!,"")</f>
        <v/>
      </c>
    </row>
    <row r="84" spans="1:13" x14ac:dyDescent="0.25">
      <c r="A84" s="49" t="s">
        <v>140</v>
      </c>
      <c r="B84" s="49" t="s">
        <v>25</v>
      </c>
      <c r="C84" s="45">
        <f ca="1">IFERROR(NOW()-VLOOKUP(A84,Table6[[#All],[Employee Name]:[Date Joined]],3,0),"")</f>
        <v>6688.6212601851876</v>
      </c>
      <c r="D84" s="13"/>
      <c r="E84" s="37" t="s">
        <v>3</v>
      </c>
      <c r="F84" s="17"/>
      <c r="G84" s="17"/>
      <c r="H84" s="37" t="s">
        <v>3</v>
      </c>
      <c r="I84" s="18"/>
      <c r="J84" s="21">
        <f>COUNTIF(Quarter2!$E84:$H84,"yes")</f>
        <v>0</v>
      </c>
      <c r="K84" s="22">
        <f t="shared" si="2"/>
        <v>2</v>
      </c>
      <c r="L84" s="22">
        <f t="shared" si="3"/>
        <v>2</v>
      </c>
      <c r="M84" s="6" t="str">
        <f>IFERROR(#REF!/#REF!,"")</f>
        <v/>
      </c>
    </row>
    <row r="85" spans="1:13" x14ac:dyDescent="0.25">
      <c r="A85" s="49" t="s">
        <v>141</v>
      </c>
      <c r="B85" s="49" t="s">
        <v>25</v>
      </c>
      <c r="C85" s="45">
        <f ca="1">IFERROR(NOW()-VLOOKUP(A85,Table6[[#All],[Employee Name]:[Date Joined]],3,0),"")</f>
        <v>3729.6212601851876</v>
      </c>
      <c r="D85" s="13"/>
      <c r="E85" s="37" t="s">
        <v>3</v>
      </c>
      <c r="F85" s="17"/>
      <c r="G85" s="17"/>
      <c r="H85" s="37" t="s">
        <v>3</v>
      </c>
      <c r="I85" s="18"/>
      <c r="J85" s="21">
        <f>COUNTIF(Quarter2!$E85:$H85,"yes")</f>
        <v>0</v>
      </c>
      <c r="K85" s="22">
        <f t="shared" si="2"/>
        <v>2</v>
      </c>
      <c r="L85" s="22">
        <f t="shared" si="3"/>
        <v>2</v>
      </c>
      <c r="M85" s="6" t="str">
        <f>IFERROR(#REF!/#REF!,"")</f>
        <v/>
      </c>
    </row>
    <row r="86" spans="1:13" x14ac:dyDescent="0.25">
      <c r="A86" s="49" t="s">
        <v>142</v>
      </c>
      <c r="B86" s="49" t="s">
        <v>25</v>
      </c>
      <c r="C86" s="45">
        <f ca="1">IFERROR(NOW()-VLOOKUP(A86,Table6[[#All],[Employee Name]:[Date Joined]],3,0),"")</f>
        <v>1817.6212601851876</v>
      </c>
      <c r="D86" s="13"/>
      <c r="E86" s="37" t="s">
        <v>3</v>
      </c>
      <c r="F86" s="17"/>
      <c r="G86" s="17"/>
      <c r="H86" s="37" t="s">
        <v>3</v>
      </c>
      <c r="I86" s="18"/>
      <c r="J86" s="21">
        <f>COUNTIF(Quarter2!$E86:$H86,"yes")</f>
        <v>0</v>
      </c>
      <c r="K86" s="22">
        <f t="shared" si="2"/>
        <v>2</v>
      </c>
      <c r="L86" s="22">
        <f t="shared" si="3"/>
        <v>2</v>
      </c>
      <c r="M86" s="6" t="str">
        <f>IFERROR(#REF!/#REF!,"")</f>
        <v/>
      </c>
    </row>
    <row r="87" spans="1:13" x14ac:dyDescent="0.25">
      <c r="A87" s="49" t="s">
        <v>143</v>
      </c>
      <c r="B87" s="49" t="s">
        <v>25</v>
      </c>
      <c r="C87" s="45">
        <f ca="1">IFERROR(NOW()-VLOOKUP(A87,Table6[[#All],[Employee Name]:[Date Joined]],3,0),"")</f>
        <v>356.62126018518757</v>
      </c>
      <c r="D87" s="13"/>
      <c r="E87" s="36" t="s">
        <v>2</v>
      </c>
      <c r="F87" s="17"/>
      <c r="G87" s="17"/>
      <c r="H87" s="36" t="s">
        <v>2</v>
      </c>
      <c r="I87" s="18"/>
      <c r="J87" s="21">
        <f>COUNTIF(Quarter2!$E87:$H87,"yes")</f>
        <v>2</v>
      </c>
      <c r="K87" s="22">
        <f t="shared" si="2"/>
        <v>0</v>
      </c>
      <c r="L87" s="22">
        <f t="shared" si="3"/>
        <v>2</v>
      </c>
      <c r="M87" s="6" t="str">
        <f>IFERROR(#REF!/#REF!,"")</f>
        <v/>
      </c>
    </row>
    <row r="88" spans="1:13" x14ac:dyDescent="0.25">
      <c r="A88" s="49" t="s">
        <v>144</v>
      </c>
      <c r="B88" s="49" t="s">
        <v>25</v>
      </c>
      <c r="C88" s="45">
        <f ca="1">IFERROR(NOW()-VLOOKUP(A88,Table6[[#All],[Employee Name]:[Date Joined]],3,0),"")</f>
        <v>2196.6212601851876</v>
      </c>
      <c r="D88" s="13"/>
      <c r="E88" s="37" t="s">
        <v>3</v>
      </c>
      <c r="F88" s="17"/>
      <c r="G88" s="17"/>
      <c r="H88" s="36" t="s">
        <v>2</v>
      </c>
      <c r="I88" s="18"/>
      <c r="J88" s="21">
        <f>COUNTIF(Quarter2!$E88:$H88,"yes")</f>
        <v>1</v>
      </c>
      <c r="K88" s="22">
        <f t="shared" si="2"/>
        <v>1</v>
      </c>
      <c r="L88" s="22">
        <f t="shared" si="3"/>
        <v>2</v>
      </c>
      <c r="M88" s="6" t="str">
        <f>IFERROR(#REF!/#REF!,"")</f>
        <v/>
      </c>
    </row>
    <row r="89" spans="1:13" x14ac:dyDescent="0.25">
      <c r="A89" s="49" t="s">
        <v>145</v>
      </c>
      <c r="B89" s="49" t="s">
        <v>25</v>
      </c>
      <c r="C89" s="45">
        <f ca="1">IFERROR(NOW()-VLOOKUP(A89,Table6[[#All],[Employee Name]:[Date Joined]],3,0),"")</f>
        <v>2196.6212601851876</v>
      </c>
      <c r="D89" s="13"/>
      <c r="E89" s="37" t="s">
        <v>3</v>
      </c>
      <c r="F89" s="17"/>
      <c r="G89" s="17"/>
      <c r="H89" s="36" t="s">
        <v>2</v>
      </c>
      <c r="I89" s="18"/>
      <c r="J89" s="21">
        <f>COUNTIF(Quarter2!$E89:$H89,"yes")</f>
        <v>1</v>
      </c>
      <c r="K89" s="22">
        <f t="shared" si="2"/>
        <v>1</v>
      </c>
      <c r="L89" s="22">
        <f t="shared" si="3"/>
        <v>2</v>
      </c>
      <c r="M89" s="6" t="str">
        <f>IFERROR(#REF!/#REF!,"")</f>
        <v/>
      </c>
    </row>
    <row r="90" spans="1:13" x14ac:dyDescent="0.25">
      <c r="A90" s="49" t="s">
        <v>146</v>
      </c>
      <c r="B90" s="49" t="s">
        <v>25</v>
      </c>
      <c r="C90" s="45">
        <f ca="1">IFERROR(NOW()-VLOOKUP(A90,Table6[[#All],[Employee Name]:[Date Joined]],3,0),"")</f>
        <v>929.62126018518757</v>
      </c>
      <c r="D90" s="13"/>
      <c r="E90" s="37" t="s">
        <v>3</v>
      </c>
      <c r="F90" s="17"/>
      <c r="G90" s="17"/>
      <c r="H90" s="37" t="s">
        <v>3</v>
      </c>
      <c r="I90" s="18"/>
      <c r="J90" s="21">
        <f>COUNTIF(Quarter2!$E90:$H90,"yes")</f>
        <v>0</v>
      </c>
      <c r="K90" s="22">
        <f t="shared" si="2"/>
        <v>2</v>
      </c>
      <c r="L90" s="22">
        <f t="shared" si="3"/>
        <v>2</v>
      </c>
      <c r="M90" s="6" t="str">
        <f>IFERROR(#REF!/#REF!,"")</f>
        <v/>
      </c>
    </row>
    <row r="91" spans="1:13" x14ac:dyDescent="0.25">
      <c r="A91" s="49" t="s">
        <v>148</v>
      </c>
      <c r="B91" s="49" t="s">
        <v>25</v>
      </c>
      <c r="C91" s="45">
        <f ca="1">IFERROR(NOW()-VLOOKUP(A91,Table6[[#All],[Employee Name]:[Date Joined]],3,0),"")</f>
        <v>629.62126018518757</v>
      </c>
      <c r="D91" s="13"/>
      <c r="E91" s="36" t="s">
        <v>2</v>
      </c>
      <c r="F91" s="17"/>
      <c r="G91" s="17"/>
      <c r="H91" s="36" t="s">
        <v>2</v>
      </c>
      <c r="I91" s="18"/>
      <c r="J91" s="21">
        <f>COUNTIF(Quarter2!$E91:$H91,"yes")</f>
        <v>2</v>
      </c>
      <c r="K91" s="22">
        <f t="shared" si="2"/>
        <v>0</v>
      </c>
      <c r="L91" s="22">
        <f t="shared" si="3"/>
        <v>2</v>
      </c>
      <c r="M91" s="6" t="str">
        <f>IFERROR(#REF!/#REF!,"")</f>
        <v/>
      </c>
    </row>
    <row r="92" spans="1:13" x14ac:dyDescent="0.25">
      <c r="A92" s="49" t="s">
        <v>149</v>
      </c>
      <c r="B92" s="49" t="s">
        <v>25</v>
      </c>
      <c r="C92" s="45">
        <f ca="1">IFERROR(NOW()-VLOOKUP(A92,Table6[[#All],[Employee Name]:[Date Joined]],3,0),"")</f>
        <v>797.62126018518757</v>
      </c>
      <c r="D92" s="13"/>
      <c r="E92" s="36" t="s">
        <v>2</v>
      </c>
      <c r="F92" s="17"/>
      <c r="G92" s="17"/>
      <c r="H92" s="36" t="s">
        <v>2</v>
      </c>
      <c r="I92" s="18"/>
      <c r="J92" s="21">
        <f>COUNTIF(Quarter2!$E92:$H92,"yes")</f>
        <v>2</v>
      </c>
      <c r="K92" s="22">
        <f t="shared" si="2"/>
        <v>0</v>
      </c>
      <c r="L92" s="22">
        <f t="shared" si="3"/>
        <v>2</v>
      </c>
      <c r="M92" s="6" t="str">
        <f>IFERROR(#REF!/#REF!,"")</f>
        <v/>
      </c>
    </row>
    <row r="93" spans="1:13" x14ac:dyDescent="0.25">
      <c r="A93" s="49" t="s">
        <v>150</v>
      </c>
      <c r="B93" s="49" t="s">
        <v>25</v>
      </c>
      <c r="C93" s="45" t="str">
        <f ca="1">IFERROR(NOW()-VLOOKUP(A93,Table6[[#All],[Employee Name]:[Date Joined]],3,0),"")</f>
        <v/>
      </c>
      <c r="D93" s="13"/>
      <c r="E93" s="36" t="s">
        <v>2</v>
      </c>
      <c r="F93" s="17"/>
      <c r="G93" s="17"/>
      <c r="H93" s="36" t="s">
        <v>2</v>
      </c>
      <c r="I93" s="18"/>
      <c r="J93" s="21">
        <f>COUNTIF(Quarter2!$E93:$H93,"yes")</f>
        <v>2</v>
      </c>
      <c r="K93" s="22">
        <f t="shared" si="2"/>
        <v>0</v>
      </c>
      <c r="L93" s="22">
        <f t="shared" si="3"/>
        <v>2</v>
      </c>
      <c r="M93" s="6" t="str">
        <f>IFERROR(#REF!/#REF!,"")</f>
        <v/>
      </c>
    </row>
    <row r="94" spans="1:13" x14ac:dyDescent="0.25">
      <c r="A94" s="49" t="s">
        <v>151</v>
      </c>
      <c r="B94" s="49" t="s">
        <v>25</v>
      </c>
      <c r="C94" s="45">
        <f ca="1">IFERROR(NOW()-VLOOKUP(A94,Table6[[#All],[Employee Name]:[Date Joined]],3,0),"")</f>
        <v>1068.6212601851876</v>
      </c>
      <c r="D94" s="13"/>
      <c r="E94" s="37" t="s">
        <v>3</v>
      </c>
      <c r="F94" s="17"/>
      <c r="G94" s="17"/>
      <c r="H94" s="37" t="s">
        <v>3</v>
      </c>
      <c r="I94" s="18"/>
      <c r="J94" s="21">
        <f>COUNTIF(Quarter2!$E94:$H94,"yes")</f>
        <v>0</v>
      </c>
      <c r="K94" s="22">
        <f t="shared" si="2"/>
        <v>2</v>
      </c>
      <c r="L94" s="22">
        <f t="shared" si="3"/>
        <v>2</v>
      </c>
      <c r="M94" s="6" t="str">
        <f>IFERROR(#REF!/#REF!,"")</f>
        <v/>
      </c>
    </row>
    <row r="95" spans="1:13" x14ac:dyDescent="0.25">
      <c r="A95" s="49" t="s">
        <v>153</v>
      </c>
      <c r="B95" s="49" t="s">
        <v>25</v>
      </c>
      <c r="C95" s="45">
        <f ca="1">IFERROR(NOW()-VLOOKUP(A95,Table6[[#All],[Employee Name]:[Date Joined]],3,0),"")</f>
        <v>433.62126018518757</v>
      </c>
      <c r="D95" s="13"/>
      <c r="E95" s="37" t="s">
        <v>3</v>
      </c>
      <c r="F95" s="17"/>
      <c r="G95" s="17"/>
      <c r="H95" s="36" t="s">
        <v>2</v>
      </c>
      <c r="I95" s="18"/>
      <c r="J95" s="21">
        <f>COUNTIF(Quarter2!$E95:$H95,"yes")</f>
        <v>1</v>
      </c>
      <c r="K95" s="22">
        <f t="shared" si="2"/>
        <v>1</v>
      </c>
      <c r="L95" s="22">
        <f t="shared" si="3"/>
        <v>2</v>
      </c>
      <c r="M95" s="6" t="str">
        <f>IFERROR(#REF!/#REF!,"")</f>
        <v/>
      </c>
    </row>
    <row r="96" spans="1:13" x14ac:dyDescent="0.25">
      <c r="A96" s="49" t="s">
        <v>154</v>
      </c>
      <c r="B96" s="49" t="s">
        <v>33</v>
      </c>
      <c r="C96" s="45">
        <f ca="1">IFERROR(NOW()-VLOOKUP(A96,Table6[[#All],[Employee Name]:[Date Joined]],3,0),"")</f>
        <v>5921.6212601851876</v>
      </c>
      <c r="D96" s="13"/>
      <c r="E96" s="36" t="s">
        <v>2</v>
      </c>
      <c r="F96" s="17"/>
      <c r="G96" s="17"/>
      <c r="H96" s="36" t="s">
        <v>2</v>
      </c>
      <c r="I96" s="18"/>
      <c r="J96" s="21">
        <f>COUNTIF(Quarter2!$E96:$H96,"yes")</f>
        <v>2</v>
      </c>
      <c r="K96" s="22">
        <f t="shared" si="2"/>
        <v>0</v>
      </c>
      <c r="L96" s="22">
        <f t="shared" si="3"/>
        <v>2</v>
      </c>
      <c r="M96" s="6" t="str">
        <f>IFERROR(#REF!/#REF!,"")</f>
        <v/>
      </c>
    </row>
    <row r="97" spans="1:13" x14ac:dyDescent="0.25">
      <c r="A97" s="49" t="s">
        <v>155</v>
      </c>
      <c r="B97" s="49" t="s">
        <v>33</v>
      </c>
      <c r="C97" s="45">
        <f ca="1">IFERROR(NOW()-VLOOKUP(A97,Table6[[#All],[Employee Name]:[Date Joined]],3,0),"")</f>
        <v>937.62126018518757</v>
      </c>
      <c r="D97" s="13"/>
      <c r="E97" s="37" t="s">
        <v>3</v>
      </c>
      <c r="F97" s="17"/>
      <c r="G97" s="17"/>
      <c r="H97" s="37" t="s">
        <v>3</v>
      </c>
      <c r="I97" s="18"/>
      <c r="J97" s="21">
        <f>COUNTIF(Quarter2!$E97:$H97,"yes")</f>
        <v>0</v>
      </c>
      <c r="K97" s="22">
        <f t="shared" si="2"/>
        <v>2</v>
      </c>
      <c r="L97" s="22">
        <f t="shared" si="3"/>
        <v>2</v>
      </c>
      <c r="M97" s="6" t="str">
        <f>IFERROR(#REF!/#REF!,"")</f>
        <v/>
      </c>
    </row>
    <row r="98" spans="1:13" x14ac:dyDescent="0.25">
      <c r="A98" s="49" t="s">
        <v>156</v>
      </c>
      <c r="B98" s="49" t="s">
        <v>33</v>
      </c>
      <c r="C98" s="45">
        <f ca="1">IFERROR(NOW()-VLOOKUP(A98,Table6[[#All],[Employee Name]:[Date Joined]],3,0),"")</f>
        <v>412.62126018518757</v>
      </c>
      <c r="D98" s="13"/>
      <c r="E98" s="37" t="s">
        <v>3</v>
      </c>
      <c r="F98" s="17"/>
      <c r="G98" s="17"/>
      <c r="H98" s="37" t="s">
        <v>3</v>
      </c>
      <c r="I98" s="18"/>
      <c r="J98" s="21">
        <f>COUNTIF(Quarter2!$E98:$H98,"yes")</f>
        <v>0</v>
      </c>
      <c r="K98" s="22">
        <f t="shared" si="2"/>
        <v>2</v>
      </c>
      <c r="L98" s="22">
        <f t="shared" si="3"/>
        <v>2</v>
      </c>
      <c r="M98" s="6" t="str">
        <f>IFERROR(#REF!/#REF!,"")</f>
        <v/>
      </c>
    </row>
    <row r="99" spans="1:13" x14ac:dyDescent="0.25">
      <c r="A99" s="49" t="s">
        <v>157</v>
      </c>
      <c r="B99" s="49" t="s">
        <v>9</v>
      </c>
      <c r="C99" s="45" t="str">
        <f ca="1">IFERROR(NOW()-VLOOKUP(A99,Table6[[#All],[Employee Name]:[Date Joined]],3,0),"")</f>
        <v/>
      </c>
      <c r="D99" s="13"/>
      <c r="E99" s="36" t="s">
        <v>2</v>
      </c>
      <c r="F99" s="17"/>
      <c r="G99" s="17"/>
      <c r="H99" s="36" t="s">
        <v>2</v>
      </c>
      <c r="I99" s="18"/>
      <c r="J99" s="21">
        <f>COUNTIF(Quarter2!$E99:$H99,"yes")</f>
        <v>2</v>
      </c>
      <c r="K99" s="22">
        <f t="shared" si="2"/>
        <v>0</v>
      </c>
      <c r="L99" s="22">
        <f t="shared" si="3"/>
        <v>2</v>
      </c>
      <c r="M99" s="6" t="str">
        <f>IFERROR(#REF!/#REF!,"")</f>
        <v/>
      </c>
    </row>
    <row r="100" spans="1:13" x14ac:dyDescent="0.25">
      <c r="A100" s="49" t="s">
        <v>158</v>
      </c>
      <c r="B100" s="49" t="s">
        <v>9</v>
      </c>
      <c r="C100" s="45">
        <f ca="1">IFERROR(NOW()-VLOOKUP(A100,Table6[[#All],[Employee Name]:[Date Joined]],3,0),"")</f>
        <v>895.62126018518757</v>
      </c>
      <c r="D100" s="13"/>
      <c r="E100" s="36" t="s">
        <v>2</v>
      </c>
      <c r="F100" s="17"/>
      <c r="G100" s="17"/>
      <c r="H100" s="36" t="s">
        <v>2</v>
      </c>
      <c r="I100" s="18"/>
      <c r="J100" s="21">
        <f>COUNTIF(Quarter2!$E100:$H100,"yes")</f>
        <v>2</v>
      </c>
      <c r="K100" s="22">
        <f t="shared" si="2"/>
        <v>0</v>
      </c>
      <c r="L100" s="22">
        <f t="shared" si="3"/>
        <v>2</v>
      </c>
      <c r="M100" s="6" t="str">
        <f>IFERROR(#REF!/#REF!,"")</f>
        <v/>
      </c>
    </row>
    <row r="101" spans="1:13" x14ac:dyDescent="0.25">
      <c r="A101" s="49" t="s">
        <v>159</v>
      </c>
      <c r="B101" s="49" t="s">
        <v>9</v>
      </c>
      <c r="C101" s="45">
        <f ca="1">IFERROR(NOW()-VLOOKUP(A101,Table6[[#All],[Employee Name]:[Date Joined]],3,0),"")</f>
        <v>6718.6212601851876</v>
      </c>
      <c r="D101" s="13"/>
      <c r="E101" s="36" t="s">
        <v>2</v>
      </c>
      <c r="F101" s="17"/>
      <c r="G101" s="17"/>
      <c r="H101" s="36" t="s">
        <v>2</v>
      </c>
      <c r="I101" s="18"/>
      <c r="J101" s="21">
        <f>COUNTIF(Quarter2!$E101:$H101,"yes")</f>
        <v>2</v>
      </c>
      <c r="K101" s="22">
        <f t="shared" si="2"/>
        <v>0</v>
      </c>
      <c r="L101" s="22">
        <f t="shared" si="3"/>
        <v>2</v>
      </c>
      <c r="M101" s="6" t="str">
        <f>IFERROR(#REF!/#REF!,"")</f>
        <v/>
      </c>
    </row>
    <row r="102" spans="1:13" x14ac:dyDescent="0.25">
      <c r="A102" s="49" t="s">
        <v>161</v>
      </c>
      <c r="B102" s="49" t="s">
        <v>9</v>
      </c>
      <c r="C102" s="45">
        <f ca="1">IFERROR(NOW()-VLOOKUP(A102,Table6[[#All],[Employee Name]:[Date Joined]],3,0),"")</f>
        <v>6598.6212601851876</v>
      </c>
      <c r="D102" s="13"/>
      <c r="E102" s="37" t="s">
        <v>3</v>
      </c>
      <c r="F102" s="17"/>
      <c r="G102" s="17"/>
      <c r="H102" s="37" t="s">
        <v>3</v>
      </c>
      <c r="I102" s="18"/>
      <c r="J102" s="21">
        <f>COUNTIF(Quarter2!$E102:$H102,"yes")</f>
        <v>0</v>
      </c>
      <c r="K102" s="22">
        <f t="shared" si="2"/>
        <v>2</v>
      </c>
      <c r="L102" s="22">
        <f t="shared" si="3"/>
        <v>2</v>
      </c>
      <c r="M102" s="6" t="str">
        <f>IFERROR(#REF!/#REF!,"")</f>
        <v/>
      </c>
    </row>
    <row r="103" spans="1:13" x14ac:dyDescent="0.25">
      <c r="A103" s="49" t="s">
        <v>162</v>
      </c>
      <c r="B103" s="49" t="s">
        <v>9</v>
      </c>
      <c r="C103" s="45">
        <f ca="1">IFERROR(NOW()-VLOOKUP(A103,Table6[[#All],[Employee Name]:[Date Joined]],3,0),"")</f>
        <v>342.62126018518757</v>
      </c>
      <c r="D103" s="13"/>
      <c r="E103" s="36" t="s">
        <v>2</v>
      </c>
      <c r="F103" s="17"/>
      <c r="G103" s="17"/>
      <c r="H103" s="36" t="s">
        <v>2</v>
      </c>
      <c r="I103" s="18"/>
      <c r="J103" s="21">
        <f>COUNTIF(Quarter2!$E103:$H103,"yes")</f>
        <v>2</v>
      </c>
      <c r="K103" s="22">
        <f t="shared" si="2"/>
        <v>0</v>
      </c>
      <c r="L103" s="22">
        <f t="shared" si="3"/>
        <v>2</v>
      </c>
      <c r="M103" s="6" t="str">
        <f>IFERROR(#REF!/#REF!,"")</f>
        <v/>
      </c>
    </row>
    <row r="104" spans="1:13" x14ac:dyDescent="0.25">
      <c r="A104" s="49" t="s">
        <v>163</v>
      </c>
      <c r="B104" s="49" t="s">
        <v>26</v>
      </c>
      <c r="C104" s="45">
        <f ca="1">IFERROR(NOW()-VLOOKUP(A104,Table6[[#All],[Employee Name]:[Date Joined]],3,0),"")</f>
        <v>509.62126018518757</v>
      </c>
      <c r="D104" s="13"/>
      <c r="E104" s="36" t="s">
        <v>2</v>
      </c>
      <c r="F104" s="17"/>
      <c r="G104" s="17"/>
      <c r="H104" s="36" t="s">
        <v>2</v>
      </c>
      <c r="I104" s="18"/>
      <c r="J104" s="21">
        <f>COUNTIF(Quarter2!$E104:$H104,"yes")</f>
        <v>2</v>
      </c>
      <c r="K104" s="22">
        <f t="shared" si="2"/>
        <v>0</v>
      </c>
      <c r="L104" s="22">
        <f t="shared" si="3"/>
        <v>2</v>
      </c>
      <c r="M104" s="6" t="str">
        <f>IFERROR(#REF!/#REF!,"")</f>
        <v/>
      </c>
    </row>
    <row r="105" spans="1:13" x14ac:dyDescent="0.25">
      <c r="A105" s="49" t="s">
        <v>164</v>
      </c>
      <c r="B105" s="49" t="s">
        <v>26</v>
      </c>
      <c r="C105" s="45">
        <f ca="1">IFERROR(NOW()-VLOOKUP(A105,Table6[[#All],[Employee Name]:[Date Joined]],3,0),"")</f>
        <v>559.62126018518757</v>
      </c>
      <c r="D105" s="13"/>
      <c r="E105" s="37" t="s">
        <v>3</v>
      </c>
      <c r="F105" s="17"/>
      <c r="G105" s="17"/>
      <c r="H105" s="37" t="s">
        <v>3</v>
      </c>
      <c r="I105" s="18"/>
      <c r="J105" s="21">
        <f>COUNTIF(Quarter2!$E105:$H105,"yes")</f>
        <v>0</v>
      </c>
      <c r="K105" s="22">
        <f t="shared" si="2"/>
        <v>2</v>
      </c>
      <c r="L105" s="22">
        <f t="shared" si="3"/>
        <v>2</v>
      </c>
      <c r="M105" s="6" t="str">
        <f>IFERROR(#REF!/#REF!,"")</f>
        <v/>
      </c>
    </row>
    <row r="106" spans="1:13" x14ac:dyDescent="0.25">
      <c r="A106" s="49" t="s">
        <v>165</v>
      </c>
      <c r="B106" s="49" t="s">
        <v>26</v>
      </c>
      <c r="C106" s="45">
        <f ca="1">IFERROR(NOW()-VLOOKUP(A106,Table6[[#All],[Employee Name]:[Date Joined]],3,0),"")</f>
        <v>1749.6212601851876</v>
      </c>
      <c r="D106" s="13"/>
      <c r="E106" s="36" t="s">
        <v>2</v>
      </c>
      <c r="F106" s="17"/>
      <c r="G106" s="17"/>
      <c r="H106" s="36" t="s">
        <v>2</v>
      </c>
      <c r="I106" s="18"/>
      <c r="J106" s="21">
        <f>COUNTIF(Quarter2!$E106:$H106,"yes")</f>
        <v>2</v>
      </c>
      <c r="K106" s="22">
        <f t="shared" si="2"/>
        <v>0</v>
      </c>
      <c r="L106" s="22">
        <f t="shared" si="3"/>
        <v>2</v>
      </c>
      <c r="M106" s="6" t="str">
        <f>IFERROR(#REF!/#REF!,"")</f>
        <v/>
      </c>
    </row>
    <row r="107" spans="1:13" x14ac:dyDescent="0.25">
      <c r="A107" s="49" t="s">
        <v>166</v>
      </c>
      <c r="B107" s="49" t="s">
        <v>26</v>
      </c>
      <c r="C107" s="45">
        <f ca="1">IFERROR(NOW()-VLOOKUP(A107,Table6[[#All],[Employee Name]:[Date Joined]],3,0),"")</f>
        <v>4253.6212601851876</v>
      </c>
      <c r="D107" s="13"/>
      <c r="E107" s="36" t="s">
        <v>2</v>
      </c>
      <c r="F107" s="17"/>
      <c r="G107" s="17"/>
      <c r="H107" s="36" t="s">
        <v>2</v>
      </c>
      <c r="I107" s="18"/>
      <c r="J107" s="21">
        <f>COUNTIF(Quarter2!$E107:$H107,"yes")</f>
        <v>2</v>
      </c>
      <c r="K107" s="22">
        <f t="shared" si="2"/>
        <v>0</v>
      </c>
      <c r="L107" s="22">
        <f t="shared" si="3"/>
        <v>2</v>
      </c>
      <c r="M107" s="6" t="str">
        <f>IFERROR(#REF!/#REF!,"")</f>
        <v/>
      </c>
    </row>
    <row r="108" spans="1:13" x14ac:dyDescent="0.25">
      <c r="A108" s="49" t="s">
        <v>167</v>
      </c>
      <c r="B108" s="49" t="s">
        <v>26</v>
      </c>
      <c r="C108" s="45">
        <f ca="1">IFERROR(NOW()-VLOOKUP(A108,Table6[[#All],[Employee Name]:[Date Joined]],3,0),"")</f>
        <v>720.62126018518757</v>
      </c>
      <c r="D108" s="13"/>
      <c r="E108" s="36" t="s">
        <v>2</v>
      </c>
      <c r="F108" s="17"/>
      <c r="G108" s="17"/>
      <c r="H108" s="36" t="s">
        <v>2</v>
      </c>
      <c r="I108" s="18"/>
      <c r="J108" s="21">
        <f>COUNTIF(Quarter2!$E108:$H108,"yes")</f>
        <v>2</v>
      </c>
      <c r="K108" s="22">
        <f t="shared" si="2"/>
        <v>0</v>
      </c>
      <c r="L108" s="22">
        <f t="shared" si="3"/>
        <v>2</v>
      </c>
      <c r="M108" s="6" t="str">
        <f>IFERROR(#REF!/#REF!,"")</f>
        <v/>
      </c>
    </row>
    <row r="109" spans="1:13" x14ac:dyDescent="0.25">
      <c r="A109" s="49" t="s">
        <v>168</v>
      </c>
      <c r="B109" s="49" t="s">
        <v>27</v>
      </c>
      <c r="C109" s="45">
        <f ca="1">IFERROR(NOW()-VLOOKUP(A109,Table6[[#All],[Employee Name]:[Date Joined]],3,0),"")</f>
        <v>958.62126018518757</v>
      </c>
      <c r="D109" s="13"/>
      <c r="E109" s="36" t="s">
        <v>2</v>
      </c>
      <c r="F109" s="17"/>
      <c r="G109" s="17"/>
      <c r="H109" s="36" t="s">
        <v>2</v>
      </c>
      <c r="I109" s="18"/>
      <c r="J109" s="21">
        <f>COUNTIF(Quarter2!$E109:$H109,"yes")</f>
        <v>2</v>
      </c>
      <c r="K109" s="22">
        <f t="shared" si="2"/>
        <v>0</v>
      </c>
      <c r="L109" s="22">
        <f t="shared" si="3"/>
        <v>2</v>
      </c>
      <c r="M109" s="6" t="str">
        <f>IFERROR(#REF!/#REF!,"")</f>
        <v/>
      </c>
    </row>
    <row r="110" spans="1:13" x14ac:dyDescent="0.25">
      <c r="A110" s="49" t="s">
        <v>169</v>
      </c>
      <c r="B110" s="49" t="s">
        <v>27</v>
      </c>
      <c r="C110" s="45">
        <f ca="1">IFERROR(NOW()-VLOOKUP(A110,Table6[[#All],[Employee Name]:[Date Joined]],3,0),"")</f>
        <v>1697.6212601851876</v>
      </c>
      <c r="D110" s="13"/>
      <c r="E110" s="36" t="s">
        <v>2</v>
      </c>
      <c r="F110" s="17"/>
      <c r="G110" s="17"/>
      <c r="H110" s="36" t="s">
        <v>2</v>
      </c>
      <c r="I110" s="18"/>
      <c r="J110" s="21">
        <f>COUNTIF(Quarter2!$E110:$H110,"yes")</f>
        <v>2</v>
      </c>
      <c r="K110" s="22">
        <f t="shared" si="2"/>
        <v>0</v>
      </c>
      <c r="L110" s="22">
        <f t="shared" si="3"/>
        <v>2</v>
      </c>
      <c r="M110" s="6" t="str">
        <f>IFERROR(#REF!/#REF!,"")</f>
        <v/>
      </c>
    </row>
    <row r="111" spans="1:13" x14ac:dyDescent="0.25">
      <c r="A111" s="49" t="s">
        <v>170</v>
      </c>
      <c r="B111" s="49" t="s">
        <v>27</v>
      </c>
      <c r="C111" s="45">
        <f ca="1">IFERROR(NOW()-VLOOKUP(A111,Table6[[#All],[Employee Name]:[Date Joined]],3,0),"")</f>
        <v>1040.6212601851876</v>
      </c>
      <c r="D111" s="13"/>
      <c r="E111" s="36" t="s">
        <v>2</v>
      </c>
      <c r="F111" s="17"/>
      <c r="G111" s="17"/>
      <c r="H111" s="36" t="s">
        <v>2</v>
      </c>
      <c r="I111" s="18"/>
      <c r="J111" s="21">
        <f>COUNTIF(Quarter2!$E111:$H111,"yes")</f>
        <v>2</v>
      </c>
      <c r="K111" s="22">
        <f t="shared" si="2"/>
        <v>0</v>
      </c>
      <c r="L111" s="22">
        <f t="shared" si="3"/>
        <v>2</v>
      </c>
      <c r="M111" s="6" t="str">
        <f>IFERROR(#REF!/#REF!,"")</f>
        <v/>
      </c>
    </row>
    <row r="112" spans="1:13" x14ac:dyDescent="0.25">
      <c r="A112" s="49" t="s">
        <v>171</v>
      </c>
      <c r="B112" s="49" t="s">
        <v>27</v>
      </c>
      <c r="C112" s="45">
        <f ca="1">IFERROR(NOW()-VLOOKUP(A112,Table6[[#All],[Employee Name]:[Date Joined]],3,0),"")</f>
        <v>636.62126018518757</v>
      </c>
      <c r="D112" s="13"/>
      <c r="E112" s="36" t="s">
        <v>2</v>
      </c>
      <c r="F112" s="17"/>
      <c r="G112" s="17"/>
      <c r="H112" s="37" t="s">
        <v>3</v>
      </c>
      <c r="I112" s="18"/>
      <c r="J112" s="21">
        <f>COUNTIF(Quarter2!$E112:$H112,"yes")</f>
        <v>1</v>
      </c>
      <c r="K112" s="22">
        <f t="shared" si="2"/>
        <v>1</v>
      </c>
      <c r="L112" s="22">
        <f t="shared" si="3"/>
        <v>2</v>
      </c>
      <c r="M112" s="6" t="str">
        <f>IFERROR(#REF!/#REF!,"")</f>
        <v/>
      </c>
    </row>
    <row r="113" spans="1:13" x14ac:dyDescent="0.25">
      <c r="A113" s="49" t="s">
        <v>172</v>
      </c>
      <c r="B113" s="49" t="s">
        <v>28</v>
      </c>
      <c r="C113" s="45">
        <f ca="1">IFERROR(NOW()-VLOOKUP(A113,Table6[[#All],[Employee Name]:[Date Joined]],3,0),"")</f>
        <v>370.62126018518757</v>
      </c>
      <c r="D113" s="13"/>
      <c r="E113" s="37" t="s">
        <v>3</v>
      </c>
      <c r="F113" s="17"/>
      <c r="G113" s="17"/>
      <c r="H113" s="37" t="s">
        <v>3</v>
      </c>
      <c r="I113" s="18"/>
      <c r="J113" s="21">
        <f>COUNTIF(Quarter2!$E113:$H113,"yes")</f>
        <v>0</v>
      </c>
      <c r="K113" s="22">
        <f t="shared" si="2"/>
        <v>2</v>
      </c>
      <c r="L113" s="22">
        <f t="shared" si="3"/>
        <v>2</v>
      </c>
      <c r="M113" s="6" t="str">
        <f>IFERROR(#REF!/#REF!,"")</f>
        <v/>
      </c>
    </row>
    <row r="114" spans="1:13" x14ac:dyDescent="0.25">
      <c r="A114" s="49" t="s">
        <v>173</v>
      </c>
      <c r="B114" s="49" t="s">
        <v>28</v>
      </c>
      <c r="C114" s="45">
        <f ca="1">IFERROR(NOW()-VLOOKUP(A114,Table6[[#All],[Employee Name]:[Date Joined]],3,0),"")</f>
        <v>15091.621260185188</v>
      </c>
      <c r="D114" s="13"/>
      <c r="E114" s="36" t="s">
        <v>2</v>
      </c>
      <c r="F114" s="17"/>
      <c r="G114" s="17"/>
      <c r="H114" s="36" t="s">
        <v>2</v>
      </c>
      <c r="I114" s="18"/>
      <c r="J114" s="21">
        <f>COUNTIF(Quarter2!$E114:$H114,"yes")</f>
        <v>2</v>
      </c>
      <c r="K114" s="22">
        <f t="shared" si="2"/>
        <v>0</v>
      </c>
      <c r="L114" s="22">
        <f t="shared" si="3"/>
        <v>2</v>
      </c>
      <c r="M114" s="6" t="str">
        <f>IFERROR(#REF!/#REF!,"")</f>
        <v/>
      </c>
    </row>
    <row r="115" spans="1:13" x14ac:dyDescent="0.25">
      <c r="A115" s="49" t="s">
        <v>174</v>
      </c>
      <c r="B115" s="49" t="s">
        <v>28</v>
      </c>
      <c r="C115" s="45">
        <f ca="1">IFERROR(NOW()-VLOOKUP(A115,Table6[[#All],[Employee Name]:[Date Joined]],3,0),"")</f>
        <v>2180.6212601851876</v>
      </c>
      <c r="D115" s="13"/>
      <c r="E115" s="37" t="s">
        <v>3</v>
      </c>
      <c r="F115" s="17"/>
      <c r="G115" s="17"/>
      <c r="H115" s="36" t="s">
        <v>2</v>
      </c>
      <c r="I115" s="18"/>
      <c r="J115" s="21">
        <f>COUNTIF(Quarter2!$E115:$H115,"yes")</f>
        <v>1</v>
      </c>
      <c r="K115" s="22">
        <f t="shared" si="2"/>
        <v>1</v>
      </c>
      <c r="L115" s="22">
        <f t="shared" si="3"/>
        <v>2</v>
      </c>
      <c r="M115" s="6" t="str">
        <f>IFERROR(#REF!/#REF!,"")</f>
        <v/>
      </c>
    </row>
    <row r="116" spans="1:13" x14ac:dyDescent="0.25">
      <c r="A116" s="49" t="s">
        <v>175</v>
      </c>
      <c r="B116" s="49" t="s">
        <v>28</v>
      </c>
      <c r="C116" s="45">
        <f ca="1">IFERROR(NOW()-VLOOKUP(A116,Table6[[#All],[Employee Name]:[Date Joined]],3,0),"")</f>
        <v>417.62126018518757</v>
      </c>
      <c r="D116" s="13"/>
      <c r="E116" s="36" t="s">
        <v>2</v>
      </c>
      <c r="F116" s="17"/>
      <c r="G116" s="17"/>
      <c r="H116" s="36" t="s">
        <v>2</v>
      </c>
      <c r="I116" s="18"/>
      <c r="J116" s="21">
        <f>COUNTIF(Quarter2!$E116:$H116,"yes")</f>
        <v>2</v>
      </c>
      <c r="K116" s="22">
        <f t="shared" si="2"/>
        <v>0</v>
      </c>
      <c r="L116" s="22">
        <f t="shared" si="3"/>
        <v>2</v>
      </c>
      <c r="M116" s="6" t="str">
        <f>IFERROR(#REF!/#REF!,"")</f>
        <v/>
      </c>
    </row>
    <row r="117" spans="1:13" x14ac:dyDescent="0.25">
      <c r="A117" s="49" t="s">
        <v>176</v>
      </c>
      <c r="B117" s="49" t="s">
        <v>28</v>
      </c>
      <c r="C117" s="45">
        <f ca="1">IFERROR(NOW()-VLOOKUP(A117,Table6[[#All],[Employee Name]:[Date Joined]],3,0),"")</f>
        <v>387.62126018518757</v>
      </c>
      <c r="D117" s="13"/>
      <c r="E117" s="36" t="s">
        <v>2</v>
      </c>
      <c r="F117" s="17"/>
      <c r="G117" s="17"/>
      <c r="H117" s="36" t="s">
        <v>2</v>
      </c>
      <c r="I117" s="18"/>
      <c r="J117" s="21">
        <f>COUNTIF(Quarter2!$E117:$H117,"yes")</f>
        <v>2</v>
      </c>
      <c r="K117" s="22">
        <f t="shared" si="2"/>
        <v>0</v>
      </c>
      <c r="L117" s="22">
        <f t="shared" si="3"/>
        <v>2</v>
      </c>
      <c r="M117" s="6" t="str">
        <f>IFERROR(#REF!/#REF!,"")</f>
        <v/>
      </c>
    </row>
    <row r="118" spans="1:13" x14ac:dyDescent="0.25">
      <c r="A118" s="49" t="s">
        <v>177</v>
      </c>
      <c r="B118" s="49" t="s">
        <v>28</v>
      </c>
      <c r="C118" s="45">
        <f ca="1">IFERROR(NOW()-VLOOKUP(A118,Table6[[#All],[Employee Name]:[Date Joined]],3,0),"")</f>
        <v>2029.6212601851876</v>
      </c>
      <c r="D118" s="13"/>
      <c r="E118" s="36" t="s">
        <v>2</v>
      </c>
      <c r="F118" s="17"/>
      <c r="G118" s="17"/>
      <c r="H118" s="36" t="s">
        <v>2</v>
      </c>
      <c r="I118" s="18"/>
      <c r="J118" s="21">
        <f>COUNTIF(Quarter2!$E118:$H118,"yes")</f>
        <v>2</v>
      </c>
      <c r="K118" s="22">
        <f t="shared" si="2"/>
        <v>0</v>
      </c>
      <c r="L118" s="22">
        <f t="shared" si="3"/>
        <v>2</v>
      </c>
      <c r="M118" s="6" t="str">
        <f>IFERROR(#REF!/#REF!,"")</f>
        <v/>
      </c>
    </row>
    <row r="119" spans="1:13" x14ac:dyDescent="0.25">
      <c r="A119" s="49" t="s">
        <v>178</v>
      </c>
      <c r="B119" s="49" t="s">
        <v>28</v>
      </c>
      <c r="C119" s="45">
        <f ca="1">IFERROR(NOW()-VLOOKUP(A119,Table6[[#All],[Employee Name]:[Date Joined]],3,0),"")</f>
        <v>2215.6212601851876</v>
      </c>
      <c r="D119" s="13"/>
      <c r="E119" s="36" t="s">
        <v>2</v>
      </c>
      <c r="F119" s="17"/>
      <c r="G119" s="17"/>
      <c r="H119" s="37" t="s">
        <v>3</v>
      </c>
      <c r="I119" s="18"/>
      <c r="J119" s="21">
        <f>COUNTIF(Quarter2!$E119:$H119,"yes")</f>
        <v>1</v>
      </c>
      <c r="K119" s="22">
        <f t="shared" si="2"/>
        <v>1</v>
      </c>
      <c r="L119" s="22">
        <f t="shared" si="3"/>
        <v>2</v>
      </c>
      <c r="M119" s="6" t="str">
        <f>IFERROR(#REF!/#REF!,"")</f>
        <v/>
      </c>
    </row>
    <row r="120" spans="1:13" x14ac:dyDescent="0.25">
      <c r="A120" s="49" t="s">
        <v>179</v>
      </c>
      <c r="B120" s="49" t="s">
        <v>28</v>
      </c>
      <c r="C120" s="45">
        <f ca="1">IFERROR(NOW()-VLOOKUP(A120,Table6[[#All],[Employee Name]:[Date Joined]],3,0),"")</f>
        <v>391.62126018518757</v>
      </c>
      <c r="D120" s="13"/>
      <c r="E120" s="36" t="s">
        <v>2</v>
      </c>
      <c r="F120" s="17"/>
      <c r="G120" s="17"/>
      <c r="H120" s="37" t="s">
        <v>3</v>
      </c>
      <c r="I120" s="18"/>
      <c r="J120" s="21">
        <f>COUNTIF(Quarter2!$E120:$H120,"yes")</f>
        <v>1</v>
      </c>
      <c r="K120" s="22">
        <f t="shared" si="2"/>
        <v>1</v>
      </c>
      <c r="L120" s="22">
        <f t="shared" si="3"/>
        <v>2</v>
      </c>
      <c r="M120" s="6" t="str">
        <f>IFERROR(#REF!/#REF!,"")</f>
        <v/>
      </c>
    </row>
    <row r="121" spans="1:13" x14ac:dyDescent="0.25">
      <c r="A121" s="49" t="s">
        <v>180</v>
      </c>
      <c r="B121" s="49" t="s">
        <v>28</v>
      </c>
      <c r="C121" s="45">
        <f ca="1">IFERROR(NOW()-VLOOKUP(A121,Table6[[#All],[Employee Name]:[Date Joined]],3,0),"")</f>
        <v>2617.6212601851876</v>
      </c>
      <c r="D121" s="13"/>
      <c r="E121" s="36" t="s">
        <v>2</v>
      </c>
      <c r="F121" s="17"/>
      <c r="G121" s="17"/>
      <c r="H121" s="37" t="s">
        <v>3</v>
      </c>
      <c r="I121" s="18"/>
      <c r="J121" s="21">
        <f>COUNTIF(Quarter2!$E121:$H121,"yes")</f>
        <v>1</v>
      </c>
      <c r="K121" s="22">
        <f t="shared" si="2"/>
        <v>1</v>
      </c>
      <c r="L121" s="22">
        <f t="shared" si="3"/>
        <v>2</v>
      </c>
      <c r="M121" s="6" t="str">
        <f>IFERROR(#REF!/#REF!,"")</f>
        <v/>
      </c>
    </row>
    <row r="122" spans="1:13" x14ac:dyDescent="0.25">
      <c r="A122" s="49" t="s">
        <v>181</v>
      </c>
      <c r="B122" s="49" t="s">
        <v>28</v>
      </c>
      <c r="C122" s="45">
        <f ca="1">IFERROR(NOW()-VLOOKUP(A122,Table6[[#All],[Employee Name]:[Date Joined]],3,0),"")</f>
        <v>923.62126018518757</v>
      </c>
      <c r="D122" s="13"/>
      <c r="E122" s="36" t="s">
        <v>2</v>
      </c>
      <c r="F122" s="17"/>
      <c r="G122" s="17"/>
      <c r="H122" s="36" t="s">
        <v>2</v>
      </c>
      <c r="I122" s="18"/>
      <c r="J122" s="21">
        <f>COUNTIF(Quarter2!$E122:$H122,"yes")</f>
        <v>2</v>
      </c>
      <c r="K122" s="22">
        <f t="shared" si="2"/>
        <v>0</v>
      </c>
      <c r="L122" s="22">
        <f t="shared" si="3"/>
        <v>2</v>
      </c>
      <c r="M122" s="6" t="str">
        <f>IFERROR(#REF!/#REF!,"")</f>
        <v/>
      </c>
    </row>
    <row r="123" spans="1:13" x14ac:dyDescent="0.25">
      <c r="A123" s="49" t="s">
        <v>182</v>
      </c>
      <c r="B123" s="49" t="s">
        <v>28</v>
      </c>
      <c r="C123" s="45" t="str">
        <f ca="1">IFERROR(NOW()-VLOOKUP(A123,Table6[[#All],[Employee Name]:[Date Joined]],3,0),"")</f>
        <v/>
      </c>
      <c r="D123" s="13"/>
      <c r="E123" s="36" t="s">
        <v>2</v>
      </c>
      <c r="F123" s="17"/>
      <c r="G123" s="17"/>
      <c r="H123" s="36" t="s">
        <v>2</v>
      </c>
      <c r="I123" s="18"/>
      <c r="J123" s="21">
        <f>COUNTIF(Quarter2!$E123:$H123,"yes")</f>
        <v>2</v>
      </c>
      <c r="K123" s="22">
        <f t="shared" si="2"/>
        <v>0</v>
      </c>
      <c r="L123" s="22">
        <f t="shared" si="3"/>
        <v>2</v>
      </c>
      <c r="M123" s="6" t="str">
        <f>IFERROR(#REF!/#REF!,"")</f>
        <v/>
      </c>
    </row>
    <row r="124" spans="1:13" x14ac:dyDescent="0.25">
      <c r="A124" s="49" t="s">
        <v>183</v>
      </c>
      <c r="B124" s="49" t="s">
        <v>34</v>
      </c>
      <c r="C124" s="45">
        <f ca="1">IFERROR(NOW()-VLOOKUP(A124,Table6[[#All],[Employee Name]:[Date Joined]],3,0),"")</f>
        <v>1938.6212601851876</v>
      </c>
      <c r="D124" s="13"/>
      <c r="E124" s="37" t="s">
        <v>3</v>
      </c>
      <c r="F124" s="17"/>
      <c r="G124" s="17"/>
      <c r="H124" s="37" t="s">
        <v>3</v>
      </c>
      <c r="I124" s="18"/>
      <c r="J124" s="21">
        <f>COUNTIF(Quarter2!$E124:$H124,"yes")</f>
        <v>0</v>
      </c>
      <c r="K124" s="22">
        <f t="shared" si="2"/>
        <v>2</v>
      </c>
      <c r="L124" s="22">
        <f t="shared" si="3"/>
        <v>2</v>
      </c>
      <c r="M124" s="6" t="str">
        <f>IFERROR(#REF!/#REF!,"")</f>
        <v/>
      </c>
    </row>
    <row r="125" spans="1:13" x14ac:dyDescent="0.25">
      <c r="A125" s="49" t="s">
        <v>184</v>
      </c>
      <c r="B125" s="49" t="s">
        <v>34</v>
      </c>
      <c r="C125" s="45">
        <f ca="1">IFERROR(NOW()-VLOOKUP(A125,Table6[[#All],[Employee Name]:[Date Joined]],3,0),"")</f>
        <v>678.62126018518757</v>
      </c>
      <c r="D125" s="13"/>
      <c r="E125" s="36" t="s">
        <v>2</v>
      </c>
      <c r="F125" s="17"/>
      <c r="G125" s="17"/>
      <c r="H125" s="36" t="s">
        <v>2</v>
      </c>
      <c r="I125" s="18"/>
      <c r="J125" s="21">
        <f>COUNTIF(Quarter2!$E125:$H125,"yes")</f>
        <v>2</v>
      </c>
      <c r="K125" s="22">
        <f t="shared" si="2"/>
        <v>0</v>
      </c>
      <c r="L125" s="22">
        <f t="shared" si="3"/>
        <v>2</v>
      </c>
      <c r="M125" s="6" t="str">
        <f>IFERROR(#REF!/#REF!,"")</f>
        <v/>
      </c>
    </row>
    <row r="126" spans="1:13" x14ac:dyDescent="0.25">
      <c r="A126" s="49" t="s">
        <v>185</v>
      </c>
      <c r="B126" s="49" t="s">
        <v>34</v>
      </c>
      <c r="C126" s="45">
        <f ca="1">IFERROR(NOW()-VLOOKUP(A126,Table6[[#All],[Employee Name]:[Date Joined]],3,0),"")</f>
        <v>983.62126018518757</v>
      </c>
      <c r="D126" s="13"/>
      <c r="E126" s="37" t="s">
        <v>3</v>
      </c>
      <c r="F126" s="17"/>
      <c r="G126" s="17"/>
      <c r="H126" s="37" t="s">
        <v>3</v>
      </c>
      <c r="I126" s="18"/>
      <c r="J126" s="21">
        <f>COUNTIF(Quarter2!$E126:$H126,"yes")</f>
        <v>0</v>
      </c>
      <c r="K126" s="22">
        <f t="shared" si="2"/>
        <v>2</v>
      </c>
      <c r="L126" s="22">
        <f t="shared" si="3"/>
        <v>2</v>
      </c>
      <c r="M126" s="6" t="str">
        <f>IFERROR(#REF!/#REF!,"")</f>
        <v/>
      </c>
    </row>
    <row r="127" spans="1:13" x14ac:dyDescent="0.25">
      <c r="A127" s="49" t="s">
        <v>186</v>
      </c>
      <c r="B127" s="49" t="s">
        <v>34</v>
      </c>
      <c r="C127" s="45">
        <f ca="1">IFERROR(NOW()-VLOOKUP(A127,Table6[[#All],[Employee Name]:[Date Joined]],3,0),"")</f>
        <v>405.62126018518757</v>
      </c>
      <c r="D127" s="13"/>
      <c r="E127" s="37" t="s">
        <v>3</v>
      </c>
      <c r="F127" s="17"/>
      <c r="G127" s="17"/>
      <c r="H127" s="37" t="s">
        <v>3</v>
      </c>
      <c r="I127" s="18"/>
      <c r="J127" s="21">
        <f>COUNTIF(Quarter2!$E127:$H127,"yes")</f>
        <v>0</v>
      </c>
      <c r="K127" s="22">
        <f t="shared" si="2"/>
        <v>2</v>
      </c>
      <c r="L127" s="22">
        <f t="shared" si="3"/>
        <v>2</v>
      </c>
      <c r="M127" s="6" t="str">
        <f>IFERROR(#REF!/#REF!,"")</f>
        <v/>
      </c>
    </row>
    <row r="128" spans="1:13" x14ac:dyDescent="0.25">
      <c r="A128" s="49" t="s">
        <v>188</v>
      </c>
      <c r="B128" s="49" t="s">
        <v>34</v>
      </c>
      <c r="C128" s="45">
        <f ca="1">IFERROR(NOW()-VLOOKUP(A128,Table6[[#All],[Employee Name]:[Date Joined]],3,0),"")</f>
        <v>632.62126018518757</v>
      </c>
      <c r="D128" s="13"/>
      <c r="E128" s="37" t="s">
        <v>3</v>
      </c>
      <c r="F128" s="17"/>
      <c r="G128" s="17"/>
      <c r="H128" s="37" t="s">
        <v>3</v>
      </c>
      <c r="I128" s="18"/>
      <c r="J128" s="21">
        <f>COUNTIF(Quarter2!$E128:$H128,"yes")</f>
        <v>0</v>
      </c>
      <c r="K128" s="22">
        <f t="shared" si="2"/>
        <v>2</v>
      </c>
      <c r="L128" s="22">
        <f t="shared" si="3"/>
        <v>2</v>
      </c>
      <c r="M128" s="6" t="str">
        <f>IFERROR(#REF!/#REF!,"")</f>
        <v/>
      </c>
    </row>
    <row r="129" spans="1:13" x14ac:dyDescent="0.25">
      <c r="A129" s="49" t="s">
        <v>189</v>
      </c>
      <c r="B129" s="49" t="s">
        <v>34</v>
      </c>
      <c r="C129" s="45">
        <f ca="1">IFERROR(NOW()-VLOOKUP(A129,Table6[[#All],[Employee Name]:[Date Joined]],3,0),"")</f>
        <v>720.62126018518757</v>
      </c>
      <c r="D129" s="13"/>
      <c r="E129" s="37" t="s">
        <v>3</v>
      </c>
      <c r="F129" s="17"/>
      <c r="G129" s="17"/>
      <c r="H129" s="37" t="s">
        <v>3</v>
      </c>
      <c r="I129" s="18"/>
      <c r="J129" s="21">
        <f>COUNTIF(Quarter2!$E129:$H129,"yes")</f>
        <v>0</v>
      </c>
      <c r="K129" s="22">
        <f t="shared" si="2"/>
        <v>2</v>
      </c>
      <c r="L129" s="22">
        <f t="shared" si="3"/>
        <v>2</v>
      </c>
      <c r="M129" s="6" t="str">
        <f>IFERROR(#REF!/#REF!,"")</f>
        <v/>
      </c>
    </row>
    <row r="130" spans="1:13" x14ac:dyDescent="0.25">
      <c r="A130" s="49" t="s">
        <v>190</v>
      </c>
      <c r="B130" s="49" t="s">
        <v>34</v>
      </c>
      <c r="C130" s="45">
        <f ca="1">IFERROR(NOW()-VLOOKUP(A130,Table6[[#All],[Employee Name]:[Date Joined]],3,0),"")</f>
        <v>754.62126018518757</v>
      </c>
      <c r="D130" s="13"/>
      <c r="E130" s="37" t="s">
        <v>3</v>
      </c>
      <c r="F130" s="17"/>
      <c r="G130" s="17"/>
      <c r="H130" s="37" t="s">
        <v>3</v>
      </c>
      <c r="I130" s="18"/>
      <c r="J130" s="21">
        <f>COUNTIF(Quarter2!$E130:$H130,"yes")</f>
        <v>0</v>
      </c>
      <c r="K130" s="22">
        <f t="shared" si="2"/>
        <v>2</v>
      </c>
      <c r="L130" s="22">
        <f t="shared" si="3"/>
        <v>2</v>
      </c>
      <c r="M130" s="6" t="str">
        <f>IFERROR(#REF!/#REF!,"")</f>
        <v/>
      </c>
    </row>
    <row r="131" spans="1:13" x14ac:dyDescent="0.25">
      <c r="A131" s="49" t="s">
        <v>193</v>
      </c>
      <c r="B131" s="49" t="s">
        <v>34</v>
      </c>
      <c r="C131" s="45">
        <f ca="1">IFERROR(NOW()-VLOOKUP(A131,Table6[[#All],[Employee Name]:[Date Joined]],3,0),"")</f>
        <v>754.62126018518757</v>
      </c>
      <c r="D131" s="13"/>
      <c r="E131" s="37" t="s">
        <v>3</v>
      </c>
      <c r="F131" s="17"/>
      <c r="G131" s="17"/>
      <c r="H131" s="36" t="s">
        <v>2</v>
      </c>
      <c r="I131" s="18"/>
      <c r="J131" s="21">
        <f>COUNTIF(Quarter2!$E131:$H131,"yes")</f>
        <v>1</v>
      </c>
      <c r="K131" s="22">
        <f t="shared" ref="K131:K170" si="4">COUNTIF(D131:I131,"No")</f>
        <v>1</v>
      </c>
      <c r="L131" s="22">
        <f t="shared" si="3"/>
        <v>2</v>
      </c>
      <c r="M131" s="6" t="str">
        <f>IFERROR(#REF!/#REF!,"")</f>
        <v/>
      </c>
    </row>
    <row r="132" spans="1:13" x14ac:dyDescent="0.25">
      <c r="A132" s="49" t="s">
        <v>194</v>
      </c>
      <c r="B132" s="49" t="s">
        <v>34</v>
      </c>
      <c r="C132" s="45">
        <f ca="1">IFERROR(NOW()-VLOOKUP(A132,Table6[[#All],[Employee Name]:[Date Joined]],3,0),"")</f>
        <v>1483.6212601851876</v>
      </c>
      <c r="D132" s="13"/>
      <c r="E132" s="36" t="s">
        <v>2</v>
      </c>
      <c r="F132" s="17"/>
      <c r="G132" s="17"/>
      <c r="H132" s="36" t="s">
        <v>2</v>
      </c>
      <c r="I132" s="18"/>
      <c r="J132" s="21">
        <f>COUNTIF(Quarter2!$E132:$H132,"yes")</f>
        <v>2</v>
      </c>
      <c r="K132" s="22">
        <f t="shared" si="4"/>
        <v>0</v>
      </c>
      <c r="L132" s="22">
        <f t="shared" ref="L132:L170" si="5">J132+K132</f>
        <v>2</v>
      </c>
      <c r="M132" s="6" t="str">
        <f>IFERROR(#REF!/#REF!,"")</f>
        <v/>
      </c>
    </row>
    <row r="133" spans="1:13" x14ac:dyDescent="0.25">
      <c r="A133" s="49" t="s">
        <v>195</v>
      </c>
      <c r="B133" s="49" t="s">
        <v>34</v>
      </c>
      <c r="C133" s="45">
        <f ca="1">IFERROR(NOW()-VLOOKUP(A133,Table6[[#All],[Employee Name]:[Date Joined]],3,0),"")</f>
        <v>321.62126018518757</v>
      </c>
      <c r="D133" s="13"/>
      <c r="E133" s="37" t="s">
        <v>3</v>
      </c>
      <c r="F133" s="17"/>
      <c r="G133" s="17"/>
      <c r="H133" s="37" t="s">
        <v>3</v>
      </c>
      <c r="I133" s="18"/>
      <c r="J133" s="21">
        <f>COUNTIF(Quarter2!$E133:$H133,"yes")</f>
        <v>0</v>
      </c>
      <c r="K133" s="22">
        <f t="shared" si="4"/>
        <v>2</v>
      </c>
      <c r="L133" s="22">
        <f t="shared" si="5"/>
        <v>2</v>
      </c>
      <c r="M133" s="6" t="str">
        <f>IFERROR(#REF!/#REF!,"")</f>
        <v/>
      </c>
    </row>
    <row r="134" spans="1:13" x14ac:dyDescent="0.25">
      <c r="A134" s="49" t="s">
        <v>196</v>
      </c>
      <c r="B134" s="49" t="s">
        <v>34</v>
      </c>
      <c r="C134" s="45">
        <f ca="1">IFERROR(NOW()-VLOOKUP(A134,Table6[[#All],[Employee Name]:[Date Joined]],3,0),"")</f>
        <v>321.62126018518757</v>
      </c>
      <c r="D134" s="13"/>
      <c r="E134" s="38" t="s">
        <v>41</v>
      </c>
      <c r="F134" s="17"/>
      <c r="G134" s="17"/>
      <c r="H134" s="37" t="s">
        <v>3</v>
      </c>
      <c r="I134" s="18"/>
      <c r="J134" s="21">
        <f>COUNTIF(Quarter2!$E134:$H134,"yes")</f>
        <v>0</v>
      </c>
      <c r="K134" s="22">
        <f t="shared" si="4"/>
        <v>1</v>
      </c>
      <c r="L134" s="22">
        <f t="shared" si="5"/>
        <v>1</v>
      </c>
      <c r="M134" s="6" t="str">
        <f>IFERROR(#REF!/#REF!,"")</f>
        <v/>
      </c>
    </row>
    <row r="135" spans="1:13" x14ac:dyDescent="0.25">
      <c r="A135" s="49" t="s">
        <v>197</v>
      </c>
      <c r="B135" s="49" t="s">
        <v>34</v>
      </c>
      <c r="C135" s="45">
        <f ca="1">IFERROR(NOW()-VLOOKUP(A135,Table6[[#All],[Employee Name]:[Date Joined]],3,0),"")</f>
        <v>45375.621260185188</v>
      </c>
      <c r="D135" s="13"/>
      <c r="E135" s="36" t="s">
        <v>2</v>
      </c>
      <c r="F135" s="17"/>
      <c r="G135" s="17"/>
      <c r="H135" s="36" t="s">
        <v>2</v>
      </c>
      <c r="I135" s="18"/>
      <c r="J135" s="21">
        <f>COUNTIF(Quarter2!$E135:$H135,"yes")</f>
        <v>2</v>
      </c>
      <c r="K135" s="22">
        <f t="shared" si="4"/>
        <v>0</v>
      </c>
      <c r="L135" s="22">
        <f t="shared" si="5"/>
        <v>2</v>
      </c>
      <c r="M135" s="6" t="str">
        <f>IFERROR(#REF!/#REF!,"")</f>
        <v/>
      </c>
    </row>
    <row r="136" spans="1:13" x14ac:dyDescent="0.25">
      <c r="A136" s="49" t="s">
        <v>198</v>
      </c>
      <c r="B136" s="49" t="s">
        <v>34</v>
      </c>
      <c r="C136" s="45">
        <f ca="1">IFERROR(NOW()-VLOOKUP(A136,Table6[[#All],[Employee Name]:[Date Joined]],3,0),"")</f>
        <v>1273.6212601851876</v>
      </c>
      <c r="D136" s="13"/>
      <c r="E136" s="37" t="s">
        <v>3</v>
      </c>
      <c r="F136" s="17"/>
      <c r="G136" s="17"/>
      <c r="H136" s="37" t="s">
        <v>3</v>
      </c>
      <c r="I136" s="18"/>
      <c r="J136" s="21">
        <f>COUNTIF(Quarter2!$E136:$H136,"yes")</f>
        <v>0</v>
      </c>
      <c r="K136" s="22">
        <f t="shared" si="4"/>
        <v>2</v>
      </c>
      <c r="L136" s="22">
        <f t="shared" si="5"/>
        <v>2</v>
      </c>
      <c r="M136" s="6" t="str">
        <f>IFERROR(#REF!/#REF!,"")</f>
        <v/>
      </c>
    </row>
    <row r="137" spans="1:13" x14ac:dyDescent="0.25">
      <c r="A137" s="49" t="s">
        <v>199</v>
      </c>
      <c r="B137" s="49" t="s">
        <v>34</v>
      </c>
      <c r="C137" s="45">
        <f ca="1">IFERROR(NOW()-VLOOKUP(A137,Table6[[#All],[Employee Name]:[Date Joined]],3,0),"")</f>
        <v>1049.6212601851876</v>
      </c>
      <c r="D137" s="13"/>
      <c r="E137" s="37" t="s">
        <v>3</v>
      </c>
      <c r="F137" s="17"/>
      <c r="G137" s="17"/>
      <c r="H137" s="37" t="s">
        <v>3</v>
      </c>
      <c r="I137" s="18"/>
      <c r="J137" s="21">
        <f>COUNTIF(Quarter2!$E137:$H137,"yes")</f>
        <v>0</v>
      </c>
      <c r="K137" s="22">
        <f t="shared" si="4"/>
        <v>2</v>
      </c>
      <c r="L137" s="22">
        <f t="shared" si="5"/>
        <v>2</v>
      </c>
      <c r="M137" s="6" t="str">
        <f>IFERROR(#REF!/#REF!,"")</f>
        <v/>
      </c>
    </row>
    <row r="138" spans="1:13" x14ac:dyDescent="0.25">
      <c r="A138" s="49" t="s">
        <v>200</v>
      </c>
      <c r="B138" s="49" t="s">
        <v>34</v>
      </c>
      <c r="C138" s="45">
        <f ca="1">IFERROR(NOW()-VLOOKUP(A138,Table6[[#All],[Employee Name]:[Date Joined]],3,0),"")</f>
        <v>1084.6212601851876</v>
      </c>
      <c r="D138" s="13"/>
      <c r="E138" s="36" t="s">
        <v>2</v>
      </c>
      <c r="F138" s="17"/>
      <c r="G138" s="17"/>
      <c r="H138" s="37" t="s">
        <v>3</v>
      </c>
      <c r="I138" s="18"/>
      <c r="J138" s="21">
        <f>COUNTIF(Quarter2!$E138:$H138,"yes")</f>
        <v>1</v>
      </c>
      <c r="K138" s="22">
        <f t="shared" si="4"/>
        <v>1</v>
      </c>
      <c r="L138" s="22">
        <f t="shared" si="5"/>
        <v>2</v>
      </c>
      <c r="M138" s="6" t="str">
        <f>IFERROR(#REF!/#REF!,"")</f>
        <v/>
      </c>
    </row>
    <row r="139" spans="1:13" x14ac:dyDescent="0.25">
      <c r="A139" s="49" t="s">
        <v>201</v>
      </c>
      <c r="B139" s="49" t="s">
        <v>34</v>
      </c>
      <c r="C139" s="45">
        <f ca="1">IFERROR(NOW()-VLOOKUP(A139,Table6[[#All],[Employee Name]:[Date Joined]],3,0),"")</f>
        <v>782.62126018518757</v>
      </c>
      <c r="D139" s="13"/>
      <c r="E139" s="37" t="s">
        <v>3</v>
      </c>
      <c r="F139" s="17"/>
      <c r="G139" s="17"/>
      <c r="H139" s="37" t="s">
        <v>3</v>
      </c>
      <c r="I139" s="18"/>
      <c r="J139" s="21">
        <f>COUNTIF(Quarter2!$E139:$H139,"yes")</f>
        <v>0</v>
      </c>
      <c r="K139" s="22">
        <f t="shared" si="4"/>
        <v>2</v>
      </c>
      <c r="L139" s="22">
        <f t="shared" si="5"/>
        <v>2</v>
      </c>
      <c r="M139" s="6" t="str">
        <f>IFERROR(#REF!/#REF!,"")</f>
        <v/>
      </c>
    </row>
    <row r="140" spans="1:13" x14ac:dyDescent="0.25">
      <c r="A140" s="49" t="s">
        <v>202</v>
      </c>
      <c r="B140" s="49" t="s">
        <v>34</v>
      </c>
      <c r="C140" s="45">
        <f ca="1">IFERROR(NOW()-VLOOKUP(A140,Table6[[#All],[Employee Name]:[Date Joined]],3,0),"")</f>
        <v>321.62126018518757</v>
      </c>
      <c r="D140" s="13"/>
      <c r="E140" s="37" t="s">
        <v>3</v>
      </c>
      <c r="F140" s="17"/>
      <c r="G140" s="17"/>
      <c r="H140" s="37" t="s">
        <v>3</v>
      </c>
      <c r="I140" s="18"/>
      <c r="J140" s="21">
        <f>COUNTIF(Quarter2!$E140:$H140,"yes")</f>
        <v>0</v>
      </c>
      <c r="K140" s="22">
        <f t="shared" si="4"/>
        <v>2</v>
      </c>
      <c r="L140" s="22">
        <f t="shared" si="5"/>
        <v>2</v>
      </c>
      <c r="M140" s="6" t="str">
        <f>IFERROR(#REF!/#REF!,"")</f>
        <v/>
      </c>
    </row>
    <row r="141" spans="1:13" x14ac:dyDescent="0.25">
      <c r="A141" s="49" t="s">
        <v>204</v>
      </c>
      <c r="B141" s="49" t="s">
        <v>34</v>
      </c>
      <c r="C141" s="45">
        <f ca="1">IFERROR(NOW()-VLOOKUP(A141,Table6[[#All],[Employee Name]:[Date Joined]],3,0),"")</f>
        <v>641.62126018518757</v>
      </c>
      <c r="D141" s="13"/>
      <c r="E141" s="37" t="s">
        <v>3</v>
      </c>
      <c r="F141" s="17"/>
      <c r="G141" s="17"/>
      <c r="H141" s="37" t="s">
        <v>3</v>
      </c>
      <c r="I141" s="18"/>
      <c r="J141" s="21">
        <f>COUNTIF(Quarter2!$E141:$H141,"yes")</f>
        <v>0</v>
      </c>
      <c r="K141" s="22">
        <f t="shared" si="4"/>
        <v>2</v>
      </c>
      <c r="L141" s="22">
        <f t="shared" si="5"/>
        <v>2</v>
      </c>
      <c r="M141" s="6" t="str">
        <f>IFERROR(#REF!/#REF!,"")</f>
        <v/>
      </c>
    </row>
    <row r="142" spans="1:13" x14ac:dyDescent="0.25">
      <c r="A142" s="49" t="s">
        <v>203</v>
      </c>
      <c r="B142" s="49" t="s">
        <v>34</v>
      </c>
      <c r="C142" s="45">
        <f ca="1">IFERROR(NOW()-VLOOKUP(A142,Table6[[#All],[Employee Name]:[Date Joined]],3,0),"")</f>
        <v>290.62126018518757</v>
      </c>
      <c r="D142" s="13"/>
      <c r="E142" s="38" t="s">
        <v>41</v>
      </c>
      <c r="F142" s="17"/>
      <c r="G142" s="17"/>
      <c r="H142" s="36" t="s">
        <v>2</v>
      </c>
      <c r="I142" s="18"/>
      <c r="J142" s="21">
        <f>COUNTIF(Quarter2!$E142:$H142,"yes")</f>
        <v>1</v>
      </c>
      <c r="K142" s="22">
        <f t="shared" si="4"/>
        <v>0</v>
      </c>
      <c r="L142" s="22">
        <f t="shared" si="5"/>
        <v>1</v>
      </c>
      <c r="M142" s="6" t="str">
        <f>IFERROR(#REF!/#REF!,"")</f>
        <v/>
      </c>
    </row>
    <row r="143" spans="1:13" x14ac:dyDescent="0.25">
      <c r="A143" s="49" t="s">
        <v>205</v>
      </c>
      <c r="B143" s="49" t="s">
        <v>34</v>
      </c>
      <c r="C143" s="45">
        <f ca="1">IFERROR(NOW()-VLOOKUP(A143,Table6[[#All],[Employee Name]:[Date Joined]],3,0),"")</f>
        <v>545.62126018518757</v>
      </c>
      <c r="D143" s="13"/>
      <c r="E143" s="37" t="s">
        <v>3</v>
      </c>
      <c r="F143" s="17"/>
      <c r="G143" s="17"/>
      <c r="H143" s="37" t="s">
        <v>3</v>
      </c>
      <c r="I143" s="18"/>
      <c r="J143" s="21">
        <f>COUNTIF(Quarter2!$E143:$H143,"yes")</f>
        <v>0</v>
      </c>
      <c r="K143" s="22">
        <f t="shared" si="4"/>
        <v>2</v>
      </c>
      <c r="L143" s="22">
        <f t="shared" si="5"/>
        <v>2</v>
      </c>
      <c r="M143" s="6" t="str">
        <f>IFERROR(#REF!/#REF!,"")</f>
        <v/>
      </c>
    </row>
    <row r="144" spans="1:13" x14ac:dyDescent="0.25">
      <c r="A144" s="49" t="s">
        <v>206</v>
      </c>
      <c r="B144" s="49" t="s">
        <v>34</v>
      </c>
      <c r="C144" s="45">
        <f ca="1">IFERROR(NOW()-VLOOKUP(A144,Table6[[#All],[Employee Name]:[Date Joined]],3,0),"")</f>
        <v>446.62126018518757</v>
      </c>
      <c r="D144" s="13"/>
      <c r="E144" s="37" t="s">
        <v>3</v>
      </c>
      <c r="F144" s="17"/>
      <c r="G144" s="17"/>
      <c r="H144" s="37" t="s">
        <v>3</v>
      </c>
      <c r="I144" s="18"/>
      <c r="J144" s="21">
        <f>COUNTIF(Quarter2!$E144:$H144,"yes")</f>
        <v>0</v>
      </c>
      <c r="K144" s="22">
        <f t="shared" si="4"/>
        <v>2</v>
      </c>
      <c r="L144" s="22">
        <f t="shared" si="5"/>
        <v>2</v>
      </c>
      <c r="M144" s="6" t="str">
        <f>IFERROR(#REF!/#REF!,"")</f>
        <v/>
      </c>
    </row>
    <row r="145" spans="1:13" x14ac:dyDescent="0.25">
      <c r="A145" s="49" t="s">
        <v>207</v>
      </c>
      <c r="B145" s="49" t="s">
        <v>34</v>
      </c>
      <c r="C145" s="45">
        <f ca="1">IFERROR(NOW()-VLOOKUP(A145,Table6[[#All],[Employee Name]:[Date Joined]],3,0),"")</f>
        <v>655.62126018518757</v>
      </c>
      <c r="D145" s="13"/>
      <c r="E145" s="37" t="s">
        <v>3</v>
      </c>
      <c r="F145" s="17"/>
      <c r="G145" s="17"/>
      <c r="H145" s="37" t="s">
        <v>3</v>
      </c>
      <c r="I145" s="18"/>
      <c r="J145" s="21">
        <f>COUNTIF(Quarter2!$E145:$H145,"yes")</f>
        <v>0</v>
      </c>
      <c r="K145" s="22">
        <f t="shared" si="4"/>
        <v>2</v>
      </c>
      <c r="L145" s="22">
        <f t="shared" si="5"/>
        <v>2</v>
      </c>
      <c r="M145" s="6" t="str">
        <f>IFERROR(#REF!/#REF!,"")</f>
        <v/>
      </c>
    </row>
    <row r="146" spans="1:13" x14ac:dyDescent="0.25">
      <c r="A146" s="49" t="s">
        <v>208</v>
      </c>
      <c r="B146" s="49" t="s">
        <v>35</v>
      </c>
      <c r="C146" s="45" t="str">
        <f ca="1">IFERROR(NOW()-VLOOKUP(A146,Table6[[#All],[Employee Name]:[Date Joined]],3,0),"")</f>
        <v/>
      </c>
      <c r="D146" s="13"/>
      <c r="E146" s="36" t="s">
        <v>2</v>
      </c>
      <c r="F146" s="17"/>
      <c r="G146" s="17"/>
      <c r="H146" s="37" t="s">
        <v>3</v>
      </c>
      <c r="I146" s="18"/>
      <c r="J146" s="21">
        <f>COUNTIF(Quarter2!$E146:$H146,"yes")</f>
        <v>1</v>
      </c>
      <c r="K146" s="22">
        <f t="shared" si="4"/>
        <v>1</v>
      </c>
      <c r="L146" s="22">
        <f t="shared" si="5"/>
        <v>2</v>
      </c>
      <c r="M146" s="6" t="str">
        <f>IFERROR(#REF!/#REF!,"")</f>
        <v/>
      </c>
    </row>
    <row r="147" spans="1:13" x14ac:dyDescent="0.25">
      <c r="A147" s="49" t="s">
        <v>209</v>
      </c>
      <c r="B147" s="49" t="s">
        <v>35</v>
      </c>
      <c r="C147" s="45">
        <f ca="1">IFERROR(NOW()-VLOOKUP(A147,Table6[[#All],[Employee Name]:[Date Joined]],3,0),"")</f>
        <v>1283.6212601851876</v>
      </c>
      <c r="D147" s="13"/>
      <c r="E147" s="37" t="s">
        <v>3</v>
      </c>
      <c r="F147" s="17"/>
      <c r="G147" s="17"/>
      <c r="H147" s="37" t="s">
        <v>3</v>
      </c>
      <c r="I147" s="18"/>
      <c r="J147" s="21">
        <f>COUNTIF(Quarter2!$E147:$H147,"yes")</f>
        <v>0</v>
      </c>
      <c r="K147" s="22">
        <f t="shared" si="4"/>
        <v>2</v>
      </c>
      <c r="L147" s="22">
        <f t="shared" si="5"/>
        <v>2</v>
      </c>
      <c r="M147" s="6" t="str">
        <f>IFERROR(#REF!/#REF!,"")</f>
        <v/>
      </c>
    </row>
    <row r="148" spans="1:13" x14ac:dyDescent="0.25">
      <c r="A148" s="49" t="s">
        <v>210</v>
      </c>
      <c r="B148" s="49" t="s">
        <v>35</v>
      </c>
      <c r="C148" s="45">
        <f ca="1">IFERROR(NOW()-VLOOKUP(A148,Table6[[#All],[Employee Name]:[Date Joined]],3,0),"")</f>
        <v>2197.6212601851876</v>
      </c>
      <c r="D148" s="13"/>
      <c r="E148" s="37" t="s">
        <v>3</v>
      </c>
      <c r="F148" s="17"/>
      <c r="G148" s="17"/>
      <c r="H148" s="37" t="s">
        <v>3</v>
      </c>
      <c r="I148" s="18"/>
      <c r="J148" s="21">
        <f>COUNTIF(Quarter2!$E148:$H148,"yes")</f>
        <v>0</v>
      </c>
      <c r="K148" s="22">
        <f t="shared" si="4"/>
        <v>2</v>
      </c>
      <c r="L148" s="22">
        <f t="shared" si="5"/>
        <v>2</v>
      </c>
      <c r="M148" s="6" t="str">
        <f>IFERROR(#REF!/#REF!,"")</f>
        <v/>
      </c>
    </row>
    <row r="149" spans="1:13" x14ac:dyDescent="0.25">
      <c r="A149" s="49" t="s">
        <v>212</v>
      </c>
      <c r="B149" s="49" t="s">
        <v>35</v>
      </c>
      <c r="C149" s="45">
        <f ca="1">IFERROR(NOW()-VLOOKUP(A149,Table6[[#All],[Employee Name]:[Date Joined]],3,0),"")</f>
        <v>1587.6212601851876</v>
      </c>
      <c r="D149" s="13"/>
      <c r="E149" s="37" t="s">
        <v>3</v>
      </c>
      <c r="F149" s="17"/>
      <c r="G149" s="17"/>
      <c r="H149" s="37" t="s">
        <v>3</v>
      </c>
      <c r="I149" s="18"/>
      <c r="J149" s="21">
        <f>COUNTIF(Quarter2!$E149:$H149,"yes")</f>
        <v>0</v>
      </c>
      <c r="K149" s="22">
        <f t="shared" si="4"/>
        <v>2</v>
      </c>
      <c r="L149" s="22">
        <f t="shared" si="5"/>
        <v>2</v>
      </c>
      <c r="M149" s="6" t="str">
        <f>IFERROR(#REF!/#REF!,"")</f>
        <v/>
      </c>
    </row>
    <row r="150" spans="1:13" x14ac:dyDescent="0.25">
      <c r="A150" s="49" t="s">
        <v>213</v>
      </c>
      <c r="B150" s="49" t="s">
        <v>35</v>
      </c>
      <c r="C150" s="45">
        <f ca="1">IFERROR(NOW()-VLOOKUP(A150,Table6[[#All],[Employee Name]:[Date Joined]],3,0),"")</f>
        <v>810.62126018518757</v>
      </c>
      <c r="D150" s="13"/>
      <c r="E150" s="37" t="s">
        <v>3</v>
      </c>
      <c r="F150" s="17"/>
      <c r="G150" s="17"/>
      <c r="H150" s="37" t="s">
        <v>3</v>
      </c>
      <c r="I150" s="18"/>
      <c r="J150" s="21">
        <f>COUNTIF(Quarter2!$E150:$H150,"yes")</f>
        <v>0</v>
      </c>
      <c r="K150" s="22">
        <f t="shared" si="4"/>
        <v>2</v>
      </c>
      <c r="L150" s="22">
        <f t="shared" si="5"/>
        <v>2</v>
      </c>
      <c r="M150" s="6" t="str">
        <f>IFERROR(#REF!/#REF!,"")</f>
        <v/>
      </c>
    </row>
    <row r="151" spans="1:13" x14ac:dyDescent="0.25">
      <c r="A151" s="49" t="s">
        <v>214</v>
      </c>
      <c r="B151" s="49" t="s">
        <v>35</v>
      </c>
      <c r="C151" s="45">
        <f ca="1">IFERROR(NOW()-VLOOKUP(A151,Table6[[#All],[Employee Name]:[Date Joined]],3,0),"")</f>
        <v>297.62126018518757</v>
      </c>
      <c r="D151" s="13"/>
      <c r="E151" s="39" t="s">
        <v>41</v>
      </c>
      <c r="F151" s="17"/>
      <c r="G151" s="17"/>
      <c r="H151" s="37" t="s">
        <v>3</v>
      </c>
      <c r="I151" s="18"/>
      <c r="J151" s="21">
        <f>COUNTIF(Quarter2!$E151:$H151,"yes")</f>
        <v>0</v>
      </c>
      <c r="K151" s="22">
        <f t="shared" si="4"/>
        <v>1</v>
      </c>
      <c r="L151" s="22">
        <f t="shared" si="5"/>
        <v>1</v>
      </c>
      <c r="M151" s="6" t="str">
        <f>IFERROR(#REF!/#REF!,"")</f>
        <v/>
      </c>
    </row>
    <row r="152" spans="1:13" x14ac:dyDescent="0.25">
      <c r="A152" s="49" t="s">
        <v>215</v>
      </c>
      <c r="B152" s="49" t="s">
        <v>35</v>
      </c>
      <c r="C152" s="45">
        <f ca="1">IFERROR(NOW()-VLOOKUP(A152,Table6[[#All],[Employee Name]:[Date Joined]],3,0),"")</f>
        <v>2700.6212601851876</v>
      </c>
      <c r="D152" s="13"/>
      <c r="E152" s="37" t="s">
        <v>3</v>
      </c>
      <c r="F152" s="17"/>
      <c r="G152" s="17"/>
      <c r="H152" s="37" t="s">
        <v>3</v>
      </c>
      <c r="I152" s="18"/>
      <c r="J152" s="21">
        <f>COUNTIF(Quarter2!$E152:$H152,"yes")</f>
        <v>0</v>
      </c>
      <c r="K152" s="22">
        <f t="shared" si="4"/>
        <v>2</v>
      </c>
      <c r="L152" s="22">
        <f t="shared" si="5"/>
        <v>2</v>
      </c>
      <c r="M152" s="6" t="str">
        <f>IFERROR(#REF!/#REF!,"")</f>
        <v/>
      </c>
    </row>
    <row r="153" spans="1:13" x14ac:dyDescent="0.25">
      <c r="A153" s="49" t="s">
        <v>216</v>
      </c>
      <c r="B153" s="49" t="s">
        <v>35</v>
      </c>
      <c r="C153" s="45" t="str">
        <f ca="1">IFERROR(NOW()-VLOOKUP(A153,Table6[[#All],[Employee Name]:[Date Joined]],3,0),"")</f>
        <v/>
      </c>
      <c r="D153" s="13"/>
      <c r="E153" s="37" t="s">
        <v>3</v>
      </c>
      <c r="F153" s="17"/>
      <c r="G153" s="17"/>
      <c r="H153" s="37" t="s">
        <v>3</v>
      </c>
      <c r="I153" s="18"/>
      <c r="J153" s="21">
        <f>COUNTIF(Quarter2!$E153:$H153,"yes")</f>
        <v>0</v>
      </c>
      <c r="K153" s="22">
        <f t="shared" si="4"/>
        <v>2</v>
      </c>
      <c r="L153" s="22">
        <f t="shared" si="5"/>
        <v>2</v>
      </c>
      <c r="M153" s="6" t="str">
        <f>IFERROR(#REF!/#REF!,"")</f>
        <v/>
      </c>
    </row>
    <row r="154" spans="1:13" x14ac:dyDescent="0.25">
      <c r="A154" s="49" t="s">
        <v>217</v>
      </c>
      <c r="B154" s="49" t="s">
        <v>35</v>
      </c>
      <c r="C154" s="45">
        <f ca="1">IFERROR(NOW()-VLOOKUP(A154,Table6[[#All],[Employee Name]:[Date Joined]],3,0),"")</f>
        <v>1297.6212601851876</v>
      </c>
      <c r="D154" s="13"/>
      <c r="E154" s="37" t="s">
        <v>3</v>
      </c>
      <c r="F154" s="17"/>
      <c r="G154" s="17"/>
      <c r="H154" s="37" t="s">
        <v>3</v>
      </c>
      <c r="I154" s="18"/>
      <c r="J154" s="21">
        <f>COUNTIF(Quarter2!$E154:$H154,"yes")</f>
        <v>0</v>
      </c>
      <c r="K154" s="22">
        <f t="shared" si="4"/>
        <v>2</v>
      </c>
      <c r="L154" s="22">
        <f t="shared" si="5"/>
        <v>2</v>
      </c>
      <c r="M154" s="6" t="str">
        <f>IFERROR(#REF!/#REF!,"")</f>
        <v/>
      </c>
    </row>
    <row r="155" spans="1:13" x14ac:dyDescent="0.25">
      <c r="A155" s="49" t="s">
        <v>218</v>
      </c>
      <c r="B155" s="49" t="s">
        <v>35</v>
      </c>
      <c r="C155" s="45" t="str">
        <f ca="1">IFERROR(NOW()-VLOOKUP(A155,Table6[[#All],[Employee Name]:[Date Joined]],3,0),"")</f>
        <v/>
      </c>
      <c r="D155" s="13"/>
      <c r="E155" s="37" t="s">
        <v>3</v>
      </c>
      <c r="F155" s="17"/>
      <c r="G155" s="17"/>
      <c r="H155" s="37" t="s">
        <v>3</v>
      </c>
      <c r="I155" s="18"/>
      <c r="J155" s="21">
        <f>COUNTIF(Quarter2!$E155:$H155,"yes")</f>
        <v>0</v>
      </c>
      <c r="K155" s="22">
        <f t="shared" si="4"/>
        <v>2</v>
      </c>
      <c r="L155" s="22">
        <f t="shared" si="5"/>
        <v>2</v>
      </c>
      <c r="M155" s="6" t="str">
        <f>IFERROR(#REF!/#REF!,"")</f>
        <v/>
      </c>
    </row>
    <row r="156" spans="1:13" x14ac:dyDescent="0.25">
      <c r="A156" s="49" t="s">
        <v>219</v>
      </c>
      <c r="B156" s="49" t="s">
        <v>35</v>
      </c>
      <c r="C156" s="45">
        <f ca="1">IFERROR(NOW()-VLOOKUP(A156,Table6[[#All],[Employee Name]:[Date Joined]],3,0),"")</f>
        <v>690.62126018518757</v>
      </c>
      <c r="D156" s="13"/>
      <c r="E156" s="37" t="s">
        <v>3</v>
      </c>
      <c r="F156" s="17"/>
      <c r="G156" s="17"/>
      <c r="H156" s="37" t="s">
        <v>3</v>
      </c>
      <c r="I156" s="18"/>
      <c r="J156" s="21">
        <f>COUNTIF(Quarter2!$E156:$H156,"yes")</f>
        <v>0</v>
      </c>
      <c r="K156" s="22">
        <f t="shared" si="4"/>
        <v>2</v>
      </c>
      <c r="L156" s="22">
        <f t="shared" si="5"/>
        <v>2</v>
      </c>
      <c r="M156" s="6" t="str">
        <f>IFERROR(#REF!/#REF!,"")</f>
        <v/>
      </c>
    </row>
    <row r="157" spans="1:13" x14ac:dyDescent="0.25">
      <c r="A157" s="49" t="s">
        <v>220</v>
      </c>
      <c r="B157" s="49" t="s">
        <v>35</v>
      </c>
      <c r="C157" s="45">
        <f ca="1">IFERROR(NOW()-VLOOKUP(A157,Table6[[#All],[Employee Name]:[Date Joined]],3,0),"")</f>
        <v>937.62126018518757</v>
      </c>
      <c r="D157" s="13"/>
      <c r="E157" s="37" t="s">
        <v>3</v>
      </c>
      <c r="F157" s="17"/>
      <c r="G157" s="17"/>
      <c r="H157" s="37" t="s">
        <v>3</v>
      </c>
      <c r="I157" s="18"/>
      <c r="J157" s="21">
        <f>COUNTIF(Quarter2!$E157:$H157,"yes")</f>
        <v>0</v>
      </c>
      <c r="K157" s="22">
        <f t="shared" si="4"/>
        <v>2</v>
      </c>
      <c r="L157" s="22">
        <f t="shared" si="5"/>
        <v>2</v>
      </c>
      <c r="M157" s="6" t="str">
        <f>IFERROR(#REF!/#REF!,"")</f>
        <v/>
      </c>
    </row>
    <row r="158" spans="1:13" x14ac:dyDescent="0.25">
      <c r="A158" s="49" t="s">
        <v>221</v>
      </c>
      <c r="B158" s="49" t="s">
        <v>35</v>
      </c>
      <c r="C158" s="45">
        <f ca="1">IFERROR(NOW()-VLOOKUP(A158,Table6[[#All],[Employee Name]:[Date Joined]],3,0),"")</f>
        <v>1308.6212601851876</v>
      </c>
      <c r="D158" s="13"/>
      <c r="E158" s="37" t="s">
        <v>3</v>
      </c>
      <c r="F158" s="17"/>
      <c r="G158" s="17"/>
      <c r="H158" s="37" t="s">
        <v>3</v>
      </c>
      <c r="I158" s="18"/>
      <c r="J158" s="21">
        <f>COUNTIF(Quarter2!$E158:$H158,"yes")</f>
        <v>0</v>
      </c>
      <c r="K158" s="22">
        <f t="shared" si="4"/>
        <v>2</v>
      </c>
      <c r="L158" s="22">
        <f t="shared" si="5"/>
        <v>2</v>
      </c>
      <c r="M158" s="6" t="str">
        <f>IFERROR(#REF!/#REF!,"")</f>
        <v/>
      </c>
    </row>
    <row r="159" spans="1:13" x14ac:dyDescent="0.25">
      <c r="A159" s="49" t="s">
        <v>222</v>
      </c>
      <c r="B159" s="49" t="s">
        <v>35</v>
      </c>
      <c r="C159" s="45">
        <f ca="1">IFERROR(NOW()-VLOOKUP(A159,Table6[[#All],[Employee Name]:[Date Joined]],3,0),"")</f>
        <v>2215.6212601851876</v>
      </c>
      <c r="D159" s="13"/>
      <c r="E159" s="37" t="s">
        <v>3</v>
      </c>
      <c r="F159" s="17"/>
      <c r="G159" s="17"/>
      <c r="H159" s="37" t="s">
        <v>3</v>
      </c>
      <c r="I159" s="18"/>
      <c r="J159" s="21">
        <f>COUNTIF(Quarter2!$E159:$H159,"yes")</f>
        <v>0</v>
      </c>
      <c r="K159" s="22">
        <f t="shared" si="4"/>
        <v>2</v>
      </c>
      <c r="L159" s="22">
        <f t="shared" si="5"/>
        <v>2</v>
      </c>
      <c r="M159" s="6" t="str">
        <f>IFERROR(#REF!/#REF!,"")</f>
        <v/>
      </c>
    </row>
    <row r="160" spans="1:13" x14ac:dyDescent="0.25">
      <c r="A160" s="49" t="s">
        <v>223</v>
      </c>
      <c r="B160" s="49" t="s">
        <v>35</v>
      </c>
      <c r="C160" s="45">
        <f ca="1">IFERROR(NOW()-VLOOKUP(A160,Table6[[#All],[Employee Name]:[Date Joined]],3,0),"")</f>
        <v>937.62126018518757</v>
      </c>
      <c r="D160" s="13"/>
      <c r="E160" s="37" t="s">
        <v>3</v>
      </c>
      <c r="F160" s="17"/>
      <c r="G160" s="17"/>
      <c r="H160" s="37" t="s">
        <v>3</v>
      </c>
      <c r="I160" s="18"/>
      <c r="J160" s="21">
        <f>COUNTIF(Quarter2!$E160:$H160,"yes")</f>
        <v>0</v>
      </c>
      <c r="K160" s="22">
        <f t="shared" si="4"/>
        <v>2</v>
      </c>
      <c r="L160" s="22">
        <f t="shared" si="5"/>
        <v>2</v>
      </c>
      <c r="M160" s="6" t="str">
        <f>IFERROR(#REF!/#REF!,"")</f>
        <v/>
      </c>
    </row>
    <row r="161" spans="1:13" x14ac:dyDescent="0.25">
      <c r="A161" s="49" t="s">
        <v>225</v>
      </c>
      <c r="B161" s="49" t="s">
        <v>35</v>
      </c>
      <c r="C161" s="45">
        <f ca="1">IFERROR(NOW()-VLOOKUP(A161,Table6[[#All],[Employee Name]:[Date Joined]],3,0),"")</f>
        <v>475.62126018518757</v>
      </c>
      <c r="D161" s="13"/>
      <c r="E161" s="37" t="s">
        <v>3</v>
      </c>
      <c r="F161" s="17"/>
      <c r="G161" s="17"/>
      <c r="H161" s="37" t="s">
        <v>3</v>
      </c>
      <c r="I161" s="17"/>
      <c r="J161" s="21">
        <f>COUNTIF(Quarter2!$E161:$H161,"yes")</f>
        <v>0</v>
      </c>
      <c r="K161" s="22">
        <f t="shared" si="4"/>
        <v>2</v>
      </c>
      <c r="L161" s="22">
        <f t="shared" si="5"/>
        <v>2</v>
      </c>
      <c r="M161" s="6" t="str">
        <f>IFERROR(#REF!/#REF!,"")</f>
        <v/>
      </c>
    </row>
    <row r="162" spans="1:13" x14ac:dyDescent="0.25">
      <c r="A162" s="49" t="s">
        <v>227</v>
      </c>
      <c r="B162" s="49" t="s">
        <v>36</v>
      </c>
      <c r="C162" s="45" t="str">
        <f ca="1">IFERROR(NOW()-VLOOKUP(A162,Table6[[#All],[Employee Name]:[Date Joined]],3,0),"")</f>
        <v/>
      </c>
      <c r="D162" s="13"/>
      <c r="E162" s="37" t="s">
        <v>3</v>
      </c>
      <c r="F162" s="17"/>
      <c r="G162" s="17"/>
      <c r="H162" s="37" t="s">
        <v>3</v>
      </c>
      <c r="I162" s="17"/>
      <c r="J162" s="21">
        <f>COUNTIF(Quarter2!$E162:$H162,"yes")</f>
        <v>0</v>
      </c>
      <c r="K162" s="22">
        <f t="shared" si="4"/>
        <v>2</v>
      </c>
      <c r="L162" s="22">
        <f t="shared" si="5"/>
        <v>2</v>
      </c>
      <c r="M162" s="6" t="str">
        <f>IFERROR(#REF!/#REF!,"")</f>
        <v/>
      </c>
    </row>
    <row r="163" spans="1:13" x14ac:dyDescent="0.25">
      <c r="A163" s="49" t="s">
        <v>229</v>
      </c>
      <c r="B163" s="49" t="s">
        <v>36</v>
      </c>
      <c r="C163" s="45" t="str">
        <f ca="1">IFERROR(NOW()-VLOOKUP(A163,Table6[[#All],[Employee Name]:[Date Joined]],3,0),"")</f>
        <v/>
      </c>
      <c r="D163" s="13"/>
      <c r="E163" s="37" t="s">
        <v>3</v>
      </c>
      <c r="F163" s="17"/>
      <c r="G163" s="17"/>
      <c r="H163" s="37" t="s">
        <v>3</v>
      </c>
      <c r="I163" s="17"/>
      <c r="J163" s="21">
        <f>COUNTIF(Quarter2!$E163:$H163,"yes")</f>
        <v>0</v>
      </c>
      <c r="K163" s="22">
        <f t="shared" si="4"/>
        <v>2</v>
      </c>
      <c r="L163" s="22">
        <f t="shared" si="5"/>
        <v>2</v>
      </c>
      <c r="M163" s="6" t="str">
        <f>IFERROR(#REF!/#REF!,"")</f>
        <v/>
      </c>
    </row>
    <row r="164" spans="1:13" x14ac:dyDescent="0.25">
      <c r="A164" s="49" t="s">
        <v>230</v>
      </c>
      <c r="B164" s="49" t="s">
        <v>36</v>
      </c>
      <c r="C164" s="45">
        <f ca="1">IFERROR(NOW()-VLOOKUP(A164,Table6[[#All],[Employee Name]:[Date Joined]],3,0),"")</f>
        <v>412.62126018518757</v>
      </c>
      <c r="D164" s="13"/>
      <c r="E164" s="37" t="s">
        <v>3</v>
      </c>
      <c r="F164" s="17"/>
      <c r="G164" s="17"/>
      <c r="H164" s="37" t="s">
        <v>3</v>
      </c>
      <c r="I164" s="17"/>
      <c r="J164" s="21">
        <f>COUNTIF(Quarter2!$E164:$H164,"yes")</f>
        <v>0</v>
      </c>
      <c r="K164" s="22">
        <f t="shared" si="4"/>
        <v>2</v>
      </c>
      <c r="L164" s="22">
        <f t="shared" si="5"/>
        <v>2</v>
      </c>
      <c r="M164" s="6" t="str">
        <f>IFERROR(#REF!/#REF!,"")</f>
        <v/>
      </c>
    </row>
    <row r="165" spans="1:13" x14ac:dyDescent="0.25">
      <c r="A165" s="49" t="s">
        <v>231</v>
      </c>
      <c r="B165" s="49" t="s">
        <v>37</v>
      </c>
      <c r="C165" s="45">
        <f ca="1">IFERROR(NOW()-VLOOKUP(A165,Table6[[#All],[Employee Name]:[Date Joined]],3,0),"")</f>
        <v>479.62126018518757</v>
      </c>
      <c r="D165" s="13"/>
      <c r="E165" s="37" t="s">
        <v>3</v>
      </c>
      <c r="F165" s="17"/>
      <c r="G165" s="17"/>
      <c r="H165" s="37" t="s">
        <v>3</v>
      </c>
      <c r="I165" s="17"/>
      <c r="J165" s="21">
        <f>COUNTIF(Quarter2!$E165:$H165,"yes")</f>
        <v>0</v>
      </c>
      <c r="K165" s="22">
        <f t="shared" si="4"/>
        <v>2</v>
      </c>
      <c r="L165" s="22">
        <f t="shared" si="5"/>
        <v>2</v>
      </c>
      <c r="M165" s="6" t="str">
        <f>IFERROR(#REF!/#REF!,"")</f>
        <v/>
      </c>
    </row>
    <row r="166" spans="1:13" x14ac:dyDescent="0.25">
      <c r="A166" s="49" t="s">
        <v>232</v>
      </c>
      <c r="B166" s="49" t="s">
        <v>37</v>
      </c>
      <c r="C166" s="45"/>
      <c r="D166" s="13"/>
      <c r="E166" s="36" t="s">
        <v>2</v>
      </c>
      <c r="F166" s="17"/>
      <c r="G166" s="17"/>
      <c r="H166" s="36" t="s">
        <v>2</v>
      </c>
      <c r="I166" s="17"/>
      <c r="J166" s="21">
        <f>COUNTIF(Quarter2!$E166:$H166,"yes")</f>
        <v>2</v>
      </c>
      <c r="K166" s="22">
        <f t="shared" si="4"/>
        <v>0</v>
      </c>
      <c r="L166" s="22">
        <f t="shared" si="5"/>
        <v>2</v>
      </c>
      <c r="M166" s="6" t="str">
        <f>IFERROR(#REF!/#REF!,"")</f>
        <v/>
      </c>
    </row>
    <row r="167" spans="1:13" x14ac:dyDescent="0.25">
      <c r="A167" s="49" t="s">
        <v>233</v>
      </c>
      <c r="B167" s="49" t="s">
        <v>38</v>
      </c>
      <c r="C167" s="45"/>
      <c r="D167" s="13"/>
      <c r="E167" s="37" t="s">
        <v>3</v>
      </c>
      <c r="F167" s="17"/>
      <c r="G167" s="17"/>
      <c r="H167" s="36" t="s">
        <v>2</v>
      </c>
      <c r="I167" s="17"/>
      <c r="J167" s="21">
        <f>COUNTIF(Quarter2!$E167:$H167,"yes")</f>
        <v>1</v>
      </c>
      <c r="K167" s="22">
        <f t="shared" si="4"/>
        <v>1</v>
      </c>
      <c r="L167" s="22">
        <f t="shared" si="5"/>
        <v>2</v>
      </c>
      <c r="M167" s="6" t="str">
        <f>IFERROR(#REF!/#REF!,"")</f>
        <v/>
      </c>
    </row>
    <row r="168" spans="1:13" x14ac:dyDescent="0.25">
      <c r="A168" s="49" t="s">
        <v>234</v>
      </c>
      <c r="B168" s="49" t="s">
        <v>38</v>
      </c>
      <c r="C168" s="45"/>
      <c r="D168" s="13"/>
      <c r="E168" s="36" t="s">
        <v>2</v>
      </c>
      <c r="F168" s="17"/>
      <c r="G168" s="17"/>
      <c r="H168" s="37" t="s">
        <v>3</v>
      </c>
      <c r="I168" s="17"/>
      <c r="J168" s="21">
        <f>COUNTIF(Quarter2!$E168:$H168,"yes")</f>
        <v>1</v>
      </c>
      <c r="K168" s="22">
        <f t="shared" si="4"/>
        <v>1</v>
      </c>
      <c r="L168" s="22">
        <f t="shared" si="5"/>
        <v>2</v>
      </c>
      <c r="M168" s="6" t="str">
        <f>IFERROR(#REF!/#REF!,"")</f>
        <v/>
      </c>
    </row>
    <row r="169" spans="1:13" x14ac:dyDescent="0.25">
      <c r="A169" s="49" t="s">
        <v>235</v>
      </c>
      <c r="B169" s="49" t="s">
        <v>39</v>
      </c>
      <c r="C169" s="45"/>
      <c r="D169" s="13"/>
      <c r="E169" s="37" t="s">
        <v>3</v>
      </c>
      <c r="F169" s="17"/>
      <c r="G169" s="17"/>
      <c r="H169" s="37" t="s">
        <v>3</v>
      </c>
      <c r="I169" s="17"/>
      <c r="J169" s="21">
        <f>COUNTIF(Quarter2!$E169:$H169,"yes")</f>
        <v>0</v>
      </c>
      <c r="K169" s="22">
        <f t="shared" si="4"/>
        <v>2</v>
      </c>
      <c r="L169" s="22">
        <f t="shared" si="5"/>
        <v>2</v>
      </c>
      <c r="M169" s="6" t="str">
        <f>IFERROR(#REF!/#REF!,"")</f>
        <v/>
      </c>
    </row>
    <row r="170" spans="1:13" x14ac:dyDescent="0.25">
      <c r="A170" s="49" t="s">
        <v>236</v>
      </c>
      <c r="B170" s="49" t="s">
        <v>40</v>
      </c>
      <c r="C170" s="45"/>
      <c r="D170" s="13"/>
      <c r="E170" s="36" t="s">
        <v>2</v>
      </c>
      <c r="F170" s="17"/>
      <c r="G170" s="17"/>
      <c r="H170" s="36" t="s">
        <v>2</v>
      </c>
      <c r="I170" s="17"/>
      <c r="J170" s="21">
        <f>COUNTIF(Quarter2!$E170:$H170,"yes")</f>
        <v>2</v>
      </c>
      <c r="K170" s="22">
        <f t="shared" si="4"/>
        <v>0</v>
      </c>
      <c r="L170" s="22">
        <f t="shared" si="5"/>
        <v>2</v>
      </c>
      <c r="M170" s="6" t="str">
        <f>IFERROR(#REF!/#REF!,"")</f>
        <v/>
      </c>
    </row>
    <row r="171" spans="1:13" x14ac:dyDescent="0.25">
      <c r="A171" s="49" t="s">
        <v>237</v>
      </c>
      <c r="B171" s="49" t="s">
        <v>40</v>
      </c>
      <c r="E171" s="37" t="s">
        <v>3</v>
      </c>
      <c r="H171" s="37" t="s">
        <v>3</v>
      </c>
      <c r="J171" s="21">
        <f>COUNTIF(Quarter2!$E171:$H171,"yes")</f>
        <v>0</v>
      </c>
    </row>
    <row r="172" spans="1:13" x14ac:dyDescent="0.25">
      <c r="A172" s="49" t="s">
        <v>238</v>
      </c>
      <c r="B172" s="49" t="s">
        <v>40</v>
      </c>
      <c r="E172" s="37" t="s">
        <v>3</v>
      </c>
      <c r="H172" s="37" t="s">
        <v>3</v>
      </c>
      <c r="J172" s="21">
        <f>COUNTIF(Quarter2!$E172:$H172,"yes")</f>
        <v>0</v>
      </c>
    </row>
  </sheetData>
  <mergeCells count="2">
    <mergeCell ref="D1:F1"/>
    <mergeCell ref="G1:I1"/>
  </mergeCells>
  <dataValidations count="3">
    <dataValidation type="list" allowBlank="1" showInputMessage="1" showErrorMessage="1" sqref="A3" xr:uid="{865F1973-522F-4C72-8299-6AE15747E03E}">
      <formula1>$B$5:$B$1048576</formula1>
    </dataValidation>
    <dataValidation type="list" allowBlank="1" showInputMessage="1" showErrorMessage="1" sqref="C171:C172" xr:uid="{ABECC65F-1A4B-4838-98C4-DC4F0DF8E30D}">
      <formula1>$Q$6:$Q$8</formula1>
    </dataValidation>
    <dataValidation type="list" allowBlank="1" showInputMessage="1" showErrorMessage="1" sqref="H3:H172 E3:E172" xr:uid="{AE7569C6-9FED-4925-BD6D-206141CD6A66}">
      <formula1>$W$6:$W$8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39AC-CD75-47E0-8113-82AD945992D0}">
  <dimension ref="A1:M167"/>
  <sheetViews>
    <sheetView workbookViewId="0">
      <selection activeCell="J167" sqref="J167"/>
    </sheetView>
  </sheetViews>
  <sheetFormatPr defaultRowHeight="15" x14ac:dyDescent="0.25"/>
  <sheetData>
    <row r="1" spans="1:13" ht="15.75" x14ac:dyDescent="0.25">
      <c r="D1" s="56" t="s">
        <v>251</v>
      </c>
      <c r="E1" s="57"/>
      <c r="F1" s="58"/>
      <c r="G1" s="59" t="s">
        <v>252</v>
      </c>
      <c r="H1" s="59"/>
      <c r="I1" s="59"/>
      <c r="J1" s="19"/>
      <c r="K1" s="19"/>
      <c r="L1" s="19"/>
    </row>
    <row r="2" spans="1:13" ht="45" x14ac:dyDescent="0.25">
      <c r="A2" s="7" t="s">
        <v>4</v>
      </c>
      <c r="B2" s="8" t="s">
        <v>0</v>
      </c>
      <c r="C2" s="44" t="s">
        <v>50</v>
      </c>
      <c r="D2" s="11" t="s">
        <v>13</v>
      </c>
      <c r="E2" s="9" t="s">
        <v>14</v>
      </c>
      <c r="F2" s="12" t="s">
        <v>1</v>
      </c>
      <c r="G2" s="15" t="s">
        <v>13</v>
      </c>
      <c r="H2" s="16" t="s">
        <v>14</v>
      </c>
      <c r="I2" s="16" t="s">
        <v>1</v>
      </c>
      <c r="J2" s="20" t="s">
        <v>12</v>
      </c>
      <c r="K2" s="20" t="s">
        <v>53</v>
      </c>
      <c r="L2" s="20" t="s">
        <v>11</v>
      </c>
      <c r="M2" s="8" t="s">
        <v>52</v>
      </c>
    </row>
    <row r="3" spans="1:13" x14ac:dyDescent="0.25">
      <c r="A3" s="3" t="s">
        <v>248</v>
      </c>
      <c r="B3" s="3" t="s">
        <v>42</v>
      </c>
      <c r="C3" s="45">
        <f ca="1">IFERROR(NOW()-VLOOKUP(A3,Table6[[#All],[Employee Name]:[Date Joined]],3,0),"")</f>
        <v>9025.6212601851876</v>
      </c>
      <c r="D3" s="13"/>
      <c r="E3" s="36" t="s">
        <v>2</v>
      </c>
      <c r="F3" s="14"/>
      <c r="G3" s="17"/>
      <c r="H3" s="36" t="s">
        <v>2</v>
      </c>
      <c r="I3" s="18"/>
      <c r="J3" s="21">
        <f>COUNTIF(Quarter3!$E3:$H3,"yes")</f>
        <v>2</v>
      </c>
      <c r="K3" s="22">
        <f t="shared" ref="K3:K66" si="0">COUNTIF(D3:I3,"No")</f>
        <v>0</v>
      </c>
      <c r="L3" s="22">
        <f>J3+K3</f>
        <v>2</v>
      </c>
      <c r="M3" s="6" t="str">
        <f>IFERROR(#REF!/#REF!,"")</f>
        <v/>
      </c>
    </row>
    <row r="4" spans="1:13" x14ac:dyDescent="0.25">
      <c r="A4" s="3" t="s">
        <v>55</v>
      </c>
      <c r="B4" s="3" t="s">
        <v>32</v>
      </c>
      <c r="C4" s="45">
        <f ca="1">IFERROR(NOW()-VLOOKUP(A4,Table6[[#All],[Employee Name]:[Date Joined]],3,0),"")</f>
        <v>601.62126018518757</v>
      </c>
      <c r="D4" s="13"/>
      <c r="E4" s="36" t="s">
        <v>2</v>
      </c>
      <c r="F4" s="17"/>
      <c r="G4" s="17"/>
      <c r="H4" s="37" t="s">
        <v>3</v>
      </c>
      <c r="I4" s="18"/>
      <c r="J4" s="21">
        <f>COUNTIF(Quarter3!$E4:$H4,"yes")</f>
        <v>1</v>
      </c>
      <c r="K4" s="22">
        <f t="shared" si="0"/>
        <v>1</v>
      </c>
      <c r="L4" s="22">
        <f t="shared" ref="L4:L67" si="1">J4+K4</f>
        <v>2</v>
      </c>
      <c r="M4" s="6" t="str">
        <f>IFERROR(#REF!/#REF!,"")</f>
        <v/>
      </c>
    </row>
    <row r="5" spans="1:13" x14ac:dyDescent="0.25">
      <c r="A5" s="3" t="s">
        <v>56</v>
      </c>
      <c r="B5" s="3" t="s">
        <v>16</v>
      </c>
      <c r="C5" s="45">
        <f ca="1">IFERROR(NOW()-VLOOKUP(A5,Table6[[#All],[Employee Name]:[Date Joined]],3,0),"")</f>
        <v>699.62126018518757</v>
      </c>
      <c r="D5" s="13"/>
      <c r="E5" s="36" t="s">
        <v>2</v>
      </c>
      <c r="F5" s="17"/>
      <c r="G5" s="17"/>
      <c r="H5" s="37" t="s">
        <v>3</v>
      </c>
      <c r="I5" s="18"/>
      <c r="J5" s="21">
        <f>COUNTIF(Quarter3!$E5:$H5,"yes")</f>
        <v>1</v>
      </c>
      <c r="K5" s="22">
        <f t="shared" si="0"/>
        <v>1</v>
      </c>
      <c r="L5" s="22">
        <f t="shared" si="1"/>
        <v>2</v>
      </c>
      <c r="M5" s="6" t="str">
        <f>IFERROR(#REF!/#REF!,"")</f>
        <v/>
      </c>
    </row>
    <row r="6" spans="1:13" x14ac:dyDescent="0.25">
      <c r="A6" s="3" t="s">
        <v>57</v>
      </c>
      <c r="B6" s="3" t="s">
        <v>16</v>
      </c>
      <c r="C6" s="45">
        <f ca="1">IFERROR(NOW()-VLOOKUP(A6,Table6[[#All],[Employee Name]:[Date Joined]],3,0),"")</f>
        <v>541.62126018518757</v>
      </c>
      <c r="D6" s="13"/>
      <c r="E6" s="36" t="s">
        <v>2</v>
      </c>
      <c r="F6" s="17"/>
      <c r="G6" s="17"/>
      <c r="H6" s="37" t="s">
        <v>3</v>
      </c>
      <c r="I6" s="18"/>
      <c r="J6" s="21">
        <f>COUNTIF(Quarter3!$E6:$H6,"yes")</f>
        <v>1</v>
      </c>
      <c r="K6" s="22">
        <f t="shared" si="0"/>
        <v>1</v>
      </c>
      <c r="L6" s="22">
        <f t="shared" si="1"/>
        <v>2</v>
      </c>
      <c r="M6" s="6" t="str">
        <f>IFERROR(#REF!/#REF!,"")</f>
        <v/>
      </c>
    </row>
    <row r="7" spans="1:13" x14ac:dyDescent="0.25">
      <c r="A7" s="3" t="s">
        <v>58</v>
      </c>
      <c r="B7" s="3" t="s">
        <v>17</v>
      </c>
      <c r="C7" s="45">
        <f ca="1">IFERROR(NOW()-VLOOKUP(A7,Table6[[#All],[Employee Name]:[Date Joined]],3,0),"")</f>
        <v>1154.6212601851876</v>
      </c>
      <c r="D7" s="13"/>
      <c r="E7" s="36" t="s">
        <v>2</v>
      </c>
      <c r="F7" s="17"/>
      <c r="G7" s="17"/>
      <c r="H7" s="37" t="s">
        <v>3</v>
      </c>
      <c r="I7" s="18"/>
      <c r="J7" s="21">
        <f>COUNTIF(Quarter3!$E7:$H7,"yes")</f>
        <v>1</v>
      </c>
      <c r="K7" s="22">
        <f t="shared" si="0"/>
        <v>1</v>
      </c>
      <c r="L7" s="22">
        <f t="shared" si="1"/>
        <v>2</v>
      </c>
      <c r="M7" s="6" t="str">
        <f>IFERROR(#REF!/#REF!,"")</f>
        <v/>
      </c>
    </row>
    <row r="8" spans="1:13" x14ac:dyDescent="0.25">
      <c r="A8" s="3" t="s">
        <v>59</v>
      </c>
      <c r="B8" s="3" t="s">
        <v>17</v>
      </c>
      <c r="C8" s="45">
        <f ca="1">IFERROR(NOW()-VLOOKUP(A8,Table6[[#All],[Employee Name]:[Date Joined]],3,0),"")</f>
        <v>1012.6212601851876</v>
      </c>
      <c r="D8" s="13"/>
      <c r="E8" s="36" t="s">
        <v>2</v>
      </c>
      <c r="F8" s="17"/>
      <c r="G8" s="17"/>
      <c r="H8" s="37" t="s">
        <v>3</v>
      </c>
      <c r="I8" s="18"/>
      <c r="J8" s="21">
        <f>COUNTIF(Quarter3!$E8:$H8,"yes")</f>
        <v>1</v>
      </c>
      <c r="K8" s="22">
        <f t="shared" si="0"/>
        <v>1</v>
      </c>
      <c r="L8" s="22">
        <f t="shared" si="1"/>
        <v>2</v>
      </c>
      <c r="M8" s="6" t="str">
        <f>IFERROR(#REF!/#REF!,"")</f>
        <v/>
      </c>
    </row>
    <row r="9" spans="1:13" x14ac:dyDescent="0.25">
      <c r="A9" s="3" t="s">
        <v>60</v>
      </c>
      <c r="B9" s="3" t="s">
        <v>17</v>
      </c>
      <c r="C9" s="45">
        <f ca="1">IFERROR(NOW()-VLOOKUP(A9,Table6[[#All],[Employee Name]:[Date Joined]],3,0),"")</f>
        <v>433.62126018518757</v>
      </c>
      <c r="D9" s="13"/>
      <c r="E9" s="36" t="s">
        <v>2</v>
      </c>
      <c r="F9" s="17"/>
      <c r="G9" s="17"/>
      <c r="H9" s="37" t="s">
        <v>3</v>
      </c>
      <c r="I9" s="18"/>
      <c r="J9" s="21">
        <f>COUNTIF(Quarter3!$E9:$H9,"yes")</f>
        <v>1</v>
      </c>
      <c r="K9" s="22">
        <f t="shared" si="0"/>
        <v>1</v>
      </c>
      <c r="L9" s="22">
        <f t="shared" si="1"/>
        <v>2</v>
      </c>
      <c r="M9" s="6" t="str">
        <f>IFERROR(#REF!/#REF!,"")</f>
        <v/>
      </c>
    </row>
    <row r="10" spans="1:13" x14ac:dyDescent="0.25">
      <c r="A10" s="3" t="s">
        <v>61</v>
      </c>
      <c r="B10" s="3" t="s">
        <v>18</v>
      </c>
      <c r="C10" s="45">
        <f ca="1">IFERROR(NOW()-VLOOKUP(A10,Table6[[#All],[Employee Name]:[Date Joined]],3,0),"")</f>
        <v>1656.6212601851876</v>
      </c>
      <c r="D10" s="13"/>
      <c r="E10" s="36" t="s">
        <v>2</v>
      </c>
      <c r="F10" s="17"/>
      <c r="G10" s="17"/>
      <c r="H10" s="36" t="s">
        <v>2</v>
      </c>
      <c r="I10" s="18"/>
      <c r="J10" s="21">
        <f>COUNTIF(Quarter3!$E10:$H10,"yes")</f>
        <v>2</v>
      </c>
      <c r="K10" s="22">
        <f t="shared" si="0"/>
        <v>0</v>
      </c>
      <c r="L10" s="22">
        <f t="shared" si="1"/>
        <v>2</v>
      </c>
      <c r="M10" s="6" t="str">
        <f>IFERROR(#REF!/#REF!,"")</f>
        <v/>
      </c>
    </row>
    <row r="11" spans="1:13" x14ac:dyDescent="0.25">
      <c r="A11" s="3" t="s">
        <v>62</v>
      </c>
      <c r="B11" s="3" t="s">
        <v>18</v>
      </c>
      <c r="C11" s="45">
        <f ca="1">IFERROR(NOW()-VLOOKUP(A11,Table6[[#All],[Employee Name]:[Date Joined]],3,0),"")</f>
        <v>293.62126018518757</v>
      </c>
      <c r="D11" s="13"/>
      <c r="E11" s="36" t="s">
        <v>2</v>
      </c>
      <c r="F11" s="17"/>
      <c r="G11" s="17"/>
      <c r="H11" s="36" t="s">
        <v>2</v>
      </c>
      <c r="I11" s="18"/>
      <c r="J11" s="21">
        <f>COUNTIF(Quarter3!$E11:$H11,"yes")</f>
        <v>2</v>
      </c>
      <c r="K11" s="22">
        <f t="shared" si="0"/>
        <v>0</v>
      </c>
      <c r="L11" s="22">
        <f t="shared" si="1"/>
        <v>2</v>
      </c>
      <c r="M11" s="6" t="str">
        <f>IFERROR(#REF!/#REF!,"")</f>
        <v/>
      </c>
    </row>
    <row r="12" spans="1:13" x14ac:dyDescent="0.25">
      <c r="A12" s="3" t="s">
        <v>64</v>
      </c>
      <c r="B12" s="3" t="s">
        <v>18</v>
      </c>
      <c r="C12" s="45">
        <f ca="1">IFERROR(NOW()-VLOOKUP(A12,Table6[[#All],[Employee Name]:[Date Joined]],3,0),"")</f>
        <v>244.62126018518757</v>
      </c>
      <c r="D12" s="13"/>
      <c r="E12" s="36" t="s">
        <v>2</v>
      </c>
      <c r="F12" s="17"/>
      <c r="G12" s="17"/>
      <c r="H12" s="36" t="s">
        <v>2</v>
      </c>
      <c r="I12" s="18"/>
      <c r="J12" s="21">
        <f>COUNTIF(Quarter3!$E12:$H12,"yes")</f>
        <v>2</v>
      </c>
      <c r="K12" s="22">
        <f t="shared" si="0"/>
        <v>0</v>
      </c>
      <c r="L12" s="22">
        <f t="shared" si="1"/>
        <v>2</v>
      </c>
      <c r="M12" s="6" t="str">
        <f>IFERROR(#REF!/#REF!,"")</f>
        <v/>
      </c>
    </row>
    <row r="13" spans="1:13" x14ac:dyDescent="0.25">
      <c r="A13" s="3" t="s">
        <v>65</v>
      </c>
      <c r="B13" s="3" t="s">
        <v>8</v>
      </c>
      <c r="C13" s="45">
        <f ca="1">IFERROR(NOW()-VLOOKUP(A13,Table6[[#All],[Employee Name]:[Date Joined]],3,0),"")</f>
        <v>1383.6212601851876</v>
      </c>
      <c r="D13" s="13"/>
      <c r="E13" s="36" t="s">
        <v>2</v>
      </c>
      <c r="F13" s="17"/>
      <c r="G13" s="17"/>
      <c r="H13" s="36" t="s">
        <v>2</v>
      </c>
      <c r="I13" s="18"/>
      <c r="J13" s="21">
        <f>COUNTIF(Quarter3!$E13:$H13,"yes")</f>
        <v>2</v>
      </c>
      <c r="K13" s="22">
        <f t="shared" si="0"/>
        <v>0</v>
      </c>
      <c r="L13" s="22">
        <f t="shared" si="1"/>
        <v>2</v>
      </c>
      <c r="M13" s="6" t="str">
        <f>IFERROR(#REF!/#REF!,"")</f>
        <v/>
      </c>
    </row>
    <row r="14" spans="1:13" x14ac:dyDescent="0.25">
      <c r="A14" s="3" t="s">
        <v>66</v>
      </c>
      <c r="B14" s="3" t="s">
        <v>8</v>
      </c>
      <c r="C14" s="45">
        <f ca="1">IFERROR(NOW()-VLOOKUP(A14,Table6[[#All],[Employee Name]:[Date Joined]],3,0),"")</f>
        <v>1091.6212601851876</v>
      </c>
      <c r="D14" s="13"/>
      <c r="E14" s="36" t="s">
        <v>2</v>
      </c>
      <c r="F14" s="17"/>
      <c r="G14" s="17"/>
      <c r="H14" s="37" t="s">
        <v>3</v>
      </c>
      <c r="I14" s="18"/>
      <c r="J14" s="21">
        <f>COUNTIF(Quarter3!$E14:$H14,"yes")</f>
        <v>1</v>
      </c>
      <c r="K14" s="22">
        <f t="shared" si="0"/>
        <v>1</v>
      </c>
      <c r="L14" s="22">
        <f t="shared" si="1"/>
        <v>2</v>
      </c>
      <c r="M14" s="6" t="str">
        <f>IFERROR(#REF!/#REF!,"")</f>
        <v/>
      </c>
    </row>
    <row r="15" spans="1:13" x14ac:dyDescent="0.25">
      <c r="A15" s="3" t="s">
        <v>243</v>
      </c>
      <c r="B15" s="3" t="s">
        <v>19</v>
      </c>
      <c r="C15" s="45">
        <f ca="1">IFERROR(NOW()-VLOOKUP(A15,Table6[[#All],[Employee Name]:[Date Joined]],3,0),"")</f>
        <v>363.62126018518757</v>
      </c>
      <c r="D15" s="13"/>
      <c r="E15" s="36" t="s">
        <v>2</v>
      </c>
      <c r="F15" s="17"/>
      <c r="G15" s="17"/>
      <c r="H15" s="36" t="s">
        <v>2</v>
      </c>
      <c r="I15" s="18"/>
      <c r="J15" s="21">
        <f>COUNTIF(Quarter3!$E15:$H15,"yes")</f>
        <v>2</v>
      </c>
      <c r="K15" s="22">
        <f t="shared" si="0"/>
        <v>0</v>
      </c>
      <c r="L15" s="22">
        <f t="shared" si="1"/>
        <v>2</v>
      </c>
      <c r="M15" s="6" t="str">
        <f>IFERROR(#REF!/#REF!,"")</f>
        <v/>
      </c>
    </row>
    <row r="16" spans="1:13" x14ac:dyDescent="0.25">
      <c r="A16" s="3" t="s">
        <v>68</v>
      </c>
      <c r="B16" s="3" t="s">
        <v>19</v>
      </c>
      <c r="C16" s="45">
        <f ca="1">IFERROR(NOW()-VLOOKUP(A16,Table6[[#All],[Employee Name]:[Date Joined]],3,0),"")</f>
        <v>1469.6212601851876</v>
      </c>
      <c r="D16" s="13"/>
      <c r="E16" s="37" t="s">
        <v>3</v>
      </c>
      <c r="F16" s="17"/>
      <c r="G16" s="17"/>
      <c r="H16" s="37" t="s">
        <v>3</v>
      </c>
      <c r="I16" s="18"/>
      <c r="J16" s="21">
        <f>COUNTIF(Quarter3!$E16:$H16,"yes")</f>
        <v>0</v>
      </c>
      <c r="K16" s="22">
        <f t="shared" si="0"/>
        <v>2</v>
      </c>
      <c r="L16" s="22">
        <f t="shared" si="1"/>
        <v>2</v>
      </c>
      <c r="M16" s="6" t="str">
        <f>IFERROR(#REF!/#REF!,"")</f>
        <v/>
      </c>
    </row>
    <row r="17" spans="1:13" x14ac:dyDescent="0.25">
      <c r="A17" s="3" t="s">
        <v>69</v>
      </c>
      <c r="B17" s="3" t="s">
        <v>19</v>
      </c>
      <c r="C17" s="45">
        <f ca="1">IFERROR(NOW()-VLOOKUP(A17,Table6[[#All],[Employee Name]:[Date Joined]],3,0),"")</f>
        <v>1469.6212601851876</v>
      </c>
      <c r="D17" s="13"/>
      <c r="E17" s="36" t="s">
        <v>2</v>
      </c>
      <c r="F17" s="17"/>
      <c r="G17" s="17"/>
      <c r="H17" s="37" t="s">
        <v>3</v>
      </c>
      <c r="I17" s="18"/>
      <c r="J17" s="21">
        <f>COUNTIF(Quarter3!$E17:$H17,"yes")</f>
        <v>1</v>
      </c>
      <c r="K17" s="22">
        <f t="shared" si="0"/>
        <v>1</v>
      </c>
      <c r="L17" s="22">
        <f t="shared" si="1"/>
        <v>2</v>
      </c>
      <c r="M17" s="6" t="str">
        <f>IFERROR(#REF!/#REF!,"")</f>
        <v/>
      </c>
    </row>
    <row r="18" spans="1:13" x14ac:dyDescent="0.25">
      <c r="A18" s="3" t="s">
        <v>72</v>
      </c>
      <c r="B18" s="3" t="s">
        <v>20</v>
      </c>
      <c r="C18" s="45">
        <f ca="1">IFERROR(NOW()-VLOOKUP(A18,Table6[[#All],[Employee Name]:[Date Joined]],3,0),"")</f>
        <v>627.62126018518757</v>
      </c>
      <c r="D18" s="13"/>
      <c r="E18" s="36" t="s">
        <v>2</v>
      </c>
      <c r="F18" s="17"/>
      <c r="G18" s="17"/>
      <c r="H18" s="36" t="s">
        <v>2</v>
      </c>
      <c r="I18" s="18"/>
      <c r="J18" s="21">
        <f>COUNTIF(Quarter3!$E18:$H18,"yes")</f>
        <v>2</v>
      </c>
      <c r="K18" s="22">
        <f t="shared" si="0"/>
        <v>0</v>
      </c>
      <c r="L18" s="22">
        <f t="shared" si="1"/>
        <v>2</v>
      </c>
      <c r="M18" s="6" t="str">
        <f>IFERROR(#REF!/#REF!,"")</f>
        <v/>
      </c>
    </row>
    <row r="19" spans="1:13" x14ac:dyDescent="0.25">
      <c r="A19" s="3" t="s">
        <v>73</v>
      </c>
      <c r="B19" s="3" t="s">
        <v>20</v>
      </c>
      <c r="C19" s="45">
        <f ca="1">IFERROR(NOW()-VLOOKUP(A19,Table6[[#All],[Employee Name]:[Date Joined]],3,0),"")</f>
        <v>993.62126018518757</v>
      </c>
      <c r="D19" s="13"/>
      <c r="E19" s="37" t="s">
        <v>3</v>
      </c>
      <c r="F19" s="17"/>
      <c r="G19" s="17"/>
      <c r="H19" s="37" t="s">
        <v>3</v>
      </c>
      <c r="I19" s="18"/>
      <c r="J19" s="21">
        <f>COUNTIF(Quarter3!$E19:$H19,"yes")</f>
        <v>0</v>
      </c>
      <c r="K19" s="22">
        <f t="shared" si="0"/>
        <v>2</v>
      </c>
      <c r="L19" s="22">
        <f t="shared" si="1"/>
        <v>2</v>
      </c>
      <c r="M19" s="6" t="str">
        <f>IFERROR(#REF!/#REF!,"")</f>
        <v/>
      </c>
    </row>
    <row r="20" spans="1:13" x14ac:dyDescent="0.25">
      <c r="A20" s="3" t="s">
        <v>74</v>
      </c>
      <c r="B20" s="3" t="s">
        <v>20</v>
      </c>
      <c r="C20" s="45">
        <f ca="1">IFERROR(NOW()-VLOOKUP(A20,Table6[[#All],[Employee Name]:[Date Joined]],3,0),"")</f>
        <v>748.62126018518757</v>
      </c>
      <c r="D20" s="13"/>
      <c r="E20" s="36" t="s">
        <v>2</v>
      </c>
      <c r="F20" s="17"/>
      <c r="G20" s="17"/>
      <c r="H20" s="36" t="s">
        <v>2</v>
      </c>
      <c r="I20" s="18"/>
      <c r="J20" s="21">
        <f>COUNTIF(Quarter3!$E20:$H20,"yes")</f>
        <v>2</v>
      </c>
      <c r="K20" s="22">
        <f t="shared" si="0"/>
        <v>0</v>
      </c>
      <c r="L20" s="22">
        <f t="shared" si="1"/>
        <v>2</v>
      </c>
      <c r="M20" s="6" t="str">
        <f>IFERROR(#REF!/#REF!,"")</f>
        <v/>
      </c>
    </row>
    <row r="21" spans="1:13" x14ac:dyDescent="0.25">
      <c r="A21" s="3" t="s">
        <v>71</v>
      </c>
      <c r="B21" s="3" t="s">
        <v>20</v>
      </c>
      <c r="C21" s="45">
        <f ca="1">IFERROR(NOW()-VLOOKUP(A21,Table6[[#All],[Employee Name]:[Date Joined]],3,0),"")</f>
        <v>195.62126018518757</v>
      </c>
      <c r="D21" s="13"/>
      <c r="E21" s="37" t="s">
        <v>3</v>
      </c>
      <c r="F21" s="17"/>
      <c r="G21" s="17"/>
      <c r="H21" s="37" t="s">
        <v>3</v>
      </c>
      <c r="I21" s="18"/>
      <c r="J21" s="21">
        <f>COUNTIF(Quarter3!$E21:$H21,"yes")</f>
        <v>0</v>
      </c>
      <c r="K21" s="22">
        <f t="shared" si="0"/>
        <v>2</v>
      </c>
      <c r="L21" s="22">
        <f t="shared" si="1"/>
        <v>2</v>
      </c>
      <c r="M21" s="6" t="str">
        <f>IFERROR(#REF!/#REF!,"")</f>
        <v/>
      </c>
    </row>
    <row r="22" spans="1:13" x14ac:dyDescent="0.25">
      <c r="A22" s="3" t="s">
        <v>75</v>
      </c>
      <c r="B22" s="3" t="s">
        <v>20</v>
      </c>
      <c r="C22" s="45">
        <f ca="1">IFERROR(NOW()-VLOOKUP(A22,Table6[[#All],[Employee Name]:[Date Joined]],3,0),"")</f>
        <v>389.62126018518757</v>
      </c>
      <c r="D22" s="13"/>
      <c r="E22" s="36" t="s">
        <v>2</v>
      </c>
      <c r="F22" s="17"/>
      <c r="G22" s="17"/>
      <c r="H22" s="36" t="s">
        <v>2</v>
      </c>
      <c r="I22" s="18"/>
      <c r="J22" s="21">
        <f>COUNTIF(Quarter3!$E22:$H22,"yes")</f>
        <v>2</v>
      </c>
      <c r="K22" s="22">
        <f t="shared" si="0"/>
        <v>0</v>
      </c>
      <c r="L22" s="22">
        <f t="shared" si="1"/>
        <v>2</v>
      </c>
      <c r="M22" s="6" t="str">
        <f>IFERROR(#REF!/#REF!,"")</f>
        <v/>
      </c>
    </row>
    <row r="23" spans="1:13" x14ac:dyDescent="0.25">
      <c r="A23" s="3" t="s">
        <v>76</v>
      </c>
      <c r="B23" s="3" t="s">
        <v>21</v>
      </c>
      <c r="C23" s="45">
        <f ca="1">IFERROR(NOW()-VLOOKUP(A23,Table6[[#All],[Employee Name]:[Date Joined]],3,0),"")</f>
        <v>558.62126018518757</v>
      </c>
      <c r="D23" s="13"/>
      <c r="E23" s="36" t="s">
        <v>2</v>
      </c>
      <c r="F23" s="17"/>
      <c r="G23" s="17"/>
      <c r="H23" s="36" t="s">
        <v>2</v>
      </c>
      <c r="I23" s="18"/>
      <c r="J23" s="21">
        <f>COUNTIF(Quarter3!$E23:$H23,"yes")</f>
        <v>2</v>
      </c>
      <c r="K23" s="22">
        <f t="shared" si="0"/>
        <v>0</v>
      </c>
      <c r="L23" s="22">
        <f t="shared" si="1"/>
        <v>2</v>
      </c>
      <c r="M23" s="6" t="str">
        <f>IFERROR(#REF!/#REF!,"")</f>
        <v/>
      </c>
    </row>
    <row r="24" spans="1:13" x14ac:dyDescent="0.25">
      <c r="A24" s="3" t="s">
        <v>77</v>
      </c>
      <c r="B24" s="3" t="s">
        <v>21</v>
      </c>
      <c r="C24" s="45">
        <f ca="1">IFERROR(NOW()-VLOOKUP(A24,Table6[[#All],[Employee Name]:[Date Joined]],3,0),"")</f>
        <v>573.62126018518757</v>
      </c>
      <c r="D24" s="13"/>
      <c r="E24" s="36" t="s">
        <v>2</v>
      </c>
      <c r="F24" s="17"/>
      <c r="G24" s="17"/>
      <c r="H24" s="36" t="s">
        <v>2</v>
      </c>
      <c r="I24" s="18"/>
      <c r="J24" s="21">
        <f>COUNTIF(Quarter3!$E24:$H24,"yes")</f>
        <v>2</v>
      </c>
      <c r="K24" s="22">
        <f t="shared" si="0"/>
        <v>0</v>
      </c>
      <c r="L24" s="22">
        <f t="shared" si="1"/>
        <v>2</v>
      </c>
      <c r="M24" s="6" t="str">
        <f>IFERROR(#REF!/#REF!,"")</f>
        <v/>
      </c>
    </row>
    <row r="25" spans="1:13" x14ac:dyDescent="0.25">
      <c r="A25" s="3" t="s">
        <v>78</v>
      </c>
      <c r="B25" s="3" t="s">
        <v>21</v>
      </c>
      <c r="C25" s="45">
        <f ca="1">IFERROR(NOW()-VLOOKUP(A25,Table6[[#All],[Employee Name]:[Date Joined]],3,0),"")</f>
        <v>1238.6212601851876</v>
      </c>
      <c r="D25" s="13"/>
      <c r="E25" s="36" t="s">
        <v>2</v>
      </c>
      <c r="F25" s="17"/>
      <c r="G25" s="17"/>
      <c r="H25" s="36" t="s">
        <v>2</v>
      </c>
      <c r="I25" s="18"/>
      <c r="J25" s="21">
        <f>COUNTIF(Quarter3!$E25:$H25,"yes")</f>
        <v>2</v>
      </c>
      <c r="K25" s="22">
        <f t="shared" si="0"/>
        <v>0</v>
      </c>
      <c r="L25" s="22">
        <f t="shared" si="1"/>
        <v>2</v>
      </c>
      <c r="M25" s="6" t="str">
        <f>IFERROR(#REF!/#REF!,"")</f>
        <v/>
      </c>
    </row>
    <row r="26" spans="1:13" x14ac:dyDescent="0.25">
      <c r="A26" s="3" t="s">
        <v>80</v>
      </c>
      <c r="B26" s="3" t="s">
        <v>21</v>
      </c>
      <c r="C26" s="45">
        <f ca="1">IFERROR(NOW()-VLOOKUP(A26,Table6[[#All],[Employee Name]:[Date Joined]],3,0),"")</f>
        <v>1530.6212601851876</v>
      </c>
      <c r="D26" s="13"/>
      <c r="E26" s="36" t="s">
        <v>2</v>
      </c>
      <c r="F26" s="17"/>
      <c r="G26" s="17"/>
      <c r="H26" s="36" t="s">
        <v>2</v>
      </c>
      <c r="I26" s="18"/>
      <c r="J26" s="21">
        <f>COUNTIF(Quarter3!$E26:$H26,"yes")</f>
        <v>2</v>
      </c>
      <c r="K26" s="22">
        <f t="shared" si="0"/>
        <v>0</v>
      </c>
      <c r="L26" s="22">
        <f t="shared" si="1"/>
        <v>2</v>
      </c>
      <c r="M26" s="6" t="str">
        <f>IFERROR(#REF!/#REF!,"")</f>
        <v/>
      </c>
    </row>
    <row r="27" spans="1:13" x14ac:dyDescent="0.25">
      <c r="A27" s="3" t="s">
        <v>81</v>
      </c>
      <c r="B27" s="3" t="s">
        <v>21</v>
      </c>
      <c r="C27" s="45">
        <f ca="1">IFERROR(NOW()-VLOOKUP(A27,Table6[[#All],[Employee Name]:[Date Joined]],3,0),"")</f>
        <v>566.62126018518757</v>
      </c>
      <c r="D27" s="13"/>
      <c r="E27" s="36" t="s">
        <v>2</v>
      </c>
      <c r="F27" s="17"/>
      <c r="G27" s="17"/>
      <c r="H27" s="36" t="s">
        <v>2</v>
      </c>
      <c r="I27" s="18"/>
      <c r="J27" s="21">
        <f>COUNTIF(Quarter3!$E27:$H27,"yes")</f>
        <v>2</v>
      </c>
      <c r="K27" s="22">
        <f t="shared" si="0"/>
        <v>0</v>
      </c>
      <c r="L27" s="22">
        <f t="shared" si="1"/>
        <v>2</v>
      </c>
      <c r="M27" s="6" t="str">
        <f>IFERROR(#REF!/#REF!,"")</f>
        <v/>
      </c>
    </row>
    <row r="28" spans="1:13" x14ac:dyDescent="0.25">
      <c r="A28" s="3" t="s">
        <v>82</v>
      </c>
      <c r="B28" s="3" t="s">
        <v>21</v>
      </c>
      <c r="C28" s="45">
        <f ca="1">IFERROR(NOW()-VLOOKUP(A28,Table6[[#All],[Employee Name]:[Date Joined]],3,0),"")</f>
        <v>566.62126018518757</v>
      </c>
      <c r="D28" s="13"/>
      <c r="E28" s="36" t="s">
        <v>2</v>
      </c>
      <c r="F28" s="17"/>
      <c r="G28" s="17"/>
      <c r="H28" s="36" t="s">
        <v>2</v>
      </c>
      <c r="I28" s="18"/>
      <c r="J28" s="21">
        <f>COUNTIF(Quarter3!$E28:$H28,"yes")</f>
        <v>2</v>
      </c>
      <c r="K28" s="22">
        <f t="shared" si="0"/>
        <v>0</v>
      </c>
      <c r="L28" s="22">
        <f t="shared" si="1"/>
        <v>2</v>
      </c>
      <c r="M28" s="6" t="str">
        <f>IFERROR(#REF!/#REF!,"")</f>
        <v/>
      </c>
    </row>
    <row r="29" spans="1:13" x14ac:dyDescent="0.25">
      <c r="A29" s="3" t="s">
        <v>84</v>
      </c>
      <c r="B29" s="3" t="s">
        <v>21</v>
      </c>
      <c r="C29" s="45">
        <f ca="1">IFERROR(NOW()-VLOOKUP(A29,Table6[[#All],[Employee Name]:[Date Joined]],3,0),"")</f>
        <v>1850.6212601851876</v>
      </c>
      <c r="D29" s="13"/>
      <c r="E29" s="36" t="s">
        <v>2</v>
      </c>
      <c r="F29" s="17"/>
      <c r="G29" s="17"/>
      <c r="H29" s="36" t="s">
        <v>2</v>
      </c>
      <c r="I29" s="18"/>
      <c r="J29" s="21">
        <f>COUNTIF(Quarter3!$E29:$H29,"yes")</f>
        <v>2</v>
      </c>
      <c r="K29" s="22">
        <f t="shared" si="0"/>
        <v>0</v>
      </c>
      <c r="L29" s="22">
        <f t="shared" si="1"/>
        <v>2</v>
      </c>
      <c r="M29" s="6" t="str">
        <f>IFERROR(#REF!/#REF!,"")</f>
        <v/>
      </c>
    </row>
    <row r="30" spans="1:13" x14ac:dyDescent="0.25">
      <c r="A30" s="3" t="s">
        <v>86</v>
      </c>
      <c r="B30" s="3" t="s">
        <v>21</v>
      </c>
      <c r="C30" s="45">
        <f ca="1">IFERROR(NOW()-VLOOKUP(A30,Table6[[#All],[Employee Name]:[Date Joined]],3,0),"")</f>
        <v>4980.6212601851876</v>
      </c>
      <c r="D30" s="13"/>
      <c r="E30" s="36" t="s">
        <v>2</v>
      </c>
      <c r="F30" s="17"/>
      <c r="G30" s="17"/>
      <c r="H30" s="36" t="s">
        <v>2</v>
      </c>
      <c r="I30" s="18"/>
      <c r="J30" s="21">
        <f>COUNTIF(Quarter3!$E30:$H30,"yes")</f>
        <v>2</v>
      </c>
      <c r="K30" s="22">
        <f t="shared" si="0"/>
        <v>0</v>
      </c>
      <c r="L30" s="22">
        <f t="shared" si="1"/>
        <v>2</v>
      </c>
      <c r="M30" s="6" t="str">
        <f>IFERROR(#REF!/#REF!,"")</f>
        <v/>
      </c>
    </row>
    <row r="31" spans="1:13" x14ac:dyDescent="0.25">
      <c r="A31" s="3" t="s">
        <v>87</v>
      </c>
      <c r="B31" s="3" t="s">
        <v>21</v>
      </c>
      <c r="C31" s="45">
        <f ca="1">IFERROR(NOW()-VLOOKUP(A31,Table6[[#All],[Employee Name]:[Date Joined]],3,0),"")</f>
        <v>874.62126018518757</v>
      </c>
      <c r="D31" s="13"/>
      <c r="E31" s="36" t="s">
        <v>2</v>
      </c>
      <c r="F31" s="17"/>
      <c r="G31" s="17"/>
      <c r="H31" s="36" t="s">
        <v>2</v>
      </c>
      <c r="I31" s="18"/>
      <c r="J31" s="21">
        <f>COUNTIF(Quarter3!$E31:$H31,"yes")</f>
        <v>2</v>
      </c>
      <c r="K31" s="22">
        <f t="shared" si="0"/>
        <v>0</v>
      </c>
      <c r="L31" s="22">
        <f t="shared" si="1"/>
        <v>2</v>
      </c>
      <c r="M31" s="6" t="str">
        <f>IFERROR(#REF!/#REF!,"")</f>
        <v/>
      </c>
    </row>
    <row r="32" spans="1:13" x14ac:dyDescent="0.25">
      <c r="A32" s="3" t="s">
        <v>88</v>
      </c>
      <c r="B32" s="3" t="s">
        <v>21</v>
      </c>
      <c r="C32" s="45">
        <f ca="1">IFERROR(NOW()-VLOOKUP(A32,Table6[[#All],[Employee Name]:[Date Joined]],3,0),"")</f>
        <v>767.62126018518757</v>
      </c>
      <c r="D32" s="13"/>
      <c r="E32" s="36" t="s">
        <v>2</v>
      </c>
      <c r="F32" s="17"/>
      <c r="G32" s="17"/>
      <c r="H32" s="36" t="s">
        <v>2</v>
      </c>
      <c r="I32" s="18"/>
      <c r="J32" s="21">
        <f>COUNTIF(Quarter3!$E32:$H32,"yes")</f>
        <v>2</v>
      </c>
      <c r="K32" s="22">
        <f t="shared" si="0"/>
        <v>0</v>
      </c>
      <c r="L32" s="22">
        <f t="shared" si="1"/>
        <v>2</v>
      </c>
      <c r="M32" s="6" t="str">
        <f>IFERROR(#REF!/#REF!,"")</f>
        <v/>
      </c>
    </row>
    <row r="33" spans="1:13" x14ac:dyDescent="0.25">
      <c r="A33" s="3" t="s">
        <v>89</v>
      </c>
      <c r="B33" s="3" t="s">
        <v>21</v>
      </c>
      <c r="C33" s="45">
        <f ca="1">IFERROR(NOW()-VLOOKUP(A33,Table6[[#All],[Employee Name]:[Date Joined]],3,0),"")</f>
        <v>767.62126018518757</v>
      </c>
      <c r="D33" s="13"/>
      <c r="E33" s="36" t="s">
        <v>2</v>
      </c>
      <c r="F33" s="17"/>
      <c r="G33" s="17"/>
      <c r="H33" s="37" t="s">
        <v>3</v>
      </c>
      <c r="I33" s="18"/>
      <c r="J33" s="21">
        <f>COUNTIF(Quarter3!$E33:$H33,"yes")</f>
        <v>1</v>
      </c>
      <c r="K33" s="22">
        <f t="shared" si="0"/>
        <v>1</v>
      </c>
      <c r="L33" s="22">
        <f t="shared" si="1"/>
        <v>2</v>
      </c>
      <c r="M33" s="6" t="str">
        <f>IFERROR(#REF!/#REF!,"")</f>
        <v/>
      </c>
    </row>
    <row r="34" spans="1:13" x14ac:dyDescent="0.25">
      <c r="A34" s="3" t="s">
        <v>90</v>
      </c>
      <c r="B34" s="3" t="s">
        <v>21</v>
      </c>
      <c r="C34" s="45">
        <f ca="1">IFERROR(NOW()-VLOOKUP(A34,Table6[[#All],[Employee Name]:[Date Joined]],3,0),"")</f>
        <v>2686.6212601851876</v>
      </c>
      <c r="D34" s="13"/>
      <c r="E34" s="36" t="s">
        <v>2</v>
      </c>
      <c r="F34" s="17"/>
      <c r="G34" s="17"/>
      <c r="H34" s="37" t="s">
        <v>3</v>
      </c>
      <c r="I34" s="18"/>
      <c r="J34" s="21">
        <f>COUNTIF(Quarter3!$E34:$H34,"yes")</f>
        <v>1</v>
      </c>
      <c r="K34" s="22">
        <f t="shared" si="0"/>
        <v>1</v>
      </c>
      <c r="L34" s="22">
        <f t="shared" si="1"/>
        <v>2</v>
      </c>
      <c r="M34" s="6" t="str">
        <f>IFERROR(#REF!/#REF!,"")</f>
        <v/>
      </c>
    </row>
    <row r="35" spans="1:13" x14ac:dyDescent="0.25">
      <c r="A35" s="3" t="s">
        <v>91</v>
      </c>
      <c r="B35" s="3" t="s">
        <v>21</v>
      </c>
      <c r="C35" s="45">
        <f ca="1">IFERROR(NOW()-VLOOKUP(A35,Table6[[#All],[Employee Name]:[Date Joined]],3,0),"")</f>
        <v>1193.6212601851876</v>
      </c>
      <c r="D35" s="13"/>
      <c r="E35" s="37" t="s">
        <v>3</v>
      </c>
      <c r="F35" s="17"/>
      <c r="G35" s="17"/>
      <c r="H35" s="36" t="s">
        <v>2</v>
      </c>
      <c r="I35" s="18"/>
      <c r="J35" s="21">
        <f>COUNTIF(Quarter3!$E35:$H35,"yes")</f>
        <v>1</v>
      </c>
      <c r="K35" s="22">
        <f t="shared" si="0"/>
        <v>1</v>
      </c>
      <c r="L35" s="22">
        <f t="shared" si="1"/>
        <v>2</v>
      </c>
      <c r="M35" s="6" t="str">
        <f>IFERROR(#REF!/#REF!,"")</f>
        <v/>
      </c>
    </row>
    <row r="36" spans="1:13" x14ac:dyDescent="0.25">
      <c r="A36" s="3" t="s">
        <v>92</v>
      </c>
      <c r="B36" s="3" t="s">
        <v>21</v>
      </c>
      <c r="C36" s="45">
        <f ca="1">IFERROR(NOW()-VLOOKUP(A36,Table6[[#All],[Employee Name]:[Date Joined]],3,0),"")</f>
        <v>1193.6212601851876</v>
      </c>
      <c r="D36" s="13"/>
      <c r="E36" s="36" t="s">
        <v>2</v>
      </c>
      <c r="F36" s="17"/>
      <c r="G36" s="17"/>
      <c r="H36" s="37" t="s">
        <v>3</v>
      </c>
      <c r="I36" s="18"/>
      <c r="J36" s="21">
        <f>COUNTIF(Quarter3!$E36:$H36,"yes")</f>
        <v>1</v>
      </c>
      <c r="K36" s="22">
        <f t="shared" si="0"/>
        <v>1</v>
      </c>
      <c r="L36" s="22">
        <f t="shared" si="1"/>
        <v>2</v>
      </c>
      <c r="M36" s="6" t="str">
        <f>IFERROR(#REF!/#REF!,"")</f>
        <v/>
      </c>
    </row>
    <row r="37" spans="1:13" x14ac:dyDescent="0.25">
      <c r="A37" s="3" t="s">
        <v>93</v>
      </c>
      <c r="B37" s="3" t="s">
        <v>21</v>
      </c>
      <c r="C37" s="45">
        <f ca="1">IFERROR(NOW()-VLOOKUP(A37,Table6[[#All],[Employee Name]:[Date Joined]],3,0),"")</f>
        <v>2090.6212601851876</v>
      </c>
      <c r="D37" s="13"/>
      <c r="E37" s="36" t="s">
        <v>2</v>
      </c>
      <c r="F37" s="17"/>
      <c r="G37" s="17"/>
      <c r="H37" s="37" t="s">
        <v>3</v>
      </c>
      <c r="I37" s="18"/>
      <c r="J37" s="21">
        <f>COUNTIF(Quarter3!$E37:$H37,"yes")</f>
        <v>1</v>
      </c>
      <c r="K37" s="22">
        <f t="shared" si="0"/>
        <v>1</v>
      </c>
      <c r="L37" s="22">
        <f t="shared" si="1"/>
        <v>2</v>
      </c>
      <c r="M37" s="6" t="str">
        <f>IFERROR(#REF!/#REF!,"")</f>
        <v/>
      </c>
    </row>
    <row r="38" spans="1:13" x14ac:dyDescent="0.25">
      <c r="A38" s="3" t="s">
        <v>94</v>
      </c>
      <c r="B38" s="3" t="s">
        <v>21</v>
      </c>
      <c r="C38" s="45">
        <f ca="1">IFERROR(NOW()-VLOOKUP(A38,Table6[[#All],[Employee Name]:[Date Joined]],3,0),"")</f>
        <v>524.62126018518757</v>
      </c>
      <c r="D38" s="13"/>
      <c r="E38" s="36" t="s">
        <v>2</v>
      </c>
      <c r="F38" s="17"/>
      <c r="G38" s="17"/>
      <c r="H38" s="36" t="s">
        <v>2</v>
      </c>
      <c r="I38" s="18"/>
      <c r="J38" s="21">
        <f>COUNTIF(Quarter3!$E38:$H38,"yes")</f>
        <v>2</v>
      </c>
      <c r="K38" s="22">
        <f t="shared" si="0"/>
        <v>0</v>
      </c>
      <c r="L38" s="22">
        <f t="shared" si="1"/>
        <v>2</v>
      </c>
      <c r="M38" s="6" t="str">
        <f>IFERROR(#REF!/#REF!,"")</f>
        <v/>
      </c>
    </row>
    <row r="39" spans="1:13" x14ac:dyDescent="0.25">
      <c r="A39" s="3" t="s">
        <v>95</v>
      </c>
      <c r="B39" s="3" t="s">
        <v>21</v>
      </c>
      <c r="C39" s="45">
        <f ca="1">IFERROR(NOW()-VLOOKUP(A39,Table6[[#All],[Employee Name]:[Date Joined]],3,0),"")</f>
        <v>3250.6212601851876</v>
      </c>
      <c r="D39" s="13"/>
      <c r="E39" s="36" t="s">
        <v>2</v>
      </c>
      <c r="F39" s="17"/>
      <c r="G39" s="17"/>
      <c r="H39" s="36" t="s">
        <v>2</v>
      </c>
      <c r="I39" s="18"/>
      <c r="J39" s="21">
        <f>COUNTIF(Quarter3!$E39:$H39,"yes")</f>
        <v>2</v>
      </c>
      <c r="K39" s="22">
        <f t="shared" si="0"/>
        <v>0</v>
      </c>
      <c r="L39" s="22">
        <f t="shared" si="1"/>
        <v>2</v>
      </c>
      <c r="M39" s="6" t="str">
        <f>IFERROR(#REF!/#REF!,"")</f>
        <v/>
      </c>
    </row>
    <row r="40" spans="1:13" x14ac:dyDescent="0.25">
      <c r="A40" s="3" t="s">
        <v>96</v>
      </c>
      <c r="B40" s="3" t="s">
        <v>21</v>
      </c>
      <c r="C40" s="45">
        <f ca="1">IFERROR(NOW()-VLOOKUP(A40,Table6[[#All],[Employee Name]:[Date Joined]],3,0),"")</f>
        <v>4797.6212601851876</v>
      </c>
      <c r="D40" s="13"/>
      <c r="E40" s="36" t="s">
        <v>2</v>
      </c>
      <c r="F40" s="17"/>
      <c r="G40" s="17"/>
      <c r="H40" s="36" t="s">
        <v>2</v>
      </c>
      <c r="I40" s="18"/>
      <c r="J40" s="21">
        <f>COUNTIF(Quarter3!$E40:$H40,"yes")</f>
        <v>2</v>
      </c>
      <c r="K40" s="22">
        <f t="shared" si="0"/>
        <v>0</v>
      </c>
      <c r="L40" s="22">
        <f t="shared" si="1"/>
        <v>2</v>
      </c>
      <c r="M40" s="6" t="str">
        <f>IFERROR(#REF!/#REF!,"")</f>
        <v/>
      </c>
    </row>
    <row r="41" spans="1:13" x14ac:dyDescent="0.25">
      <c r="A41" s="3" t="s">
        <v>97</v>
      </c>
      <c r="B41" s="3" t="s">
        <v>22</v>
      </c>
      <c r="C41" s="45">
        <f ca="1">IFERROR(NOW()-VLOOKUP(A41,Table6[[#All],[Employee Name]:[Date Joined]],3,0),"")</f>
        <v>888.62126018518757</v>
      </c>
      <c r="D41" s="13"/>
      <c r="E41" s="36" t="s">
        <v>2</v>
      </c>
      <c r="F41" s="17"/>
      <c r="G41" s="17"/>
      <c r="H41" s="37" t="s">
        <v>3</v>
      </c>
      <c r="I41" s="18"/>
      <c r="J41" s="21">
        <f>COUNTIF(Quarter3!$E41:$H41,"yes")</f>
        <v>1</v>
      </c>
      <c r="K41" s="22">
        <f t="shared" si="0"/>
        <v>1</v>
      </c>
      <c r="L41" s="22">
        <f t="shared" si="1"/>
        <v>2</v>
      </c>
      <c r="M41" s="6" t="str">
        <f>IFERROR(#REF!/#REF!,"")</f>
        <v/>
      </c>
    </row>
    <row r="42" spans="1:13" x14ac:dyDescent="0.25">
      <c r="A42" s="3" t="s">
        <v>98</v>
      </c>
      <c r="B42" s="3" t="s">
        <v>22</v>
      </c>
      <c r="C42" s="45">
        <f ca="1">IFERROR(NOW()-VLOOKUP(A42,Table6[[#All],[Employee Name]:[Date Joined]],3,0),"")</f>
        <v>2700.6212601851876</v>
      </c>
      <c r="D42" s="13"/>
      <c r="E42" s="36" t="s">
        <v>2</v>
      </c>
      <c r="F42" s="17"/>
      <c r="G42" s="17"/>
      <c r="H42" s="37" t="s">
        <v>3</v>
      </c>
      <c r="I42" s="18"/>
      <c r="J42" s="21">
        <f>COUNTIF(Quarter3!$E42:$H42,"yes")</f>
        <v>1</v>
      </c>
      <c r="K42" s="22">
        <f t="shared" si="0"/>
        <v>1</v>
      </c>
      <c r="L42" s="22">
        <f t="shared" si="1"/>
        <v>2</v>
      </c>
      <c r="M42" s="6" t="str">
        <f>IFERROR(#REF!/#REF!,"")</f>
        <v/>
      </c>
    </row>
    <row r="43" spans="1:13" x14ac:dyDescent="0.25">
      <c r="A43" s="3" t="s">
        <v>99</v>
      </c>
      <c r="B43" s="3" t="s">
        <v>22</v>
      </c>
      <c r="C43" s="45">
        <f ca="1">IFERROR(NOW()-VLOOKUP(A43,Table6[[#All],[Employee Name]:[Date Joined]],3,0),"")</f>
        <v>634.62126018518757</v>
      </c>
      <c r="D43" s="13"/>
      <c r="E43" s="36" t="s">
        <v>2</v>
      </c>
      <c r="F43" s="17"/>
      <c r="G43" s="17"/>
      <c r="H43" s="37" t="s">
        <v>3</v>
      </c>
      <c r="I43" s="18"/>
      <c r="J43" s="21">
        <f>COUNTIF(Quarter3!$E43:$H43,"yes")</f>
        <v>1</v>
      </c>
      <c r="K43" s="22">
        <f t="shared" si="0"/>
        <v>1</v>
      </c>
      <c r="L43" s="22">
        <f t="shared" si="1"/>
        <v>2</v>
      </c>
      <c r="M43" s="6" t="str">
        <f>IFERROR(#REF!/#REF!,"")</f>
        <v/>
      </c>
    </row>
    <row r="44" spans="1:13" x14ac:dyDescent="0.25">
      <c r="A44" s="3" t="s">
        <v>100</v>
      </c>
      <c r="B44" s="3" t="s">
        <v>22</v>
      </c>
      <c r="C44" s="45">
        <f ca="1">IFERROR(NOW()-VLOOKUP(A44,Table6[[#All],[Employee Name]:[Date Joined]],3,0),"")</f>
        <v>2791.6212601851876</v>
      </c>
      <c r="D44" s="13"/>
      <c r="E44" s="36" t="s">
        <v>2</v>
      </c>
      <c r="F44" s="17"/>
      <c r="G44" s="17"/>
      <c r="H44" s="37" t="s">
        <v>3</v>
      </c>
      <c r="I44" s="18"/>
      <c r="J44" s="21">
        <f>COUNTIF(Quarter3!$E44:$H44,"yes")</f>
        <v>1</v>
      </c>
      <c r="K44" s="22">
        <f t="shared" si="0"/>
        <v>1</v>
      </c>
      <c r="L44" s="22">
        <f t="shared" si="1"/>
        <v>2</v>
      </c>
      <c r="M44" s="6" t="str">
        <f>IFERROR(#REF!/#REF!,"")</f>
        <v/>
      </c>
    </row>
    <row r="45" spans="1:13" x14ac:dyDescent="0.25">
      <c r="A45" s="3" t="s">
        <v>101</v>
      </c>
      <c r="B45" s="3" t="s">
        <v>22</v>
      </c>
      <c r="C45" s="45">
        <f ca="1">IFERROR(NOW()-VLOOKUP(A45,Table6[[#All],[Employee Name]:[Date Joined]],3,0),"")</f>
        <v>1154.6212601851876</v>
      </c>
      <c r="D45" s="13"/>
      <c r="E45" s="36" t="s">
        <v>2</v>
      </c>
      <c r="F45" s="17"/>
      <c r="G45" s="17"/>
      <c r="H45" s="37" t="s">
        <v>3</v>
      </c>
      <c r="I45" s="18"/>
      <c r="J45" s="21">
        <f>COUNTIF(Quarter3!$E45:$H45,"yes")</f>
        <v>1</v>
      </c>
      <c r="K45" s="22">
        <f t="shared" si="0"/>
        <v>1</v>
      </c>
      <c r="L45" s="22">
        <f t="shared" si="1"/>
        <v>2</v>
      </c>
      <c r="M45" s="6" t="str">
        <f>IFERROR(#REF!/#REF!,"")</f>
        <v/>
      </c>
    </row>
    <row r="46" spans="1:13" x14ac:dyDescent="0.25">
      <c r="A46" s="3" t="s">
        <v>102</v>
      </c>
      <c r="B46" s="3" t="s">
        <v>22</v>
      </c>
      <c r="C46" s="45">
        <f ca="1">IFERROR(NOW()-VLOOKUP(A46,Table6[[#All],[Employee Name]:[Date Joined]],3,0),"")</f>
        <v>1993.6212601851876</v>
      </c>
      <c r="D46" s="13"/>
      <c r="E46" s="36" t="s">
        <v>2</v>
      </c>
      <c r="F46" s="17"/>
      <c r="G46" s="17"/>
      <c r="H46" s="37" t="s">
        <v>3</v>
      </c>
      <c r="I46" s="18"/>
      <c r="J46" s="21">
        <f>COUNTIF(Quarter3!$E46:$H46,"yes")</f>
        <v>1</v>
      </c>
      <c r="K46" s="22">
        <f t="shared" si="0"/>
        <v>1</v>
      </c>
      <c r="L46" s="22">
        <f t="shared" si="1"/>
        <v>2</v>
      </c>
      <c r="M46" s="6" t="str">
        <f>IFERROR(#REF!/#REF!,"")</f>
        <v/>
      </c>
    </row>
    <row r="47" spans="1:13" x14ac:dyDescent="0.25">
      <c r="A47" s="3" t="s">
        <v>103</v>
      </c>
      <c r="B47" s="3" t="s">
        <v>22</v>
      </c>
      <c r="C47" s="45">
        <f ca="1">IFERROR(NOW()-VLOOKUP(A47,Table6[[#All],[Employee Name]:[Date Joined]],3,0),"")</f>
        <v>1539.6212601851876</v>
      </c>
      <c r="D47" s="13"/>
      <c r="E47" s="36" t="s">
        <v>2</v>
      </c>
      <c r="F47" s="17"/>
      <c r="G47" s="17"/>
      <c r="H47" s="36" t="s">
        <v>2</v>
      </c>
      <c r="I47" s="18"/>
      <c r="J47" s="21">
        <f>COUNTIF(Quarter3!$E47:$H47,"yes")</f>
        <v>2</v>
      </c>
      <c r="K47" s="22">
        <f t="shared" si="0"/>
        <v>0</v>
      </c>
      <c r="L47" s="22">
        <f t="shared" si="1"/>
        <v>2</v>
      </c>
      <c r="M47" s="6" t="str">
        <f>IFERROR(#REF!/#REF!,"")</f>
        <v/>
      </c>
    </row>
    <row r="48" spans="1:13" x14ac:dyDescent="0.25">
      <c r="A48" s="3" t="s">
        <v>104</v>
      </c>
      <c r="B48" s="3" t="s">
        <v>22</v>
      </c>
      <c r="C48" s="45">
        <f ca="1">IFERROR(NOW()-VLOOKUP(A48,Table6[[#All],[Employee Name]:[Date Joined]],3,0),"")</f>
        <v>678.62126018518757</v>
      </c>
      <c r="D48" s="13"/>
      <c r="E48" s="36" t="s">
        <v>2</v>
      </c>
      <c r="F48" s="17"/>
      <c r="G48" s="17"/>
      <c r="H48" s="36" t="s">
        <v>2</v>
      </c>
      <c r="I48" s="18"/>
      <c r="J48" s="21">
        <f>COUNTIF(Quarter3!$E48:$H48,"yes")</f>
        <v>2</v>
      </c>
      <c r="K48" s="22">
        <f t="shared" si="0"/>
        <v>0</v>
      </c>
      <c r="L48" s="22">
        <f t="shared" si="1"/>
        <v>2</v>
      </c>
      <c r="M48" s="6" t="str">
        <f>IFERROR(#REF!/#REF!,"")</f>
        <v/>
      </c>
    </row>
    <row r="49" spans="1:13" x14ac:dyDescent="0.25">
      <c r="A49" s="3" t="s">
        <v>105</v>
      </c>
      <c r="B49" s="3" t="s">
        <v>22</v>
      </c>
      <c r="C49" s="45">
        <f ca="1">IFERROR(NOW()-VLOOKUP(A49,Table6[[#All],[Employee Name]:[Date Joined]],3,0),"")</f>
        <v>790.62126018518757</v>
      </c>
      <c r="D49" s="13"/>
      <c r="E49" s="36" t="s">
        <v>2</v>
      </c>
      <c r="F49" s="17"/>
      <c r="G49" s="17"/>
      <c r="H49" s="36" t="s">
        <v>2</v>
      </c>
      <c r="I49" s="18"/>
      <c r="J49" s="21">
        <f>COUNTIF(Quarter3!$E49:$H49,"yes")</f>
        <v>2</v>
      </c>
      <c r="K49" s="22">
        <f t="shared" si="0"/>
        <v>0</v>
      </c>
      <c r="L49" s="22">
        <f t="shared" si="1"/>
        <v>2</v>
      </c>
      <c r="M49" s="6" t="str">
        <f>IFERROR(#REF!/#REF!,"")</f>
        <v/>
      </c>
    </row>
    <row r="50" spans="1:13" x14ac:dyDescent="0.25">
      <c r="A50" s="3" t="s">
        <v>106</v>
      </c>
      <c r="B50" s="3" t="s">
        <v>22</v>
      </c>
      <c r="C50" s="45">
        <f ca="1">IFERROR(NOW()-VLOOKUP(A50,Table6[[#All],[Employee Name]:[Date Joined]],3,0),"")</f>
        <v>2751.6212601851876</v>
      </c>
      <c r="D50" s="13"/>
      <c r="E50" s="36" t="s">
        <v>2</v>
      </c>
      <c r="F50" s="17"/>
      <c r="G50" s="17"/>
      <c r="H50" s="36" t="s">
        <v>2</v>
      </c>
      <c r="I50" s="18"/>
      <c r="J50" s="21">
        <f>COUNTIF(Quarter3!$E50:$H50,"yes")</f>
        <v>2</v>
      </c>
      <c r="K50" s="22">
        <f t="shared" si="0"/>
        <v>0</v>
      </c>
      <c r="L50" s="22">
        <f t="shared" si="1"/>
        <v>2</v>
      </c>
      <c r="M50" s="6" t="str">
        <f>IFERROR(#REF!/#REF!,"")</f>
        <v/>
      </c>
    </row>
    <row r="51" spans="1:13" x14ac:dyDescent="0.25">
      <c r="A51" s="3" t="s">
        <v>107</v>
      </c>
      <c r="B51" s="3" t="s">
        <v>22</v>
      </c>
      <c r="C51" s="45">
        <f ca="1">IFERROR(NOW()-VLOOKUP(A51,Table6[[#All],[Employee Name]:[Date Joined]],3,0),"")</f>
        <v>1056.6212601851876</v>
      </c>
      <c r="D51" s="13"/>
      <c r="E51" s="36" t="s">
        <v>2</v>
      </c>
      <c r="F51" s="17"/>
      <c r="G51" s="17"/>
      <c r="H51" s="36" t="s">
        <v>2</v>
      </c>
      <c r="I51" s="18"/>
      <c r="J51" s="21">
        <f>COUNTIF(Quarter3!$E51:$H51,"yes")</f>
        <v>2</v>
      </c>
      <c r="K51" s="22">
        <f t="shared" si="0"/>
        <v>0</v>
      </c>
      <c r="L51" s="22">
        <f t="shared" si="1"/>
        <v>2</v>
      </c>
      <c r="M51" s="6" t="str">
        <f>IFERROR(#REF!/#REF!,"")</f>
        <v/>
      </c>
    </row>
    <row r="52" spans="1:13" x14ac:dyDescent="0.25">
      <c r="A52" s="3" t="s">
        <v>108</v>
      </c>
      <c r="B52" s="3" t="s">
        <v>22</v>
      </c>
      <c r="C52" s="45">
        <f ca="1">IFERROR(NOW()-VLOOKUP(A52,Table6[[#All],[Employee Name]:[Date Joined]],3,0),"")</f>
        <v>888.62126018518757</v>
      </c>
      <c r="D52" s="13"/>
      <c r="E52" s="36" t="s">
        <v>2</v>
      </c>
      <c r="F52" s="17"/>
      <c r="G52" s="17"/>
      <c r="H52" s="36" t="s">
        <v>2</v>
      </c>
      <c r="I52" s="18"/>
      <c r="J52" s="21">
        <f>COUNTIF(Quarter3!$E52:$H52,"yes")</f>
        <v>2</v>
      </c>
      <c r="K52" s="22">
        <f t="shared" si="0"/>
        <v>0</v>
      </c>
      <c r="L52" s="22">
        <f t="shared" si="1"/>
        <v>2</v>
      </c>
      <c r="M52" s="6" t="str">
        <f>IFERROR(#REF!/#REF!,"")</f>
        <v/>
      </c>
    </row>
    <row r="53" spans="1:13" x14ac:dyDescent="0.25">
      <c r="A53" s="3" t="s">
        <v>109</v>
      </c>
      <c r="B53" s="3" t="s">
        <v>23</v>
      </c>
      <c r="C53" s="45">
        <f ca="1">IFERROR(NOW()-VLOOKUP(A53,Table6[[#All],[Employee Name]:[Date Joined]],3,0),"")</f>
        <v>2939.6212601851876</v>
      </c>
      <c r="D53" s="13"/>
      <c r="E53" s="37" t="s">
        <v>3</v>
      </c>
      <c r="F53" s="17"/>
      <c r="G53" s="17"/>
      <c r="H53" s="36" t="s">
        <v>2</v>
      </c>
      <c r="I53" s="18"/>
      <c r="J53" s="21">
        <f>COUNTIF(Quarter3!$E53:$H53,"yes")</f>
        <v>1</v>
      </c>
      <c r="K53" s="22">
        <f t="shared" si="0"/>
        <v>1</v>
      </c>
      <c r="L53" s="22">
        <f t="shared" si="1"/>
        <v>2</v>
      </c>
      <c r="M53" s="6" t="str">
        <f>IFERROR(#REF!/#REF!,"")</f>
        <v/>
      </c>
    </row>
    <row r="54" spans="1:13" x14ac:dyDescent="0.25">
      <c r="A54" s="3" t="s">
        <v>110</v>
      </c>
      <c r="B54" s="3" t="s">
        <v>23</v>
      </c>
      <c r="C54" s="45">
        <f ca="1">IFERROR(NOW()-VLOOKUP(A54,Table6[[#All],[Employee Name]:[Date Joined]],3,0),"")</f>
        <v>761.62126018518757</v>
      </c>
      <c r="D54" s="13"/>
      <c r="E54" s="37" t="s">
        <v>3</v>
      </c>
      <c r="F54" s="17"/>
      <c r="G54" s="17"/>
      <c r="H54" s="36" t="s">
        <v>2</v>
      </c>
      <c r="I54" s="18"/>
      <c r="J54" s="21">
        <f>COUNTIF(Quarter3!$E54:$H54,"yes")</f>
        <v>1</v>
      </c>
      <c r="K54" s="22">
        <f t="shared" si="0"/>
        <v>1</v>
      </c>
      <c r="L54" s="22">
        <f t="shared" si="1"/>
        <v>2</v>
      </c>
      <c r="M54" s="6" t="str">
        <f>IFERROR(#REF!/#REF!,"")</f>
        <v/>
      </c>
    </row>
    <row r="55" spans="1:13" x14ac:dyDescent="0.25">
      <c r="A55" s="3" t="s">
        <v>112</v>
      </c>
      <c r="B55" s="3" t="s">
        <v>23</v>
      </c>
      <c r="C55" s="45">
        <f ca="1">IFERROR(NOW()-VLOOKUP(A55,Table6[[#All],[Employee Name]:[Date Joined]],3,0),"")</f>
        <v>761.62126018518757</v>
      </c>
      <c r="D55" s="13"/>
      <c r="E55" s="36" t="s">
        <v>2</v>
      </c>
      <c r="F55" s="17"/>
      <c r="G55" s="17"/>
      <c r="H55" s="37" t="s">
        <v>3</v>
      </c>
      <c r="I55" s="18"/>
      <c r="J55" s="21">
        <f>COUNTIF(Quarter3!$E55:$H55,"yes")</f>
        <v>1</v>
      </c>
      <c r="K55" s="22">
        <f t="shared" si="0"/>
        <v>1</v>
      </c>
      <c r="L55" s="22">
        <f t="shared" si="1"/>
        <v>2</v>
      </c>
      <c r="M55" s="6" t="str">
        <f>IFERROR(#REF!/#REF!,"")</f>
        <v/>
      </c>
    </row>
    <row r="56" spans="1:13" x14ac:dyDescent="0.25">
      <c r="A56" s="3" t="s">
        <v>113</v>
      </c>
      <c r="B56" s="3" t="s">
        <v>23</v>
      </c>
      <c r="C56" s="45">
        <f ca="1">IFERROR(NOW()-VLOOKUP(A56,Table6[[#All],[Employee Name]:[Date Joined]],3,0),"")</f>
        <v>692.62126018518757</v>
      </c>
      <c r="D56" s="13"/>
      <c r="E56" s="36" t="s">
        <v>2</v>
      </c>
      <c r="F56" s="17"/>
      <c r="G56" s="17"/>
      <c r="H56" s="36" t="s">
        <v>2</v>
      </c>
      <c r="I56" s="18"/>
      <c r="J56" s="21">
        <f>COUNTIF(Quarter3!$E56:$H56,"yes")</f>
        <v>2</v>
      </c>
      <c r="K56" s="22">
        <f t="shared" si="0"/>
        <v>0</v>
      </c>
      <c r="L56" s="22">
        <f t="shared" si="1"/>
        <v>2</v>
      </c>
      <c r="M56" s="6" t="str">
        <f>IFERROR(#REF!/#REF!,"")</f>
        <v/>
      </c>
    </row>
    <row r="57" spans="1:13" x14ac:dyDescent="0.25">
      <c r="A57" s="3" t="s">
        <v>114</v>
      </c>
      <c r="B57" s="3" t="s">
        <v>23</v>
      </c>
      <c r="C57" s="45">
        <f ca="1">IFERROR(NOW()-VLOOKUP(A57,Table6[[#All],[Employee Name]:[Date Joined]],3,0),"")</f>
        <v>3188.6212601851876</v>
      </c>
      <c r="D57" s="13"/>
      <c r="E57" s="36" t="s">
        <v>2</v>
      </c>
      <c r="F57" s="17"/>
      <c r="G57" s="17"/>
      <c r="H57" s="37" t="s">
        <v>3</v>
      </c>
      <c r="I57" s="18"/>
      <c r="J57" s="21">
        <f>COUNTIF(Quarter3!$E57:$H57,"yes")</f>
        <v>1</v>
      </c>
      <c r="K57" s="22">
        <f t="shared" si="0"/>
        <v>1</v>
      </c>
      <c r="L57" s="22">
        <f t="shared" si="1"/>
        <v>2</v>
      </c>
      <c r="M57" s="6" t="str">
        <f>IFERROR(#REF!/#REF!,"")</f>
        <v/>
      </c>
    </row>
    <row r="58" spans="1:13" x14ac:dyDescent="0.25">
      <c r="A58" s="3" t="s">
        <v>115</v>
      </c>
      <c r="B58" s="3" t="s">
        <v>23</v>
      </c>
      <c r="C58" s="45">
        <f ca="1">IFERROR(NOW()-VLOOKUP(A58,Table6[[#All],[Employee Name]:[Date Joined]],3,0),"")</f>
        <v>1348.6212601851876</v>
      </c>
      <c r="D58" s="13"/>
      <c r="E58" s="36" t="s">
        <v>2</v>
      </c>
      <c r="F58" s="17"/>
      <c r="G58" s="17"/>
      <c r="H58" s="37" t="s">
        <v>3</v>
      </c>
      <c r="I58" s="18"/>
      <c r="J58" s="21">
        <f>COUNTIF(Quarter3!$E58:$H58,"yes")</f>
        <v>1</v>
      </c>
      <c r="K58" s="22">
        <f t="shared" si="0"/>
        <v>1</v>
      </c>
      <c r="L58" s="22">
        <f t="shared" si="1"/>
        <v>2</v>
      </c>
      <c r="M58" s="6" t="str">
        <f>IFERROR(#REF!/#REF!,"")</f>
        <v/>
      </c>
    </row>
    <row r="59" spans="1:13" x14ac:dyDescent="0.25">
      <c r="A59" s="3" t="s">
        <v>116</v>
      </c>
      <c r="B59" s="3" t="s">
        <v>23</v>
      </c>
      <c r="C59" s="45">
        <f ca="1">IFERROR(NOW()-VLOOKUP(A59,Table6[[#All],[Employee Name]:[Date Joined]],3,0),"")</f>
        <v>1348.6212601851876</v>
      </c>
      <c r="D59" s="13"/>
      <c r="E59" s="36" t="s">
        <v>2</v>
      </c>
      <c r="F59" s="17"/>
      <c r="G59" s="17"/>
      <c r="H59" s="36" t="s">
        <v>2</v>
      </c>
      <c r="I59" s="18"/>
      <c r="J59" s="21">
        <f>COUNTIF(Quarter3!$E59:$H59,"yes")</f>
        <v>2</v>
      </c>
      <c r="K59" s="22">
        <f t="shared" si="0"/>
        <v>0</v>
      </c>
      <c r="L59" s="22">
        <f t="shared" si="1"/>
        <v>2</v>
      </c>
      <c r="M59" s="6" t="str">
        <f>IFERROR(#REF!/#REF!,"")</f>
        <v/>
      </c>
    </row>
    <row r="60" spans="1:13" x14ac:dyDescent="0.25">
      <c r="A60" s="3" t="s">
        <v>117</v>
      </c>
      <c r="B60" s="3" t="s">
        <v>23</v>
      </c>
      <c r="C60" s="45">
        <f ca="1">IFERROR(NOW()-VLOOKUP(A60,Table6[[#All],[Employee Name]:[Date Joined]],3,0),"")</f>
        <v>2869.6212601851876</v>
      </c>
      <c r="D60" s="13"/>
      <c r="E60" s="36" t="s">
        <v>2</v>
      </c>
      <c r="F60" s="17"/>
      <c r="G60" s="17"/>
      <c r="H60" s="37" t="s">
        <v>3</v>
      </c>
      <c r="I60" s="18"/>
      <c r="J60" s="21">
        <f>COUNTIF(Quarter3!$E60:$H60,"yes")</f>
        <v>1</v>
      </c>
      <c r="K60" s="22">
        <f t="shared" si="0"/>
        <v>1</v>
      </c>
      <c r="L60" s="22">
        <f t="shared" si="1"/>
        <v>2</v>
      </c>
      <c r="M60" s="6" t="str">
        <f>IFERROR(#REF!/#REF!,"")</f>
        <v/>
      </c>
    </row>
    <row r="61" spans="1:13" x14ac:dyDescent="0.25">
      <c r="A61" s="3" t="s">
        <v>118</v>
      </c>
      <c r="B61" s="3" t="s">
        <v>23</v>
      </c>
      <c r="C61" s="45">
        <f ca="1">IFERROR(NOW()-VLOOKUP(A61,Table6[[#All],[Employee Name]:[Date Joined]],3,0),"")</f>
        <v>2180.6212601851876</v>
      </c>
      <c r="D61" s="13"/>
      <c r="E61" s="36" t="s">
        <v>2</v>
      </c>
      <c r="F61" s="17"/>
      <c r="G61" s="17"/>
      <c r="H61" s="36" t="s">
        <v>2</v>
      </c>
      <c r="I61" s="18"/>
      <c r="J61" s="21">
        <f>COUNTIF(Quarter3!$E61:$H61,"yes")</f>
        <v>2</v>
      </c>
      <c r="K61" s="22">
        <f t="shared" si="0"/>
        <v>0</v>
      </c>
      <c r="L61" s="22">
        <f t="shared" si="1"/>
        <v>2</v>
      </c>
      <c r="M61" s="6" t="str">
        <f>IFERROR(#REF!/#REF!,"")</f>
        <v/>
      </c>
    </row>
    <row r="62" spans="1:13" x14ac:dyDescent="0.25">
      <c r="A62" s="3" t="s">
        <v>119</v>
      </c>
      <c r="B62" s="3" t="s">
        <v>23</v>
      </c>
      <c r="C62" s="45">
        <f ca="1">IFERROR(NOW()-VLOOKUP(A62,Table6[[#All],[Employee Name]:[Date Joined]],3,0),"")</f>
        <v>1070.6212601851876</v>
      </c>
      <c r="D62" s="13"/>
      <c r="E62" s="36" t="s">
        <v>2</v>
      </c>
      <c r="F62" s="17"/>
      <c r="G62" s="17"/>
      <c r="H62" s="36" t="s">
        <v>2</v>
      </c>
      <c r="I62" s="18"/>
      <c r="J62" s="21">
        <f>COUNTIF(Quarter3!$E62:$H62,"yes")</f>
        <v>2</v>
      </c>
      <c r="K62" s="22">
        <f t="shared" si="0"/>
        <v>0</v>
      </c>
      <c r="L62" s="22">
        <f t="shared" si="1"/>
        <v>2</v>
      </c>
      <c r="M62" s="6" t="str">
        <f>IFERROR(#REF!/#REF!,"")</f>
        <v/>
      </c>
    </row>
    <row r="63" spans="1:13" x14ac:dyDescent="0.25">
      <c r="A63" s="3" t="s">
        <v>120</v>
      </c>
      <c r="B63" s="3" t="s">
        <v>23</v>
      </c>
      <c r="C63" s="45">
        <f ca="1">IFERROR(NOW()-VLOOKUP(A63,Table6[[#All],[Employee Name]:[Date Joined]],3,0),"")</f>
        <v>2756.6212601851876</v>
      </c>
      <c r="D63" s="13"/>
      <c r="E63" s="36" t="s">
        <v>2</v>
      </c>
      <c r="F63" s="17"/>
      <c r="G63" s="17"/>
      <c r="H63" s="37" t="s">
        <v>3</v>
      </c>
      <c r="I63" s="18"/>
      <c r="J63" s="21">
        <f>COUNTIF(Quarter3!$E63:$H63,"yes")</f>
        <v>1</v>
      </c>
      <c r="K63" s="22">
        <f t="shared" si="0"/>
        <v>1</v>
      </c>
      <c r="L63" s="22">
        <f t="shared" si="1"/>
        <v>2</v>
      </c>
      <c r="M63" s="6" t="str">
        <f>IFERROR(#REF!/#REF!,"")</f>
        <v/>
      </c>
    </row>
    <row r="64" spans="1:13" x14ac:dyDescent="0.25">
      <c r="A64" s="3" t="s">
        <v>121</v>
      </c>
      <c r="B64" s="3" t="s">
        <v>23</v>
      </c>
      <c r="C64" s="45">
        <f ca="1">IFERROR(NOW()-VLOOKUP(A64,Table6[[#All],[Employee Name]:[Date Joined]],3,0),"")</f>
        <v>6255.6212601851876</v>
      </c>
      <c r="D64" s="13"/>
      <c r="E64" s="36" t="s">
        <v>2</v>
      </c>
      <c r="F64" s="17"/>
      <c r="G64" s="17"/>
      <c r="H64" s="37" t="s">
        <v>3</v>
      </c>
      <c r="I64" s="18"/>
      <c r="J64" s="21">
        <f>COUNTIF(Quarter3!$E64:$H64,"yes")</f>
        <v>1</v>
      </c>
      <c r="K64" s="22">
        <f t="shared" si="0"/>
        <v>1</v>
      </c>
      <c r="L64" s="22">
        <f t="shared" si="1"/>
        <v>2</v>
      </c>
      <c r="M64" s="6" t="str">
        <f>IFERROR(#REF!/#REF!,"")</f>
        <v/>
      </c>
    </row>
    <row r="65" spans="1:13" x14ac:dyDescent="0.25">
      <c r="A65" s="3" t="s">
        <v>122</v>
      </c>
      <c r="B65" s="3" t="s">
        <v>23</v>
      </c>
      <c r="C65" s="45">
        <f ca="1">IFERROR(NOW()-VLOOKUP(A65,Table6[[#All],[Employee Name]:[Date Joined]],3,0),"")</f>
        <v>1132.6212601851876</v>
      </c>
      <c r="D65" s="13"/>
      <c r="E65" s="36" t="s">
        <v>2</v>
      </c>
      <c r="F65" s="17"/>
      <c r="G65" s="17"/>
      <c r="H65" s="37" t="s">
        <v>3</v>
      </c>
      <c r="I65" s="18"/>
      <c r="J65" s="21">
        <f>COUNTIF(Quarter3!$E65:$H65,"yes")</f>
        <v>1</v>
      </c>
      <c r="K65" s="22">
        <f t="shared" si="0"/>
        <v>1</v>
      </c>
      <c r="L65" s="22">
        <f t="shared" si="1"/>
        <v>2</v>
      </c>
      <c r="M65" s="6" t="str">
        <f>IFERROR(#REF!/#REF!,"")</f>
        <v/>
      </c>
    </row>
    <row r="66" spans="1:13" x14ac:dyDescent="0.25">
      <c r="A66" s="3" t="s">
        <v>123</v>
      </c>
      <c r="B66" s="3" t="s">
        <v>23</v>
      </c>
      <c r="C66" s="45">
        <f ca="1">IFERROR(NOW()-VLOOKUP(A66,Table6[[#All],[Employee Name]:[Date Joined]],3,0),"")</f>
        <v>1056.6212601851876</v>
      </c>
      <c r="D66" s="13"/>
      <c r="E66" s="36" t="s">
        <v>2</v>
      </c>
      <c r="F66" s="17"/>
      <c r="G66" s="17"/>
      <c r="H66" s="37" t="s">
        <v>3</v>
      </c>
      <c r="I66" s="18"/>
      <c r="J66" s="21">
        <f>COUNTIF(Quarter3!$E66:$H66,"yes")</f>
        <v>1</v>
      </c>
      <c r="K66" s="22">
        <f t="shared" si="0"/>
        <v>1</v>
      </c>
      <c r="L66" s="22">
        <f t="shared" si="1"/>
        <v>2</v>
      </c>
      <c r="M66" s="6" t="str">
        <f>IFERROR(#REF!/#REF!,"")</f>
        <v/>
      </c>
    </row>
    <row r="67" spans="1:13" x14ac:dyDescent="0.25">
      <c r="A67" s="3" t="s">
        <v>124</v>
      </c>
      <c r="B67" s="3" t="s">
        <v>23</v>
      </c>
      <c r="C67" s="45">
        <f ca="1">IFERROR(NOW()-VLOOKUP(A67,Table6[[#All],[Employee Name]:[Date Joined]],3,0),"")</f>
        <v>664.62126018518757</v>
      </c>
      <c r="D67" s="13"/>
      <c r="E67" s="36" t="s">
        <v>2</v>
      </c>
      <c r="F67" s="17"/>
      <c r="G67" s="17"/>
      <c r="H67" s="37" t="s">
        <v>3</v>
      </c>
      <c r="I67" s="18"/>
      <c r="J67" s="21">
        <f>COUNTIF(Quarter3!$E67:$H67,"yes")</f>
        <v>1</v>
      </c>
      <c r="K67" s="22">
        <f t="shared" ref="K67:K130" si="2">COUNTIF(D67:I67,"No")</f>
        <v>1</v>
      </c>
      <c r="L67" s="22">
        <f t="shared" si="1"/>
        <v>2</v>
      </c>
      <c r="M67" s="6" t="str">
        <f>IFERROR(#REF!/#REF!,"")</f>
        <v/>
      </c>
    </row>
    <row r="68" spans="1:13" x14ac:dyDescent="0.25">
      <c r="A68" s="3" t="s">
        <v>125</v>
      </c>
      <c r="B68" s="3" t="s">
        <v>24</v>
      </c>
      <c r="C68" s="45">
        <f ca="1">IFERROR(NOW()-VLOOKUP(A68,Table6[[#All],[Employee Name]:[Date Joined]],3,0),"")</f>
        <v>664.62126018518757</v>
      </c>
      <c r="D68" s="13"/>
      <c r="E68" s="36" t="s">
        <v>2</v>
      </c>
      <c r="F68" s="17"/>
      <c r="G68" s="17"/>
      <c r="H68" s="36" t="s">
        <v>2</v>
      </c>
      <c r="I68" s="18"/>
      <c r="J68" s="21">
        <f>COUNTIF(Quarter3!$E68:$H68,"yes")</f>
        <v>2</v>
      </c>
      <c r="K68" s="22">
        <f t="shared" si="2"/>
        <v>0</v>
      </c>
      <c r="L68" s="22">
        <f t="shared" ref="L68:L131" si="3">J68+K68</f>
        <v>2</v>
      </c>
      <c r="M68" s="6" t="str">
        <f>IFERROR(#REF!/#REF!,"")</f>
        <v/>
      </c>
    </row>
    <row r="69" spans="1:13" x14ac:dyDescent="0.25">
      <c r="A69" s="3" t="s">
        <v>134</v>
      </c>
      <c r="B69" s="3" t="s">
        <v>24</v>
      </c>
      <c r="C69" s="45">
        <f ca="1">IFERROR(NOW()-VLOOKUP(A69,Table6[[#All],[Employee Name]:[Date Joined]],3,0),"")</f>
        <v>286.62126018518757</v>
      </c>
      <c r="D69" s="13"/>
      <c r="E69" s="36" t="s">
        <v>2</v>
      </c>
      <c r="F69" s="17"/>
      <c r="G69" s="17"/>
      <c r="H69" s="37" t="s">
        <v>3</v>
      </c>
      <c r="I69" s="18"/>
      <c r="J69" s="21">
        <f>COUNTIF(Quarter3!$E69:$H69,"yes")</f>
        <v>1</v>
      </c>
      <c r="K69" s="22">
        <f t="shared" si="2"/>
        <v>1</v>
      </c>
      <c r="L69" s="22">
        <f t="shared" si="3"/>
        <v>2</v>
      </c>
      <c r="M69" s="6" t="str">
        <f>IFERROR(#REF!/#REF!,"")</f>
        <v/>
      </c>
    </row>
    <row r="70" spans="1:13" x14ac:dyDescent="0.25">
      <c r="A70" s="3" t="s">
        <v>128</v>
      </c>
      <c r="B70" s="3" t="s">
        <v>24</v>
      </c>
      <c r="C70" s="45">
        <f ca="1">IFERROR(NOW()-VLOOKUP(A70,Table6[[#All],[Employee Name]:[Date Joined]],3,0),"")</f>
        <v>272.62126018518757</v>
      </c>
      <c r="D70" s="13"/>
      <c r="E70" s="36" t="s">
        <v>2</v>
      </c>
      <c r="F70" s="17"/>
      <c r="G70" s="17"/>
      <c r="H70" s="36" t="s">
        <v>2</v>
      </c>
      <c r="I70" s="18"/>
      <c r="J70" s="21">
        <f>COUNTIF(Quarter3!$E70:$H70,"yes")</f>
        <v>2</v>
      </c>
      <c r="K70" s="22">
        <f t="shared" si="2"/>
        <v>0</v>
      </c>
      <c r="L70" s="22">
        <f t="shared" si="3"/>
        <v>2</v>
      </c>
      <c r="M70" s="6" t="str">
        <f>IFERROR(#REF!/#REF!,"")</f>
        <v/>
      </c>
    </row>
    <row r="71" spans="1:13" x14ac:dyDescent="0.25">
      <c r="A71" s="3" t="s">
        <v>126</v>
      </c>
      <c r="B71" s="3" t="s">
        <v>24</v>
      </c>
      <c r="C71" s="45">
        <f ca="1">IFERROR(NOW()-VLOOKUP(A71,Table6[[#All],[Employee Name]:[Date Joined]],3,0),"")</f>
        <v>2608.6212601851876</v>
      </c>
      <c r="D71" s="13"/>
      <c r="E71" s="37" t="s">
        <v>3</v>
      </c>
      <c r="F71" s="17"/>
      <c r="G71" s="17"/>
      <c r="H71" s="37" t="s">
        <v>3</v>
      </c>
      <c r="I71" s="18"/>
      <c r="J71" s="21">
        <f>COUNTIF(Quarter3!$E71:$H71,"yes")</f>
        <v>0</v>
      </c>
      <c r="K71" s="22">
        <f t="shared" si="2"/>
        <v>2</v>
      </c>
      <c r="L71" s="22">
        <f t="shared" si="3"/>
        <v>2</v>
      </c>
      <c r="M71" s="6" t="str">
        <f>IFERROR(#REF!/#REF!,"")</f>
        <v/>
      </c>
    </row>
    <row r="72" spans="1:13" x14ac:dyDescent="0.25">
      <c r="A72" s="3" t="s">
        <v>127</v>
      </c>
      <c r="B72" s="3" t="s">
        <v>24</v>
      </c>
      <c r="C72" s="45">
        <f ca="1">IFERROR(NOW()-VLOOKUP(A72,Table6[[#All],[Employee Name]:[Date Joined]],3,0),"")</f>
        <v>3639.6212601851876</v>
      </c>
      <c r="D72" s="13"/>
      <c r="E72" s="36" t="s">
        <v>2</v>
      </c>
      <c r="F72" s="17"/>
      <c r="G72" s="17"/>
      <c r="H72" s="36" t="s">
        <v>2</v>
      </c>
      <c r="I72" s="18"/>
      <c r="J72" s="21">
        <f>COUNTIF(Quarter3!$E72:$H72,"yes")</f>
        <v>2</v>
      </c>
      <c r="K72" s="22">
        <f t="shared" si="2"/>
        <v>0</v>
      </c>
      <c r="L72" s="22">
        <f t="shared" si="3"/>
        <v>2</v>
      </c>
      <c r="M72" s="6" t="str">
        <f>IFERROR(#REF!/#REF!,"")</f>
        <v/>
      </c>
    </row>
    <row r="73" spans="1:13" x14ac:dyDescent="0.25">
      <c r="A73" s="3" t="s">
        <v>129</v>
      </c>
      <c r="B73" s="3" t="s">
        <v>24</v>
      </c>
      <c r="C73" s="45">
        <f ca="1">IFERROR(NOW()-VLOOKUP(A73,Table6[[#All],[Employee Name]:[Date Joined]],3,0),"")</f>
        <v>727.62126018518757</v>
      </c>
      <c r="D73" s="13"/>
      <c r="E73" s="36" t="s">
        <v>2</v>
      </c>
      <c r="F73" s="17"/>
      <c r="G73" s="17"/>
      <c r="H73" s="36" t="s">
        <v>2</v>
      </c>
      <c r="I73" s="18"/>
      <c r="J73" s="21">
        <f>COUNTIF(Quarter3!$E73:$H73,"yes")</f>
        <v>2</v>
      </c>
      <c r="K73" s="22">
        <f t="shared" si="2"/>
        <v>0</v>
      </c>
      <c r="L73" s="22">
        <f t="shared" si="3"/>
        <v>2</v>
      </c>
      <c r="M73" s="6" t="str">
        <f>IFERROR(#REF!/#REF!,"")</f>
        <v/>
      </c>
    </row>
    <row r="74" spans="1:13" x14ac:dyDescent="0.25">
      <c r="A74" s="3" t="s">
        <v>130</v>
      </c>
      <c r="B74" s="3" t="s">
        <v>24</v>
      </c>
      <c r="C74" s="45">
        <f ca="1">IFERROR(NOW()-VLOOKUP(A74,Table6[[#All],[Employee Name]:[Date Joined]],3,0),"")</f>
        <v>1496.6212601851876</v>
      </c>
      <c r="D74" s="13"/>
      <c r="E74" s="36" t="s">
        <v>2</v>
      </c>
      <c r="F74" s="17"/>
      <c r="G74" s="17"/>
      <c r="H74" s="36" t="s">
        <v>2</v>
      </c>
      <c r="I74" s="18"/>
      <c r="J74" s="21">
        <f>COUNTIF(Quarter3!$E74:$H74,"yes")</f>
        <v>2</v>
      </c>
      <c r="K74" s="22">
        <f t="shared" si="2"/>
        <v>0</v>
      </c>
      <c r="L74" s="22">
        <f t="shared" si="3"/>
        <v>2</v>
      </c>
      <c r="M74" s="6" t="str">
        <f>IFERROR(#REF!/#REF!,"")</f>
        <v/>
      </c>
    </row>
    <row r="75" spans="1:13" x14ac:dyDescent="0.25">
      <c r="A75" s="3" t="s">
        <v>131</v>
      </c>
      <c r="B75" s="3" t="s">
        <v>24</v>
      </c>
      <c r="C75" s="45">
        <f ca="1">IFERROR(NOW()-VLOOKUP(A75,Table6[[#All],[Employee Name]:[Date Joined]],3,0),"")</f>
        <v>1965.6212601851876</v>
      </c>
      <c r="D75" s="13"/>
      <c r="E75" s="37" t="s">
        <v>3</v>
      </c>
      <c r="F75" s="17"/>
      <c r="G75" s="17"/>
      <c r="H75" s="37" t="s">
        <v>3</v>
      </c>
      <c r="I75" s="18"/>
      <c r="J75" s="21">
        <f>COUNTIF(Quarter3!$E75:$H75,"yes")</f>
        <v>0</v>
      </c>
      <c r="K75" s="22">
        <f t="shared" si="2"/>
        <v>2</v>
      </c>
      <c r="L75" s="22">
        <f t="shared" si="3"/>
        <v>2</v>
      </c>
      <c r="M75" s="6" t="str">
        <f>IFERROR(#REF!/#REF!,"")</f>
        <v/>
      </c>
    </row>
    <row r="76" spans="1:13" x14ac:dyDescent="0.25">
      <c r="A76" s="3" t="s">
        <v>132</v>
      </c>
      <c r="B76" s="3" t="s">
        <v>24</v>
      </c>
      <c r="C76" s="45">
        <f ca="1">IFERROR(NOW()-VLOOKUP(A76,Table6[[#All],[Employee Name]:[Date Joined]],3,0),"")</f>
        <v>447.62126018518757</v>
      </c>
      <c r="D76" s="13"/>
      <c r="E76" s="36" t="s">
        <v>2</v>
      </c>
      <c r="F76" s="17"/>
      <c r="G76" s="17"/>
      <c r="H76" s="37" t="s">
        <v>3</v>
      </c>
      <c r="I76" s="18"/>
      <c r="J76" s="21">
        <f>COUNTIF(Quarter3!$E76:$H76,"yes")</f>
        <v>1</v>
      </c>
      <c r="K76" s="22">
        <f t="shared" si="2"/>
        <v>1</v>
      </c>
      <c r="L76" s="22">
        <f t="shared" si="3"/>
        <v>2</v>
      </c>
      <c r="M76" s="6" t="str">
        <f>IFERROR(#REF!/#REF!,"")</f>
        <v/>
      </c>
    </row>
    <row r="77" spans="1:13" x14ac:dyDescent="0.25">
      <c r="A77" s="3" t="s">
        <v>133</v>
      </c>
      <c r="B77" s="3" t="s">
        <v>24</v>
      </c>
      <c r="C77" s="45">
        <f ca="1">IFERROR(NOW()-VLOOKUP(A77,Table6[[#All],[Employee Name]:[Date Joined]],3,0),"")</f>
        <v>2470.6212601851876</v>
      </c>
      <c r="D77" s="13"/>
      <c r="E77" s="36" t="s">
        <v>2</v>
      </c>
      <c r="F77" s="17"/>
      <c r="G77" s="17"/>
      <c r="H77" s="36" t="s">
        <v>2</v>
      </c>
      <c r="I77" s="18"/>
      <c r="J77" s="21">
        <f>COUNTIF(Quarter3!$E77:$H77,"yes")</f>
        <v>2</v>
      </c>
      <c r="K77" s="22">
        <f t="shared" si="2"/>
        <v>0</v>
      </c>
      <c r="L77" s="22">
        <f t="shared" si="3"/>
        <v>2</v>
      </c>
      <c r="M77" s="6" t="str">
        <f>IFERROR(#REF!/#REF!,"")</f>
        <v/>
      </c>
    </row>
    <row r="78" spans="1:13" x14ac:dyDescent="0.25">
      <c r="A78" s="3" t="s">
        <v>136</v>
      </c>
      <c r="B78" s="3" t="s">
        <v>24</v>
      </c>
      <c r="C78" s="45">
        <f ca="1">IFERROR(NOW()-VLOOKUP(A78,Table6[[#All],[Employee Name]:[Date Joined]],3,0),"")</f>
        <v>600.62126018518757</v>
      </c>
      <c r="D78" s="13"/>
      <c r="E78" s="36" t="s">
        <v>2</v>
      </c>
      <c r="F78" s="17"/>
      <c r="G78" s="17"/>
      <c r="H78" s="36" t="s">
        <v>2</v>
      </c>
      <c r="I78" s="18"/>
      <c r="J78" s="21">
        <f>COUNTIF(Quarter3!$E78:$H78,"yes")</f>
        <v>2</v>
      </c>
      <c r="K78" s="22">
        <f t="shared" si="2"/>
        <v>0</v>
      </c>
      <c r="L78" s="22">
        <f t="shared" si="3"/>
        <v>2</v>
      </c>
      <c r="M78" s="6" t="str">
        <f>IFERROR(#REF!/#REF!,"")</f>
        <v/>
      </c>
    </row>
    <row r="79" spans="1:13" x14ac:dyDescent="0.25">
      <c r="A79" s="3" t="s">
        <v>137</v>
      </c>
      <c r="B79" s="3" t="s">
        <v>24</v>
      </c>
      <c r="C79" s="45">
        <f ca="1">IFERROR(NOW()-VLOOKUP(A79,Table6[[#All],[Employee Name]:[Date Joined]],3,0),"")</f>
        <v>761.62126018518757</v>
      </c>
      <c r="D79" s="13"/>
      <c r="E79" s="36" t="s">
        <v>2</v>
      </c>
      <c r="F79" s="17"/>
      <c r="G79" s="17"/>
      <c r="H79" s="36" t="s">
        <v>2</v>
      </c>
      <c r="I79" s="18"/>
      <c r="J79" s="21">
        <f>COUNTIF(Quarter3!$E79:$H79,"yes")</f>
        <v>2</v>
      </c>
      <c r="K79" s="22">
        <f t="shared" si="2"/>
        <v>0</v>
      </c>
      <c r="L79" s="22">
        <f t="shared" si="3"/>
        <v>2</v>
      </c>
      <c r="M79" s="6" t="str">
        <f>IFERROR(#REF!/#REF!,"")</f>
        <v/>
      </c>
    </row>
    <row r="80" spans="1:13" x14ac:dyDescent="0.25">
      <c r="A80" s="3" t="s">
        <v>139</v>
      </c>
      <c r="B80" s="3" t="s">
        <v>25</v>
      </c>
      <c r="C80" s="45">
        <f ca="1">IFERROR(NOW()-VLOOKUP(A80,Table6[[#All],[Employee Name]:[Date Joined]],3,0),"")</f>
        <v>1166.6212601851876</v>
      </c>
      <c r="D80" s="13"/>
      <c r="E80" s="36" t="s">
        <v>2</v>
      </c>
      <c r="F80" s="17"/>
      <c r="G80" s="17"/>
      <c r="H80" s="36" t="s">
        <v>2</v>
      </c>
      <c r="I80" s="18"/>
      <c r="J80" s="21">
        <f>COUNTIF(Quarter3!$E80:$H80,"yes")</f>
        <v>2</v>
      </c>
      <c r="K80" s="22">
        <f t="shared" si="2"/>
        <v>0</v>
      </c>
      <c r="L80" s="22">
        <f t="shared" si="3"/>
        <v>2</v>
      </c>
      <c r="M80" s="6" t="str">
        <f>IFERROR(#REF!/#REF!,"")</f>
        <v/>
      </c>
    </row>
    <row r="81" spans="1:13" x14ac:dyDescent="0.25">
      <c r="A81" s="3" t="s">
        <v>140</v>
      </c>
      <c r="B81" s="3" t="s">
        <v>25</v>
      </c>
      <c r="C81" s="45">
        <f ca="1">IFERROR(NOW()-VLOOKUP(A81,Table6[[#All],[Employee Name]:[Date Joined]],3,0),"")</f>
        <v>6688.6212601851876</v>
      </c>
      <c r="D81" s="13"/>
      <c r="E81" s="36" t="s">
        <v>2</v>
      </c>
      <c r="F81" s="17"/>
      <c r="G81" s="17"/>
      <c r="H81" s="37" t="s">
        <v>3</v>
      </c>
      <c r="I81" s="18"/>
      <c r="J81" s="21">
        <f>COUNTIF(Quarter3!$E81:$H81,"yes")</f>
        <v>1</v>
      </c>
      <c r="K81" s="22">
        <f t="shared" si="2"/>
        <v>1</v>
      </c>
      <c r="L81" s="22">
        <f t="shared" si="3"/>
        <v>2</v>
      </c>
      <c r="M81" s="6" t="str">
        <f>IFERROR(#REF!/#REF!,"")</f>
        <v/>
      </c>
    </row>
    <row r="82" spans="1:13" x14ac:dyDescent="0.25">
      <c r="A82" s="3" t="s">
        <v>141</v>
      </c>
      <c r="B82" s="3" t="s">
        <v>25</v>
      </c>
      <c r="C82" s="45">
        <f ca="1">IFERROR(NOW()-VLOOKUP(A82,Table6[[#All],[Employee Name]:[Date Joined]],3,0),"")</f>
        <v>3729.6212601851876</v>
      </c>
      <c r="D82" s="13"/>
      <c r="E82" s="36" t="s">
        <v>2</v>
      </c>
      <c r="F82" s="17"/>
      <c r="G82" s="17"/>
      <c r="H82" s="37" t="s">
        <v>3</v>
      </c>
      <c r="I82" s="18"/>
      <c r="J82" s="21">
        <f>COUNTIF(Quarter3!$E82:$H82,"yes")</f>
        <v>1</v>
      </c>
      <c r="K82" s="22">
        <f t="shared" si="2"/>
        <v>1</v>
      </c>
      <c r="L82" s="22">
        <f t="shared" si="3"/>
        <v>2</v>
      </c>
      <c r="M82" s="6" t="str">
        <f>IFERROR(#REF!/#REF!,"")</f>
        <v/>
      </c>
    </row>
    <row r="83" spans="1:13" x14ac:dyDescent="0.25">
      <c r="A83" s="3" t="s">
        <v>142</v>
      </c>
      <c r="B83" s="3" t="s">
        <v>25</v>
      </c>
      <c r="C83" s="45">
        <f ca="1">IFERROR(NOW()-VLOOKUP(A83,Table6[[#All],[Employee Name]:[Date Joined]],3,0),"")</f>
        <v>1817.6212601851876</v>
      </c>
      <c r="D83" s="13"/>
      <c r="E83" s="36" t="s">
        <v>2</v>
      </c>
      <c r="F83" s="17"/>
      <c r="G83" s="17"/>
      <c r="H83" s="37" t="s">
        <v>3</v>
      </c>
      <c r="I83" s="18"/>
      <c r="J83" s="21">
        <f>COUNTIF(Quarter3!$E83:$H83,"yes")</f>
        <v>1</v>
      </c>
      <c r="K83" s="22">
        <f t="shared" si="2"/>
        <v>1</v>
      </c>
      <c r="L83" s="22">
        <f t="shared" si="3"/>
        <v>2</v>
      </c>
      <c r="M83" s="6" t="str">
        <f>IFERROR(#REF!/#REF!,"")</f>
        <v/>
      </c>
    </row>
    <row r="84" spans="1:13" x14ac:dyDescent="0.25">
      <c r="A84" s="3" t="s">
        <v>143</v>
      </c>
      <c r="B84" s="3" t="s">
        <v>25</v>
      </c>
      <c r="C84" s="45">
        <f ca="1">IFERROR(NOW()-VLOOKUP(A84,Table6[[#All],[Employee Name]:[Date Joined]],3,0),"")</f>
        <v>356.62126018518757</v>
      </c>
      <c r="D84" s="13"/>
      <c r="E84" s="36" t="s">
        <v>2</v>
      </c>
      <c r="F84" s="17"/>
      <c r="G84" s="17"/>
      <c r="H84" s="36" t="s">
        <v>2</v>
      </c>
      <c r="I84" s="18"/>
      <c r="J84" s="21">
        <f>COUNTIF(Quarter3!$E84:$H84,"yes")</f>
        <v>2</v>
      </c>
      <c r="K84" s="22">
        <f t="shared" si="2"/>
        <v>0</v>
      </c>
      <c r="L84" s="22">
        <f t="shared" si="3"/>
        <v>2</v>
      </c>
      <c r="M84" s="6" t="str">
        <f>IFERROR(#REF!/#REF!,"")</f>
        <v/>
      </c>
    </row>
    <row r="85" spans="1:13" x14ac:dyDescent="0.25">
      <c r="A85" s="3" t="s">
        <v>144</v>
      </c>
      <c r="B85" s="3" t="s">
        <v>25</v>
      </c>
      <c r="C85" s="45">
        <f ca="1">IFERROR(NOW()-VLOOKUP(A85,Table6[[#All],[Employee Name]:[Date Joined]],3,0),"")</f>
        <v>2196.6212601851876</v>
      </c>
      <c r="D85" s="13"/>
      <c r="E85" s="36" t="s">
        <v>2</v>
      </c>
      <c r="F85" s="17"/>
      <c r="G85" s="17"/>
      <c r="H85" s="36" t="s">
        <v>2</v>
      </c>
      <c r="I85" s="18"/>
      <c r="J85" s="21">
        <f>COUNTIF(Quarter3!$E85:$H85,"yes")</f>
        <v>2</v>
      </c>
      <c r="K85" s="22">
        <f t="shared" si="2"/>
        <v>0</v>
      </c>
      <c r="L85" s="22">
        <f t="shared" si="3"/>
        <v>2</v>
      </c>
      <c r="M85" s="6" t="str">
        <f>IFERROR(#REF!/#REF!,"")</f>
        <v/>
      </c>
    </row>
    <row r="86" spans="1:13" x14ac:dyDescent="0.25">
      <c r="A86" s="3" t="s">
        <v>146</v>
      </c>
      <c r="B86" s="3" t="s">
        <v>25</v>
      </c>
      <c r="C86" s="45">
        <f ca="1">IFERROR(NOW()-VLOOKUP(A86,Table6[[#All],[Employee Name]:[Date Joined]],3,0),"")</f>
        <v>929.62126018518757</v>
      </c>
      <c r="D86" s="13"/>
      <c r="E86" s="36" t="s">
        <v>2</v>
      </c>
      <c r="F86" s="17"/>
      <c r="G86" s="17"/>
      <c r="H86" s="36" t="s">
        <v>2</v>
      </c>
      <c r="I86" s="18"/>
      <c r="J86" s="21">
        <f>COUNTIF(Quarter3!$E86:$H86,"yes")</f>
        <v>2</v>
      </c>
      <c r="K86" s="22">
        <f t="shared" si="2"/>
        <v>0</v>
      </c>
      <c r="L86" s="22">
        <f t="shared" si="3"/>
        <v>2</v>
      </c>
      <c r="M86" s="6" t="str">
        <f>IFERROR(#REF!/#REF!,"")</f>
        <v/>
      </c>
    </row>
    <row r="87" spans="1:13" x14ac:dyDescent="0.25">
      <c r="A87" s="3" t="s">
        <v>249</v>
      </c>
      <c r="B87" s="3" t="s">
        <v>25</v>
      </c>
      <c r="C87" s="45">
        <f ca="1">IFERROR(NOW()-VLOOKUP(A87,Table6[[#All],[Employee Name]:[Date Joined]],3,0),"")</f>
        <v>195.62126018518757</v>
      </c>
      <c r="D87" s="13"/>
      <c r="E87" s="38" t="s">
        <v>41</v>
      </c>
      <c r="F87" s="17"/>
      <c r="G87" s="17"/>
      <c r="H87" s="38" t="s">
        <v>41</v>
      </c>
      <c r="I87" s="18"/>
      <c r="J87" s="21">
        <f>COUNTIF(Quarter3!$E87:$H87,"yes")</f>
        <v>0</v>
      </c>
      <c r="K87" s="22">
        <f t="shared" si="2"/>
        <v>0</v>
      </c>
      <c r="L87" s="22">
        <f t="shared" si="3"/>
        <v>0</v>
      </c>
      <c r="M87" s="6" t="str">
        <f>IFERROR(#REF!/#REF!,"")</f>
        <v/>
      </c>
    </row>
    <row r="88" spans="1:13" x14ac:dyDescent="0.25">
      <c r="A88" s="3" t="s">
        <v>148</v>
      </c>
      <c r="B88" s="3" t="s">
        <v>25</v>
      </c>
      <c r="C88" s="50">
        <f ca="1">IFERROR(NOW()-VLOOKUP(A88,Table6[[#All],[Employee Name]:[Date Joined]],3,0),"")</f>
        <v>629.62126018518757</v>
      </c>
      <c r="D88" s="13"/>
      <c r="E88" s="36" t="s">
        <v>2</v>
      </c>
      <c r="F88" s="17"/>
      <c r="G88" s="17"/>
      <c r="H88" s="36" t="s">
        <v>2</v>
      </c>
      <c r="I88" s="18"/>
      <c r="J88" s="21">
        <f>COUNTIF(Quarter3!$E88:$H88,"yes")</f>
        <v>2</v>
      </c>
      <c r="K88" s="22">
        <f t="shared" si="2"/>
        <v>0</v>
      </c>
      <c r="L88" s="22">
        <f t="shared" si="3"/>
        <v>2</v>
      </c>
      <c r="M88" s="6" t="str">
        <f>IFERROR(#REF!/#REF!,"")</f>
        <v/>
      </c>
    </row>
    <row r="89" spans="1:13" x14ac:dyDescent="0.25">
      <c r="A89" s="3" t="s">
        <v>149</v>
      </c>
      <c r="B89" s="3" t="s">
        <v>25</v>
      </c>
      <c r="C89" s="50">
        <f ca="1">IFERROR(NOW()-VLOOKUP(A89,Table6[[#All],[Employee Name]:[Date Joined]],3,0),"")</f>
        <v>797.62126018518757</v>
      </c>
      <c r="D89" s="13"/>
      <c r="E89" s="36" t="s">
        <v>2</v>
      </c>
      <c r="F89" s="17"/>
      <c r="G89" s="17"/>
      <c r="H89" s="36" t="s">
        <v>2</v>
      </c>
      <c r="I89" s="18"/>
      <c r="J89" s="21">
        <f>COUNTIF(Quarter3!$E89:$H89,"yes")</f>
        <v>2</v>
      </c>
      <c r="K89" s="22">
        <f t="shared" si="2"/>
        <v>0</v>
      </c>
      <c r="L89" s="22">
        <f t="shared" si="3"/>
        <v>2</v>
      </c>
      <c r="M89" s="6" t="str">
        <f>IFERROR(#REF!/#REF!,"")</f>
        <v/>
      </c>
    </row>
    <row r="90" spans="1:13" x14ac:dyDescent="0.25">
      <c r="A90" s="3" t="s">
        <v>151</v>
      </c>
      <c r="B90" s="3" t="s">
        <v>25</v>
      </c>
      <c r="C90" s="50">
        <f ca="1">IFERROR(NOW()-VLOOKUP(A90,Table6[[#All],[Employee Name]:[Date Joined]],3,0),"")</f>
        <v>1068.6212601851876</v>
      </c>
      <c r="D90" s="13"/>
      <c r="E90" s="36" t="s">
        <v>2</v>
      </c>
      <c r="F90" s="17"/>
      <c r="G90" s="17"/>
      <c r="H90" s="37" t="s">
        <v>3</v>
      </c>
      <c r="I90" s="18"/>
      <c r="J90" s="21">
        <f>COUNTIF(Quarter3!$E90:$H90,"yes")</f>
        <v>1</v>
      </c>
      <c r="K90" s="22">
        <f t="shared" si="2"/>
        <v>1</v>
      </c>
      <c r="L90" s="22">
        <f t="shared" si="3"/>
        <v>2</v>
      </c>
      <c r="M90" s="6" t="str">
        <f>IFERROR(#REF!/#REF!,"")</f>
        <v/>
      </c>
    </row>
    <row r="91" spans="1:13" x14ac:dyDescent="0.25">
      <c r="A91" s="3" t="s">
        <v>250</v>
      </c>
      <c r="B91" s="3" t="s">
        <v>25</v>
      </c>
      <c r="C91" s="50" t="str">
        <f ca="1">IFERROR(NOW()-VLOOKUP(A91,Table6[[#All],[Employee Name]:[Date Joined]],3,0),"")</f>
        <v/>
      </c>
      <c r="D91" s="13"/>
      <c r="E91" s="38" t="s">
        <v>41</v>
      </c>
      <c r="F91" s="17"/>
      <c r="G91" s="17"/>
      <c r="H91" s="38" t="s">
        <v>41</v>
      </c>
      <c r="I91" s="18"/>
      <c r="J91" s="21">
        <f>COUNTIF(Quarter3!$E91:$H91,"yes")</f>
        <v>0</v>
      </c>
      <c r="K91" s="22">
        <f t="shared" si="2"/>
        <v>0</v>
      </c>
      <c r="L91" s="22">
        <f t="shared" si="3"/>
        <v>0</v>
      </c>
      <c r="M91" s="6" t="str">
        <f>IFERROR(#REF!/#REF!,"")</f>
        <v/>
      </c>
    </row>
    <row r="92" spans="1:13" x14ac:dyDescent="0.25">
      <c r="A92" s="3" t="s">
        <v>152</v>
      </c>
      <c r="B92" s="3" t="s">
        <v>25</v>
      </c>
      <c r="C92" s="50">
        <f ca="1">IFERROR(NOW()-VLOOKUP(A92,Table6[[#All],[Employee Name]:[Date Joined]],3,0),"")</f>
        <v>153.62126018518757</v>
      </c>
      <c r="D92" s="13"/>
      <c r="E92" s="38" t="s">
        <v>41</v>
      </c>
      <c r="F92" s="17"/>
      <c r="G92" s="17"/>
      <c r="H92" s="38" t="s">
        <v>41</v>
      </c>
      <c r="I92" s="18"/>
      <c r="J92" s="21">
        <f>COUNTIF(Quarter3!$E92:$H92,"yes")</f>
        <v>0</v>
      </c>
      <c r="K92" s="22">
        <f t="shared" si="2"/>
        <v>0</v>
      </c>
      <c r="L92" s="22">
        <f t="shared" si="3"/>
        <v>0</v>
      </c>
      <c r="M92" s="6" t="str">
        <f>IFERROR(#REF!/#REF!,"")</f>
        <v/>
      </c>
    </row>
    <row r="93" spans="1:13" x14ac:dyDescent="0.25">
      <c r="A93" s="3" t="s">
        <v>153</v>
      </c>
      <c r="B93" s="3" t="s">
        <v>25</v>
      </c>
      <c r="C93" s="50">
        <f ca="1">IFERROR(NOW()-VLOOKUP(A93,Table6[[#All],[Employee Name]:[Date Joined]],3,0),"")</f>
        <v>433.62126018518757</v>
      </c>
      <c r="D93" s="13"/>
      <c r="E93" s="36" t="s">
        <v>2</v>
      </c>
      <c r="F93" s="17"/>
      <c r="G93" s="17"/>
      <c r="H93" s="36" t="s">
        <v>2</v>
      </c>
      <c r="I93" s="18"/>
      <c r="J93" s="21">
        <f>COUNTIF(Quarter3!$E93:$H93,"yes")</f>
        <v>2</v>
      </c>
      <c r="K93" s="22">
        <f t="shared" si="2"/>
        <v>0</v>
      </c>
      <c r="L93" s="22">
        <f t="shared" si="3"/>
        <v>2</v>
      </c>
      <c r="M93" s="6" t="str">
        <f>IFERROR(#REF!/#REF!,"")</f>
        <v/>
      </c>
    </row>
    <row r="94" spans="1:13" x14ac:dyDescent="0.25">
      <c r="A94" s="3" t="s">
        <v>154</v>
      </c>
      <c r="B94" s="3" t="s">
        <v>33</v>
      </c>
      <c r="C94" s="50">
        <f ca="1">IFERROR(NOW()-VLOOKUP(A94,Table6[[#All],[Employee Name]:[Date Joined]],3,0),"")</f>
        <v>5921.6212601851876</v>
      </c>
      <c r="D94" s="13"/>
      <c r="E94" s="36" t="s">
        <v>2</v>
      </c>
      <c r="F94" s="17"/>
      <c r="G94" s="17"/>
      <c r="H94" s="36" t="s">
        <v>2</v>
      </c>
      <c r="I94" s="18"/>
      <c r="J94" s="21">
        <f>COUNTIF(Quarter3!$E94:$H94,"yes")</f>
        <v>2</v>
      </c>
      <c r="K94" s="22">
        <f t="shared" si="2"/>
        <v>0</v>
      </c>
      <c r="L94" s="22">
        <f t="shared" si="3"/>
        <v>2</v>
      </c>
      <c r="M94" s="6" t="str">
        <f>IFERROR(#REF!/#REF!,"")</f>
        <v/>
      </c>
    </row>
    <row r="95" spans="1:13" x14ac:dyDescent="0.25">
      <c r="A95" s="3" t="s">
        <v>155</v>
      </c>
      <c r="B95" s="3" t="s">
        <v>33</v>
      </c>
      <c r="C95" s="50">
        <f ca="1">IFERROR(NOW()-VLOOKUP(A95,Table6[[#All],[Employee Name]:[Date Joined]],3,0),"")</f>
        <v>937.62126018518757</v>
      </c>
      <c r="D95" s="13"/>
      <c r="E95" s="36" t="s">
        <v>2</v>
      </c>
      <c r="F95" s="17"/>
      <c r="G95" s="17"/>
      <c r="H95" s="37" t="s">
        <v>3</v>
      </c>
      <c r="I95" s="18"/>
      <c r="J95" s="21">
        <f>COUNTIF(Quarter3!$E95:$H95,"yes")</f>
        <v>1</v>
      </c>
      <c r="K95" s="22">
        <f t="shared" si="2"/>
        <v>1</v>
      </c>
      <c r="L95" s="22">
        <f t="shared" si="3"/>
        <v>2</v>
      </c>
      <c r="M95" s="6" t="str">
        <f>IFERROR(#REF!/#REF!,"")</f>
        <v/>
      </c>
    </row>
    <row r="96" spans="1:13" x14ac:dyDescent="0.25">
      <c r="A96" s="3" t="s">
        <v>156</v>
      </c>
      <c r="B96" s="3" t="s">
        <v>33</v>
      </c>
      <c r="C96" s="50">
        <f ca="1">IFERROR(NOW()-VLOOKUP(A96,Table6[[#All],[Employee Name]:[Date Joined]],3,0),"")</f>
        <v>412.62126018518757</v>
      </c>
      <c r="D96" s="13"/>
      <c r="E96" s="36" t="s">
        <v>2</v>
      </c>
      <c r="F96" s="17"/>
      <c r="G96" s="17"/>
      <c r="H96" s="37" t="s">
        <v>3</v>
      </c>
      <c r="I96" s="18"/>
      <c r="J96" s="21">
        <f>COUNTIF(Quarter3!$E96:$H96,"yes")</f>
        <v>1</v>
      </c>
      <c r="K96" s="22">
        <f t="shared" si="2"/>
        <v>1</v>
      </c>
      <c r="L96" s="22">
        <f t="shared" si="3"/>
        <v>2</v>
      </c>
      <c r="M96" s="6" t="str">
        <f>IFERROR(#REF!/#REF!,"")</f>
        <v/>
      </c>
    </row>
    <row r="97" spans="1:13" x14ac:dyDescent="0.25">
      <c r="A97" s="3" t="s">
        <v>158</v>
      </c>
      <c r="B97" s="3" t="s">
        <v>9</v>
      </c>
      <c r="C97" s="50">
        <f ca="1">IFERROR(NOW()-VLOOKUP(A97,Table6[[#All],[Employee Name]:[Date Joined]],3,0),"")</f>
        <v>895.62126018518757</v>
      </c>
      <c r="D97" s="13"/>
      <c r="E97" s="36" t="s">
        <v>2</v>
      </c>
      <c r="F97" s="17"/>
      <c r="G97" s="17"/>
      <c r="H97" s="37" t="s">
        <v>3</v>
      </c>
      <c r="I97" s="18"/>
      <c r="J97" s="21">
        <f>COUNTIF(Quarter3!$E97:$H97,"yes")</f>
        <v>1</v>
      </c>
      <c r="K97" s="22">
        <f t="shared" si="2"/>
        <v>1</v>
      </c>
      <c r="L97" s="22">
        <f t="shared" si="3"/>
        <v>2</v>
      </c>
      <c r="M97" s="6" t="str">
        <f>IFERROR(#REF!/#REF!,"")</f>
        <v/>
      </c>
    </row>
    <row r="98" spans="1:13" x14ac:dyDescent="0.25">
      <c r="A98" s="3" t="s">
        <v>159</v>
      </c>
      <c r="B98" s="3" t="s">
        <v>9</v>
      </c>
      <c r="C98" s="50">
        <f ca="1">IFERROR(NOW()-VLOOKUP(A98,Table6[[#All],[Employee Name]:[Date Joined]],3,0),"")</f>
        <v>6718.6212601851876</v>
      </c>
      <c r="D98" s="13"/>
      <c r="E98" s="36" t="s">
        <v>2</v>
      </c>
      <c r="F98" s="17"/>
      <c r="G98" s="17"/>
      <c r="H98" s="37" t="s">
        <v>3</v>
      </c>
      <c r="I98" s="18"/>
      <c r="J98" s="21">
        <f>COUNTIF(Quarter3!$E98:$H98,"yes")</f>
        <v>1</v>
      </c>
      <c r="K98" s="22">
        <f t="shared" si="2"/>
        <v>1</v>
      </c>
      <c r="L98" s="22">
        <f t="shared" si="3"/>
        <v>2</v>
      </c>
      <c r="M98" s="6" t="str">
        <f>IFERROR(#REF!/#REF!,"")</f>
        <v/>
      </c>
    </row>
    <row r="99" spans="1:13" x14ac:dyDescent="0.25">
      <c r="A99" s="3" t="s">
        <v>161</v>
      </c>
      <c r="B99" s="3" t="s">
        <v>9</v>
      </c>
      <c r="C99" s="50">
        <f ca="1">IFERROR(NOW()-VLOOKUP(A99,Table6[[#All],[Employee Name]:[Date Joined]],3,0),"")</f>
        <v>6598.6212601851876</v>
      </c>
      <c r="D99" s="13"/>
      <c r="E99" s="36" t="s">
        <v>2</v>
      </c>
      <c r="F99" s="17"/>
      <c r="G99" s="17"/>
      <c r="H99" s="36" t="s">
        <v>2</v>
      </c>
      <c r="I99" s="18"/>
      <c r="J99" s="21">
        <f>COUNTIF(Quarter3!$E99:$H99,"yes")</f>
        <v>2</v>
      </c>
      <c r="K99" s="22">
        <f t="shared" si="2"/>
        <v>0</v>
      </c>
      <c r="L99" s="22">
        <f t="shared" si="3"/>
        <v>2</v>
      </c>
      <c r="M99" s="6" t="str">
        <f>IFERROR(#REF!/#REF!,"")</f>
        <v/>
      </c>
    </row>
    <row r="100" spans="1:13" x14ac:dyDescent="0.25">
      <c r="A100" s="3" t="s">
        <v>162</v>
      </c>
      <c r="B100" s="3" t="s">
        <v>9</v>
      </c>
      <c r="C100" s="50">
        <f ca="1">IFERROR(NOW()-VLOOKUP(A100,Table6[[#All],[Employee Name]:[Date Joined]],3,0),"")</f>
        <v>342.62126018518757</v>
      </c>
      <c r="D100" s="13"/>
      <c r="E100" s="36" t="s">
        <v>2</v>
      </c>
      <c r="F100" s="17"/>
      <c r="G100" s="17"/>
      <c r="H100" s="36" t="s">
        <v>2</v>
      </c>
      <c r="I100" s="18"/>
      <c r="J100" s="21">
        <f>COUNTIF(Quarter3!$E100:$H100,"yes")</f>
        <v>2</v>
      </c>
      <c r="K100" s="22">
        <f t="shared" si="2"/>
        <v>0</v>
      </c>
      <c r="L100" s="22">
        <f t="shared" si="3"/>
        <v>2</v>
      </c>
      <c r="M100" s="6" t="str">
        <f>IFERROR(#REF!/#REF!,"")</f>
        <v/>
      </c>
    </row>
    <row r="101" spans="1:13" x14ac:dyDescent="0.25">
      <c r="A101" s="3" t="s">
        <v>163</v>
      </c>
      <c r="B101" s="3" t="s">
        <v>26</v>
      </c>
      <c r="C101" s="50">
        <f ca="1">IFERROR(NOW()-VLOOKUP(A101,Table6[[#All],[Employee Name]:[Date Joined]],3,0),"")</f>
        <v>509.62126018518757</v>
      </c>
      <c r="D101" s="13"/>
      <c r="E101" s="36" t="s">
        <v>2</v>
      </c>
      <c r="F101" s="17"/>
      <c r="G101" s="17"/>
      <c r="H101" s="36" t="s">
        <v>2</v>
      </c>
      <c r="I101" s="18"/>
      <c r="J101" s="21">
        <f>COUNTIF(Quarter3!$E101:$H101,"yes")</f>
        <v>2</v>
      </c>
      <c r="K101" s="22">
        <f t="shared" si="2"/>
        <v>0</v>
      </c>
      <c r="L101" s="22">
        <f t="shared" si="3"/>
        <v>2</v>
      </c>
      <c r="M101" s="6" t="str">
        <f>IFERROR(#REF!/#REF!,"")</f>
        <v/>
      </c>
    </row>
    <row r="102" spans="1:13" x14ac:dyDescent="0.25">
      <c r="A102" s="3" t="s">
        <v>164</v>
      </c>
      <c r="B102" s="3" t="s">
        <v>26</v>
      </c>
      <c r="C102" s="50">
        <f ca="1">IFERROR(NOW()-VLOOKUP(A102,Table6[[#All],[Employee Name]:[Date Joined]],3,0),"")</f>
        <v>559.62126018518757</v>
      </c>
      <c r="D102" s="13"/>
      <c r="E102" s="36" t="s">
        <v>2</v>
      </c>
      <c r="F102" s="17"/>
      <c r="G102" s="17"/>
      <c r="H102" s="36" t="s">
        <v>2</v>
      </c>
      <c r="I102" s="18"/>
      <c r="J102" s="21">
        <f>COUNTIF(Quarter3!$E102:$H102,"yes")</f>
        <v>2</v>
      </c>
      <c r="K102" s="22">
        <f t="shared" si="2"/>
        <v>0</v>
      </c>
      <c r="L102" s="22">
        <f t="shared" si="3"/>
        <v>2</v>
      </c>
      <c r="M102" s="6" t="str">
        <f>IFERROR(#REF!/#REF!,"")</f>
        <v/>
      </c>
    </row>
    <row r="103" spans="1:13" x14ac:dyDescent="0.25">
      <c r="A103" s="3" t="s">
        <v>165</v>
      </c>
      <c r="B103" s="3" t="s">
        <v>26</v>
      </c>
      <c r="C103" s="50">
        <f ca="1">IFERROR(NOW()-VLOOKUP(A103,Table6[[#All],[Employee Name]:[Date Joined]],3,0),"")</f>
        <v>1749.6212601851876</v>
      </c>
      <c r="D103" s="13"/>
      <c r="E103" s="36" t="s">
        <v>2</v>
      </c>
      <c r="F103" s="17"/>
      <c r="G103" s="17"/>
      <c r="H103" s="36" t="s">
        <v>2</v>
      </c>
      <c r="I103" s="18"/>
      <c r="J103" s="21">
        <f>COUNTIF(Quarter3!$E103:$H103,"yes")</f>
        <v>2</v>
      </c>
      <c r="K103" s="22">
        <f t="shared" si="2"/>
        <v>0</v>
      </c>
      <c r="L103" s="22">
        <f t="shared" si="3"/>
        <v>2</v>
      </c>
      <c r="M103" s="6" t="str">
        <f>IFERROR(#REF!/#REF!,"")</f>
        <v/>
      </c>
    </row>
    <row r="104" spans="1:13" x14ac:dyDescent="0.25">
      <c r="A104" s="3" t="s">
        <v>166</v>
      </c>
      <c r="B104" s="3" t="s">
        <v>26</v>
      </c>
      <c r="C104" s="50">
        <f ca="1">IFERROR(NOW()-VLOOKUP(A104,Table6[[#All],[Employee Name]:[Date Joined]],3,0),"")</f>
        <v>4253.6212601851876</v>
      </c>
      <c r="D104" s="13"/>
      <c r="E104" s="37" t="s">
        <v>3</v>
      </c>
      <c r="F104" s="17"/>
      <c r="G104" s="17"/>
      <c r="H104" s="36" t="s">
        <v>2</v>
      </c>
      <c r="I104" s="18"/>
      <c r="J104" s="21">
        <f>COUNTIF(Quarter3!$E104:$H104,"yes")</f>
        <v>1</v>
      </c>
      <c r="K104" s="22">
        <f t="shared" si="2"/>
        <v>1</v>
      </c>
      <c r="L104" s="22">
        <f t="shared" si="3"/>
        <v>2</v>
      </c>
      <c r="M104" s="6" t="str">
        <f>IFERROR(#REF!/#REF!,"")</f>
        <v/>
      </c>
    </row>
    <row r="105" spans="1:13" x14ac:dyDescent="0.25">
      <c r="A105" s="3" t="s">
        <v>167</v>
      </c>
      <c r="B105" s="3" t="s">
        <v>26</v>
      </c>
      <c r="C105" s="50">
        <f ca="1">IFERROR(NOW()-VLOOKUP(A105,Table6[[#All],[Employee Name]:[Date Joined]],3,0),"")</f>
        <v>720.62126018518757</v>
      </c>
      <c r="D105" s="13"/>
      <c r="E105" s="36" t="s">
        <v>2</v>
      </c>
      <c r="F105" s="17"/>
      <c r="G105" s="17"/>
      <c r="H105" s="36" t="s">
        <v>2</v>
      </c>
      <c r="I105" s="18"/>
      <c r="J105" s="21">
        <f>COUNTIF(Quarter3!$E105:$H105,"yes")</f>
        <v>2</v>
      </c>
      <c r="K105" s="22">
        <f t="shared" si="2"/>
        <v>0</v>
      </c>
      <c r="L105" s="22">
        <f t="shared" si="3"/>
        <v>2</v>
      </c>
      <c r="M105" s="6" t="str">
        <f>IFERROR(#REF!/#REF!,"")</f>
        <v/>
      </c>
    </row>
    <row r="106" spans="1:13" x14ac:dyDescent="0.25">
      <c r="A106" s="3" t="s">
        <v>168</v>
      </c>
      <c r="B106" s="3" t="s">
        <v>27</v>
      </c>
      <c r="C106" s="50">
        <f ca="1">IFERROR(NOW()-VLOOKUP(A106,Table6[[#All],[Employee Name]:[Date Joined]],3,0),"")</f>
        <v>958.62126018518757</v>
      </c>
      <c r="D106" s="13"/>
      <c r="E106" s="36" t="s">
        <v>2</v>
      </c>
      <c r="F106" s="17"/>
      <c r="G106" s="17"/>
      <c r="H106" s="36" t="s">
        <v>2</v>
      </c>
      <c r="I106" s="18"/>
      <c r="J106" s="21">
        <f>COUNTIF(Quarter3!$E106:$H106,"yes")</f>
        <v>2</v>
      </c>
      <c r="K106" s="22">
        <f t="shared" si="2"/>
        <v>0</v>
      </c>
      <c r="L106" s="22">
        <f t="shared" si="3"/>
        <v>2</v>
      </c>
      <c r="M106" s="6" t="str">
        <f>IFERROR(#REF!/#REF!,"")</f>
        <v/>
      </c>
    </row>
    <row r="107" spans="1:13" x14ac:dyDescent="0.25">
      <c r="A107" s="3" t="s">
        <v>169</v>
      </c>
      <c r="B107" s="3" t="s">
        <v>27</v>
      </c>
      <c r="C107" s="50">
        <f ca="1">IFERROR(NOW()-VLOOKUP(A107,Table6[[#All],[Employee Name]:[Date Joined]],3,0),"")</f>
        <v>1697.6212601851876</v>
      </c>
      <c r="D107" s="13"/>
      <c r="E107" s="36" t="s">
        <v>2</v>
      </c>
      <c r="F107" s="17"/>
      <c r="G107" s="17"/>
      <c r="H107" s="36" t="s">
        <v>2</v>
      </c>
      <c r="I107" s="18"/>
      <c r="J107" s="21">
        <f>COUNTIF(Quarter3!$E107:$H107,"yes")</f>
        <v>2</v>
      </c>
      <c r="K107" s="22">
        <f t="shared" si="2"/>
        <v>0</v>
      </c>
      <c r="L107" s="22">
        <f t="shared" si="3"/>
        <v>2</v>
      </c>
      <c r="M107" s="6" t="str">
        <f>IFERROR(#REF!/#REF!,"")</f>
        <v/>
      </c>
    </row>
    <row r="108" spans="1:13" x14ac:dyDescent="0.25">
      <c r="A108" s="3" t="s">
        <v>170</v>
      </c>
      <c r="B108" s="3" t="s">
        <v>27</v>
      </c>
      <c r="C108" s="50">
        <f ca="1">IFERROR(NOW()-VLOOKUP(A108,Table6[[#All],[Employee Name]:[Date Joined]],3,0),"")</f>
        <v>1040.6212601851876</v>
      </c>
      <c r="D108" s="13"/>
      <c r="E108" s="36" t="s">
        <v>2</v>
      </c>
      <c r="F108" s="17"/>
      <c r="G108" s="17"/>
      <c r="H108" s="36" t="s">
        <v>2</v>
      </c>
      <c r="I108" s="18"/>
      <c r="J108" s="21">
        <f>COUNTIF(Quarter3!$E108:$H108,"yes")</f>
        <v>2</v>
      </c>
      <c r="K108" s="22">
        <f t="shared" si="2"/>
        <v>0</v>
      </c>
      <c r="L108" s="22">
        <f t="shared" si="3"/>
        <v>2</v>
      </c>
      <c r="M108" s="6" t="str">
        <f>IFERROR(#REF!/#REF!,"")</f>
        <v/>
      </c>
    </row>
    <row r="109" spans="1:13" x14ac:dyDescent="0.25">
      <c r="A109" s="3" t="s">
        <v>171</v>
      </c>
      <c r="B109" s="3" t="s">
        <v>27</v>
      </c>
      <c r="C109" s="50">
        <f ca="1">IFERROR(NOW()-VLOOKUP(A109,Table6[[#All],[Employee Name]:[Date Joined]],3,0),"")</f>
        <v>636.62126018518757</v>
      </c>
      <c r="D109" s="13"/>
      <c r="E109" s="36" t="s">
        <v>2</v>
      </c>
      <c r="F109" s="17"/>
      <c r="G109" s="17"/>
      <c r="H109" s="37" t="s">
        <v>3</v>
      </c>
      <c r="I109" s="18"/>
      <c r="J109" s="21">
        <f>COUNTIF(Quarter3!$E109:$H109,"yes")</f>
        <v>1</v>
      </c>
      <c r="K109" s="22">
        <f t="shared" si="2"/>
        <v>1</v>
      </c>
      <c r="L109" s="22">
        <f t="shared" si="3"/>
        <v>2</v>
      </c>
      <c r="M109" s="6" t="str">
        <f>IFERROR(#REF!/#REF!,"")</f>
        <v/>
      </c>
    </row>
    <row r="110" spans="1:13" x14ac:dyDescent="0.25">
      <c r="A110" s="3" t="s">
        <v>172</v>
      </c>
      <c r="B110" s="3" t="s">
        <v>28</v>
      </c>
      <c r="C110" s="50">
        <f ca="1">IFERROR(NOW()-VLOOKUP(A110,Table6[[#All],[Employee Name]:[Date Joined]],3,0),"")</f>
        <v>370.62126018518757</v>
      </c>
      <c r="D110" s="13"/>
      <c r="E110" s="37" t="s">
        <v>3</v>
      </c>
      <c r="F110" s="17"/>
      <c r="G110" s="17"/>
      <c r="H110" s="37" t="s">
        <v>3</v>
      </c>
      <c r="I110" s="18"/>
      <c r="J110" s="21">
        <f>COUNTIF(Quarter3!$E110:$H110,"yes")</f>
        <v>0</v>
      </c>
      <c r="K110" s="22">
        <f t="shared" si="2"/>
        <v>2</v>
      </c>
      <c r="L110" s="22">
        <f t="shared" si="3"/>
        <v>2</v>
      </c>
      <c r="M110" s="6" t="str">
        <f>IFERROR(#REF!/#REF!,"")</f>
        <v/>
      </c>
    </row>
    <row r="111" spans="1:13" x14ac:dyDescent="0.25">
      <c r="A111" s="3" t="s">
        <v>173</v>
      </c>
      <c r="B111" s="3" t="s">
        <v>28</v>
      </c>
      <c r="C111" s="50">
        <f ca="1">IFERROR(NOW()-VLOOKUP(A111,Table6[[#All],[Employee Name]:[Date Joined]],3,0),"")</f>
        <v>15091.621260185188</v>
      </c>
      <c r="D111" s="13"/>
      <c r="E111" s="36" t="s">
        <v>2</v>
      </c>
      <c r="F111" s="17"/>
      <c r="G111" s="17"/>
      <c r="H111" s="36" t="s">
        <v>2</v>
      </c>
      <c r="I111" s="18"/>
      <c r="J111" s="21">
        <f>COUNTIF(Quarter3!$E111:$H111,"yes")</f>
        <v>2</v>
      </c>
      <c r="K111" s="22">
        <f t="shared" si="2"/>
        <v>0</v>
      </c>
      <c r="L111" s="22">
        <f t="shared" si="3"/>
        <v>2</v>
      </c>
      <c r="M111" s="6" t="str">
        <f>IFERROR(#REF!/#REF!,"")</f>
        <v/>
      </c>
    </row>
    <row r="112" spans="1:13" x14ac:dyDescent="0.25">
      <c r="A112" s="3" t="s">
        <v>174</v>
      </c>
      <c r="B112" s="3" t="s">
        <v>28</v>
      </c>
      <c r="C112" s="50">
        <f ca="1">IFERROR(NOW()-VLOOKUP(A112,Table6[[#All],[Employee Name]:[Date Joined]],3,0),"")</f>
        <v>2180.6212601851876</v>
      </c>
      <c r="D112" s="13"/>
      <c r="E112" s="36" t="s">
        <v>2</v>
      </c>
      <c r="F112" s="17"/>
      <c r="G112" s="17"/>
      <c r="H112" s="36" t="s">
        <v>2</v>
      </c>
      <c r="I112" s="18"/>
      <c r="J112" s="21">
        <f>COUNTIF(Quarter3!$E112:$H112,"yes")</f>
        <v>2</v>
      </c>
      <c r="K112" s="22">
        <f t="shared" si="2"/>
        <v>0</v>
      </c>
      <c r="L112" s="22">
        <f t="shared" si="3"/>
        <v>2</v>
      </c>
      <c r="M112" s="6" t="str">
        <f>IFERROR(#REF!/#REF!,"")</f>
        <v/>
      </c>
    </row>
    <row r="113" spans="1:13" x14ac:dyDescent="0.25">
      <c r="A113" s="3" t="s">
        <v>175</v>
      </c>
      <c r="B113" s="3" t="s">
        <v>28</v>
      </c>
      <c r="C113" s="50">
        <f ca="1">IFERROR(NOW()-VLOOKUP(A113,Table6[[#All],[Employee Name]:[Date Joined]],3,0),"")</f>
        <v>417.62126018518757</v>
      </c>
      <c r="D113" s="13"/>
      <c r="E113" s="36" t="s">
        <v>2</v>
      </c>
      <c r="F113" s="17"/>
      <c r="G113" s="17"/>
      <c r="H113" s="37" t="s">
        <v>3</v>
      </c>
      <c r="I113" s="18"/>
      <c r="J113" s="21">
        <f>COUNTIF(Quarter3!$E113:$H113,"yes")</f>
        <v>1</v>
      </c>
      <c r="K113" s="22">
        <f t="shared" si="2"/>
        <v>1</v>
      </c>
      <c r="L113" s="22">
        <f t="shared" si="3"/>
        <v>2</v>
      </c>
      <c r="M113" s="6" t="str">
        <f>IFERROR(#REF!/#REF!,"")</f>
        <v/>
      </c>
    </row>
    <row r="114" spans="1:13" x14ac:dyDescent="0.25">
      <c r="A114" s="3" t="s">
        <v>176</v>
      </c>
      <c r="B114" s="3" t="s">
        <v>28</v>
      </c>
      <c r="C114" s="50">
        <f ca="1">IFERROR(NOW()-VLOOKUP(A114,Table6[[#All],[Employee Name]:[Date Joined]],3,0),"")</f>
        <v>387.62126018518757</v>
      </c>
      <c r="D114" s="13"/>
      <c r="E114" s="36" t="s">
        <v>2</v>
      </c>
      <c r="F114" s="17"/>
      <c r="G114" s="17"/>
      <c r="H114" s="36" t="s">
        <v>2</v>
      </c>
      <c r="I114" s="18"/>
      <c r="J114" s="21">
        <f>COUNTIF(Quarter3!$E114:$H114,"yes")</f>
        <v>2</v>
      </c>
      <c r="K114" s="22">
        <f t="shared" si="2"/>
        <v>0</v>
      </c>
      <c r="L114" s="22">
        <f t="shared" si="3"/>
        <v>2</v>
      </c>
      <c r="M114" s="6" t="str">
        <f>IFERROR(#REF!/#REF!,"")</f>
        <v/>
      </c>
    </row>
    <row r="115" spans="1:13" x14ac:dyDescent="0.25">
      <c r="A115" s="3" t="s">
        <v>177</v>
      </c>
      <c r="B115" s="3" t="s">
        <v>28</v>
      </c>
      <c r="C115" s="50">
        <f ca="1">IFERROR(NOW()-VLOOKUP(A115,Table6[[#All],[Employee Name]:[Date Joined]],3,0),"")</f>
        <v>2029.6212601851876</v>
      </c>
      <c r="D115" s="13"/>
      <c r="E115" s="36" t="s">
        <v>2</v>
      </c>
      <c r="F115" s="17"/>
      <c r="G115" s="17"/>
      <c r="H115" s="36" t="s">
        <v>2</v>
      </c>
      <c r="I115" s="18"/>
      <c r="J115" s="21">
        <f>COUNTIF(Quarter3!$E115:$H115,"yes")</f>
        <v>2</v>
      </c>
      <c r="K115" s="22">
        <f t="shared" si="2"/>
        <v>0</v>
      </c>
      <c r="L115" s="22">
        <f t="shared" si="3"/>
        <v>2</v>
      </c>
      <c r="M115" s="6" t="str">
        <f>IFERROR(#REF!/#REF!,"")</f>
        <v/>
      </c>
    </row>
    <row r="116" spans="1:13" x14ac:dyDescent="0.25">
      <c r="A116" s="3" t="s">
        <v>178</v>
      </c>
      <c r="B116" s="3" t="s">
        <v>28</v>
      </c>
      <c r="C116" s="50">
        <f ca="1">IFERROR(NOW()-VLOOKUP(A116,Table6[[#All],[Employee Name]:[Date Joined]],3,0),"")</f>
        <v>2215.6212601851876</v>
      </c>
      <c r="D116" s="13"/>
      <c r="E116" s="36" t="s">
        <v>2</v>
      </c>
      <c r="F116" s="17"/>
      <c r="G116" s="17"/>
      <c r="H116" s="37" t="s">
        <v>3</v>
      </c>
      <c r="I116" s="18"/>
      <c r="J116" s="21">
        <f>COUNTIF(Quarter3!$E116:$H116,"yes")</f>
        <v>1</v>
      </c>
      <c r="K116" s="22">
        <f t="shared" si="2"/>
        <v>1</v>
      </c>
      <c r="L116" s="22">
        <f t="shared" si="3"/>
        <v>2</v>
      </c>
      <c r="M116" s="6" t="str">
        <f>IFERROR(#REF!/#REF!,"")</f>
        <v/>
      </c>
    </row>
    <row r="117" spans="1:13" x14ac:dyDescent="0.25">
      <c r="A117" s="3" t="s">
        <v>179</v>
      </c>
      <c r="B117" s="3" t="s">
        <v>28</v>
      </c>
      <c r="C117" s="50">
        <f ca="1">IFERROR(NOW()-VLOOKUP(A117,Table6[[#All],[Employee Name]:[Date Joined]],3,0),"")</f>
        <v>391.62126018518757</v>
      </c>
      <c r="D117" s="13"/>
      <c r="E117" s="36" t="s">
        <v>2</v>
      </c>
      <c r="F117" s="17"/>
      <c r="G117" s="17"/>
      <c r="H117" s="37" t="s">
        <v>3</v>
      </c>
      <c r="I117" s="18"/>
      <c r="J117" s="21">
        <f>COUNTIF(Quarter3!$E117:$H117,"yes")</f>
        <v>1</v>
      </c>
      <c r="K117" s="22">
        <f t="shared" si="2"/>
        <v>1</v>
      </c>
      <c r="L117" s="22">
        <f t="shared" si="3"/>
        <v>2</v>
      </c>
      <c r="M117" s="6" t="str">
        <f>IFERROR(#REF!/#REF!,"")</f>
        <v/>
      </c>
    </row>
    <row r="118" spans="1:13" x14ac:dyDescent="0.25">
      <c r="A118" s="3" t="s">
        <v>180</v>
      </c>
      <c r="B118" s="3" t="s">
        <v>28</v>
      </c>
      <c r="C118" s="50">
        <f ca="1">IFERROR(NOW()-VLOOKUP(A118,Table6[[#All],[Employee Name]:[Date Joined]],3,0),"")</f>
        <v>2617.6212601851876</v>
      </c>
      <c r="D118" s="13"/>
      <c r="E118" s="37" t="s">
        <v>3</v>
      </c>
      <c r="F118" s="17"/>
      <c r="G118" s="17"/>
      <c r="H118" s="37" t="s">
        <v>3</v>
      </c>
      <c r="I118" s="18"/>
      <c r="J118" s="21">
        <f>COUNTIF(Quarter3!$E118:$H118,"yes")</f>
        <v>0</v>
      </c>
      <c r="K118" s="22">
        <f t="shared" si="2"/>
        <v>2</v>
      </c>
      <c r="L118" s="22">
        <f t="shared" si="3"/>
        <v>2</v>
      </c>
      <c r="M118" s="6" t="str">
        <f>IFERROR(#REF!/#REF!,"")</f>
        <v/>
      </c>
    </row>
    <row r="119" spans="1:13" x14ac:dyDescent="0.25">
      <c r="A119" s="3" t="s">
        <v>181</v>
      </c>
      <c r="B119" s="3" t="s">
        <v>28</v>
      </c>
      <c r="C119" s="50">
        <f ca="1">IFERROR(NOW()-VLOOKUP(A119,Table6[[#All],[Employee Name]:[Date Joined]],3,0),"")</f>
        <v>923.62126018518757</v>
      </c>
      <c r="D119" s="13"/>
      <c r="E119" s="36" t="s">
        <v>2</v>
      </c>
      <c r="F119" s="17"/>
      <c r="G119" s="17"/>
      <c r="H119" s="36" t="s">
        <v>2</v>
      </c>
      <c r="I119" s="18"/>
      <c r="J119" s="21">
        <f>COUNTIF(Quarter3!$E119:$H119,"yes")</f>
        <v>2</v>
      </c>
      <c r="K119" s="22">
        <f t="shared" si="2"/>
        <v>0</v>
      </c>
      <c r="L119" s="22">
        <f t="shared" si="3"/>
        <v>2</v>
      </c>
      <c r="M119" s="6" t="str">
        <f>IFERROR(#REF!/#REF!,"")</f>
        <v/>
      </c>
    </row>
    <row r="120" spans="1:13" x14ac:dyDescent="0.25">
      <c r="A120" s="3" t="s">
        <v>183</v>
      </c>
      <c r="B120" s="3" t="s">
        <v>34</v>
      </c>
      <c r="C120" s="50">
        <f ca="1">IFERROR(NOW()-VLOOKUP(A120,Table6[[#All],[Employee Name]:[Date Joined]],3,0),"")</f>
        <v>1938.6212601851876</v>
      </c>
      <c r="D120" s="13"/>
      <c r="E120" s="37" t="s">
        <v>3</v>
      </c>
      <c r="F120" s="17"/>
      <c r="G120" s="17"/>
      <c r="H120" s="37" t="s">
        <v>3</v>
      </c>
      <c r="I120" s="18"/>
      <c r="J120" s="21">
        <f>COUNTIF(Quarter3!$E120:$H120,"yes")</f>
        <v>0</v>
      </c>
      <c r="K120" s="22">
        <f t="shared" si="2"/>
        <v>2</v>
      </c>
      <c r="L120" s="22">
        <f t="shared" si="3"/>
        <v>2</v>
      </c>
      <c r="M120" s="6" t="str">
        <f>IFERROR(#REF!/#REF!,"")</f>
        <v/>
      </c>
    </row>
    <row r="121" spans="1:13" x14ac:dyDescent="0.25">
      <c r="A121" s="3" t="s">
        <v>184</v>
      </c>
      <c r="B121" s="3" t="s">
        <v>34</v>
      </c>
      <c r="C121" s="50">
        <f ca="1">IFERROR(NOW()-VLOOKUP(A121,Table6[[#All],[Employee Name]:[Date Joined]],3,0),"")</f>
        <v>678.62126018518757</v>
      </c>
      <c r="D121" s="13"/>
      <c r="E121" s="36" t="s">
        <v>2</v>
      </c>
      <c r="F121" s="17"/>
      <c r="G121" s="17"/>
      <c r="H121" s="36" t="s">
        <v>2</v>
      </c>
      <c r="I121" s="18"/>
      <c r="J121" s="21">
        <f>COUNTIF(Quarter3!$E121:$H121,"yes")</f>
        <v>2</v>
      </c>
      <c r="K121" s="22">
        <f t="shared" si="2"/>
        <v>0</v>
      </c>
      <c r="L121" s="22">
        <f t="shared" si="3"/>
        <v>2</v>
      </c>
      <c r="M121" s="6" t="str">
        <f>IFERROR(#REF!/#REF!,"")</f>
        <v/>
      </c>
    </row>
    <row r="122" spans="1:13" x14ac:dyDescent="0.25">
      <c r="A122" s="3" t="s">
        <v>185</v>
      </c>
      <c r="B122" s="3" t="s">
        <v>34</v>
      </c>
      <c r="C122" s="50">
        <f ca="1">IFERROR(NOW()-VLOOKUP(A122,Table6[[#All],[Employee Name]:[Date Joined]],3,0),"")</f>
        <v>983.62126018518757</v>
      </c>
      <c r="D122" s="13"/>
      <c r="E122" s="37" t="s">
        <v>3</v>
      </c>
      <c r="F122" s="17"/>
      <c r="G122" s="17"/>
      <c r="H122" s="37" t="s">
        <v>3</v>
      </c>
      <c r="I122" s="18"/>
      <c r="J122" s="21">
        <f>COUNTIF(Quarter3!$E122:$H122,"yes")</f>
        <v>0</v>
      </c>
      <c r="K122" s="22">
        <f t="shared" si="2"/>
        <v>2</v>
      </c>
      <c r="L122" s="22">
        <f t="shared" si="3"/>
        <v>2</v>
      </c>
      <c r="M122" s="6" t="str">
        <f>IFERROR(#REF!/#REF!,"")</f>
        <v/>
      </c>
    </row>
    <row r="123" spans="1:13" x14ac:dyDescent="0.25">
      <c r="A123" s="3" t="s">
        <v>186</v>
      </c>
      <c r="B123" s="3" t="s">
        <v>34</v>
      </c>
      <c r="C123" s="50">
        <f ca="1">IFERROR(NOW()-VLOOKUP(A123,Table6[[#All],[Employee Name]:[Date Joined]],3,0),"")</f>
        <v>405.62126018518757</v>
      </c>
      <c r="D123" s="13"/>
      <c r="E123" s="37" t="s">
        <v>3</v>
      </c>
      <c r="F123" s="17"/>
      <c r="G123" s="17"/>
      <c r="H123" s="36" t="s">
        <v>2</v>
      </c>
      <c r="I123" s="18"/>
      <c r="J123" s="21">
        <f>COUNTIF(Quarter3!$E123:$H123,"yes")</f>
        <v>1</v>
      </c>
      <c r="K123" s="22">
        <f t="shared" si="2"/>
        <v>1</v>
      </c>
      <c r="L123" s="22">
        <f t="shared" si="3"/>
        <v>2</v>
      </c>
      <c r="M123" s="6" t="str">
        <f>IFERROR(#REF!/#REF!,"")</f>
        <v/>
      </c>
    </row>
    <row r="124" spans="1:13" x14ac:dyDescent="0.25">
      <c r="A124" s="3" t="s">
        <v>188</v>
      </c>
      <c r="B124" s="3" t="s">
        <v>34</v>
      </c>
      <c r="C124" s="50">
        <f ca="1">IFERROR(NOW()-VLOOKUP(A124,Table6[[#All],[Employee Name]:[Date Joined]],3,0),"")</f>
        <v>632.62126018518757</v>
      </c>
      <c r="D124" s="13"/>
      <c r="E124" s="37" t="s">
        <v>3</v>
      </c>
      <c r="F124" s="17"/>
      <c r="G124" s="17"/>
      <c r="H124" s="37" t="s">
        <v>3</v>
      </c>
      <c r="I124" s="18"/>
      <c r="J124" s="21">
        <f>COUNTIF(Quarter3!$E124:$H124,"yes")</f>
        <v>0</v>
      </c>
      <c r="K124" s="22">
        <f t="shared" si="2"/>
        <v>2</v>
      </c>
      <c r="L124" s="22">
        <f t="shared" si="3"/>
        <v>2</v>
      </c>
      <c r="M124" s="6" t="str">
        <f>IFERROR(#REF!/#REF!,"")</f>
        <v/>
      </c>
    </row>
    <row r="125" spans="1:13" x14ac:dyDescent="0.25">
      <c r="A125" s="3" t="s">
        <v>189</v>
      </c>
      <c r="B125" s="3" t="s">
        <v>34</v>
      </c>
      <c r="C125" s="50">
        <f ca="1">IFERROR(NOW()-VLOOKUP(A125,Table6[[#All],[Employee Name]:[Date Joined]],3,0),"")</f>
        <v>720.62126018518757</v>
      </c>
      <c r="D125" s="13"/>
      <c r="E125" s="36" t="s">
        <v>2</v>
      </c>
      <c r="F125" s="17"/>
      <c r="G125" s="17"/>
      <c r="H125" s="37" t="s">
        <v>3</v>
      </c>
      <c r="I125" s="18"/>
      <c r="J125" s="21">
        <f>COUNTIF(Quarter3!$E125:$H125,"yes")</f>
        <v>1</v>
      </c>
      <c r="K125" s="22">
        <f t="shared" si="2"/>
        <v>1</v>
      </c>
      <c r="L125" s="22">
        <f t="shared" si="3"/>
        <v>2</v>
      </c>
      <c r="M125" s="6" t="str">
        <f>IFERROR(#REF!/#REF!,"")</f>
        <v/>
      </c>
    </row>
    <row r="126" spans="1:13" x14ac:dyDescent="0.25">
      <c r="A126" s="3" t="s">
        <v>190</v>
      </c>
      <c r="B126" s="3" t="s">
        <v>34</v>
      </c>
      <c r="C126" s="50">
        <f ca="1">IFERROR(NOW()-VLOOKUP(A126,Table6[[#All],[Employee Name]:[Date Joined]],3,0),"")</f>
        <v>754.62126018518757</v>
      </c>
      <c r="D126" s="13"/>
      <c r="E126" s="37" t="s">
        <v>3</v>
      </c>
      <c r="F126" s="17"/>
      <c r="G126" s="17"/>
      <c r="H126" s="37" t="s">
        <v>3</v>
      </c>
      <c r="I126" s="18"/>
      <c r="J126" s="21">
        <f>COUNTIF(Quarter3!$E126:$H126,"yes")</f>
        <v>0</v>
      </c>
      <c r="K126" s="22">
        <f t="shared" si="2"/>
        <v>2</v>
      </c>
      <c r="L126" s="22">
        <f t="shared" si="3"/>
        <v>2</v>
      </c>
      <c r="M126" s="6" t="str">
        <f>IFERROR(#REF!/#REF!,"")</f>
        <v/>
      </c>
    </row>
    <row r="127" spans="1:13" x14ac:dyDescent="0.25">
      <c r="A127" s="3" t="s">
        <v>193</v>
      </c>
      <c r="B127" s="3" t="s">
        <v>34</v>
      </c>
      <c r="C127" s="50">
        <f ca="1">IFERROR(NOW()-VLOOKUP(A127,Table6[[#All],[Employee Name]:[Date Joined]],3,0),"")</f>
        <v>754.62126018518757</v>
      </c>
      <c r="D127" s="13"/>
      <c r="E127" s="36" t="s">
        <v>2</v>
      </c>
      <c r="F127" s="17"/>
      <c r="G127" s="17"/>
      <c r="H127" s="36" t="s">
        <v>2</v>
      </c>
      <c r="I127" s="18"/>
      <c r="J127" s="21">
        <f>COUNTIF(Quarter3!$E127:$H127,"yes")</f>
        <v>2</v>
      </c>
      <c r="K127" s="22">
        <f t="shared" si="2"/>
        <v>0</v>
      </c>
      <c r="L127" s="22">
        <f t="shared" si="3"/>
        <v>2</v>
      </c>
      <c r="M127" s="6" t="str">
        <f>IFERROR(#REF!/#REF!,"")</f>
        <v/>
      </c>
    </row>
    <row r="128" spans="1:13" x14ac:dyDescent="0.25">
      <c r="A128" s="3" t="s">
        <v>194</v>
      </c>
      <c r="B128" s="3" t="s">
        <v>34</v>
      </c>
      <c r="C128" s="50">
        <f ca="1">IFERROR(NOW()-VLOOKUP(A128,Table6[[#All],[Employee Name]:[Date Joined]],3,0),"")</f>
        <v>1483.6212601851876</v>
      </c>
      <c r="D128" s="13"/>
      <c r="E128" s="37" t="s">
        <v>3</v>
      </c>
      <c r="F128" s="17"/>
      <c r="G128" s="17"/>
      <c r="H128" s="36" t="s">
        <v>2</v>
      </c>
      <c r="I128" s="18"/>
      <c r="J128" s="21">
        <f>COUNTIF(Quarter3!$E128:$H128,"yes")</f>
        <v>1</v>
      </c>
      <c r="K128" s="22">
        <f t="shared" si="2"/>
        <v>1</v>
      </c>
      <c r="L128" s="22">
        <f t="shared" si="3"/>
        <v>2</v>
      </c>
      <c r="M128" s="6" t="str">
        <f>IFERROR(#REF!/#REF!,"")</f>
        <v/>
      </c>
    </row>
    <row r="129" spans="1:13" x14ac:dyDescent="0.25">
      <c r="A129" s="3" t="s">
        <v>192</v>
      </c>
      <c r="B129" s="3" t="s">
        <v>34</v>
      </c>
      <c r="C129" s="50">
        <f ca="1">IFERROR(NOW()-VLOOKUP(A129,Table6[[#All],[Employee Name]:[Date Joined]],3,0),"")</f>
        <v>727.62126018518757</v>
      </c>
      <c r="D129" s="13"/>
      <c r="E129" s="37" t="s">
        <v>3</v>
      </c>
      <c r="F129" s="17"/>
      <c r="G129" s="17"/>
      <c r="H129" s="37" t="s">
        <v>3</v>
      </c>
      <c r="I129" s="18"/>
      <c r="J129" s="21">
        <f>COUNTIF(Quarter3!$E129:$H129,"yes")</f>
        <v>0</v>
      </c>
      <c r="K129" s="22">
        <f t="shared" si="2"/>
        <v>2</v>
      </c>
      <c r="L129" s="22">
        <f t="shared" si="3"/>
        <v>2</v>
      </c>
      <c r="M129" s="6" t="str">
        <f>IFERROR(#REF!/#REF!,"")</f>
        <v/>
      </c>
    </row>
    <row r="130" spans="1:13" x14ac:dyDescent="0.25">
      <c r="A130" s="3" t="s">
        <v>195</v>
      </c>
      <c r="B130" s="3" t="s">
        <v>34</v>
      </c>
      <c r="C130" s="50">
        <f ca="1">IFERROR(NOW()-VLOOKUP(A130,Table6[[#All],[Employee Name]:[Date Joined]],3,0),"")</f>
        <v>321.62126018518757</v>
      </c>
      <c r="D130" s="13"/>
      <c r="E130" s="37" t="s">
        <v>3</v>
      </c>
      <c r="F130" s="17"/>
      <c r="G130" s="17"/>
      <c r="H130" s="37" t="s">
        <v>3</v>
      </c>
      <c r="I130" s="18"/>
      <c r="J130" s="21">
        <f>COUNTIF(Quarter3!$E130:$H130,"yes")</f>
        <v>0</v>
      </c>
      <c r="K130" s="22">
        <f t="shared" si="2"/>
        <v>2</v>
      </c>
      <c r="L130" s="22">
        <f t="shared" si="3"/>
        <v>2</v>
      </c>
      <c r="M130" s="6" t="str">
        <f>IFERROR(#REF!/#REF!,"")</f>
        <v/>
      </c>
    </row>
    <row r="131" spans="1:13" x14ac:dyDescent="0.25">
      <c r="A131" s="3" t="s">
        <v>196</v>
      </c>
      <c r="B131" s="3" t="s">
        <v>34</v>
      </c>
      <c r="C131" s="50">
        <f ca="1">IFERROR(NOW()-VLOOKUP(A131,Table6[[#All],[Employee Name]:[Date Joined]],3,0),"")</f>
        <v>321.62126018518757</v>
      </c>
      <c r="D131" s="13"/>
      <c r="E131" s="37" t="s">
        <v>3</v>
      </c>
      <c r="F131" s="17"/>
      <c r="G131" s="17"/>
      <c r="H131" s="37" t="s">
        <v>3</v>
      </c>
      <c r="I131" s="18"/>
      <c r="J131" s="21">
        <f>COUNTIF(Quarter3!$E131:$H131,"yes")</f>
        <v>0</v>
      </c>
      <c r="K131" s="22">
        <f t="shared" ref="K131:K167" si="4">COUNTIF(D131:I131,"No")</f>
        <v>2</v>
      </c>
      <c r="L131" s="22">
        <f t="shared" si="3"/>
        <v>2</v>
      </c>
      <c r="M131" s="6" t="str">
        <f>IFERROR(#REF!/#REF!,"")</f>
        <v/>
      </c>
    </row>
    <row r="132" spans="1:13" x14ac:dyDescent="0.25">
      <c r="A132" s="3" t="s">
        <v>197</v>
      </c>
      <c r="B132" s="3" t="s">
        <v>34</v>
      </c>
      <c r="C132" s="50">
        <f ca="1">IFERROR(NOW()-VLOOKUP(A132,Table6[[#All],[Employee Name]:[Date Joined]],3,0),"")</f>
        <v>45375.621260185188</v>
      </c>
      <c r="D132" s="13"/>
      <c r="E132" s="36" t="s">
        <v>2</v>
      </c>
      <c r="F132" s="17"/>
      <c r="G132" s="17"/>
      <c r="H132" s="36" t="s">
        <v>2</v>
      </c>
      <c r="I132" s="18"/>
      <c r="J132" s="21">
        <f>COUNTIF(Quarter3!$E132:$H132,"yes")</f>
        <v>2</v>
      </c>
      <c r="K132" s="22">
        <f t="shared" si="4"/>
        <v>0</v>
      </c>
      <c r="L132" s="22">
        <f t="shared" ref="L132:L167" si="5">J132+K132</f>
        <v>2</v>
      </c>
      <c r="M132" s="6" t="str">
        <f>IFERROR(#REF!/#REF!,"")</f>
        <v/>
      </c>
    </row>
    <row r="133" spans="1:13" x14ac:dyDescent="0.25">
      <c r="A133" s="3" t="s">
        <v>198</v>
      </c>
      <c r="B133" s="3" t="s">
        <v>34</v>
      </c>
      <c r="C133" s="50">
        <f ca="1">IFERROR(NOW()-VLOOKUP(A133,Table6[[#All],[Employee Name]:[Date Joined]],3,0),"")</f>
        <v>1273.6212601851876</v>
      </c>
      <c r="D133" s="13"/>
      <c r="E133" s="37" t="s">
        <v>3</v>
      </c>
      <c r="F133" s="17"/>
      <c r="G133" s="17"/>
      <c r="H133" s="37" t="s">
        <v>3</v>
      </c>
      <c r="I133" s="18"/>
      <c r="J133" s="21">
        <f>COUNTIF(Quarter3!$E133:$H133,"yes")</f>
        <v>0</v>
      </c>
      <c r="K133" s="22">
        <f t="shared" si="4"/>
        <v>2</v>
      </c>
      <c r="L133" s="22">
        <f t="shared" si="5"/>
        <v>2</v>
      </c>
      <c r="M133" s="6" t="str">
        <f>IFERROR(#REF!/#REF!,"")</f>
        <v/>
      </c>
    </row>
    <row r="134" spans="1:13" x14ac:dyDescent="0.25">
      <c r="A134" s="3" t="s">
        <v>199</v>
      </c>
      <c r="B134" s="3" t="s">
        <v>34</v>
      </c>
      <c r="C134" s="50">
        <f ca="1">IFERROR(NOW()-VLOOKUP(A134,Table6[[#All],[Employee Name]:[Date Joined]],3,0),"")</f>
        <v>1049.6212601851876</v>
      </c>
      <c r="D134" s="13"/>
      <c r="E134" s="37" t="s">
        <v>3</v>
      </c>
      <c r="F134" s="17"/>
      <c r="G134" s="17"/>
      <c r="H134" s="36" t="s">
        <v>2</v>
      </c>
      <c r="I134" s="18"/>
      <c r="J134" s="21">
        <f>COUNTIF(Quarter3!$E134:$H134,"yes")</f>
        <v>1</v>
      </c>
      <c r="K134" s="22">
        <f t="shared" si="4"/>
        <v>1</v>
      </c>
      <c r="L134" s="22">
        <f t="shared" si="5"/>
        <v>2</v>
      </c>
      <c r="M134" s="6" t="str">
        <f>IFERROR(#REF!/#REF!,"")</f>
        <v/>
      </c>
    </row>
    <row r="135" spans="1:13" x14ac:dyDescent="0.25">
      <c r="A135" s="3" t="s">
        <v>200</v>
      </c>
      <c r="B135" s="3" t="s">
        <v>34</v>
      </c>
      <c r="C135" s="50">
        <f ca="1">IFERROR(NOW()-VLOOKUP(A135,Table6[[#All],[Employee Name]:[Date Joined]],3,0),"")</f>
        <v>1084.6212601851876</v>
      </c>
      <c r="D135" s="13"/>
      <c r="E135" s="36" t="s">
        <v>2</v>
      </c>
      <c r="F135" s="17"/>
      <c r="G135" s="17"/>
      <c r="H135" s="36" t="s">
        <v>2</v>
      </c>
      <c r="I135" s="18"/>
      <c r="J135" s="21">
        <f>COUNTIF(Quarter3!$E135:$H135,"yes")</f>
        <v>2</v>
      </c>
      <c r="K135" s="22">
        <f t="shared" si="4"/>
        <v>0</v>
      </c>
      <c r="L135" s="22">
        <f t="shared" si="5"/>
        <v>2</v>
      </c>
      <c r="M135" s="6" t="str">
        <f>IFERROR(#REF!/#REF!,"")</f>
        <v/>
      </c>
    </row>
    <row r="136" spans="1:13" x14ac:dyDescent="0.25">
      <c r="A136" s="3" t="s">
        <v>201</v>
      </c>
      <c r="B136" s="3" t="s">
        <v>34</v>
      </c>
      <c r="C136" s="50">
        <f ca="1">IFERROR(NOW()-VLOOKUP(A136,Table6[[#All],[Employee Name]:[Date Joined]],3,0),"")</f>
        <v>782.62126018518757</v>
      </c>
      <c r="D136" s="13"/>
      <c r="E136" s="37" t="s">
        <v>3</v>
      </c>
      <c r="F136" s="17"/>
      <c r="G136" s="17"/>
      <c r="H136" s="37" t="s">
        <v>3</v>
      </c>
      <c r="I136" s="18"/>
      <c r="J136" s="21">
        <f>COUNTIF(Quarter3!$E136:$H136,"yes")</f>
        <v>0</v>
      </c>
      <c r="K136" s="22">
        <f t="shared" si="4"/>
        <v>2</v>
      </c>
      <c r="L136" s="22">
        <f t="shared" si="5"/>
        <v>2</v>
      </c>
      <c r="M136" s="6" t="str">
        <f>IFERROR(#REF!/#REF!,"")</f>
        <v/>
      </c>
    </row>
    <row r="137" spans="1:13" x14ac:dyDescent="0.25">
      <c r="A137" s="3" t="s">
        <v>202</v>
      </c>
      <c r="B137" s="3" t="s">
        <v>34</v>
      </c>
      <c r="C137" s="50">
        <f ca="1">IFERROR(NOW()-VLOOKUP(A137,Table6[[#All],[Employee Name]:[Date Joined]],3,0),"")</f>
        <v>321.62126018518757</v>
      </c>
      <c r="D137" s="13"/>
      <c r="E137" s="37" t="s">
        <v>3</v>
      </c>
      <c r="F137" s="17"/>
      <c r="G137" s="17"/>
      <c r="H137" s="37" t="s">
        <v>3</v>
      </c>
      <c r="I137" s="18"/>
      <c r="J137" s="21">
        <f>COUNTIF(Quarter3!$E137:$H137,"yes")</f>
        <v>0</v>
      </c>
      <c r="K137" s="22">
        <f t="shared" si="4"/>
        <v>2</v>
      </c>
      <c r="L137" s="22">
        <f t="shared" si="5"/>
        <v>2</v>
      </c>
      <c r="M137" s="6" t="str">
        <f>IFERROR(#REF!/#REF!,"")</f>
        <v/>
      </c>
    </row>
    <row r="138" spans="1:13" x14ac:dyDescent="0.25">
      <c r="A138" s="3" t="s">
        <v>204</v>
      </c>
      <c r="B138" s="3" t="s">
        <v>34</v>
      </c>
      <c r="C138" s="50">
        <f ca="1">IFERROR(NOW()-VLOOKUP(A138,Table6[[#All],[Employee Name]:[Date Joined]],3,0),"")</f>
        <v>641.62126018518757</v>
      </c>
      <c r="D138" s="13"/>
      <c r="E138" s="37" t="s">
        <v>3</v>
      </c>
      <c r="F138" s="17"/>
      <c r="G138" s="17"/>
      <c r="H138" s="37" t="s">
        <v>3</v>
      </c>
      <c r="I138" s="18"/>
      <c r="J138" s="21">
        <f>COUNTIF(Quarter3!$E138:$H138,"yes")</f>
        <v>0</v>
      </c>
      <c r="K138" s="22">
        <f t="shared" si="4"/>
        <v>2</v>
      </c>
      <c r="L138" s="22">
        <f t="shared" si="5"/>
        <v>2</v>
      </c>
      <c r="M138" s="6" t="str">
        <f>IFERROR(#REF!/#REF!,"")</f>
        <v/>
      </c>
    </row>
    <row r="139" spans="1:13" x14ac:dyDescent="0.25">
      <c r="A139" s="3" t="s">
        <v>203</v>
      </c>
      <c r="B139" s="3" t="s">
        <v>34</v>
      </c>
      <c r="C139" s="50">
        <f ca="1">IFERROR(NOW()-VLOOKUP(A139,Table6[[#All],[Employee Name]:[Date Joined]],3,0),"")</f>
        <v>290.62126018518757</v>
      </c>
      <c r="D139" s="13"/>
      <c r="E139" s="36" t="s">
        <v>2</v>
      </c>
      <c r="F139" s="17"/>
      <c r="G139" s="17"/>
      <c r="H139" s="37" t="s">
        <v>3</v>
      </c>
      <c r="I139" s="18"/>
      <c r="J139" s="21">
        <f>COUNTIF(Quarter3!$E139:$H139,"yes")</f>
        <v>1</v>
      </c>
      <c r="K139" s="22">
        <f t="shared" si="4"/>
        <v>1</v>
      </c>
      <c r="L139" s="22">
        <f t="shared" si="5"/>
        <v>2</v>
      </c>
      <c r="M139" s="6" t="str">
        <f>IFERROR(#REF!/#REF!,"")</f>
        <v/>
      </c>
    </row>
    <row r="140" spans="1:13" x14ac:dyDescent="0.25">
      <c r="A140" s="3" t="s">
        <v>205</v>
      </c>
      <c r="B140" s="3" t="s">
        <v>34</v>
      </c>
      <c r="C140" s="50">
        <f ca="1">IFERROR(NOW()-VLOOKUP(A140,Table6[[#All],[Employee Name]:[Date Joined]],3,0),"")</f>
        <v>545.62126018518757</v>
      </c>
      <c r="D140" s="13"/>
      <c r="E140" s="37" t="s">
        <v>3</v>
      </c>
      <c r="F140" s="17"/>
      <c r="G140" s="17"/>
      <c r="H140" s="37" t="s">
        <v>3</v>
      </c>
      <c r="I140" s="18"/>
      <c r="J140" s="21">
        <f>COUNTIF(Quarter3!$E140:$H140,"yes")</f>
        <v>0</v>
      </c>
      <c r="K140" s="22">
        <f t="shared" si="4"/>
        <v>2</v>
      </c>
      <c r="L140" s="22">
        <f t="shared" si="5"/>
        <v>2</v>
      </c>
      <c r="M140" s="6" t="str">
        <f>IFERROR(#REF!/#REF!,"")</f>
        <v/>
      </c>
    </row>
    <row r="141" spans="1:13" x14ac:dyDescent="0.25">
      <c r="A141" s="3" t="s">
        <v>206</v>
      </c>
      <c r="B141" s="3" t="s">
        <v>34</v>
      </c>
      <c r="C141" s="50">
        <f ca="1">IFERROR(NOW()-VLOOKUP(A141,Table6[[#All],[Employee Name]:[Date Joined]],3,0),"")</f>
        <v>446.62126018518757</v>
      </c>
      <c r="D141" s="13"/>
      <c r="E141" s="37" t="s">
        <v>3</v>
      </c>
      <c r="F141" s="17"/>
      <c r="G141" s="17"/>
      <c r="H141" s="36" t="s">
        <v>2</v>
      </c>
      <c r="I141" s="18"/>
      <c r="J141" s="21">
        <f>COUNTIF(Quarter3!$E141:$H141,"yes")</f>
        <v>1</v>
      </c>
      <c r="K141" s="22">
        <f t="shared" si="4"/>
        <v>1</v>
      </c>
      <c r="L141" s="22">
        <f t="shared" si="5"/>
        <v>2</v>
      </c>
      <c r="M141" s="6" t="str">
        <f>IFERROR(#REF!/#REF!,"")</f>
        <v/>
      </c>
    </row>
    <row r="142" spans="1:13" x14ac:dyDescent="0.25">
      <c r="A142" s="3" t="s">
        <v>207</v>
      </c>
      <c r="B142" s="3" t="s">
        <v>34</v>
      </c>
      <c r="C142" s="50">
        <f ca="1">IFERROR(NOW()-VLOOKUP(A142,Table6[[#All],[Employee Name]:[Date Joined]],3,0),"")</f>
        <v>655.62126018518757</v>
      </c>
      <c r="D142" s="13"/>
      <c r="E142" s="37" t="s">
        <v>3</v>
      </c>
      <c r="F142" s="17"/>
      <c r="G142" s="17"/>
      <c r="H142" s="37" t="s">
        <v>3</v>
      </c>
      <c r="I142" s="18"/>
      <c r="J142" s="21">
        <f>COUNTIF(Quarter3!$E142:$H142,"yes")</f>
        <v>0</v>
      </c>
      <c r="K142" s="22">
        <f t="shared" si="4"/>
        <v>2</v>
      </c>
      <c r="L142" s="22">
        <f t="shared" si="5"/>
        <v>2</v>
      </c>
      <c r="M142" s="6" t="str">
        <f>IFERROR(#REF!/#REF!,"")</f>
        <v/>
      </c>
    </row>
    <row r="143" spans="1:13" x14ac:dyDescent="0.25">
      <c r="A143" s="3" t="s">
        <v>209</v>
      </c>
      <c r="B143" s="3" t="s">
        <v>35</v>
      </c>
      <c r="C143" s="50">
        <f ca="1">IFERROR(NOW()-VLOOKUP(A143,Table6[[#All],[Employee Name]:[Date Joined]],3,0),"")</f>
        <v>1283.6212601851876</v>
      </c>
      <c r="D143" s="13"/>
      <c r="E143" s="37" t="s">
        <v>3</v>
      </c>
      <c r="F143" s="17"/>
      <c r="G143" s="17"/>
      <c r="H143" s="37" t="s">
        <v>3</v>
      </c>
      <c r="I143" s="18"/>
      <c r="J143" s="21">
        <f>COUNTIF(Quarter3!$E143:$H143,"yes")</f>
        <v>0</v>
      </c>
      <c r="K143" s="22">
        <f t="shared" si="4"/>
        <v>2</v>
      </c>
      <c r="L143" s="22">
        <f t="shared" si="5"/>
        <v>2</v>
      </c>
      <c r="M143" s="6" t="str">
        <f>IFERROR(#REF!/#REF!,"")</f>
        <v/>
      </c>
    </row>
    <row r="144" spans="1:13" x14ac:dyDescent="0.25">
      <c r="A144" s="3" t="s">
        <v>210</v>
      </c>
      <c r="B144" s="3" t="s">
        <v>35</v>
      </c>
      <c r="C144" s="50">
        <f ca="1">IFERROR(NOW()-VLOOKUP(A144,Table6[[#All],[Employee Name]:[Date Joined]],3,0),"")</f>
        <v>2197.6212601851876</v>
      </c>
      <c r="D144" s="13"/>
      <c r="E144" s="36" t="s">
        <v>2</v>
      </c>
      <c r="F144" s="17"/>
      <c r="G144" s="17"/>
      <c r="H144" s="37" t="s">
        <v>3</v>
      </c>
      <c r="I144" s="18"/>
      <c r="J144" s="21">
        <f>COUNTIF(Quarter3!$E144:$H144,"yes")</f>
        <v>1</v>
      </c>
      <c r="K144" s="22">
        <f t="shared" si="4"/>
        <v>1</v>
      </c>
      <c r="L144" s="22">
        <f t="shared" si="5"/>
        <v>2</v>
      </c>
      <c r="M144" s="6" t="str">
        <f>IFERROR(#REF!/#REF!,"")</f>
        <v/>
      </c>
    </row>
    <row r="145" spans="1:13" x14ac:dyDescent="0.25">
      <c r="A145" s="3" t="s">
        <v>211</v>
      </c>
      <c r="B145" s="3" t="s">
        <v>35</v>
      </c>
      <c r="C145" s="50">
        <f ca="1">IFERROR(NOW()-VLOOKUP(A145,Table6[[#All],[Employee Name]:[Date Joined]],3,0),"")</f>
        <v>188.62126018518757</v>
      </c>
      <c r="D145" s="13"/>
      <c r="E145" s="37" t="s">
        <v>3</v>
      </c>
      <c r="F145" s="17"/>
      <c r="G145" s="17"/>
      <c r="H145" s="37" t="s">
        <v>3</v>
      </c>
      <c r="I145" s="18"/>
      <c r="J145" s="21">
        <f>COUNTIF(Quarter3!$E145:$H145,"yes")</f>
        <v>0</v>
      </c>
      <c r="K145" s="22">
        <f t="shared" si="4"/>
        <v>2</v>
      </c>
      <c r="L145" s="22">
        <f t="shared" si="5"/>
        <v>2</v>
      </c>
      <c r="M145" s="6" t="str">
        <f>IFERROR(#REF!/#REF!,"")</f>
        <v/>
      </c>
    </row>
    <row r="146" spans="1:13" x14ac:dyDescent="0.25">
      <c r="A146" s="3" t="s">
        <v>212</v>
      </c>
      <c r="B146" s="3" t="s">
        <v>35</v>
      </c>
      <c r="C146" s="50">
        <f ca="1">IFERROR(NOW()-VLOOKUP(A146,Table6[[#All],[Employee Name]:[Date Joined]],3,0),"")</f>
        <v>1587.6212601851876</v>
      </c>
      <c r="D146" s="13"/>
      <c r="E146" s="36" t="s">
        <v>2</v>
      </c>
      <c r="F146" s="17"/>
      <c r="G146" s="17"/>
      <c r="H146" s="37" t="s">
        <v>3</v>
      </c>
      <c r="I146" s="18"/>
      <c r="J146" s="21">
        <f>COUNTIF(Quarter3!$E146:$H146,"yes")</f>
        <v>1</v>
      </c>
      <c r="K146" s="22">
        <f t="shared" si="4"/>
        <v>1</v>
      </c>
      <c r="L146" s="22">
        <f t="shared" si="5"/>
        <v>2</v>
      </c>
      <c r="M146" s="6" t="str">
        <f>IFERROR(#REF!/#REF!,"")</f>
        <v/>
      </c>
    </row>
    <row r="147" spans="1:13" x14ac:dyDescent="0.25">
      <c r="A147" s="3" t="s">
        <v>213</v>
      </c>
      <c r="B147" s="3" t="s">
        <v>35</v>
      </c>
      <c r="C147" s="50">
        <f ca="1">IFERROR(NOW()-VLOOKUP(A147,Table6[[#All],[Employee Name]:[Date Joined]],3,0),"")</f>
        <v>810.62126018518757</v>
      </c>
      <c r="D147" s="13"/>
      <c r="E147" s="36" t="s">
        <v>2</v>
      </c>
      <c r="F147" s="17"/>
      <c r="G147" s="17"/>
      <c r="H147" s="37" t="s">
        <v>3</v>
      </c>
      <c r="I147" s="18"/>
      <c r="J147" s="21">
        <f>COUNTIF(Quarter3!$E147:$H147,"yes")</f>
        <v>1</v>
      </c>
      <c r="K147" s="22">
        <f t="shared" si="4"/>
        <v>1</v>
      </c>
      <c r="L147" s="22">
        <f t="shared" si="5"/>
        <v>2</v>
      </c>
      <c r="M147" s="6" t="str">
        <f>IFERROR(#REF!/#REF!,"")</f>
        <v/>
      </c>
    </row>
    <row r="148" spans="1:13" x14ac:dyDescent="0.25">
      <c r="A148" s="3" t="s">
        <v>214</v>
      </c>
      <c r="B148" s="3" t="s">
        <v>35</v>
      </c>
      <c r="C148" s="50">
        <f ca="1">IFERROR(NOW()-VLOOKUP(A148,Table6[[#All],[Employee Name]:[Date Joined]],3,0),"")</f>
        <v>297.62126018518757</v>
      </c>
      <c r="D148" s="13"/>
      <c r="E148" s="36" t="s">
        <v>2</v>
      </c>
      <c r="F148" s="17"/>
      <c r="G148" s="17"/>
      <c r="H148" s="37" t="s">
        <v>3</v>
      </c>
      <c r="I148" s="18"/>
      <c r="J148" s="21">
        <f>COUNTIF(Quarter3!$E148:$H148,"yes")</f>
        <v>1</v>
      </c>
      <c r="K148" s="22">
        <f t="shared" si="4"/>
        <v>1</v>
      </c>
      <c r="L148" s="22">
        <f t="shared" si="5"/>
        <v>2</v>
      </c>
      <c r="M148" s="6" t="str">
        <f>IFERROR(#REF!/#REF!,"")</f>
        <v/>
      </c>
    </row>
    <row r="149" spans="1:13" x14ac:dyDescent="0.25">
      <c r="A149" s="3" t="s">
        <v>215</v>
      </c>
      <c r="B149" s="3" t="s">
        <v>35</v>
      </c>
      <c r="C149" s="50">
        <f ca="1">IFERROR(NOW()-VLOOKUP(A149,Table6[[#All],[Employee Name]:[Date Joined]],3,0),"")</f>
        <v>2700.6212601851876</v>
      </c>
      <c r="D149" s="13"/>
      <c r="E149" s="36" t="s">
        <v>2</v>
      </c>
      <c r="F149" s="17"/>
      <c r="G149" s="17"/>
      <c r="H149" s="37" t="s">
        <v>3</v>
      </c>
      <c r="I149" s="18"/>
      <c r="J149" s="21">
        <f>COUNTIF(Quarter3!$E149:$H149,"yes")</f>
        <v>1</v>
      </c>
      <c r="K149" s="22">
        <f t="shared" si="4"/>
        <v>1</v>
      </c>
      <c r="L149" s="22">
        <f t="shared" si="5"/>
        <v>2</v>
      </c>
      <c r="M149" s="6" t="str">
        <f>IFERROR(#REF!/#REF!,"")</f>
        <v/>
      </c>
    </row>
    <row r="150" spans="1:13" x14ac:dyDescent="0.25">
      <c r="A150" s="3" t="s">
        <v>217</v>
      </c>
      <c r="B150" s="3" t="s">
        <v>35</v>
      </c>
      <c r="C150" s="50">
        <f ca="1">IFERROR(NOW()-VLOOKUP(A150,Table6[[#All],[Employee Name]:[Date Joined]],3,0),"")</f>
        <v>1297.6212601851876</v>
      </c>
      <c r="D150" s="13"/>
      <c r="E150" s="36" t="s">
        <v>2</v>
      </c>
      <c r="F150" s="17"/>
      <c r="G150" s="17"/>
      <c r="H150" s="37" t="s">
        <v>3</v>
      </c>
      <c r="I150" s="18"/>
      <c r="J150" s="21">
        <f>COUNTIF(Quarter3!$E150:$H150,"yes")</f>
        <v>1</v>
      </c>
      <c r="K150" s="22">
        <f t="shared" si="4"/>
        <v>1</v>
      </c>
      <c r="L150" s="22">
        <f t="shared" si="5"/>
        <v>2</v>
      </c>
      <c r="M150" s="6" t="str">
        <f>IFERROR(#REF!/#REF!,"")</f>
        <v/>
      </c>
    </row>
    <row r="151" spans="1:13" x14ac:dyDescent="0.25">
      <c r="A151" s="3" t="s">
        <v>219</v>
      </c>
      <c r="B151" s="3" t="s">
        <v>35</v>
      </c>
      <c r="C151" s="50">
        <f ca="1">IFERROR(NOW()-VLOOKUP(A151,Table6[[#All],[Employee Name]:[Date Joined]],3,0),"")</f>
        <v>690.62126018518757</v>
      </c>
      <c r="D151" s="13"/>
      <c r="E151" s="37" t="s">
        <v>3</v>
      </c>
      <c r="F151" s="17"/>
      <c r="G151" s="17"/>
      <c r="H151" s="37" t="s">
        <v>3</v>
      </c>
      <c r="I151" s="18"/>
      <c r="J151" s="21">
        <f>COUNTIF(Quarter3!$E151:$H151,"yes")</f>
        <v>0</v>
      </c>
      <c r="K151" s="22">
        <f t="shared" si="4"/>
        <v>2</v>
      </c>
      <c r="L151" s="22">
        <f t="shared" si="5"/>
        <v>2</v>
      </c>
      <c r="M151" s="6" t="str">
        <f>IFERROR(#REF!/#REF!,"")</f>
        <v/>
      </c>
    </row>
    <row r="152" spans="1:13" x14ac:dyDescent="0.25">
      <c r="A152" s="3" t="s">
        <v>220</v>
      </c>
      <c r="B152" s="3" t="s">
        <v>35</v>
      </c>
      <c r="C152" s="50">
        <f ca="1">IFERROR(NOW()-VLOOKUP(A152,Table6[[#All],[Employee Name]:[Date Joined]],3,0),"")</f>
        <v>937.62126018518757</v>
      </c>
      <c r="D152" s="13"/>
      <c r="E152" s="37" t="s">
        <v>3</v>
      </c>
      <c r="F152" s="17"/>
      <c r="G152" s="17"/>
      <c r="H152" s="37" t="s">
        <v>3</v>
      </c>
      <c r="I152" s="18"/>
      <c r="J152" s="21">
        <f>COUNTIF(Quarter3!$E152:$H152,"yes")</f>
        <v>0</v>
      </c>
      <c r="K152" s="22">
        <f t="shared" si="4"/>
        <v>2</v>
      </c>
      <c r="L152" s="22">
        <f t="shared" si="5"/>
        <v>2</v>
      </c>
      <c r="M152" s="6" t="str">
        <f>IFERROR(#REF!/#REF!,"")</f>
        <v/>
      </c>
    </row>
    <row r="153" spans="1:13" x14ac:dyDescent="0.25">
      <c r="A153" s="3" t="s">
        <v>221</v>
      </c>
      <c r="B153" s="3" t="s">
        <v>35</v>
      </c>
      <c r="C153" s="50">
        <f ca="1">IFERROR(NOW()-VLOOKUP(A153,Table6[[#All],[Employee Name]:[Date Joined]],3,0),"")</f>
        <v>1308.6212601851876</v>
      </c>
      <c r="D153" s="13"/>
      <c r="E153" s="36" t="s">
        <v>2</v>
      </c>
      <c r="F153" s="17"/>
      <c r="G153" s="17"/>
      <c r="H153" s="37" t="s">
        <v>3</v>
      </c>
      <c r="I153" s="18"/>
      <c r="J153" s="21">
        <f>COUNTIF(Quarter3!$E153:$H153,"yes")</f>
        <v>1</v>
      </c>
      <c r="K153" s="22">
        <f t="shared" si="4"/>
        <v>1</v>
      </c>
      <c r="L153" s="22">
        <f t="shared" si="5"/>
        <v>2</v>
      </c>
      <c r="M153" s="6" t="str">
        <f>IFERROR(#REF!/#REF!,"")</f>
        <v/>
      </c>
    </row>
    <row r="154" spans="1:13" x14ac:dyDescent="0.25">
      <c r="A154" s="3" t="s">
        <v>222</v>
      </c>
      <c r="B154" s="3" t="s">
        <v>35</v>
      </c>
      <c r="C154" s="50">
        <f ca="1">IFERROR(NOW()-VLOOKUP(A154,Table6[[#All],[Employee Name]:[Date Joined]],3,0),"")</f>
        <v>2215.6212601851876</v>
      </c>
      <c r="D154" s="13"/>
      <c r="E154" s="37" t="s">
        <v>3</v>
      </c>
      <c r="F154" s="17"/>
      <c r="G154" s="17"/>
      <c r="H154" s="37" t="s">
        <v>3</v>
      </c>
      <c r="I154" s="18"/>
      <c r="J154" s="21">
        <f>COUNTIF(Quarter3!$E154:$H154,"yes")</f>
        <v>0</v>
      </c>
      <c r="K154" s="22">
        <f t="shared" si="4"/>
        <v>2</v>
      </c>
      <c r="L154" s="22">
        <f t="shared" si="5"/>
        <v>2</v>
      </c>
      <c r="M154" s="6" t="str">
        <f>IFERROR(#REF!/#REF!,"")</f>
        <v/>
      </c>
    </row>
    <row r="155" spans="1:13" x14ac:dyDescent="0.25">
      <c r="A155" s="3" t="s">
        <v>223</v>
      </c>
      <c r="B155" s="3" t="s">
        <v>35</v>
      </c>
      <c r="C155" s="50">
        <f ca="1">IFERROR(NOW()-VLOOKUP(A155,Table6[[#All],[Employee Name]:[Date Joined]],3,0),"")</f>
        <v>937.62126018518757</v>
      </c>
      <c r="D155" s="13"/>
      <c r="E155" s="36" t="s">
        <v>2</v>
      </c>
      <c r="F155" s="17"/>
      <c r="G155" s="17"/>
      <c r="H155" s="37" t="s">
        <v>3</v>
      </c>
      <c r="I155" s="18"/>
      <c r="J155" s="21">
        <f>COUNTIF(Quarter3!$E155:$H155,"yes")</f>
        <v>1</v>
      </c>
      <c r="K155" s="22">
        <f t="shared" si="4"/>
        <v>1</v>
      </c>
      <c r="L155" s="22">
        <f t="shared" si="5"/>
        <v>2</v>
      </c>
      <c r="M155" s="6" t="str">
        <f>IFERROR(#REF!/#REF!,"")</f>
        <v/>
      </c>
    </row>
    <row r="156" spans="1:13" x14ac:dyDescent="0.25">
      <c r="A156" s="3" t="s">
        <v>225</v>
      </c>
      <c r="B156" s="3" t="s">
        <v>35</v>
      </c>
      <c r="C156" s="50">
        <f ca="1">IFERROR(NOW()-VLOOKUP(A156,Table6[[#All],[Employee Name]:[Date Joined]],3,0),"")</f>
        <v>475.62126018518757</v>
      </c>
      <c r="D156" s="13"/>
      <c r="E156" s="37" t="s">
        <v>3</v>
      </c>
      <c r="F156" s="17"/>
      <c r="G156" s="17"/>
      <c r="H156" s="37" t="s">
        <v>3</v>
      </c>
      <c r="I156" s="18"/>
      <c r="J156" s="21">
        <f>COUNTIF(Quarter3!$E156:$H156,"yes")</f>
        <v>0</v>
      </c>
      <c r="K156" s="22">
        <f t="shared" si="4"/>
        <v>2</v>
      </c>
      <c r="L156" s="22">
        <f t="shared" si="5"/>
        <v>2</v>
      </c>
      <c r="M156" s="6" t="str">
        <f>IFERROR(#REF!/#REF!,"")</f>
        <v/>
      </c>
    </row>
    <row r="157" spans="1:13" x14ac:dyDescent="0.25">
      <c r="A157" s="3" t="s">
        <v>230</v>
      </c>
      <c r="B157" s="3" t="s">
        <v>36</v>
      </c>
      <c r="C157" s="50">
        <f ca="1">IFERROR(NOW()-VLOOKUP(A157,Table6[[#All],[Employee Name]:[Date Joined]],3,0),"")</f>
        <v>412.62126018518757</v>
      </c>
      <c r="D157" s="13"/>
      <c r="E157" s="37" t="s">
        <v>3</v>
      </c>
      <c r="F157" s="17"/>
      <c r="G157" s="17"/>
      <c r="H157" s="37" t="s">
        <v>3</v>
      </c>
      <c r="I157" s="18"/>
      <c r="J157" s="21">
        <f>COUNTIF(Quarter3!$E157:$H157,"yes")</f>
        <v>0</v>
      </c>
      <c r="K157" s="22">
        <f t="shared" si="4"/>
        <v>2</v>
      </c>
      <c r="L157" s="22">
        <f t="shared" si="5"/>
        <v>2</v>
      </c>
      <c r="M157" s="6" t="str">
        <f>IFERROR(#REF!/#REF!,"")</f>
        <v/>
      </c>
    </row>
    <row r="158" spans="1:13" x14ac:dyDescent="0.25">
      <c r="A158" s="3" t="s">
        <v>231</v>
      </c>
      <c r="B158" s="3" t="s">
        <v>37</v>
      </c>
      <c r="C158" s="50">
        <f ca="1">IFERROR(NOW()-VLOOKUP(A158,Table6[[#All],[Employee Name]:[Date Joined]],3,0),"")</f>
        <v>479.62126018518757</v>
      </c>
      <c r="D158" s="13"/>
      <c r="E158" s="37" t="s">
        <v>3</v>
      </c>
      <c r="F158" s="17"/>
      <c r="G158" s="17"/>
      <c r="H158" s="37" t="s">
        <v>3</v>
      </c>
      <c r="I158" s="18"/>
      <c r="J158" s="21">
        <f>COUNTIF(Quarter3!$E158:$H158,"yes")</f>
        <v>0</v>
      </c>
      <c r="K158" s="22">
        <f t="shared" si="4"/>
        <v>2</v>
      </c>
      <c r="L158" s="22">
        <f t="shared" si="5"/>
        <v>2</v>
      </c>
      <c r="M158" s="6" t="str">
        <f>IFERROR(#REF!/#REF!,"")</f>
        <v/>
      </c>
    </row>
    <row r="159" spans="1:13" x14ac:dyDescent="0.25">
      <c r="A159" s="3" t="s">
        <v>232</v>
      </c>
      <c r="B159" s="3" t="s">
        <v>37</v>
      </c>
      <c r="C159" s="50">
        <f ca="1">IFERROR(NOW()-VLOOKUP(A159,Table6[[#All],[Employee Name]:[Date Joined]],3,0),"")</f>
        <v>1539.6212601851876</v>
      </c>
      <c r="D159" s="13"/>
      <c r="E159" s="36" t="s">
        <v>2</v>
      </c>
      <c r="F159" s="17"/>
      <c r="G159" s="17"/>
      <c r="H159" s="37" t="s">
        <v>3</v>
      </c>
      <c r="I159" s="18"/>
      <c r="J159" s="21">
        <f>COUNTIF(Quarter3!$E159:$H159,"yes")</f>
        <v>1</v>
      </c>
      <c r="K159" s="22">
        <f t="shared" si="4"/>
        <v>1</v>
      </c>
      <c r="L159" s="22">
        <f t="shared" si="5"/>
        <v>2</v>
      </c>
      <c r="M159" s="6" t="str">
        <f>IFERROR(#REF!/#REF!,"")</f>
        <v/>
      </c>
    </row>
    <row r="160" spans="1:13" x14ac:dyDescent="0.25">
      <c r="A160" s="3" t="s">
        <v>234</v>
      </c>
      <c r="B160" s="3" t="s">
        <v>38</v>
      </c>
      <c r="C160" s="50">
        <f ca="1">IFERROR(NOW()-VLOOKUP(A160,Table6[[#All],[Employee Name]:[Date Joined]],3,0),"")</f>
        <v>1348.6212601851876</v>
      </c>
      <c r="D160" s="13"/>
      <c r="E160" s="37" t="s">
        <v>3</v>
      </c>
      <c r="F160" s="17"/>
      <c r="G160" s="17"/>
      <c r="H160" s="36" t="s">
        <v>2</v>
      </c>
      <c r="I160" s="17"/>
      <c r="J160" s="21">
        <f>COUNTIF(Quarter3!$E160:$H160,"yes")</f>
        <v>1</v>
      </c>
      <c r="K160" s="22">
        <f t="shared" si="4"/>
        <v>1</v>
      </c>
      <c r="L160" s="22">
        <f t="shared" si="5"/>
        <v>2</v>
      </c>
      <c r="M160" s="6" t="str">
        <f>IFERROR(#REF!/#REF!,"")</f>
        <v/>
      </c>
    </row>
    <row r="161" spans="1:13" x14ac:dyDescent="0.25">
      <c r="A161" s="3" t="s">
        <v>235</v>
      </c>
      <c r="B161" s="3" t="s">
        <v>39</v>
      </c>
      <c r="C161" s="50">
        <f ca="1">IFERROR(NOW()-VLOOKUP(A161,Table6[[#All],[Employee Name]:[Date Joined]],3,0),"")</f>
        <v>664.62126018518757</v>
      </c>
      <c r="D161" s="13"/>
      <c r="E161" s="37" t="s">
        <v>3</v>
      </c>
      <c r="F161" s="17"/>
      <c r="G161" s="17"/>
      <c r="H161" s="37" t="s">
        <v>3</v>
      </c>
      <c r="I161" s="17"/>
      <c r="J161" s="21">
        <f>COUNTIF(Quarter3!$E161:$H161,"yes")</f>
        <v>0</v>
      </c>
      <c r="K161" s="22">
        <f t="shared" si="4"/>
        <v>2</v>
      </c>
      <c r="L161" s="22">
        <f t="shared" si="5"/>
        <v>2</v>
      </c>
      <c r="M161" s="6" t="str">
        <f>IFERROR(#REF!/#REF!,"")</f>
        <v/>
      </c>
    </row>
    <row r="162" spans="1:13" x14ac:dyDescent="0.25">
      <c r="A162" s="3" t="s">
        <v>236</v>
      </c>
      <c r="B162" s="3" t="s">
        <v>40</v>
      </c>
      <c r="C162" s="50">
        <f ca="1">IFERROR(NOW()-VLOOKUP(A162,Table6[[#All],[Employee Name]:[Date Joined]],3,0),"")</f>
        <v>1098.6212601851876</v>
      </c>
      <c r="D162" s="13"/>
      <c r="E162" s="36" t="s">
        <v>2</v>
      </c>
      <c r="F162" s="17"/>
      <c r="G162" s="17"/>
      <c r="H162" s="37" t="s">
        <v>3</v>
      </c>
      <c r="I162" s="17"/>
      <c r="J162" s="21">
        <f>COUNTIF(Quarter3!$E162:$H162,"yes")</f>
        <v>1</v>
      </c>
      <c r="K162" s="22">
        <f t="shared" si="4"/>
        <v>1</v>
      </c>
      <c r="L162" s="22">
        <f t="shared" si="5"/>
        <v>2</v>
      </c>
      <c r="M162" s="6" t="str">
        <f>IFERROR(#REF!/#REF!,"")</f>
        <v/>
      </c>
    </row>
    <row r="163" spans="1:13" x14ac:dyDescent="0.25">
      <c r="A163" s="3" t="s">
        <v>237</v>
      </c>
      <c r="B163" s="3" t="s">
        <v>40</v>
      </c>
      <c r="C163" s="50">
        <f ca="1">IFERROR(NOW()-VLOOKUP(A163,Table6[[#All],[Employee Name]:[Date Joined]],3,0),"")</f>
        <v>662.62126018518757</v>
      </c>
      <c r="D163" s="13"/>
      <c r="E163" s="37" t="s">
        <v>3</v>
      </c>
      <c r="F163" s="17"/>
      <c r="G163" s="17"/>
      <c r="H163" s="37" t="s">
        <v>3</v>
      </c>
      <c r="I163" s="17"/>
      <c r="J163" s="21">
        <f>COUNTIF(Quarter3!$E163:$H163,"yes")</f>
        <v>0</v>
      </c>
      <c r="K163" s="22">
        <f t="shared" si="4"/>
        <v>2</v>
      </c>
      <c r="L163" s="22">
        <f t="shared" si="5"/>
        <v>2</v>
      </c>
      <c r="M163" s="6" t="str">
        <f>IFERROR(#REF!/#REF!,"")</f>
        <v/>
      </c>
    </row>
    <row r="164" spans="1:13" x14ac:dyDescent="0.25">
      <c r="A164" s="3" t="s">
        <v>238</v>
      </c>
      <c r="B164" s="3" t="s">
        <v>40</v>
      </c>
      <c r="C164" s="50">
        <f ca="1">IFERROR(NOW()-VLOOKUP(A164,Table6[[#All],[Employee Name]:[Date Joined]],3,0),"")</f>
        <v>1069.6212601851876</v>
      </c>
      <c r="D164" s="13"/>
      <c r="E164" s="37" t="s">
        <v>3</v>
      </c>
      <c r="F164" s="17"/>
      <c r="G164" s="17"/>
      <c r="H164" s="37" t="s">
        <v>3</v>
      </c>
      <c r="I164" s="17"/>
      <c r="J164" s="21">
        <f>COUNTIF(Quarter3!$E164:$H164,"yes")</f>
        <v>0</v>
      </c>
      <c r="K164" s="22">
        <f t="shared" si="4"/>
        <v>2</v>
      </c>
      <c r="L164" s="22">
        <f t="shared" si="5"/>
        <v>2</v>
      </c>
      <c r="M164" s="6" t="str">
        <f>IFERROR(#REF!/#REF!,"")</f>
        <v/>
      </c>
    </row>
    <row r="165" spans="1:13" x14ac:dyDescent="0.25">
      <c r="A165" s="3" t="s">
        <v>239</v>
      </c>
      <c r="B165" s="3" t="s">
        <v>242</v>
      </c>
      <c r="C165" s="50">
        <f ca="1">IFERROR(NOW()-VLOOKUP(A165,Table6[[#All],[Employee Name]:[Date Joined]],3,0),"")</f>
        <v>45375.621260185188</v>
      </c>
      <c r="D165" s="13"/>
      <c r="E165" s="37" t="s">
        <v>3</v>
      </c>
      <c r="F165" s="17"/>
      <c r="G165" s="17"/>
      <c r="H165" s="37" t="s">
        <v>3</v>
      </c>
      <c r="I165" s="17"/>
      <c r="J165" s="21">
        <f>COUNTIF(Quarter3!$E165:$H165,"yes")</f>
        <v>0</v>
      </c>
      <c r="K165" s="22">
        <f t="shared" si="4"/>
        <v>2</v>
      </c>
      <c r="L165" s="22">
        <f t="shared" si="5"/>
        <v>2</v>
      </c>
      <c r="M165" s="6" t="str">
        <f>IFERROR(#REF!/#REF!,"")</f>
        <v/>
      </c>
    </row>
    <row r="166" spans="1:13" x14ac:dyDescent="0.25">
      <c r="A166" s="3" t="s">
        <v>240</v>
      </c>
      <c r="B166" s="3" t="s">
        <v>242</v>
      </c>
      <c r="C166" s="50">
        <f ca="1">IFERROR(NOW()-VLOOKUP(A166,Table6[[#All],[Employee Name]:[Date Joined]],3,0),"")</f>
        <v>389.62126018518757</v>
      </c>
      <c r="D166" s="13"/>
      <c r="E166" s="37" t="s">
        <v>3</v>
      </c>
      <c r="F166" s="17"/>
      <c r="G166" s="17"/>
      <c r="H166" s="37" t="s">
        <v>3</v>
      </c>
      <c r="I166" s="17"/>
      <c r="J166" s="21">
        <f>COUNTIF(Quarter3!$E166:$H166,"yes")</f>
        <v>0</v>
      </c>
      <c r="K166" s="22">
        <f t="shared" si="4"/>
        <v>2</v>
      </c>
      <c r="L166" s="22">
        <f t="shared" si="5"/>
        <v>2</v>
      </c>
      <c r="M166" s="6" t="str">
        <f>IFERROR(#REF!/#REF!,"")</f>
        <v/>
      </c>
    </row>
    <row r="167" spans="1:13" x14ac:dyDescent="0.25">
      <c r="A167" s="3" t="s">
        <v>241</v>
      </c>
      <c r="B167" s="3" t="s">
        <v>242</v>
      </c>
      <c r="C167" s="50">
        <f ca="1">IFERROR(NOW()-VLOOKUP(A167,Table6[[#All],[Employee Name]:[Date Joined]],3,0),"")</f>
        <v>45375.621260185188</v>
      </c>
      <c r="D167" s="13"/>
      <c r="E167" s="37" t="s">
        <v>3</v>
      </c>
      <c r="F167" s="17"/>
      <c r="G167" s="17"/>
      <c r="H167" s="37" t="s">
        <v>3</v>
      </c>
      <c r="I167" s="17"/>
      <c r="J167" s="21">
        <f>COUNTIF(Quarter3!$E167:$H167,"yes")</f>
        <v>0</v>
      </c>
      <c r="K167" s="22">
        <f t="shared" si="4"/>
        <v>2</v>
      </c>
      <c r="L167" s="22">
        <f t="shared" si="5"/>
        <v>2</v>
      </c>
      <c r="M167" s="6" t="str">
        <f>IFERROR(#REF!/#REF!,"")</f>
        <v/>
      </c>
    </row>
  </sheetData>
  <mergeCells count="2">
    <mergeCell ref="D1:F1"/>
    <mergeCell ref="G1:I1"/>
  </mergeCells>
  <dataValidations count="3">
    <dataValidation type="list" allowBlank="1" showInputMessage="1" showErrorMessage="1" sqref="E93:E167 E88:E90 E3:E86 H93:H167 H88:H90 H3:H86" xr:uid="{8D61712D-778B-44EC-B647-ACD7F481B0EE}">
      <formula1>$AL$6:$AL$8</formula1>
    </dataValidation>
    <dataValidation type="list" allowBlank="1" showInputMessage="1" showErrorMessage="1" sqref="A167" xr:uid="{11A40E61-4D8F-4FD4-AE3A-B24E6BF6FEEA}">
      <formula1>#REF!</formula1>
    </dataValidation>
    <dataValidation type="list" allowBlank="1" showInputMessage="1" showErrorMessage="1" sqref="E91:E92 E87 H91:H92 H87" xr:uid="{A96895AE-39F0-4BEC-AA59-C11763F8CF53}">
      <formula1>$W$6:$W$8</formula1>
    </dataValidation>
  </dataValidations>
  <hyperlinks>
    <hyperlink ref="A92" r:id="rId1" display="https://xaqwbkuvs3sh07b-dbcorporate2.adb.ca-toronto-1.oraclecloudapps.com/ords/r/it_assets/it-asset-management/assigned-assets?p66_id=2748&amp;clear=18&amp;session=247395538710&amp;cs=3w2w2ZK_Zv39NN621xufk_yZK4fhXBEXVwRPwtAmTxkTC9edUtRiPQVlFzmxJ6Ae4zDMzR1atqbzwR1fGUouF9w" xr:uid="{14F1DA7F-6776-479F-B930-D94C927FD4B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413C-C8D1-4A5D-BD39-A528A0B8CA2F}">
  <dimension ref="A1:P167"/>
  <sheetViews>
    <sheetView workbookViewId="0">
      <selection activeCell="P13" sqref="P13"/>
    </sheetView>
  </sheetViews>
  <sheetFormatPr defaultRowHeight="15" x14ac:dyDescent="0.25"/>
  <sheetData>
    <row r="1" spans="1:16" ht="15.75" x14ac:dyDescent="0.25">
      <c r="D1" s="59" t="s">
        <v>253</v>
      </c>
      <c r="E1" s="59"/>
      <c r="F1" s="59"/>
      <c r="G1" s="59" t="s">
        <v>254</v>
      </c>
      <c r="H1" s="59"/>
      <c r="I1" s="59"/>
      <c r="J1" s="59" t="s">
        <v>255</v>
      </c>
      <c r="K1" s="59"/>
      <c r="L1" s="59"/>
      <c r="M1" s="19"/>
      <c r="N1" s="19"/>
      <c r="O1" s="19"/>
    </row>
    <row r="2" spans="1:16" ht="45" x14ac:dyDescent="0.25">
      <c r="A2" s="7" t="s">
        <v>4</v>
      </c>
      <c r="B2" s="8" t="s">
        <v>0</v>
      </c>
      <c r="C2" s="44" t="s">
        <v>50</v>
      </c>
      <c r="D2" s="11" t="s">
        <v>13</v>
      </c>
      <c r="E2" s="16" t="s">
        <v>14</v>
      </c>
      <c r="F2" s="12" t="s">
        <v>1</v>
      </c>
      <c r="G2" s="51"/>
      <c r="H2" s="16" t="s">
        <v>14</v>
      </c>
      <c r="I2" s="51"/>
      <c r="J2" s="15" t="s">
        <v>13</v>
      </c>
      <c r="K2" s="16" t="s">
        <v>14</v>
      </c>
      <c r="L2" s="16" t="s">
        <v>1</v>
      </c>
      <c r="M2" s="20" t="s">
        <v>12</v>
      </c>
      <c r="N2" s="20" t="s">
        <v>53</v>
      </c>
      <c r="O2" s="20" t="s">
        <v>11</v>
      </c>
      <c r="P2" s="8" t="s">
        <v>52</v>
      </c>
    </row>
    <row r="3" spans="1:16" x14ac:dyDescent="0.25">
      <c r="A3" s="3" t="s">
        <v>248</v>
      </c>
      <c r="B3" s="3" t="s">
        <v>42</v>
      </c>
      <c r="C3" s="45">
        <f ca="1">IFERROR(NOW()-VLOOKUP(A3,Table6[[#All],[Employee Name]:[Date Joined]],3,0),"")</f>
        <v>9025.6212601851876</v>
      </c>
      <c r="D3" s="13"/>
      <c r="E3" s="36" t="s">
        <v>2</v>
      </c>
      <c r="F3" s="14"/>
      <c r="G3" s="52"/>
      <c r="H3" s="36" t="s">
        <v>2</v>
      </c>
      <c r="I3" s="52"/>
      <c r="J3" s="17"/>
      <c r="K3" s="36" t="s">
        <v>2</v>
      </c>
      <c r="L3" s="18"/>
      <c r="M3" s="21">
        <f>COUNTIF(Quarter4!$E3:$H3,"yes")</f>
        <v>2</v>
      </c>
      <c r="N3" s="22">
        <f t="shared" ref="N3:N66" si="0">COUNTIF(D3:L3,"No")</f>
        <v>0</v>
      </c>
      <c r="O3" s="22">
        <f>M3+N3</f>
        <v>2</v>
      </c>
      <c r="P3" s="6" t="str">
        <f>IFERROR(#REF!/#REF!,"")</f>
        <v/>
      </c>
    </row>
    <row r="4" spans="1:16" x14ac:dyDescent="0.25">
      <c r="A4" s="3" t="s">
        <v>55</v>
      </c>
      <c r="B4" s="3" t="s">
        <v>32</v>
      </c>
      <c r="C4" s="45">
        <f ca="1">IFERROR(NOW()-VLOOKUP(A4,Table6[[#All],[Employee Name]:[Date Joined]],3,0),"")</f>
        <v>601.62126018518757</v>
      </c>
      <c r="D4" s="13"/>
      <c r="E4" s="37" t="s">
        <v>3</v>
      </c>
      <c r="F4" s="17"/>
      <c r="G4" s="17"/>
      <c r="H4" s="37" t="s">
        <v>3</v>
      </c>
      <c r="I4" s="17"/>
      <c r="J4" s="17"/>
      <c r="K4" s="37" t="s">
        <v>3</v>
      </c>
      <c r="L4" s="18"/>
      <c r="M4" s="21">
        <f>COUNTIF(Quarter4!$E4:$H4,"yes")</f>
        <v>0</v>
      </c>
      <c r="N4" s="22">
        <f t="shared" si="0"/>
        <v>3</v>
      </c>
      <c r="O4" s="22">
        <f t="shared" ref="O4:O67" si="1">M4+N4</f>
        <v>3</v>
      </c>
      <c r="P4" s="6" t="str">
        <f>IFERROR(#REF!/#REF!,"")</f>
        <v/>
      </c>
    </row>
    <row r="5" spans="1:16" x14ac:dyDescent="0.25">
      <c r="A5" s="3" t="s">
        <v>56</v>
      </c>
      <c r="B5" s="3" t="s">
        <v>16</v>
      </c>
      <c r="C5" s="45">
        <f ca="1">IFERROR(NOW()-VLOOKUP(A5,Table6[[#All],[Employee Name]:[Date Joined]],3,0),"")</f>
        <v>699.62126018518757</v>
      </c>
      <c r="D5" s="13"/>
      <c r="E5" s="36" t="s">
        <v>2</v>
      </c>
      <c r="F5" s="17"/>
      <c r="G5" s="17"/>
      <c r="H5" s="36" t="s">
        <v>2</v>
      </c>
      <c r="I5" s="17"/>
      <c r="J5" s="17"/>
      <c r="K5" s="36" t="s">
        <v>2</v>
      </c>
      <c r="L5" s="18"/>
      <c r="M5" s="21">
        <f>COUNTIF(Quarter4!$E5:$H5,"yes")</f>
        <v>2</v>
      </c>
      <c r="N5" s="22">
        <f t="shared" si="0"/>
        <v>0</v>
      </c>
      <c r="O5" s="22">
        <f t="shared" si="1"/>
        <v>2</v>
      </c>
      <c r="P5" s="6" t="str">
        <f>IFERROR(#REF!/#REF!,"")</f>
        <v/>
      </c>
    </row>
    <row r="6" spans="1:16" x14ac:dyDescent="0.25">
      <c r="A6" s="3" t="s">
        <v>57</v>
      </c>
      <c r="B6" s="3" t="s">
        <v>16</v>
      </c>
      <c r="C6" s="45">
        <f ca="1">IFERROR(NOW()-VLOOKUP(A6,Table6[[#All],[Employee Name]:[Date Joined]],3,0),"")</f>
        <v>541.62126018518757</v>
      </c>
      <c r="D6" s="13"/>
      <c r="E6" s="36" t="s">
        <v>2</v>
      </c>
      <c r="F6" s="17"/>
      <c r="G6" s="17"/>
      <c r="H6" s="37" t="s">
        <v>3</v>
      </c>
      <c r="I6" s="17"/>
      <c r="J6" s="17"/>
      <c r="K6" s="37" t="s">
        <v>3</v>
      </c>
      <c r="L6" s="18"/>
      <c r="M6" s="21">
        <f>COUNTIF(Quarter4!$E6:$H6,"yes")</f>
        <v>1</v>
      </c>
      <c r="N6" s="22">
        <f t="shared" si="0"/>
        <v>2</v>
      </c>
      <c r="O6" s="22">
        <f t="shared" si="1"/>
        <v>3</v>
      </c>
      <c r="P6" s="6" t="str">
        <f>IFERROR(#REF!/#REF!,"")</f>
        <v/>
      </c>
    </row>
    <row r="7" spans="1:16" x14ac:dyDescent="0.25">
      <c r="A7" s="3" t="s">
        <v>58</v>
      </c>
      <c r="B7" s="3" t="s">
        <v>17</v>
      </c>
      <c r="C7" s="45">
        <f ca="1">IFERROR(NOW()-VLOOKUP(A7,Table6[[#All],[Employee Name]:[Date Joined]],3,0),"")</f>
        <v>1154.6212601851876</v>
      </c>
      <c r="D7" s="13"/>
      <c r="E7" s="36" t="s">
        <v>2</v>
      </c>
      <c r="F7" s="17"/>
      <c r="G7" s="17"/>
      <c r="H7" s="37" t="s">
        <v>3</v>
      </c>
      <c r="I7" s="17"/>
      <c r="J7" s="17"/>
      <c r="K7" s="37" t="s">
        <v>3</v>
      </c>
      <c r="L7" s="18"/>
      <c r="M7" s="21">
        <f>COUNTIF(Quarter4!$E7:$H7,"yes")</f>
        <v>1</v>
      </c>
      <c r="N7" s="22">
        <f t="shared" si="0"/>
        <v>2</v>
      </c>
      <c r="O7" s="22">
        <f t="shared" si="1"/>
        <v>3</v>
      </c>
      <c r="P7" s="6" t="str">
        <f>IFERROR(#REF!/#REF!,"")</f>
        <v/>
      </c>
    </row>
    <row r="8" spans="1:16" x14ac:dyDescent="0.25">
      <c r="A8" s="3" t="s">
        <v>59</v>
      </c>
      <c r="B8" s="3" t="s">
        <v>17</v>
      </c>
      <c r="C8" s="45">
        <f ca="1">IFERROR(NOW()-VLOOKUP(A8,Table6[[#All],[Employee Name]:[Date Joined]],3,0),"")</f>
        <v>1012.6212601851876</v>
      </c>
      <c r="D8" s="13"/>
      <c r="E8" s="36" t="s">
        <v>2</v>
      </c>
      <c r="F8" s="17"/>
      <c r="G8" s="17"/>
      <c r="H8" s="37" t="s">
        <v>3</v>
      </c>
      <c r="I8" s="17"/>
      <c r="J8" s="17"/>
      <c r="K8" s="37" t="s">
        <v>3</v>
      </c>
      <c r="L8" s="18"/>
      <c r="M8" s="21">
        <f>COUNTIF(Quarter4!$E8:$H8,"yes")</f>
        <v>1</v>
      </c>
      <c r="N8" s="22">
        <f t="shared" si="0"/>
        <v>2</v>
      </c>
      <c r="O8" s="22">
        <f t="shared" si="1"/>
        <v>3</v>
      </c>
      <c r="P8" s="6" t="str">
        <f>IFERROR(#REF!/#REF!,"")</f>
        <v/>
      </c>
    </row>
    <row r="9" spans="1:16" x14ac:dyDescent="0.25">
      <c r="A9" s="3" t="s">
        <v>60</v>
      </c>
      <c r="B9" s="3" t="s">
        <v>17</v>
      </c>
      <c r="C9" s="45">
        <f ca="1">IFERROR(NOW()-VLOOKUP(A9,Table6[[#All],[Employee Name]:[Date Joined]],3,0),"")</f>
        <v>433.62126018518757</v>
      </c>
      <c r="D9" s="13"/>
      <c r="E9" s="36" t="s">
        <v>2</v>
      </c>
      <c r="F9" s="17"/>
      <c r="G9" s="17"/>
      <c r="H9" s="37" t="s">
        <v>3</v>
      </c>
      <c r="I9" s="17"/>
      <c r="J9" s="17"/>
      <c r="K9" s="37" t="s">
        <v>3</v>
      </c>
      <c r="L9" s="18"/>
      <c r="M9" s="21">
        <f>COUNTIF(Quarter4!$E9:$H9,"yes")</f>
        <v>1</v>
      </c>
      <c r="N9" s="22">
        <f t="shared" si="0"/>
        <v>2</v>
      </c>
      <c r="O9" s="22">
        <f t="shared" si="1"/>
        <v>3</v>
      </c>
      <c r="P9" s="6" t="str">
        <f>IFERROR(#REF!/#REF!,"")</f>
        <v/>
      </c>
    </row>
    <row r="10" spans="1:16" x14ac:dyDescent="0.25">
      <c r="A10" s="3" t="s">
        <v>61</v>
      </c>
      <c r="B10" s="3" t="s">
        <v>18</v>
      </c>
      <c r="C10" s="45">
        <f ca="1">IFERROR(NOW()-VLOOKUP(A10,Table6[[#All],[Employee Name]:[Date Joined]],3,0),"")</f>
        <v>1656.6212601851876</v>
      </c>
      <c r="D10" s="13"/>
      <c r="E10" s="36" t="s">
        <v>2</v>
      </c>
      <c r="F10" s="17"/>
      <c r="G10" s="17"/>
      <c r="H10" s="36" t="s">
        <v>2</v>
      </c>
      <c r="I10" s="17"/>
      <c r="J10" s="17"/>
      <c r="K10" s="36" t="s">
        <v>2</v>
      </c>
      <c r="L10" s="18"/>
      <c r="M10" s="21">
        <f>COUNTIF(Quarter4!$E10:$H10,"yes")</f>
        <v>2</v>
      </c>
      <c r="N10" s="22">
        <f t="shared" si="0"/>
        <v>0</v>
      </c>
      <c r="O10" s="22">
        <f t="shared" si="1"/>
        <v>2</v>
      </c>
      <c r="P10" s="6" t="str">
        <f>IFERROR(#REF!/#REF!,"")</f>
        <v/>
      </c>
    </row>
    <row r="11" spans="1:16" x14ac:dyDescent="0.25">
      <c r="A11" s="3" t="s">
        <v>62</v>
      </c>
      <c r="B11" s="3" t="s">
        <v>18</v>
      </c>
      <c r="C11" s="45">
        <f ca="1">IFERROR(NOW()-VLOOKUP(A11,Table6[[#All],[Employee Name]:[Date Joined]],3,0),"")</f>
        <v>293.62126018518757</v>
      </c>
      <c r="D11" s="13"/>
      <c r="E11" s="36" t="s">
        <v>2</v>
      </c>
      <c r="F11" s="17"/>
      <c r="G11" s="17"/>
      <c r="H11" s="36" t="s">
        <v>2</v>
      </c>
      <c r="I11" s="17"/>
      <c r="J11" s="17"/>
      <c r="K11" s="36" t="s">
        <v>2</v>
      </c>
      <c r="L11" s="18"/>
      <c r="M11" s="21">
        <f>COUNTIF(Quarter4!$E11:$H11,"yes")</f>
        <v>2</v>
      </c>
      <c r="N11" s="22">
        <f t="shared" si="0"/>
        <v>0</v>
      </c>
      <c r="O11" s="22">
        <f t="shared" si="1"/>
        <v>2</v>
      </c>
      <c r="P11" s="6" t="str">
        <f>IFERROR(#REF!/#REF!,"")</f>
        <v/>
      </c>
    </row>
    <row r="12" spans="1:16" x14ac:dyDescent="0.25">
      <c r="A12" s="3" t="s">
        <v>64</v>
      </c>
      <c r="B12" s="3" t="s">
        <v>18</v>
      </c>
      <c r="C12" s="45">
        <f ca="1">IFERROR(NOW()-VLOOKUP(A12,Table6[[#All],[Employee Name]:[Date Joined]],3,0),"")</f>
        <v>244.62126018518757</v>
      </c>
      <c r="D12" s="13"/>
      <c r="E12" s="36" t="s">
        <v>2</v>
      </c>
      <c r="F12" s="17"/>
      <c r="G12" s="17"/>
      <c r="H12" s="36" t="s">
        <v>2</v>
      </c>
      <c r="I12" s="17"/>
      <c r="J12" s="17"/>
      <c r="K12" s="36" t="s">
        <v>2</v>
      </c>
      <c r="L12" s="18"/>
      <c r="M12" s="21">
        <f>COUNTIF(Quarter4!$E12:$H12,"yes")</f>
        <v>2</v>
      </c>
      <c r="N12" s="22">
        <f t="shared" si="0"/>
        <v>0</v>
      </c>
      <c r="O12" s="22">
        <f t="shared" si="1"/>
        <v>2</v>
      </c>
      <c r="P12" s="6" t="str">
        <f>IFERROR(#REF!/#REF!,"")</f>
        <v/>
      </c>
    </row>
    <row r="13" spans="1:16" x14ac:dyDescent="0.25">
      <c r="A13" s="3" t="s">
        <v>65</v>
      </c>
      <c r="B13" s="3" t="s">
        <v>8</v>
      </c>
      <c r="C13" s="45">
        <f ca="1">IFERROR(NOW()-VLOOKUP(A13,Table6[[#All],[Employee Name]:[Date Joined]],3,0),"")</f>
        <v>1383.6212601851876</v>
      </c>
      <c r="D13" s="13"/>
      <c r="E13" s="36" t="s">
        <v>2</v>
      </c>
      <c r="F13" s="17"/>
      <c r="G13" s="17"/>
      <c r="H13" s="37" t="s">
        <v>3</v>
      </c>
      <c r="I13" s="17"/>
      <c r="J13" s="17"/>
      <c r="K13" s="37" t="s">
        <v>3</v>
      </c>
      <c r="L13" s="18"/>
      <c r="M13" s="21">
        <f>COUNTIF(Quarter4!$E13:$H13,"yes")</f>
        <v>1</v>
      </c>
      <c r="N13" s="22">
        <f t="shared" si="0"/>
        <v>2</v>
      </c>
      <c r="O13" s="22">
        <f t="shared" si="1"/>
        <v>3</v>
      </c>
      <c r="P13" s="6" t="str">
        <f>IFERROR(#REF!/#REF!,"")</f>
        <v/>
      </c>
    </row>
    <row r="14" spans="1:16" x14ac:dyDescent="0.25">
      <c r="A14" s="3" t="s">
        <v>66</v>
      </c>
      <c r="B14" s="3" t="s">
        <v>8</v>
      </c>
      <c r="C14" s="45">
        <f ca="1">IFERROR(NOW()-VLOOKUP(A14,Table6[[#All],[Employee Name]:[Date Joined]],3,0),"")</f>
        <v>1091.6212601851876</v>
      </c>
      <c r="D14" s="13"/>
      <c r="E14" s="36" t="s">
        <v>2</v>
      </c>
      <c r="F14" s="17"/>
      <c r="G14" s="17"/>
      <c r="H14" s="37" t="s">
        <v>3</v>
      </c>
      <c r="I14" s="17"/>
      <c r="J14" s="17"/>
      <c r="K14" s="37" t="s">
        <v>3</v>
      </c>
      <c r="L14" s="18"/>
      <c r="M14" s="21">
        <f>COUNTIF(Quarter4!$E14:$H14,"yes")</f>
        <v>1</v>
      </c>
      <c r="N14" s="22">
        <f t="shared" si="0"/>
        <v>2</v>
      </c>
      <c r="O14" s="22">
        <f t="shared" si="1"/>
        <v>3</v>
      </c>
      <c r="P14" s="6" t="str">
        <f>IFERROR(#REF!/#REF!,"")</f>
        <v/>
      </c>
    </row>
    <row r="15" spans="1:16" x14ac:dyDescent="0.25">
      <c r="A15" s="3" t="s">
        <v>243</v>
      </c>
      <c r="B15" s="3" t="s">
        <v>19</v>
      </c>
      <c r="C15" s="45">
        <f ca="1">IFERROR(NOW()-VLOOKUP(A15,Table6[[#All],[Employee Name]:[Date Joined]],3,0),"")</f>
        <v>363.62126018518757</v>
      </c>
      <c r="D15" s="13"/>
      <c r="E15" s="36" t="s">
        <v>2</v>
      </c>
      <c r="F15" s="17"/>
      <c r="G15" s="17"/>
      <c r="H15" s="36" t="s">
        <v>2</v>
      </c>
      <c r="I15" s="17"/>
      <c r="J15" s="17"/>
      <c r="K15" s="36" t="s">
        <v>2</v>
      </c>
      <c r="L15" s="18"/>
      <c r="M15" s="21">
        <f>COUNTIF(Quarter4!$E15:$H15,"yes")</f>
        <v>2</v>
      </c>
      <c r="N15" s="22">
        <f t="shared" si="0"/>
        <v>0</v>
      </c>
      <c r="O15" s="22">
        <f t="shared" si="1"/>
        <v>2</v>
      </c>
      <c r="P15" s="6" t="str">
        <f>IFERROR(#REF!/#REF!,"")</f>
        <v/>
      </c>
    </row>
    <row r="16" spans="1:16" x14ac:dyDescent="0.25">
      <c r="A16" s="3" t="s">
        <v>68</v>
      </c>
      <c r="B16" s="3" t="s">
        <v>19</v>
      </c>
      <c r="C16" s="45">
        <f ca="1">IFERROR(NOW()-VLOOKUP(A16,Table6[[#All],[Employee Name]:[Date Joined]],3,0),"")</f>
        <v>1469.6212601851876</v>
      </c>
      <c r="D16" s="13"/>
      <c r="E16" s="36" t="s">
        <v>2</v>
      </c>
      <c r="F16" s="17"/>
      <c r="G16" s="17"/>
      <c r="H16" s="37" t="s">
        <v>3</v>
      </c>
      <c r="I16" s="17"/>
      <c r="J16" s="17"/>
      <c r="K16" s="37" t="s">
        <v>3</v>
      </c>
      <c r="L16" s="18"/>
      <c r="M16" s="21">
        <f>COUNTIF(Quarter4!$E16:$H16,"yes")</f>
        <v>1</v>
      </c>
      <c r="N16" s="22">
        <f t="shared" si="0"/>
        <v>2</v>
      </c>
      <c r="O16" s="22">
        <f t="shared" si="1"/>
        <v>3</v>
      </c>
      <c r="P16" s="6" t="str">
        <f>IFERROR(#REF!/#REF!,"")</f>
        <v/>
      </c>
    </row>
    <row r="17" spans="1:16" x14ac:dyDescent="0.25">
      <c r="A17" s="3" t="s">
        <v>69</v>
      </c>
      <c r="B17" s="3" t="s">
        <v>19</v>
      </c>
      <c r="C17" s="45">
        <f ca="1">IFERROR(NOW()-VLOOKUP(A17,Table6[[#All],[Employee Name]:[Date Joined]],3,0),"")</f>
        <v>1469.6212601851876</v>
      </c>
      <c r="D17" s="13"/>
      <c r="E17" s="36" t="s">
        <v>2</v>
      </c>
      <c r="F17" s="17"/>
      <c r="G17" s="17"/>
      <c r="H17" s="37" t="s">
        <v>3</v>
      </c>
      <c r="I17" s="17"/>
      <c r="J17" s="17"/>
      <c r="K17" s="37" t="s">
        <v>3</v>
      </c>
      <c r="L17" s="18"/>
      <c r="M17" s="21">
        <f>COUNTIF(Quarter4!$E17:$H17,"yes")</f>
        <v>1</v>
      </c>
      <c r="N17" s="22">
        <f t="shared" si="0"/>
        <v>2</v>
      </c>
      <c r="O17" s="22">
        <f t="shared" si="1"/>
        <v>3</v>
      </c>
      <c r="P17" s="6" t="str">
        <f>IFERROR(#REF!/#REF!,"")</f>
        <v/>
      </c>
    </row>
    <row r="18" spans="1:16" x14ac:dyDescent="0.25">
      <c r="A18" s="3" t="s">
        <v>72</v>
      </c>
      <c r="B18" s="3" t="s">
        <v>20</v>
      </c>
      <c r="C18" s="45">
        <f ca="1">IFERROR(NOW()-VLOOKUP(A18,Table6[[#All],[Employee Name]:[Date Joined]],3,0),"")</f>
        <v>627.62126018518757</v>
      </c>
      <c r="D18" s="13"/>
      <c r="E18" s="36" t="s">
        <v>2</v>
      </c>
      <c r="F18" s="17"/>
      <c r="G18" s="17"/>
      <c r="H18" s="36" t="s">
        <v>2</v>
      </c>
      <c r="I18" s="17"/>
      <c r="J18" s="17"/>
      <c r="K18" s="36" t="s">
        <v>2</v>
      </c>
      <c r="L18" s="18"/>
      <c r="M18" s="21">
        <f>COUNTIF(Quarter4!$E18:$H18,"yes")</f>
        <v>2</v>
      </c>
      <c r="N18" s="22">
        <f t="shared" si="0"/>
        <v>0</v>
      </c>
      <c r="O18" s="22">
        <f t="shared" si="1"/>
        <v>2</v>
      </c>
      <c r="P18" s="6" t="str">
        <f>IFERROR(#REF!/#REF!,"")</f>
        <v/>
      </c>
    </row>
    <row r="19" spans="1:16" x14ac:dyDescent="0.25">
      <c r="A19" s="3" t="s">
        <v>73</v>
      </c>
      <c r="B19" s="3" t="s">
        <v>20</v>
      </c>
      <c r="C19" s="45">
        <f ca="1">IFERROR(NOW()-VLOOKUP(A19,Table6[[#All],[Employee Name]:[Date Joined]],3,0),"")</f>
        <v>993.62126018518757</v>
      </c>
      <c r="D19" s="13"/>
      <c r="E19" s="36" t="s">
        <v>2</v>
      </c>
      <c r="F19" s="17"/>
      <c r="G19" s="17"/>
      <c r="H19" s="37" t="s">
        <v>3</v>
      </c>
      <c r="I19" s="17"/>
      <c r="J19" s="17"/>
      <c r="K19" s="36" t="s">
        <v>2</v>
      </c>
      <c r="L19" s="18"/>
      <c r="M19" s="21">
        <f>COUNTIF(Quarter4!$E19:$H19,"yes")</f>
        <v>1</v>
      </c>
      <c r="N19" s="22">
        <f t="shared" si="0"/>
        <v>1</v>
      </c>
      <c r="O19" s="22">
        <f t="shared" si="1"/>
        <v>2</v>
      </c>
      <c r="P19" s="6" t="str">
        <f>IFERROR(#REF!/#REF!,"")</f>
        <v/>
      </c>
    </row>
    <row r="20" spans="1:16" x14ac:dyDescent="0.25">
      <c r="A20" s="3" t="s">
        <v>74</v>
      </c>
      <c r="B20" s="3" t="s">
        <v>20</v>
      </c>
      <c r="C20" s="45">
        <f ca="1">IFERROR(NOW()-VLOOKUP(A20,Table6[[#All],[Employee Name]:[Date Joined]],3,0),"")</f>
        <v>748.62126018518757</v>
      </c>
      <c r="D20" s="13"/>
      <c r="E20" s="36" t="s">
        <v>2</v>
      </c>
      <c r="F20" s="17"/>
      <c r="G20" s="17"/>
      <c r="H20" s="36" t="s">
        <v>2</v>
      </c>
      <c r="I20" s="17"/>
      <c r="J20" s="17"/>
      <c r="K20" s="36" t="s">
        <v>2</v>
      </c>
      <c r="L20" s="18"/>
      <c r="M20" s="21">
        <f>COUNTIF(Quarter4!$E20:$H20,"yes")</f>
        <v>2</v>
      </c>
      <c r="N20" s="22">
        <f t="shared" si="0"/>
        <v>0</v>
      </c>
      <c r="O20" s="22">
        <f t="shared" si="1"/>
        <v>2</v>
      </c>
      <c r="P20" s="6" t="str">
        <f>IFERROR(#REF!/#REF!,"")</f>
        <v/>
      </c>
    </row>
    <row r="21" spans="1:16" x14ac:dyDescent="0.25">
      <c r="A21" s="3" t="s">
        <v>71</v>
      </c>
      <c r="B21" s="3" t="s">
        <v>20</v>
      </c>
      <c r="C21" s="45">
        <f ca="1">IFERROR(NOW()-VLOOKUP(A21,Table6[[#All],[Employee Name]:[Date Joined]],3,0),"")</f>
        <v>195.62126018518757</v>
      </c>
      <c r="D21" s="13"/>
      <c r="E21" s="36" t="s">
        <v>2</v>
      </c>
      <c r="F21" s="17"/>
      <c r="G21" s="17"/>
      <c r="H21" s="36" t="s">
        <v>2</v>
      </c>
      <c r="I21" s="17"/>
      <c r="J21" s="17"/>
      <c r="K21" s="36" t="s">
        <v>2</v>
      </c>
      <c r="L21" s="18"/>
      <c r="M21" s="21">
        <f>COUNTIF(Quarter4!$E21:$H21,"yes")</f>
        <v>2</v>
      </c>
      <c r="N21" s="22">
        <f t="shared" si="0"/>
        <v>0</v>
      </c>
      <c r="O21" s="22">
        <f t="shared" si="1"/>
        <v>2</v>
      </c>
      <c r="P21" s="6" t="str">
        <f>IFERROR(#REF!/#REF!,"")</f>
        <v/>
      </c>
    </row>
    <row r="22" spans="1:16" x14ac:dyDescent="0.25">
      <c r="A22" s="3" t="s">
        <v>75</v>
      </c>
      <c r="B22" s="3" t="s">
        <v>20</v>
      </c>
      <c r="C22" s="45">
        <f ca="1">IFERROR(NOW()-VLOOKUP(A22,Table6[[#All],[Employee Name]:[Date Joined]],3,0),"")</f>
        <v>389.62126018518757</v>
      </c>
      <c r="D22" s="13"/>
      <c r="E22" s="36" t="s">
        <v>2</v>
      </c>
      <c r="F22" s="17"/>
      <c r="G22" s="17"/>
      <c r="H22" s="36" t="s">
        <v>2</v>
      </c>
      <c r="I22" s="17"/>
      <c r="J22" s="17"/>
      <c r="K22" s="36" t="s">
        <v>2</v>
      </c>
      <c r="L22" s="18"/>
      <c r="M22" s="21">
        <f>COUNTIF(Quarter4!$E22:$H22,"yes")</f>
        <v>2</v>
      </c>
      <c r="N22" s="22">
        <f t="shared" si="0"/>
        <v>0</v>
      </c>
      <c r="O22" s="22">
        <f t="shared" si="1"/>
        <v>2</v>
      </c>
      <c r="P22" s="6" t="str">
        <f>IFERROR(#REF!/#REF!,"")</f>
        <v/>
      </c>
    </row>
    <row r="23" spans="1:16" x14ac:dyDescent="0.25">
      <c r="A23" s="3" t="s">
        <v>76</v>
      </c>
      <c r="B23" s="3" t="s">
        <v>21</v>
      </c>
      <c r="C23" s="45">
        <f ca="1">IFERROR(NOW()-VLOOKUP(A23,Table6[[#All],[Employee Name]:[Date Joined]],3,0),"")</f>
        <v>558.62126018518757</v>
      </c>
      <c r="D23" s="13"/>
      <c r="E23" s="36" t="s">
        <v>2</v>
      </c>
      <c r="F23" s="17"/>
      <c r="G23" s="17"/>
      <c r="H23" s="37" t="s">
        <v>3</v>
      </c>
      <c r="I23" s="17"/>
      <c r="J23" s="17"/>
      <c r="K23" s="36" t="s">
        <v>2</v>
      </c>
      <c r="L23" s="18"/>
      <c r="M23" s="21">
        <f>COUNTIF(Quarter4!$E23:$H23,"yes")</f>
        <v>1</v>
      </c>
      <c r="N23" s="22">
        <f t="shared" si="0"/>
        <v>1</v>
      </c>
      <c r="O23" s="22">
        <f t="shared" si="1"/>
        <v>2</v>
      </c>
      <c r="P23" s="6" t="str">
        <f>IFERROR(#REF!/#REF!,"")</f>
        <v/>
      </c>
    </row>
    <row r="24" spans="1:16" x14ac:dyDescent="0.25">
      <c r="A24" s="3" t="s">
        <v>77</v>
      </c>
      <c r="B24" s="3" t="s">
        <v>21</v>
      </c>
      <c r="C24" s="45">
        <f ca="1">IFERROR(NOW()-VLOOKUP(A24,Table6[[#All],[Employee Name]:[Date Joined]],3,0),"")</f>
        <v>573.62126018518757</v>
      </c>
      <c r="D24" s="13"/>
      <c r="E24" s="36" t="s">
        <v>2</v>
      </c>
      <c r="F24" s="17"/>
      <c r="G24" s="17"/>
      <c r="H24" s="37" t="s">
        <v>3</v>
      </c>
      <c r="I24" s="17"/>
      <c r="J24" s="17"/>
      <c r="K24" s="36" t="s">
        <v>2</v>
      </c>
      <c r="L24" s="18"/>
      <c r="M24" s="21">
        <f>COUNTIF(Quarter4!$E24:$H24,"yes")</f>
        <v>1</v>
      </c>
      <c r="N24" s="22">
        <f t="shared" si="0"/>
        <v>1</v>
      </c>
      <c r="O24" s="22">
        <f t="shared" si="1"/>
        <v>2</v>
      </c>
      <c r="P24" s="6" t="str">
        <f>IFERROR(#REF!/#REF!,"")</f>
        <v/>
      </c>
    </row>
    <row r="25" spans="1:16" x14ac:dyDescent="0.25">
      <c r="A25" s="3" t="s">
        <v>78</v>
      </c>
      <c r="B25" s="3" t="s">
        <v>21</v>
      </c>
      <c r="C25" s="45">
        <f ca="1">IFERROR(NOW()-VLOOKUP(A25,Table6[[#All],[Employee Name]:[Date Joined]],3,0),"")</f>
        <v>1238.6212601851876</v>
      </c>
      <c r="D25" s="13"/>
      <c r="E25" s="36" t="s">
        <v>2</v>
      </c>
      <c r="F25" s="17"/>
      <c r="G25" s="17"/>
      <c r="H25" s="36" t="s">
        <v>2</v>
      </c>
      <c r="I25" s="17"/>
      <c r="J25" s="17"/>
      <c r="K25" s="36" t="s">
        <v>2</v>
      </c>
      <c r="L25" s="18"/>
      <c r="M25" s="21">
        <f>COUNTIF(Quarter4!$E25:$H25,"yes")</f>
        <v>2</v>
      </c>
      <c r="N25" s="22">
        <f t="shared" si="0"/>
        <v>0</v>
      </c>
      <c r="O25" s="22">
        <f t="shared" si="1"/>
        <v>2</v>
      </c>
      <c r="P25" s="6" t="str">
        <f>IFERROR(#REF!/#REF!,"")</f>
        <v/>
      </c>
    </row>
    <row r="26" spans="1:16" x14ac:dyDescent="0.25">
      <c r="A26" s="3" t="s">
        <v>80</v>
      </c>
      <c r="B26" s="3" t="s">
        <v>21</v>
      </c>
      <c r="C26" s="45">
        <f ca="1">IFERROR(NOW()-VLOOKUP(A26,Table6[[#All],[Employee Name]:[Date Joined]],3,0),"")</f>
        <v>1530.6212601851876</v>
      </c>
      <c r="D26" s="13"/>
      <c r="E26" s="36" t="s">
        <v>2</v>
      </c>
      <c r="F26" s="17"/>
      <c r="G26" s="17"/>
      <c r="H26" s="37" t="s">
        <v>3</v>
      </c>
      <c r="I26" s="17"/>
      <c r="J26" s="17"/>
      <c r="K26" s="36" t="s">
        <v>2</v>
      </c>
      <c r="L26" s="18"/>
      <c r="M26" s="21">
        <f>COUNTIF(Quarter4!$E26:$H26,"yes")</f>
        <v>1</v>
      </c>
      <c r="N26" s="22">
        <f t="shared" si="0"/>
        <v>1</v>
      </c>
      <c r="O26" s="22">
        <f t="shared" si="1"/>
        <v>2</v>
      </c>
      <c r="P26" s="6" t="str">
        <f>IFERROR(#REF!/#REF!,"")</f>
        <v/>
      </c>
    </row>
    <row r="27" spans="1:16" x14ac:dyDescent="0.25">
      <c r="A27" s="3" t="s">
        <v>81</v>
      </c>
      <c r="B27" s="3" t="s">
        <v>21</v>
      </c>
      <c r="C27" s="45">
        <f ca="1">IFERROR(NOW()-VLOOKUP(A27,Table6[[#All],[Employee Name]:[Date Joined]],3,0),"")</f>
        <v>566.62126018518757</v>
      </c>
      <c r="D27" s="13"/>
      <c r="E27" s="36" t="s">
        <v>2</v>
      </c>
      <c r="F27" s="17"/>
      <c r="G27" s="17"/>
      <c r="H27" s="36" t="s">
        <v>2</v>
      </c>
      <c r="I27" s="17"/>
      <c r="J27" s="17"/>
      <c r="K27" s="37" t="s">
        <v>3</v>
      </c>
      <c r="L27" s="18"/>
      <c r="M27" s="21">
        <f>COUNTIF(Quarter4!$E27:$H27,"yes")</f>
        <v>2</v>
      </c>
      <c r="N27" s="22">
        <f t="shared" si="0"/>
        <v>1</v>
      </c>
      <c r="O27" s="22">
        <f t="shared" si="1"/>
        <v>3</v>
      </c>
      <c r="P27" s="6" t="str">
        <f>IFERROR(#REF!/#REF!,"")</f>
        <v/>
      </c>
    </row>
    <row r="28" spans="1:16" x14ac:dyDescent="0.25">
      <c r="A28" s="3" t="s">
        <v>82</v>
      </c>
      <c r="B28" s="3" t="s">
        <v>21</v>
      </c>
      <c r="C28" s="45">
        <f ca="1">IFERROR(NOW()-VLOOKUP(A28,Table6[[#All],[Employee Name]:[Date Joined]],3,0),"")</f>
        <v>566.62126018518757</v>
      </c>
      <c r="D28" s="13"/>
      <c r="E28" s="36" t="s">
        <v>2</v>
      </c>
      <c r="F28" s="17"/>
      <c r="G28" s="17"/>
      <c r="H28" s="37" t="s">
        <v>3</v>
      </c>
      <c r="I28" s="17"/>
      <c r="J28" s="17"/>
      <c r="K28" s="36" t="s">
        <v>2</v>
      </c>
      <c r="L28" s="18"/>
      <c r="M28" s="21">
        <f>COUNTIF(Quarter4!$E28:$H28,"yes")</f>
        <v>1</v>
      </c>
      <c r="N28" s="22">
        <f t="shared" si="0"/>
        <v>1</v>
      </c>
      <c r="O28" s="22">
        <f t="shared" si="1"/>
        <v>2</v>
      </c>
      <c r="P28" s="6" t="str">
        <f>IFERROR(#REF!/#REF!,"")</f>
        <v/>
      </c>
    </row>
    <row r="29" spans="1:16" x14ac:dyDescent="0.25">
      <c r="A29" s="3" t="s">
        <v>84</v>
      </c>
      <c r="B29" s="3" t="s">
        <v>21</v>
      </c>
      <c r="C29" s="45">
        <f ca="1">IFERROR(NOW()-VLOOKUP(A29,Table6[[#All],[Employee Name]:[Date Joined]],3,0),"")</f>
        <v>1850.6212601851876</v>
      </c>
      <c r="D29" s="13"/>
      <c r="E29" s="36" t="s">
        <v>2</v>
      </c>
      <c r="F29" s="17"/>
      <c r="G29" s="17"/>
      <c r="H29" s="36" t="s">
        <v>2</v>
      </c>
      <c r="I29" s="17"/>
      <c r="J29" s="17"/>
      <c r="K29" s="37" t="s">
        <v>3</v>
      </c>
      <c r="L29" s="18"/>
      <c r="M29" s="21">
        <f>COUNTIF(Quarter4!$E29:$H29,"yes")</f>
        <v>2</v>
      </c>
      <c r="N29" s="22">
        <f t="shared" si="0"/>
        <v>1</v>
      </c>
      <c r="O29" s="22">
        <f t="shared" si="1"/>
        <v>3</v>
      </c>
      <c r="P29" s="6" t="str">
        <f>IFERROR(#REF!/#REF!,"")</f>
        <v/>
      </c>
    </row>
    <row r="30" spans="1:16" x14ac:dyDescent="0.25">
      <c r="A30" s="3" t="s">
        <v>86</v>
      </c>
      <c r="B30" s="3" t="s">
        <v>21</v>
      </c>
      <c r="C30" s="45">
        <f ca="1">IFERROR(NOW()-VLOOKUP(A30,Table6[[#All],[Employee Name]:[Date Joined]],3,0),"")</f>
        <v>4980.6212601851876</v>
      </c>
      <c r="D30" s="13"/>
      <c r="E30" s="37" t="s">
        <v>3</v>
      </c>
      <c r="F30" s="17"/>
      <c r="G30" s="17"/>
      <c r="H30" s="37" t="s">
        <v>3</v>
      </c>
      <c r="I30" s="17"/>
      <c r="J30" s="17"/>
      <c r="K30" s="36" t="s">
        <v>2</v>
      </c>
      <c r="L30" s="18"/>
      <c r="M30" s="21">
        <f>COUNTIF(Quarter4!$E30:$H30,"yes")</f>
        <v>0</v>
      </c>
      <c r="N30" s="22">
        <f t="shared" si="0"/>
        <v>2</v>
      </c>
      <c r="O30" s="22">
        <f t="shared" si="1"/>
        <v>2</v>
      </c>
      <c r="P30" s="6" t="str">
        <f>IFERROR(#REF!/#REF!,"")</f>
        <v/>
      </c>
    </row>
    <row r="31" spans="1:16" x14ac:dyDescent="0.25">
      <c r="A31" s="3" t="s">
        <v>87</v>
      </c>
      <c r="B31" s="3" t="s">
        <v>21</v>
      </c>
      <c r="C31" s="45">
        <f ca="1">IFERROR(NOW()-VLOOKUP(A31,Table6[[#All],[Employee Name]:[Date Joined]],3,0),"")</f>
        <v>874.62126018518757</v>
      </c>
      <c r="D31" s="13"/>
      <c r="E31" s="36" t="s">
        <v>2</v>
      </c>
      <c r="F31" s="17"/>
      <c r="G31" s="17"/>
      <c r="H31" s="37" t="s">
        <v>3</v>
      </c>
      <c r="I31" s="17"/>
      <c r="J31" s="17"/>
      <c r="K31" s="36" t="s">
        <v>2</v>
      </c>
      <c r="L31" s="18"/>
      <c r="M31" s="21">
        <f>COUNTIF(Quarter4!$E31:$H31,"yes")</f>
        <v>1</v>
      </c>
      <c r="N31" s="22">
        <f t="shared" si="0"/>
        <v>1</v>
      </c>
      <c r="O31" s="22">
        <f t="shared" si="1"/>
        <v>2</v>
      </c>
      <c r="P31" s="6" t="str">
        <f>IFERROR(#REF!/#REF!,"")</f>
        <v/>
      </c>
    </row>
    <row r="32" spans="1:16" x14ac:dyDescent="0.25">
      <c r="A32" s="3" t="s">
        <v>88</v>
      </c>
      <c r="B32" s="3" t="s">
        <v>21</v>
      </c>
      <c r="C32" s="45">
        <f ca="1">IFERROR(NOW()-VLOOKUP(A32,Table6[[#All],[Employee Name]:[Date Joined]],3,0),"")</f>
        <v>767.62126018518757</v>
      </c>
      <c r="D32" s="13"/>
      <c r="E32" s="36" t="s">
        <v>2</v>
      </c>
      <c r="F32" s="17"/>
      <c r="G32" s="17"/>
      <c r="H32" s="36" t="s">
        <v>2</v>
      </c>
      <c r="I32" s="17"/>
      <c r="J32" s="17"/>
      <c r="K32" s="36" t="s">
        <v>2</v>
      </c>
      <c r="L32" s="18"/>
      <c r="M32" s="21">
        <f>COUNTIF(Quarter4!$E32:$H32,"yes")</f>
        <v>2</v>
      </c>
      <c r="N32" s="22">
        <f t="shared" si="0"/>
        <v>0</v>
      </c>
      <c r="O32" s="22">
        <f t="shared" si="1"/>
        <v>2</v>
      </c>
      <c r="P32" s="6" t="str">
        <f>IFERROR(#REF!/#REF!,"")</f>
        <v/>
      </c>
    </row>
    <row r="33" spans="1:16" x14ac:dyDescent="0.25">
      <c r="A33" s="3" t="s">
        <v>89</v>
      </c>
      <c r="B33" s="3" t="s">
        <v>21</v>
      </c>
      <c r="C33" s="45">
        <f ca="1">IFERROR(NOW()-VLOOKUP(A33,Table6[[#All],[Employee Name]:[Date Joined]],3,0),"")</f>
        <v>767.62126018518757</v>
      </c>
      <c r="D33" s="13"/>
      <c r="E33" s="36" t="s">
        <v>2</v>
      </c>
      <c r="F33" s="17"/>
      <c r="G33" s="17"/>
      <c r="H33" s="37" t="s">
        <v>3</v>
      </c>
      <c r="I33" s="17"/>
      <c r="J33" s="17"/>
      <c r="K33" s="37" t="s">
        <v>3</v>
      </c>
      <c r="L33" s="18"/>
      <c r="M33" s="21">
        <f>COUNTIF(Quarter4!$E33:$H33,"yes")</f>
        <v>1</v>
      </c>
      <c r="N33" s="22">
        <f t="shared" si="0"/>
        <v>2</v>
      </c>
      <c r="O33" s="22">
        <f t="shared" si="1"/>
        <v>3</v>
      </c>
      <c r="P33" s="6" t="str">
        <f>IFERROR(#REF!/#REF!,"")</f>
        <v/>
      </c>
    </row>
    <row r="34" spans="1:16" x14ac:dyDescent="0.25">
      <c r="A34" s="3" t="s">
        <v>90</v>
      </c>
      <c r="B34" s="3" t="s">
        <v>21</v>
      </c>
      <c r="C34" s="45">
        <f ca="1">IFERROR(NOW()-VLOOKUP(A34,Table6[[#All],[Employee Name]:[Date Joined]],3,0),"")</f>
        <v>2686.6212601851876</v>
      </c>
      <c r="D34" s="13"/>
      <c r="E34" s="36" t="s">
        <v>2</v>
      </c>
      <c r="F34" s="17"/>
      <c r="G34" s="17"/>
      <c r="H34" s="37" t="s">
        <v>3</v>
      </c>
      <c r="I34" s="17"/>
      <c r="J34" s="17"/>
      <c r="K34" s="37" t="s">
        <v>3</v>
      </c>
      <c r="L34" s="18"/>
      <c r="M34" s="21">
        <f>COUNTIF(Quarter4!$E34:$H34,"yes")</f>
        <v>1</v>
      </c>
      <c r="N34" s="22">
        <f t="shared" si="0"/>
        <v>2</v>
      </c>
      <c r="O34" s="22">
        <f t="shared" si="1"/>
        <v>3</v>
      </c>
      <c r="P34" s="6" t="str">
        <f>IFERROR(#REF!/#REF!,"")</f>
        <v/>
      </c>
    </row>
    <row r="35" spans="1:16" x14ac:dyDescent="0.25">
      <c r="A35" s="3" t="s">
        <v>91</v>
      </c>
      <c r="B35" s="3" t="s">
        <v>21</v>
      </c>
      <c r="C35" s="45">
        <f ca="1">IFERROR(NOW()-VLOOKUP(A35,Table6[[#All],[Employee Name]:[Date Joined]],3,0),"")</f>
        <v>1193.6212601851876</v>
      </c>
      <c r="D35" s="13"/>
      <c r="E35" s="36" t="s">
        <v>2</v>
      </c>
      <c r="F35" s="17"/>
      <c r="G35" s="17"/>
      <c r="H35" s="37" t="s">
        <v>3</v>
      </c>
      <c r="I35" s="17"/>
      <c r="J35" s="17"/>
      <c r="K35" s="37" t="s">
        <v>3</v>
      </c>
      <c r="L35" s="18"/>
      <c r="M35" s="21">
        <f>COUNTIF(Quarter4!$E35:$H35,"yes")</f>
        <v>1</v>
      </c>
      <c r="N35" s="22">
        <f t="shared" si="0"/>
        <v>2</v>
      </c>
      <c r="O35" s="22">
        <f t="shared" si="1"/>
        <v>3</v>
      </c>
      <c r="P35" s="6" t="str">
        <f>IFERROR(#REF!/#REF!,"")</f>
        <v/>
      </c>
    </row>
    <row r="36" spans="1:16" x14ac:dyDescent="0.25">
      <c r="A36" s="3" t="s">
        <v>92</v>
      </c>
      <c r="B36" s="3" t="s">
        <v>21</v>
      </c>
      <c r="C36" s="45">
        <f ca="1">IFERROR(NOW()-VLOOKUP(A36,Table6[[#All],[Employee Name]:[Date Joined]],3,0),"")</f>
        <v>1193.6212601851876</v>
      </c>
      <c r="D36" s="13"/>
      <c r="E36" s="36" t="s">
        <v>2</v>
      </c>
      <c r="F36" s="17"/>
      <c r="G36" s="17"/>
      <c r="H36" s="37" t="s">
        <v>3</v>
      </c>
      <c r="I36" s="17"/>
      <c r="J36" s="17"/>
      <c r="K36" s="37" t="s">
        <v>3</v>
      </c>
      <c r="L36" s="18"/>
      <c r="M36" s="21">
        <f>COUNTIF(Quarter4!$E36:$H36,"yes")</f>
        <v>1</v>
      </c>
      <c r="N36" s="22">
        <f t="shared" si="0"/>
        <v>2</v>
      </c>
      <c r="O36" s="22">
        <f t="shared" si="1"/>
        <v>3</v>
      </c>
      <c r="P36" s="6" t="str">
        <f>IFERROR(#REF!/#REF!,"")</f>
        <v/>
      </c>
    </row>
    <row r="37" spans="1:16" x14ac:dyDescent="0.25">
      <c r="A37" s="3" t="s">
        <v>93</v>
      </c>
      <c r="B37" s="3" t="s">
        <v>21</v>
      </c>
      <c r="C37" s="45">
        <f ca="1">IFERROR(NOW()-VLOOKUP(A37,Table6[[#All],[Employee Name]:[Date Joined]],3,0),"")</f>
        <v>2090.6212601851876</v>
      </c>
      <c r="D37" s="13"/>
      <c r="E37" s="36" t="s">
        <v>2</v>
      </c>
      <c r="F37" s="17"/>
      <c r="G37" s="17"/>
      <c r="H37" s="37" t="s">
        <v>3</v>
      </c>
      <c r="I37" s="17"/>
      <c r="J37" s="17"/>
      <c r="K37" s="36" t="s">
        <v>2</v>
      </c>
      <c r="L37" s="18"/>
      <c r="M37" s="21">
        <f>COUNTIF(Quarter4!$E37:$H37,"yes")</f>
        <v>1</v>
      </c>
      <c r="N37" s="22">
        <f t="shared" si="0"/>
        <v>1</v>
      </c>
      <c r="O37" s="22">
        <f t="shared" si="1"/>
        <v>2</v>
      </c>
      <c r="P37" s="6" t="str">
        <f>IFERROR(#REF!/#REF!,"")</f>
        <v/>
      </c>
    </row>
    <row r="38" spans="1:16" x14ac:dyDescent="0.25">
      <c r="A38" s="3" t="s">
        <v>94</v>
      </c>
      <c r="B38" s="3" t="s">
        <v>21</v>
      </c>
      <c r="C38" s="45">
        <f ca="1">IFERROR(NOW()-VLOOKUP(A38,Table6[[#All],[Employee Name]:[Date Joined]],3,0),"")</f>
        <v>524.62126018518757</v>
      </c>
      <c r="D38" s="13"/>
      <c r="E38" s="37" t="s">
        <v>3</v>
      </c>
      <c r="F38" s="17"/>
      <c r="G38" s="17"/>
      <c r="H38" s="37" t="s">
        <v>3</v>
      </c>
      <c r="I38" s="17"/>
      <c r="J38" s="17"/>
      <c r="K38" s="36" t="s">
        <v>2</v>
      </c>
      <c r="L38" s="18"/>
      <c r="M38" s="21">
        <f>COUNTIF(Quarter4!$E38:$H38,"yes")</f>
        <v>0</v>
      </c>
      <c r="N38" s="22">
        <f t="shared" si="0"/>
        <v>2</v>
      </c>
      <c r="O38" s="22">
        <f t="shared" si="1"/>
        <v>2</v>
      </c>
      <c r="P38" s="6" t="str">
        <f>IFERROR(#REF!/#REF!,"")</f>
        <v/>
      </c>
    </row>
    <row r="39" spans="1:16" x14ac:dyDescent="0.25">
      <c r="A39" s="3" t="s">
        <v>95</v>
      </c>
      <c r="B39" s="3" t="s">
        <v>21</v>
      </c>
      <c r="C39" s="45">
        <f ca="1">IFERROR(NOW()-VLOOKUP(A39,Table6[[#All],[Employee Name]:[Date Joined]],3,0),"")</f>
        <v>3250.6212601851876</v>
      </c>
      <c r="D39" s="13"/>
      <c r="E39" s="36" t="s">
        <v>2</v>
      </c>
      <c r="F39" s="17"/>
      <c r="G39" s="17"/>
      <c r="H39" s="36" t="s">
        <v>2</v>
      </c>
      <c r="I39" s="17"/>
      <c r="J39" s="17"/>
      <c r="K39" s="36" t="s">
        <v>2</v>
      </c>
      <c r="L39" s="18"/>
      <c r="M39" s="21">
        <f>COUNTIF(Quarter4!$E39:$H39,"yes")</f>
        <v>2</v>
      </c>
      <c r="N39" s="22">
        <f t="shared" si="0"/>
        <v>0</v>
      </c>
      <c r="O39" s="22">
        <f t="shared" si="1"/>
        <v>2</v>
      </c>
      <c r="P39" s="6" t="str">
        <f>IFERROR(#REF!/#REF!,"")</f>
        <v/>
      </c>
    </row>
    <row r="40" spans="1:16" x14ac:dyDescent="0.25">
      <c r="A40" s="3" t="s">
        <v>96</v>
      </c>
      <c r="B40" s="3" t="s">
        <v>21</v>
      </c>
      <c r="C40" s="45">
        <f ca="1">IFERROR(NOW()-VLOOKUP(A40,Table6[[#All],[Employee Name]:[Date Joined]],3,0),"")</f>
        <v>4797.6212601851876</v>
      </c>
      <c r="D40" s="13"/>
      <c r="E40" s="36" t="s">
        <v>2</v>
      </c>
      <c r="F40" s="17"/>
      <c r="G40" s="17"/>
      <c r="H40" s="36" t="s">
        <v>2</v>
      </c>
      <c r="I40" s="17"/>
      <c r="J40" s="17"/>
      <c r="K40" s="36" t="s">
        <v>2</v>
      </c>
      <c r="L40" s="18"/>
      <c r="M40" s="21">
        <f>COUNTIF(Quarter4!$E40:$H40,"yes")</f>
        <v>2</v>
      </c>
      <c r="N40" s="22">
        <f t="shared" si="0"/>
        <v>0</v>
      </c>
      <c r="O40" s="22">
        <f t="shared" si="1"/>
        <v>2</v>
      </c>
      <c r="P40" s="6" t="str">
        <f>IFERROR(#REF!/#REF!,"")</f>
        <v/>
      </c>
    </row>
    <row r="41" spans="1:16" x14ac:dyDescent="0.25">
      <c r="A41" s="3" t="s">
        <v>97</v>
      </c>
      <c r="B41" s="3" t="s">
        <v>22</v>
      </c>
      <c r="C41" s="45">
        <f ca="1">IFERROR(NOW()-VLOOKUP(A41,Table6[[#All],[Employee Name]:[Date Joined]],3,0),"")</f>
        <v>888.62126018518757</v>
      </c>
      <c r="D41" s="13"/>
      <c r="E41" s="37" t="s">
        <v>3</v>
      </c>
      <c r="F41" s="17"/>
      <c r="G41" s="17"/>
      <c r="H41" s="37" t="s">
        <v>3</v>
      </c>
      <c r="I41" s="17"/>
      <c r="J41" s="17"/>
      <c r="K41" s="37" t="s">
        <v>3</v>
      </c>
      <c r="L41" s="18"/>
      <c r="M41" s="21">
        <f>COUNTIF(Quarter4!$E41:$H41,"yes")</f>
        <v>0</v>
      </c>
      <c r="N41" s="22">
        <f t="shared" si="0"/>
        <v>3</v>
      </c>
      <c r="O41" s="22">
        <f t="shared" si="1"/>
        <v>3</v>
      </c>
      <c r="P41" s="6" t="str">
        <f>IFERROR(#REF!/#REF!,"")</f>
        <v/>
      </c>
    </row>
    <row r="42" spans="1:16" x14ac:dyDescent="0.25">
      <c r="A42" s="3" t="s">
        <v>98</v>
      </c>
      <c r="B42" s="3" t="s">
        <v>22</v>
      </c>
      <c r="C42" s="45">
        <f ca="1">IFERROR(NOW()-VLOOKUP(A42,Table6[[#All],[Employee Name]:[Date Joined]],3,0),"")</f>
        <v>2700.6212601851876</v>
      </c>
      <c r="D42" s="13"/>
      <c r="E42" s="36" t="s">
        <v>2</v>
      </c>
      <c r="F42" s="17"/>
      <c r="G42" s="17"/>
      <c r="H42" s="37" t="s">
        <v>3</v>
      </c>
      <c r="I42" s="17"/>
      <c r="J42" s="17"/>
      <c r="K42" s="37" t="s">
        <v>3</v>
      </c>
      <c r="L42" s="18"/>
      <c r="M42" s="21">
        <f>COUNTIF(Quarter4!$E42:$H42,"yes")</f>
        <v>1</v>
      </c>
      <c r="N42" s="22">
        <f t="shared" si="0"/>
        <v>2</v>
      </c>
      <c r="O42" s="22">
        <f t="shared" si="1"/>
        <v>3</v>
      </c>
      <c r="P42" s="6" t="str">
        <f>IFERROR(#REF!/#REF!,"")</f>
        <v/>
      </c>
    </row>
    <row r="43" spans="1:16" x14ac:dyDescent="0.25">
      <c r="A43" s="3" t="s">
        <v>99</v>
      </c>
      <c r="B43" s="3" t="s">
        <v>22</v>
      </c>
      <c r="C43" s="45">
        <f ca="1">IFERROR(NOW()-VLOOKUP(A43,Table6[[#All],[Employee Name]:[Date Joined]],3,0),"")</f>
        <v>634.62126018518757</v>
      </c>
      <c r="D43" s="13"/>
      <c r="E43" s="36" t="s">
        <v>2</v>
      </c>
      <c r="F43" s="17"/>
      <c r="G43" s="17"/>
      <c r="H43" s="36" t="s">
        <v>2</v>
      </c>
      <c r="I43" s="17"/>
      <c r="J43" s="17"/>
      <c r="K43" s="37" t="s">
        <v>3</v>
      </c>
      <c r="L43" s="18"/>
      <c r="M43" s="21">
        <f>COUNTIF(Quarter4!$E43:$H43,"yes")</f>
        <v>2</v>
      </c>
      <c r="N43" s="22">
        <f t="shared" si="0"/>
        <v>1</v>
      </c>
      <c r="O43" s="22">
        <f t="shared" si="1"/>
        <v>3</v>
      </c>
      <c r="P43" s="6" t="str">
        <f>IFERROR(#REF!/#REF!,"")</f>
        <v/>
      </c>
    </row>
    <row r="44" spans="1:16" x14ac:dyDescent="0.25">
      <c r="A44" s="3" t="s">
        <v>100</v>
      </c>
      <c r="B44" s="3" t="s">
        <v>22</v>
      </c>
      <c r="C44" s="45">
        <f ca="1">IFERROR(NOW()-VLOOKUP(A44,Table6[[#All],[Employee Name]:[Date Joined]],3,0),"")</f>
        <v>2791.6212601851876</v>
      </c>
      <c r="D44" s="13"/>
      <c r="E44" s="36" t="s">
        <v>2</v>
      </c>
      <c r="F44" s="17"/>
      <c r="G44" s="17"/>
      <c r="H44" s="37" t="s">
        <v>3</v>
      </c>
      <c r="I44" s="17"/>
      <c r="J44" s="17"/>
      <c r="K44" s="36" t="s">
        <v>2</v>
      </c>
      <c r="L44" s="18"/>
      <c r="M44" s="21">
        <f>COUNTIF(Quarter4!$E44:$H44,"yes")</f>
        <v>1</v>
      </c>
      <c r="N44" s="22">
        <f t="shared" si="0"/>
        <v>1</v>
      </c>
      <c r="O44" s="22">
        <f t="shared" si="1"/>
        <v>2</v>
      </c>
      <c r="P44" s="6" t="str">
        <f>IFERROR(#REF!/#REF!,"")</f>
        <v/>
      </c>
    </row>
    <row r="45" spans="1:16" x14ac:dyDescent="0.25">
      <c r="A45" s="3" t="s">
        <v>101</v>
      </c>
      <c r="B45" s="3" t="s">
        <v>22</v>
      </c>
      <c r="C45" s="45">
        <f ca="1">IFERROR(NOW()-VLOOKUP(A45,Table6[[#All],[Employee Name]:[Date Joined]],3,0),"")</f>
        <v>1154.6212601851876</v>
      </c>
      <c r="D45" s="13"/>
      <c r="E45" s="36" t="s">
        <v>2</v>
      </c>
      <c r="F45" s="17"/>
      <c r="G45" s="17"/>
      <c r="H45" s="37" t="s">
        <v>3</v>
      </c>
      <c r="I45" s="17"/>
      <c r="J45" s="17"/>
      <c r="K45" s="37" t="s">
        <v>3</v>
      </c>
      <c r="L45" s="18"/>
      <c r="M45" s="21">
        <f>COUNTIF(Quarter4!$E45:$H45,"yes")</f>
        <v>1</v>
      </c>
      <c r="N45" s="22">
        <f t="shared" si="0"/>
        <v>2</v>
      </c>
      <c r="O45" s="22">
        <f t="shared" si="1"/>
        <v>3</v>
      </c>
      <c r="P45" s="6" t="str">
        <f>IFERROR(#REF!/#REF!,"")</f>
        <v/>
      </c>
    </row>
    <row r="46" spans="1:16" x14ac:dyDescent="0.25">
      <c r="A46" s="3" t="s">
        <v>102</v>
      </c>
      <c r="B46" s="3" t="s">
        <v>22</v>
      </c>
      <c r="C46" s="45">
        <f ca="1">IFERROR(NOW()-VLOOKUP(A46,Table6[[#All],[Employee Name]:[Date Joined]],3,0),"")</f>
        <v>1993.6212601851876</v>
      </c>
      <c r="D46" s="13"/>
      <c r="E46" s="36" t="s">
        <v>2</v>
      </c>
      <c r="F46" s="17"/>
      <c r="G46" s="17"/>
      <c r="H46" s="37" t="s">
        <v>3</v>
      </c>
      <c r="I46" s="17"/>
      <c r="J46" s="17"/>
      <c r="K46" s="37" t="s">
        <v>3</v>
      </c>
      <c r="L46" s="18"/>
      <c r="M46" s="21">
        <f>COUNTIF(Quarter4!$E46:$H46,"yes")</f>
        <v>1</v>
      </c>
      <c r="N46" s="22">
        <f t="shared" si="0"/>
        <v>2</v>
      </c>
      <c r="O46" s="22">
        <f t="shared" si="1"/>
        <v>3</v>
      </c>
      <c r="P46" s="6" t="str">
        <f>IFERROR(#REF!/#REF!,"")</f>
        <v/>
      </c>
    </row>
    <row r="47" spans="1:16" x14ac:dyDescent="0.25">
      <c r="A47" s="3" t="s">
        <v>103</v>
      </c>
      <c r="B47" s="3" t="s">
        <v>22</v>
      </c>
      <c r="C47" s="45">
        <f ca="1">IFERROR(NOW()-VLOOKUP(A47,Table6[[#All],[Employee Name]:[Date Joined]],3,0),"")</f>
        <v>1539.6212601851876</v>
      </c>
      <c r="D47" s="13"/>
      <c r="E47" s="36" t="s">
        <v>2</v>
      </c>
      <c r="F47" s="17"/>
      <c r="G47" s="17"/>
      <c r="H47" s="37" t="s">
        <v>3</v>
      </c>
      <c r="I47" s="17"/>
      <c r="J47" s="17"/>
      <c r="K47" s="36" t="s">
        <v>2</v>
      </c>
      <c r="L47" s="18"/>
      <c r="M47" s="21">
        <f>COUNTIF(Quarter4!$E47:$H47,"yes")</f>
        <v>1</v>
      </c>
      <c r="N47" s="22">
        <f t="shared" si="0"/>
        <v>1</v>
      </c>
      <c r="O47" s="22">
        <f t="shared" si="1"/>
        <v>2</v>
      </c>
      <c r="P47" s="6" t="str">
        <f>IFERROR(#REF!/#REF!,"")</f>
        <v/>
      </c>
    </row>
    <row r="48" spans="1:16" x14ac:dyDescent="0.25">
      <c r="A48" s="3" t="s">
        <v>104</v>
      </c>
      <c r="B48" s="3" t="s">
        <v>22</v>
      </c>
      <c r="C48" s="45">
        <f ca="1">IFERROR(NOW()-VLOOKUP(A48,Table6[[#All],[Employee Name]:[Date Joined]],3,0),"")</f>
        <v>678.62126018518757</v>
      </c>
      <c r="D48" s="13"/>
      <c r="E48" s="36" t="s">
        <v>2</v>
      </c>
      <c r="F48" s="17"/>
      <c r="G48" s="17"/>
      <c r="H48" s="37" t="s">
        <v>3</v>
      </c>
      <c r="I48" s="17"/>
      <c r="J48" s="17"/>
      <c r="K48" s="37" t="s">
        <v>3</v>
      </c>
      <c r="L48" s="18"/>
      <c r="M48" s="21">
        <f>COUNTIF(Quarter4!$E48:$H48,"yes")</f>
        <v>1</v>
      </c>
      <c r="N48" s="22">
        <f t="shared" si="0"/>
        <v>2</v>
      </c>
      <c r="O48" s="22">
        <f t="shared" si="1"/>
        <v>3</v>
      </c>
      <c r="P48" s="6" t="str">
        <f>IFERROR(#REF!/#REF!,"")</f>
        <v/>
      </c>
    </row>
    <row r="49" spans="1:16" x14ac:dyDescent="0.25">
      <c r="A49" s="3" t="s">
        <v>105</v>
      </c>
      <c r="B49" s="3" t="s">
        <v>22</v>
      </c>
      <c r="C49" s="45">
        <f ca="1">IFERROR(NOW()-VLOOKUP(A49,Table6[[#All],[Employee Name]:[Date Joined]],3,0),"")</f>
        <v>790.62126018518757</v>
      </c>
      <c r="D49" s="13"/>
      <c r="E49" s="36" t="s">
        <v>2</v>
      </c>
      <c r="F49" s="17"/>
      <c r="G49" s="17"/>
      <c r="H49" s="36" t="s">
        <v>2</v>
      </c>
      <c r="I49" s="17"/>
      <c r="J49" s="17"/>
      <c r="K49" s="36" t="s">
        <v>2</v>
      </c>
      <c r="L49" s="18"/>
      <c r="M49" s="21">
        <f>COUNTIF(Quarter4!$E49:$H49,"yes")</f>
        <v>2</v>
      </c>
      <c r="N49" s="22">
        <f t="shared" si="0"/>
        <v>0</v>
      </c>
      <c r="O49" s="22">
        <f t="shared" si="1"/>
        <v>2</v>
      </c>
      <c r="P49" s="6" t="str">
        <f>IFERROR(#REF!/#REF!,"")</f>
        <v/>
      </c>
    </row>
    <row r="50" spans="1:16" x14ac:dyDescent="0.25">
      <c r="A50" s="3" t="s">
        <v>106</v>
      </c>
      <c r="B50" s="3" t="s">
        <v>22</v>
      </c>
      <c r="C50" s="45">
        <f ca="1">IFERROR(NOW()-VLOOKUP(A50,Table6[[#All],[Employee Name]:[Date Joined]],3,0),"")</f>
        <v>2751.6212601851876</v>
      </c>
      <c r="D50" s="13"/>
      <c r="E50" s="36" t="s">
        <v>2</v>
      </c>
      <c r="F50" s="17"/>
      <c r="G50" s="17"/>
      <c r="H50" s="37" t="s">
        <v>3</v>
      </c>
      <c r="I50" s="17"/>
      <c r="J50" s="17"/>
      <c r="K50" s="36" t="s">
        <v>2</v>
      </c>
      <c r="L50" s="18"/>
      <c r="M50" s="21">
        <f>COUNTIF(Quarter4!$E50:$H50,"yes")</f>
        <v>1</v>
      </c>
      <c r="N50" s="22">
        <f t="shared" si="0"/>
        <v>1</v>
      </c>
      <c r="O50" s="22">
        <f t="shared" si="1"/>
        <v>2</v>
      </c>
      <c r="P50" s="6" t="str">
        <f>IFERROR(#REF!/#REF!,"")</f>
        <v/>
      </c>
    </row>
    <row r="51" spans="1:16" x14ac:dyDescent="0.25">
      <c r="A51" s="3" t="s">
        <v>107</v>
      </c>
      <c r="B51" s="3" t="s">
        <v>22</v>
      </c>
      <c r="C51" s="45">
        <f ca="1">IFERROR(NOW()-VLOOKUP(A51,Table6[[#All],[Employee Name]:[Date Joined]],3,0),"")</f>
        <v>1056.6212601851876</v>
      </c>
      <c r="D51" s="13"/>
      <c r="E51" s="36" t="s">
        <v>2</v>
      </c>
      <c r="F51" s="17"/>
      <c r="G51" s="17"/>
      <c r="H51" s="37" t="s">
        <v>3</v>
      </c>
      <c r="I51" s="17"/>
      <c r="J51" s="17"/>
      <c r="K51" s="37" t="s">
        <v>3</v>
      </c>
      <c r="L51" s="18"/>
      <c r="M51" s="21">
        <f>COUNTIF(Quarter4!$E51:$H51,"yes")</f>
        <v>1</v>
      </c>
      <c r="N51" s="22">
        <f t="shared" si="0"/>
        <v>2</v>
      </c>
      <c r="O51" s="22">
        <f t="shared" si="1"/>
        <v>3</v>
      </c>
      <c r="P51" s="6" t="str">
        <f>IFERROR(#REF!/#REF!,"")</f>
        <v/>
      </c>
    </row>
    <row r="52" spans="1:16" x14ac:dyDescent="0.25">
      <c r="A52" s="3" t="s">
        <v>108</v>
      </c>
      <c r="B52" s="3" t="s">
        <v>22</v>
      </c>
      <c r="C52" s="45">
        <f ca="1">IFERROR(NOW()-VLOOKUP(A52,Table6[[#All],[Employee Name]:[Date Joined]],3,0),"")</f>
        <v>888.62126018518757</v>
      </c>
      <c r="D52" s="13"/>
      <c r="E52" s="36" t="s">
        <v>2</v>
      </c>
      <c r="F52" s="17"/>
      <c r="G52" s="17"/>
      <c r="H52" s="37" t="s">
        <v>3</v>
      </c>
      <c r="I52" s="17"/>
      <c r="J52" s="17"/>
      <c r="K52" s="36" t="s">
        <v>2</v>
      </c>
      <c r="L52" s="18"/>
      <c r="M52" s="21">
        <f>COUNTIF(Quarter4!$E52:$H52,"yes")</f>
        <v>1</v>
      </c>
      <c r="N52" s="22">
        <f t="shared" si="0"/>
        <v>1</v>
      </c>
      <c r="O52" s="22">
        <f t="shared" si="1"/>
        <v>2</v>
      </c>
      <c r="P52" s="6" t="str">
        <f>IFERROR(#REF!/#REF!,"")</f>
        <v/>
      </c>
    </row>
    <row r="53" spans="1:16" x14ac:dyDescent="0.25">
      <c r="A53" s="3" t="s">
        <v>109</v>
      </c>
      <c r="B53" s="3" t="s">
        <v>23</v>
      </c>
      <c r="C53" s="45">
        <f ca="1">IFERROR(NOW()-VLOOKUP(A53,Table6[[#All],[Employee Name]:[Date Joined]],3,0),"")</f>
        <v>2939.6212601851876</v>
      </c>
      <c r="D53" s="13"/>
      <c r="E53" s="37" t="s">
        <v>3</v>
      </c>
      <c r="F53" s="17"/>
      <c r="G53" s="17"/>
      <c r="H53" s="37" t="s">
        <v>3</v>
      </c>
      <c r="I53" s="17"/>
      <c r="J53" s="17"/>
      <c r="K53" s="36" t="s">
        <v>2</v>
      </c>
      <c r="L53" s="18"/>
      <c r="M53" s="21">
        <f>COUNTIF(Quarter4!$E53:$H53,"yes")</f>
        <v>0</v>
      </c>
      <c r="N53" s="22">
        <f t="shared" si="0"/>
        <v>2</v>
      </c>
      <c r="O53" s="22">
        <f t="shared" si="1"/>
        <v>2</v>
      </c>
      <c r="P53" s="6" t="str">
        <f>IFERROR(#REF!/#REF!,"")</f>
        <v/>
      </c>
    </row>
    <row r="54" spans="1:16" x14ac:dyDescent="0.25">
      <c r="A54" s="3" t="s">
        <v>110</v>
      </c>
      <c r="B54" s="3" t="s">
        <v>23</v>
      </c>
      <c r="C54" s="45">
        <f ca="1">IFERROR(NOW()-VLOOKUP(A54,Table6[[#All],[Employee Name]:[Date Joined]],3,0),"")</f>
        <v>761.62126018518757</v>
      </c>
      <c r="D54" s="13"/>
      <c r="E54" s="36" t="s">
        <v>2</v>
      </c>
      <c r="F54" s="17"/>
      <c r="G54" s="17"/>
      <c r="H54" s="37" t="s">
        <v>3</v>
      </c>
      <c r="I54" s="17"/>
      <c r="J54" s="17"/>
      <c r="K54" s="36" t="s">
        <v>2</v>
      </c>
      <c r="L54" s="18"/>
      <c r="M54" s="21">
        <f>COUNTIF(Quarter4!$E54:$H54,"yes")</f>
        <v>1</v>
      </c>
      <c r="N54" s="22">
        <f t="shared" si="0"/>
        <v>1</v>
      </c>
      <c r="O54" s="22">
        <f t="shared" si="1"/>
        <v>2</v>
      </c>
      <c r="P54" s="6" t="str">
        <f>IFERROR(#REF!/#REF!,"")</f>
        <v/>
      </c>
    </row>
    <row r="55" spans="1:16" x14ac:dyDescent="0.25">
      <c r="A55" s="3" t="s">
        <v>112</v>
      </c>
      <c r="B55" s="3" t="s">
        <v>23</v>
      </c>
      <c r="C55" s="45">
        <f ca="1">IFERROR(NOW()-VLOOKUP(A55,Table6[[#All],[Employee Name]:[Date Joined]],3,0),"")</f>
        <v>761.62126018518757</v>
      </c>
      <c r="D55" s="13"/>
      <c r="E55" s="37" t="s">
        <v>3</v>
      </c>
      <c r="F55" s="17"/>
      <c r="G55" s="17"/>
      <c r="H55" s="37" t="s">
        <v>3</v>
      </c>
      <c r="I55" s="17"/>
      <c r="J55" s="17"/>
      <c r="K55" s="37" t="s">
        <v>3</v>
      </c>
      <c r="L55" s="18"/>
      <c r="M55" s="21">
        <f>COUNTIF(Quarter4!$E55:$H55,"yes")</f>
        <v>0</v>
      </c>
      <c r="N55" s="22">
        <f t="shared" si="0"/>
        <v>3</v>
      </c>
      <c r="O55" s="22">
        <f t="shared" si="1"/>
        <v>3</v>
      </c>
      <c r="P55" s="6" t="str">
        <f>IFERROR(#REF!/#REF!,"")</f>
        <v/>
      </c>
    </row>
    <row r="56" spans="1:16" x14ac:dyDescent="0.25">
      <c r="A56" s="3" t="s">
        <v>113</v>
      </c>
      <c r="B56" s="3" t="s">
        <v>23</v>
      </c>
      <c r="C56" s="45">
        <f ca="1">IFERROR(NOW()-VLOOKUP(A56,Table6[[#All],[Employee Name]:[Date Joined]],3,0),"")</f>
        <v>692.62126018518757</v>
      </c>
      <c r="D56" s="13"/>
      <c r="E56" s="36" t="s">
        <v>2</v>
      </c>
      <c r="F56" s="17"/>
      <c r="G56" s="17"/>
      <c r="H56" s="36" t="s">
        <v>2</v>
      </c>
      <c r="I56" s="17"/>
      <c r="J56" s="17"/>
      <c r="K56" s="37" t="s">
        <v>3</v>
      </c>
      <c r="L56" s="18"/>
      <c r="M56" s="21">
        <f>COUNTIF(Quarter4!$E56:$H56,"yes")</f>
        <v>2</v>
      </c>
      <c r="N56" s="22">
        <f t="shared" si="0"/>
        <v>1</v>
      </c>
      <c r="O56" s="22">
        <f t="shared" si="1"/>
        <v>3</v>
      </c>
      <c r="P56" s="6" t="str">
        <f>IFERROR(#REF!/#REF!,"")</f>
        <v/>
      </c>
    </row>
    <row r="57" spans="1:16" x14ac:dyDescent="0.25">
      <c r="A57" s="3" t="s">
        <v>114</v>
      </c>
      <c r="B57" s="3" t="s">
        <v>23</v>
      </c>
      <c r="C57" s="45">
        <f ca="1">IFERROR(NOW()-VLOOKUP(A57,Table6[[#All],[Employee Name]:[Date Joined]],3,0),"")</f>
        <v>3188.6212601851876</v>
      </c>
      <c r="D57" s="13"/>
      <c r="E57" s="36" t="s">
        <v>2</v>
      </c>
      <c r="F57" s="17"/>
      <c r="G57" s="17"/>
      <c r="H57" s="37" t="s">
        <v>3</v>
      </c>
      <c r="I57" s="17"/>
      <c r="J57" s="17"/>
      <c r="K57" s="36" t="s">
        <v>2</v>
      </c>
      <c r="L57" s="18"/>
      <c r="M57" s="21">
        <f>COUNTIF(Quarter4!$E57:$H57,"yes")</f>
        <v>1</v>
      </c>
      <c r="N57" s="22">
        <f t="shared" si="0"/>
        <v>1</v>
      </c>
      <c r="O57" s="22">
        <f t="shared" si="1"/>
        <v>2</v>
      </c>
      <c r="P57" s="6" t="str">
        <f>IFERROR(#REF!/#REF!,"")</f>
        <v/>
      </c>
    </row>
    <row r="58" spans="1:16" x14ac:dyDescent="0.25">
      <c r="A58" s="3" t="s">
        <v>115</v>
      </c>
      <c r="B58" s="3" t="s">
        <v>23</v>
      </c>
      <c r="C58" s="45">
        <f ca="1">IFERROR(NOW()-VLOOKUP(A58,Table6[[#All],[Employee Name]:[Date Joined]],3,0),"")</f>
        <v>1348.6212601851876</v>
      </c>
      <c r="D58" s="13"/>
      <c r="E58" s="36" t="s">
        <v>2</v>
      </c>
      <c r="F58" s="17"/>
      <c r="G58" s="17"/>
      <c r="H58" s="37" t="s">
        <v>3</v>
      </c>
      <c r="I58" s="17"/>
      <c r="J58" s="17"/>
      <c r="K58" s="37" t="s">
        <v>3</v>
      </c>
      <c r="L58" s="18"/>
      <c r="M58" s="21">
        <f>COUNTIF(Quarter4!$E58:$H58,"yes")</f>
        <v>1</v>
      </c>
      <c r="N58" s="22">
        <f t="shared" si="0"/>
        <v>2</v>
      </c>
      <c r="O58" s="22">
        <f t="shared" si="1"/>
        <v>3</v>
      </c>
      <c r="P58" s="6" t="str">
        <f>IFERROR(#REF!/#REF!,"")</f>
        <v/>
      </c>
    </row>
    <row r="59" spans="1:16" x14ac:dyDescent="0.25">
      <c r="A59" s="3" t="s">
        <v>116</v>
      </c>
      <c r="B59" s="3" t="s">
        <v>23</v>
      </c>
      <c r="C59" s="45">
        <f ca="1">IFERROR(NOW()-VLOOKUP(A59,Table6[[#All],[Employee Name]:[Date Joined]],3,0),"")</f>
        <v>1348.6212601851876</v>
      </c>
      <c r="D59" s="13"/>
      <c r="E59" s="36" t="s">
        <v>2</v>
      </c>
      <c r="F59" s="17"/>
      <c r="G59" s="17"/>
      <c r="H59" s="37" t="s">
        <v>3</v>
      </c>
      <c r="I59" s="17"/>
      <c r="J59" s="17"/>
      <c r="K59" s="37" t="s">
        <v>3</v>
      </c>
      <c r="L59" s="18"/>
      <c r="M59" s="21">
        <f>COUNTIF(Quarter4!$E59:$H59,"yes")</f>
        <v>1</v>
      </c>
      <c r="N59" s="22">
        <f t="shared" si="0"/>
        <v>2</v>
      </c>
      <c r="O59" s="22">
        <f t="shared" si="1"/>
        <v>3</v>
      </c>
      <c r="P59" s="6" t="str">
        <f>IFERROR(#REF!/#REF!,"")</f>
        <v/>
      </c>
    </row>
    <row r="60" spans="1:16" x14ac:dyDescent="0.25">
      <c r="A60" s="3" t="s">
        <v>117</v>
      </c>
      <c r="B60" s="3" t="s">
        <v>23</v>
      </c>
      <c r="C60" s="45">
        <f ca="1">IFERROR(NOW()-VLOOKUP(A60,Table6[[#All],[Employee Name]:[Date Joined]],3,0),"")</f>
        <v>2869.6212601851876</v>
      </c>
      <c r="D60" s="13"/>
      <c r="E60" s="36" t="s">
        <v>2</v>
      </c>
      <c r="F60" s="17"/>
      <c r="G60" s="17"/>
      <c r="H60" s="37" t="s">
        <v>3</v>
      </c>
      <c r="I60" s="17"/>
      <c r="J60" s="17"/>
      <c r="K60" s="36" t="s">
        <v>2</v>
      </c>
      <c r="L60" s="18"/>
      <c r="M60" s="21">
        <f>COUNTIF(Quarter4!$E60:$H60,"yes")</f>
        <v>1</v>
      </c>
      <c r="N60" s="22">
        <f t="shared" si="0"/>
        <v>1</v>
      </c>
      <c r="O60" s="22">
        <f t="shared" si="1"/>
        <v>2</v>
      </c>
      <c r="P60" s="6" t="str">
        <f>IFERROR(#REF!/#REF!,"")</f>
        <v/>
      </c>
    </row>
    <row r="61" spans="1:16" x14ac:dyDescent="0.25">
      <c r="A61" s="3" t="s">
        <v>118</v>
      </c>
      <c r="B61" s="3" t="s">
        <v>23</v>
      </c>
      <c r="C61" s="45">
        <f ca="1">IFERROR(NOW()-VLOOKUP(A61,Table6[[#All],[Employee Name]:[Date Joined]],3,0),"")</f>
        <v>2180.6212601851876</v>
      </c>
      <c r="D61" s="13"/>
      <c r="E61" s="36" t="s">
        <v>2</v>
      </c>
      <c r="F61" s="17"/>
      <c r="G61" s="17"/>
      <c r="H61" s="37" t="s">
        <v>3</v>
      </c>
      <c r="I61" s="17"/>
      <c r="J61" s="17"/>
      <c r="K61" s="36" t="s">
        <v>2</v>
      </c>
      <c r="L61" s="18"/>
      <c r="M61" s="21">
        <f>COUNTIF(Quarter4!$E61:$H61,"yes")</f>
        <v>1</v>
      </c>
      <c r="N61" s="22">
        <f t="shared" si="0"/>
        <v>1</v>
      </c>
      <c r="O61" s="22">
        <f t="shared" si="1"/>
        <v>2</v>
      </c>
      <c r="P61" s="6" t="str">
        <f>IFERROR(#REF!/#REF!,"")</f>
        <v/>
      </c>
    </row>
    <row r="62" spans="1:16" x14ac:dyDescent="0.25">
      <c r="A62" s="3" t="s">
        <v>119</v>
      </c>
      <c r="B62" s="3" t="s">
        <v>23</v>
      </c>
      <c r="C62" s="45">
        <f ca="1">IFERROR(NOW()-VLOOKUP(A62,Table6[[#All],[Employee Name]:[Date Joined]],3,0),"")</f>
        <v>1070.6212601851876</v>
      </c>
      <c r="D62" s="13"/>
      <c r="E62" s="36" t="s">
        <v>2</v>
      </c>
      <c r="F62" s="17"/>
      <c r="G62" s="17"/>
      <c r="H62" s="36" t="s">
        <v>2</v>
      </c>
      <c r="I62" s="17"/>
      <c r="J62" s="17"/>
      <c r="K62" s="36" t="s">
        <v>2</v>
      </c>
      <c r="L62" s="18"/>
      <c r="M62" s="21">
        <f>COUNTIF(Quarter4!$E62:$H62,"yes")</f>
        <v>2</v>
      </c>
      <c r="N62" s="22">
        <f t="shared" si="0"/>
        <v>0</v>
      </c>
      <c r="O62" s="22">
        <f t="shared" si="1"/>
        <v>2</v>
      </c>
      <c r="P62" s="6" t="str">
        <f>IFERROR(#REF!/#REF!,"")</f>
        <v/>
      </c>
    </row>
    <row r="63" spans="1:16" x14ac:dyDescent="0.25">
      <c r="A63" s="3" t="s">
        <v>120</v>
      </c>
      <c r="B63" s="3" t="s">
        <v>23</v>
      </c>
      <c r="C63" s="45">
        <f ca="1">IFERROR(NOW()-VLOOKUP(A63,Table6[[#All],[Employee Name]:[Date Joined]],3,0),"")</f>
        <v>2756.6212601851876</v>
      </c>
      <c r="D63" s="13"/>
      <c r="E63" s="36" t="s">
        <v>2</v>
      </c>
      <c r="F63" s="17"/>
      <c r="G63" s="17"/>
      <c r="H63" s="36" t="s">
        <v>2</v>
      </c>
      <c r="I63" s="17"/>
      <c r="J63" s="17"/>
      <c r="K63" s="36" t="s">
        <v>2</v>
      </c>
      <c r="L63" s="18"/>
      <c r="M63" s="21">
        <f>COUNTIF(Quarter4!$E63:$H63,"yes")</f>
        <v>2</v>
      </c>
      <c r="N63" s="22">
        <f t="shared" si="0"/>
        <v>0</v>
      </c>
      <c r="O63" s="22">
        <f t="shared" si="1"/>
        <v>2</v>
      </c>
      <c r="P63" s="6" t="str">
        <f>IFERROR(#REF!/#REF!,"")</f>
        <v/>
      </c>
    </row>
    <row r="64" spans="1:16" x14ac:dyDescent="0.25">
      <c r="A64" s="3" t="s">
        <v>121</v>
      </c>
      <c r="B64" s="3" t="s">
        <v>23</v>
      </c>
      <c r="C64" s="45">
        <f ca="1">IFERROR(NOW()-VLOOKUP(A64,Table6[[#All],[Employee Name]:[Date Joined]],3,0),"")</f>
        <v>6255.6212601851876</v>
      </c>
      <c r="D64" s="13"/>
      <c r="E64" s="36" t="s">
        <v>2</v>
      </c>
      <c r="F64" s="17"/>
      <c r="G64" s="17"/>
      <c r="H64" s="37" t="s">
        <v>3</v>
      </c>
      <c r="I64" s="17"/>
      <c r="J64" s="17"/>
      <c r="K64" s="37" t="s">
        <v>3</v>
      </c>
      <c r="L64" s="18"/>
      <c r="M64" s="21">
        <f>COUNTIF(Quarter4!$E64:$H64,"yes")</f>
        <v>1</v>
      </c>
      <c r="N64" s="22">
        <f t="shared" si="0"/>
        <v>2</v>
      </c>
      <c r="O64" s="22">
        <f t="shared" si="1"/>
        <v>3</v>
      </c>
      <c r="P64" s="6" t="str">
        <f>IFERROR(#REF!/#REF!,"")</f>
        <v/>
      </c>
    </row>
    <row r="65" spans="1:16" x14ac:dyDescent="0.25">
      <c r="A65" s="3" t="s">
        <v>122</v>
      </c>
      <c r="B65" s="3" t="s">
        <v>23</v>
      </c>
      <c r="C65" s="45">
        <f ca="1">IFERROR(NOW()-VLOOKUP(A65,Table6[[#All],[Employee Name]:[Date Joined]],3,0),"")</f>
        <v>1132.6212601851876</v>
      </c>
      <c r="D65" s="13"/>
      <c r="E65" s="37" t="s">
        <v>3</v>
      </c>
      <c r="F65" s="17"/>
      <c r="G65" s="17"/>
      <c r="H65" s="37" t="s">
        <v>3</v>
      </c>
      <c r="I65" s="17"/>
      <c r="J65" s="17"/>
      <c r="K65" s="37" t="s">
        <v>3</v>
      </c>
      <c r="L65" s="18"/>
      <c r="M65" s="21">
        <f>COUNTIF(Quarter4!$E65:$H65,"yes")</f>
        <v>0</v>
      </c>
      <c r="N65" s="22">
        <f t="shared" si="0"/>
        <v>3</v>
      </c>
      <c r="O65" s="22">
        <f t="shared" si="1"/>
        <v>3</v>
      </c>
      <c r="P65" s="6" t="str">
        <f>IFERROR(#REF!/#REF!,"")</f>
        <v/>
      </c>
    </row>
    <row r="66" spans="1:16" x14ac:dyDescent="0.25">
      <c r="A66" s="3" t="s">
        <v>123</v>
      </c>
      <c r="B66" s="3" t="s">
        <v>23</v>
      </c>
      <c r="C66" s="45">
        <f ca="1">IFERROR(NOW()-VLOOKUP(A66,Table6[[#All],[Employee Name]:[Date Joined]],3,0),"")</f>
        <v>1056.6212601851876</v>
      </c>
      <c r="D66" s="13"/>
      <c r="E66" s="36" t="s">
        <v>2</v>
      </c>
      <c r="F66" s="17"/>
      <c r="G66" s="17"/>
      <c r="H66" s="37" t="s">
        <v>3</v>
      </c>
      <c r="I66" s="17"/>
      <c r="J66" s="17"/>
      <c r="K66" s="36" t="s">
        <v>2</v>
      </c>
      <c r="L66" s="18"/>
      <c r="M66" s="21">
        <f>COUNTIF(Quarter4!$E66:$H66,"yes")</f>
        <v>1</v>
      </c>
      <c r="N66" s="22">
        <f t="shared" si="0"/>
        <v>1</v>
      </c>
      <c r="O66" s="22">
        <f t="shared" si="1"/>
        <v>2</v>
      </c>
      <c r="P66" s="6" t="str">
        <f>IFERROR(#REF!/#REF!,"")</f>
        <v/>
      </c>
    </row>
    <row r="67" spans="1:16" x14ac:dyDescent="0.25">
      <c r="A67" s="3" t="s">
        <v>124</v>
      </c>
      <c r="B67" s="3" t="s">
        <v>23</v>
      </c>
      <c r="C67" s="45">
        <f ca="1">IFERROR(NOW()-VLOOKUP(A67,Table6[[#All],[Employee Name]:[Date Joined]],3,0),"")</f>
        <v>664.62126018518757</v>
      </c>
      <c r="D67" s="13"/>
      <c r="E67" s="36" t="s">
        <v>2</v>
      </c>
      <c r="F67" s="17"/>
      <c r="G67" s="17"/>
      <c r="H67" s="37" t="s">
        <v>3</v>
      </c>
      <c r="I67" s="17"/>
      <c r="J67" s="17"/>
      <c r="K67" s="37" t="s">
        <v>3</v>
      </c>
      <c r="L67" s="18"/>
      <c r="M67" s="21">
        <f>COUNTIF(Quarter4!$E67:$H67,"yes")</f>
        <v>1</v>
      </c>
      <c r="N67" s="22">
        <f t="shared" ref="N67:N130" si="2">COUNTIF(D67:L67,"No")</f>
        <v>2</v>
      </c>
      <c r="O67" s="22">
        <f t="shared" si="1"/>
        <v>3</v>
      </c>
      <c r="P67" s="6" t="str">
        <f>IFERROR(#REF!/#REF!,"")</f>
        <v/>
      </c>
    </row>
    <row r="68" spans="1:16" x14ac:dyDescent="0.25">
      <c r="A68" s="3" t="s">
        <v>125</v>
      </c>
      <c r="B68" s="3" t="s">
        <v>24</v>
      </c>
      <c r="C68" s="45">
        <f ca="1">IFERROR(NOW()-VLOOKUP(A68,Table6[[#All],[Employee Name]:[Date Joined]],3,0),"")</f>
        <v>664.62126018518757</v>
      </c>
      <c r="D68" s="13"/>
      <c r="E68" s="36" t="s">
        <v>2</v>
      </c>
      <c r="F68" s="17"/>
      <c r="G68" s="17"/>
      <c r="H68" s="36" t="s">
        <v>2</v>
      </c>
      <c r="I68" s="17"/>
      <c r="J68" s="17"/>
      <c r="K68" s="36" t="s">
        <v>2</v>
      </c>
      <c r="L68" s="18"/>
      <c r="M68" s="21">
        <f>COUNTIF(Quarter4!$E68:$H68,"yes")</f>
        <v>2</v>
      </c>
      <c r="N68" s="22">
        <f t="shared" si="2"/>
        <v>0</v>
      </c>
      <c r="O68" s="22">
        <f t="shared" ref="O68:O131" si="3">M68+N68</f>
        <v>2</v>
      </c>
      <c r="P68" s="6" t="str">
        <f>IFERROR(#REF!/#REF!,"")</f>
        <v/>
      </c>
    </row>
    <row r="69" spans="1:16" x14ac:dyDescent="0.25">
      <c r="A69" s="3" t="s">
        <v>134</v>
      </c>
      <c r="B69" s="3" t="s">
        <v>24</v>
      </c>
      <c r="C69" s="45">
        <f ca="1">IFERROR(NOW()-VLOOKUP(A69,Table6[[#All],[Employee Name]:[Date Joined]],3,0),"")</f>
        <v>286.62126018518757</v>
      </c>
      <c r="D69" s="13"/>
      <c r="E69" s="36" t="s">
        <v>2</v>
      </c>
      <c r="F69" s="17"/>
      <c r="G69" s="17"/>
      <c r="H69" s="36" t="s">
        <v>2</v>
      </c>
      <c r="I69" s="17"/>
      <c r="J69" s="17"/>
      <c r="K69" s="36" t="s">
        <v>2</v>
      </c>
      <c r="L69" s="18"/>
      <c r="M69" s="21">
        <f>COUNTIF(Quarter4!$E69:$H69,"yes")</f>
        <v>2</v>
      </c>
      <c r="N69" s="22">
        <f t="shared" si="2"/>
        <v>0</v>
      </c>
      <c r="O69" s="22">
        <f t="shared" si="3"/>
        <v>2</v>
      </c>
      <c r="P69" s="6" t="str">
        <f>IFERROR(#REF!/#REF!,"")</f>
        <v/>
      </c>
    </row>
    <row r="70" spans="1:16" x14ac:dyDescent="0.25">
      <c r="A70" s="3" t="s">
        <v>128</v>
      </c>
      <c r="B70" s="3" t="s">
        <v>24</v>
      </c>
      <c r="C70" s="45">
        <f ca="1">IFERROR(NOW()-VLOOKUP(A70,Table6[[#All],[Employee Name]:[Date Joined]],3,0),"")</f>
        <v>272.62126018518757</v>
      </c>
      <c r="D70" s="13"/>
      <c r="E70" s="37" t="s">
        <v>3</v>
      </c>
      <c r="F70" s="17"/>
      <c r="G70" s="17"/>
      <c r="H70" s="37" t="s">
        <v>3</v>
      </c>
      <c r="I70" s="17"/>
      <c r="J70" s="17"/>
      <c r="K70" s="36" t="s">
        <v>2</v>
      </c>
      <c r="L70" s="18"/>
      <c r="M70" s="21">
        <f>COUNTIF(Quarter4!$E70:$H70,"yes")</f>
        <v>0</v>
      </c>
      <c r="N70" s="22">
        <f t="shared" si="2"/>
        <v>2</v>
      </c>
      <c r="O70" s="22">
        <f t="shared" si="3"/>
        <v>2</v>
      </c>
      <c r="P70" s="6" t="str">
        <f>IFERROR(#REF!/#REF!,"")</f>
        <v/>
      </c>
    </row>
    <row r="71" spans="1:16" x14ac:dyDescent="0.25">
      <c r="A71" s="3" t="s">
        <v>126</v>
      </c>
      <c r="B71" s="3" t="s">
        <v>24</v>
      </c>
      <c r="C71" s="45">
        <f ca="1">IFERROR(NOW()-VLOOKUP(A71,Table6[[#All],[Employee Name]:[Date Joined]],3,0),"")</f>
        <v>2608.6212601851876</v>
      </c>
      <c r="D71" s="13"/>
      <c r="E71" s="37" t="s">
        <v>3</v>
      </c>
      <c r="F71" s="17"/>
      <c r="G71" s="17"/>
      <c r="H71" s="37" t="s">
        <v>3</v>
      </c>
      <c r="I71" s="17"/>
      <c r="J71" s="17"/>
      <c r="K71" s="37" t="s">
        <v>3</v>
      </c>
      <c r="L71" s="18"/>
      <c r="M71" s="21">
        <f>COUNTIF(Quarter4!$E71:$H71,"yes")</f>
        <v>0</v>
      </c>
      <c r="N71" s="22">
        <f t="shared" si="2"/>
        <v>3</v>
      </c>
      <c r="O71" s="22">
        <f t="shared" si="3"/>
        <v>3</v>
      </c>
      <c r="P71" s="6" t="str">
        <f>IFERROR(#REF!/#REF!,"")</f>
        <v/>
      </c>
    </row>
    <row r="72" spans="1:16" x14ac:dyDescent="0.25">
      <c r="A72" s="3" t="s">
        <v>127</v>
      </c>
      <c r="B72" s="3" t="s">
        <v>24</v>
      </c>
      <c r="C72" s="45">
        <f ca="1">IFERROR(NOW()-VLOOKUP(A72,Table6[[#All],[Employee Name]:[Date Joined]],3,0),"")</f>
        <v>3639.6212601851876</v>
      </c>
      <c r="D72" s="13"/>
      <c r="E72" s="36" t="s">
        <v>2</v>
      </c>
      <c r="F72" s="17"/>
      <c r="G72" s="17"/>
      <c r="H72" s="37" t="s">
        <v>3</v>
      </c>
      <c r="I72" s="17"/>
      <c r="J72" s="17"/>
      <c r="K72" s="37" t="s">
        <v>3</v>
      </c>
      <c r="L72" s="18"/>
      <c r="M72" s="21">
        <f>COUNTIF(Quarter4!$E72:$H72,"yes")</f>
        <v>1</v>
      </c>
      <c r="N72" s="22">
        <f t="shared" si="2"/>
        <v>2</v>
      </c>
      <c r="O72" s="22">
        <f t="shared" si="3"/>
        <v>3</v>
      </c>
      <c r="P72" s="6" t="str">
        <f>IFERROR(#REF!/#REF!,"")</f>
        <v/>
      </c>
    </row>
    <row r="73" spans="1:16" x14ac:dyDescent="0.25">
      <c r="A73" s="3" t="s">
        <v>129</v>
      </c>
      <c r="B73" s="3" t="s">
        <v>24</v>
      </c>
      <c r="C73" s="45">
        <f ca="1">IFERROR(NOW()-VLOOKUP(A73,Table6[[#All],[Employee Name]:[Date Joined]],3,0),"")</f>
        <v>727.62126018518757</v>
      </c>
      <c r="D73" s="13"/>
      <c r="E73" s="36" t="s">
        <v>2</v>
      </c>
      <c r="F73" s="17"/>
      <c r="G73" s="17"/>
      <c r="H73" s="36" t="s">
        <v>2</v>
      </c>
      <c r="I73" s="17"/>
      <c r="J73" s="17"/>
      <c r="K73" s="36" t="s">
        <v>2</v>
      </c>
      <c r="L73" s="18"/>
      <c r="M73" s="21">
        <f>COUNTIF(Quarter4!$E73:$H73,"yes")</f>
        <v>2</v>
      </c>
      <c r="N73" s="22">
        <f t="shared" si="2"/>
        <v>0</v>
      </c>
      <c r="O73" s="22">
        <f t="shared" si="3"/>
        <v>2</v>
      </c>
      <c r="P73" s="6" t="str">
        <f>IFERROR(#REF!/#REF!,"")</f>
        <v/>
      </c>
    </row>
    <row r="74" spans="1:16" x14ac:dyDescent="0.25">
      <c r="A74" s="3" t="s">
        <v>130</v>
      </c>
      <c r="B74" s="3" t="s">
        <v>24</v>
      </c>
      <c r="C74" s="45">
        <f ca="1">IFERROR(NOW()-VLOOKUP(A74,Table6[[#All],[Employee Name]:[Date Joined]],3,0),"")</f>
        <v>1496.6212601851876</v>
      </c>
      <c r="D74" s="13"/>
      <c r="E74" s="36" t="s">
        <v>2</v>
      </c>
      <c r="F74" s="17"/>
      <c r="G74" s="17"/>
      <c r="H74" s="37" t="s">
        <v>3</v>
      </c>
      <c r="I74" s="17"/>
      <c r="J74" s="17"/>
      <c r="K74" s="36" t="s">
        <v>2</v>
      </c>
      <c r="L74" s="18"/>
      <c r="M74" s="21">
        <f>COUNTIF(Quarter4!$E74:$H74,"yes")</f>
        <v>1</v>
      </c>
      <c r="N74" s="22">
        <f t="shared" si="2"/>
        <v>1</v>
      </c>
      <c r="O74" s="22">
        <f t="shared" si="3"/>
        <v>2</v>
      </c>
      <c r="P74" s="6" t="str">
        <f>IFERROR(#REF!/#REF!,"")</f>
        <v/>
      </c>
    </row>
    <row r="75" spans="1:16" x14ac:dyDescent="0.25">
      <c r="A75" s="3" t="s">
        <v>131</v>
      </c>
      <c r="B75" s="3" t="s">
        <v>24</v>
      </c>
      <c r="C75" s="45">
        <f ca="1">IFERROR(NOW()-VLOOKUP(A75,Table6[[#All],[Employee Name]:[Date Joined]],3,0),"")</f>
        <v>1965.6212601851876</v>
      </c>
      <c r="D75" s="13"/>
      <c r="E75" s="37" t="s">
        <v>3</v>
      </c>
      <c r="F75" s="17"/>
      <c r="G75" s="17"/>
      <c r="H75" s="37" t="s">
        <v>3</v>
      </c>
      <c r="I75" s="17"/>
      <c r="J75" s="17"/>
      <c r="K75" s="37" t="s">
        <v>3</v>
      </c>
      <c r="L75" s="18"/>
      <c r="M75" s="21">
        <f>COUNTIF(Quarter4!$E75:$H75,"yes")</f>
        <v>0</v>
      </c>
      <c r="N75" s="22">
        <f t="shared" si="2"/>
        <v>3</v>
      </c>
      <c r="O75" s="22">
        <f t="shared" si="3"/>
        <v>3</v>
      </c>
      <c r="P75" s="6" t="str">
        <f>IFERROR(#REF!/#REF!,"")</f>
        <v/>
      </c>
    </row>
    <row r="76" spans="1:16" x14ac:dyDescent="0.25">
      <c r="A76" s="3" t="s">
        <v>132</v>
      </c>
      <c r="B76" s="3" t="s">
        <v>24</v>
      </c>
      <c r="C76" s="45">
        <f ca="1">IFERROR(NOW()-VLOOKUP(A76,Table6[[#All],[Employee Name]:[Date Joined]],3,0),"")</f>
        <v>447.62126018518757</v>
      </c>
      <c r="D76" s="13"/>
      <c r="E76" s="37" t="s">
        <v>3</v>
      </c>
      <c r="F76" s="17"/>
      <c r="G76" s="17"/>
      <c r="H76" s="37" t="s">
        <v>3</v>
      </c>
      <c r="I76" s="17"/>
      <c r="J76" s="17"/>
      <c r="K76" s="37" t="s">
        <v>3</v>
      </c>
      <c r="L76" s="18"/>
      <c r="M76" s="21">
        <f>COUNTIF(Quarter4!$E76:$H76,"yes")</f>
        <v>0</v>
      </c>
      <c r="N76" s="22">
        <f t="shared" si="2"/>
        <v>3</v>
      </c>
      <c r="O76" s="22">
        <f t="shared" si="3"/>
        <v>3</v>
      </c>
      <c r="P76" s="6" t="str">
        <f>IFERROR(#REF!/#REF!,"")</f>
        <v/>
      </c>
    </row>
    <row r="77" spans="1:16" x14ac:dyDescent="0.25">
      <c r="A77" s="3" t="s">
        <v>133</v>
      </c>
      <c r="B77" s="3" t="s">
        <v>24</v>
      </c>
      <c r="C77" s="45">
        <f ca="1">IFERROR(NOW()-VLOOKUP(A77,Table6[[#All],[Employee Name]:[Date Joined]],3,0),"")</f>
        <v>2470.6212601851876</v>
      </c>
      <c r="D77" s="13"/>
      <c r="E77" s="36" t="s">
        <v>2</v>
      </c>
      <c r="F77" s="17"/>
      <c r="G77" s="17"/>
      <c r="H77" s="37" t="s">
        <v>3</v>
      </c>
      <c r="I77" s="17"/>
      <c r="J77" s="17"/>
      <c r="K77" s="36" t="s">
        <v>2</v>
      </c>
      <c r="L77" s="18"/>
      <c r="M77" s="21">
        <f>COUNTIF(Quarter4!$E77:$H77,"yes")</f>
        <v>1</v>
      </c>
      <c r="N77" s="22">
        <f t="shared" si="2"/>
        <v>1</v>
      </c>
      <c r="O77" s="22">
        <f t="shared" si="3"/>
        <v>2</v>
      </c>
      <c r="P77" s="6" t="str">
        <f>IFERROR(#REF!/#REF!,"")</f>
        <v/>
      </c>
    </row>
    <row r="78" spans="1:16" x14ac:dyDescent="0.25">
      <c r="A78" s="3" t="s">
        <v>136</v>
      </c>
      <c r="B78" s="3" t="s">
        <v>24</v>
      </c>
      <c r="C78" s="45">
        <f ca="1">IFERROR(NOW()-VLOOKUP(A78,Table6[[#All],[Employee Name]:[Date Joined]],3,0),"")</f>
        <v>600.62126018518757</v>
      </c>
      <c r="D78" s="13"/>
      <c r="E78" s="36" t="s">
        <v>2</v>
      </c>
      <c r="F78" s="17"/>
      <c r="G78" s="17"/>
      <c r="H78" s="36" t="s">
        <v>2</v>
      </c>
      <c r="I78" s="17"/>
      <c r="J78" s="17"/>
      <c r="K78" s="37" t="s">
        <v>3</v>
      </c>
      <c r="L78" s="18"/>
      <c r="M78" s="21">
        <f>COUNTIF(Quarter4!$E78:$H78,"yes")</f>
        <v>2</v>
      </c>
      <c r="N78" s="22">
        <f t="shared" si="2"/>
        <v>1</v>
      </c>
      <c r="O78" s="22">
        <f t="shared" si="3"/>
        <v>3</v>
      </c>
      <c r="P78" s="6" t="str">
        <f>IFERROR(#REF!/#REF!,"")</f>
        <v/>
      </c>
    </row>
    <row r="79" spans="1:16" x14ac:dyDescent="0.25">
      <c r="A79" s="3" t="s">
        <v>137</v>
      </c>
      <c r="B79" s="3" t="s">
        <v>24</v>
      </c>
      <c r="C79" s="45">
        <f ca="1">IFERROR(NOW()-VLOOKUP(A79,Table6[[#All],[Employee Name]:[Date Joined]],3,0),"")</f>
        <v>761.62126018518757</v>
      </c>
      <c r="D79" s="13"/>
      <c r="E79" s="36" t="s">
        <v>2</v>
      </c>
      <c r="F79" s="17"/>
      <c r="G79" s="17"/>
      <c r="H79" s="36" t="s">
        <v>2</v>
      </c>
      <c r="I79" s="17"/>
      <c r="J79" s="17"/>
      <c r="K79" s="36" t="s">
        <v>2</v>
      </c>
      <c r="L79" s="18"/>
      <c r="M79" s="21">
        <f>COUNTIF(Quarter4!$E79:$H79,"yes")</f>
        <v>2</v>
      </c>
      <c r="N79" s="22">
        <f t="shared" si="2"/>
        <v>0</v>
      </c>
      <c r="O79" s="22">
        <f t="shared" si="3"/>
        <v>2</v>
      </c>
      <c r="P79" s="6" t="str">
        <f>IFERROR(#REF!/#REF!,"")</f>
        <v/>
      </c>
    </row>
    <row r="80" spans="1:16" x14ac:dyDescent="0.25">
      <c r="A80" s="3" t="s">
        <v>139</v>
      </c>
      <c r="B80" s="3" t="s">
        <v>25</v>
      </c>
      <c r="C80" s="45">
        <f ca="1">IFERROR(NOW()-VLOOKUP(A80,Table6[[#All],[Employee Name]:[Date Joined]],3,0),"")</f>
        <v>1166.6212601851876</v>
      </c>
      <c r="D80" s="13"/>
      <c r="E80" s="36" t="s">
        <v>2</v>
      </c>
      <c r="F80" s="17"/>
      <c r="G80" s="17"/>
      <c r="H80" s="37" t="s">
        <v>3</v>
      </c>
      <c r="I80" s="17"/>
      <c r="J80" s="17"/>
      <c r="K80" s="37" t="s">
        <v>3</v>
      </c>
      <c r="L80" s="18"/>
      <c r="M80" s="21">
        <f>COUNTIF(Quarter4!$E80:$H80,"yes")</f>
        <v>1</v>
      </c>
      <c r="N80" s="22">
        <f t="shared" si="2"/>
        <v>2</v>
      </c>
      <c r="O80" s="22">
        <f t="shared" si="3"/>
        <v>3</v>
      </c>
      <c r="P80" s="6" t="str">
        <f>IFERROR(#REF!/#REF!,"")</f>
        <v/>
      </c>
    </row>
    <row r="81" spans="1:16" x14ac:dyDescent="0.25">
      <c r="A81" s="3" t="s">
        <v>140</v>
      </c>
      <c r="B81" s="3" t="s">
        <v>25</v>
      </c>
      <c r="C81" s="45">
        <f ca="1">IFERROR(NOW()-VLOOKUP(A81,Table6[[#All],[Employee Name]:[Date Joined]],3,0),"")</f>
        <v>6688.6212601851876</v>
      </c>
      <c r="D81" s="13"/>
      <c r="E81" s="36" t="s">
        <v>2</v>
      </c>
      <c r="F81" s="17"/>
      <c r="G81" s="17"/>
      <c r="H81" s="37" t="s">
        <v>3</v>
      </c>
      <c r="I81" s="17"/>
      <c r="J81" s="17"/>
      <c r="K81" s="37" t="s">
        <v>3</v>
      </c>
      <c r="L81" s="18"/>
      <c r="M81" s="21">
        <f>COUNTIF(Quarter4!$E81:$H81,"yes")</f>
        <v>1</v>
      </c>
      <c r="N81" s="22">
        <f t="shared" si="2"/>
        <v>2</v>
      </c>
      <c r="O81" s="22">
        <f t="shared" si="3"/>
        <v>3</v>
      </c>
      <c r="P81" s="6" t="str">
        <f>IFERROR(#REF!/#REF!,"")</f>
        <v/>
      </c>
    </row>
    <row r="82" spans="1:16" x14ac:dyDescent="0.25">
      <c r="A82" s="3" t="s">
        <v>141</v>
      </c>
      <c r="B82" s="3" t="s">
        <v>25</v>
      </c>
      <c r="C82" s="45">
        <f ca="1">IFERROR(NOW()-VLOOKUP(A82,Table6[[#All],[Employee Name]:[Date Joined]],3,0),"")</f>
        <v>3729.6212601851876</v>
      </c>
      <c r="D82" s="13"/>
      <c r="E82" s="36" t="s">
        <v>2</v>
      </c>
      <c r="F82" s="17"/>
      <c r="G82" s="17"/>
      <c r="H82" s="37" t="s">
        <v>3</v>
      </c>
      <c r="I82" s="17"/>
      <c r="J82" s="17"/>
      <c r="K82" s="37" t="s">
        <v>3</v>
      </c>
      <c r="L82" s="18"/>
      <c r="M82" s="21">
        <f>COUNTIF(Quarter4!$E82:$H82,"yes")</f>
        <v>1</v>
      </c>
      <c r="N82" s="22">
        <f t="shared" si="2"/>
        <v>2</v>
      </c>
      <c r="O82" s="22">
        <f t="shared" si="3"/>
        <v>3</v>
      </c>
      <c r="P82" s="6" t="str">
        <f>IFERROR(#REF!/#REF!,"")</f>
        <v/>
      </c>
    </row>
    <row r="83" spans="1:16" x14ac:dyDescent="0.25">
      <c r="A83" s="3" t="s">
        <v>142</v>
      </c>
      <c r="B83" s="3" t="s">
        <v>25</v>
      </c>
      <c r="C83" s="45">
        <f ca="1">IFERROR(NOW()-VLOOKUP(A83,Table6[[#All],[Employee Name]:[Date Joined]],3,0),"")</f>
        <v>1817.6212601851876</v>
      </c>
      <c r="D83" s="13"/>
      <c r="E83" s="36" t="s">
        <v>2</v>
      </c>
      <c r="F83" s="17"/>
      <c r="G83" s="17"/>
      <c r="H83" s="37" t="s">
        <v>3</v>
      </c>
      <c r="I83" s="17"/>
      <c r="J83" s="17"/>
      <c r="K83" s="37" t="s">
        <v>3</v>
      </c>
      <c r="L83" s="18"/>
      <c r="M83" s="21">
        <f>COUNTIF(Quarter4!$E83:$H83,"yes")</f>
        <v>1</v>
      </c>
      <c r="N83" s="22">
        <f t="shared" si="2"/>
        <v>2</v>
      </c>
      <c r="O83" s="22">
        <f t="shared" si="3"/>
        <v>3</v>
      </c>
      <c r="P83" s="6" t="str">
        <f>IFERROR(#REF!/#REF!,"")</f>
        <v/>
      </c>
    </row>
    <row r="84" spans="1:16" x14ac:dyDescent="0.25">
      <c r="A84" s="3" t="s">
        <v>143</v>
      </c>
      <c r="B84" s="3" t="s">
        <v>25</v>
      </c>
      <c r="C84" s="45">
        <f ca="1">IFERROR(NOW()-VLOOKUP(A84,Table6[[#All],[Employee Name]:[Date Joined]],3,0),"")</f>
        <v>356.62126018518757</v>
      </c>
      <c r="D84" s="13"/>
      <c r="E84" s="36" t="s">
        <v>2</v>
      </c>
      <c r="F84" s="17"/>
      <c r="G84" s="17"/>
      <c r="H84" s="37" t="s">
        <v>3</v>
      </c>
      <c r="I84" s="17"/>
      <c r="J84" s="17"/>
      <c r="K84" s="36" t="s">
        <v>2</v>
      </c>
      <c r="L84" s="18"/>
      <c r="M84" s="21">
        <f>COUNTIF(Quarter4!$E84:$H84,"yes")</f>
        <v>1</v>
      </c>
      <c r="N84" s="22">
        <f t="shared" si="2"/>
        <v>1</v>
      </c>
      <c r="O84" s="22">
        <f t="shared" si="3"/>
        <v>2</v>
      </c>
      <c r="P84" s="6" t="str">
        <f>IFERROR(#REF!/#REF!,"")</f>
        <v/>
      </c>
    </row>
    <row r="85" spans="1:16" x14ac:dyDescent="0.25">
      <c r="A85" s="3" t="s">
        <v>144</v>
      </c>
      <c r="B85" s="3" t="s">
        <v>25</v>
      </c>
      <c r="C85" s="45">
        <f ca="1">IFERROR(NOW()-VLOOKUP(A85,Table6[[#All],[Employee Name]:[Date Joined]],3,0),"")</f>
        <v>2196.6212601851876</v>
      </c>
      <c r="D85" s="13"/>
      <c r="E85" s="36" t="s">
        <v>2</v>
      </c>
      <c r="F85" s="17"/>
      <c r="G85" s="17"/>
      <c r="H85" s="37" t="s">
        <v>3</v>
      </c>
      <c r="I85" s="17"/>
      <c r="J85" s="17"/>
      <c r="K85" s="36" t="s">
        <v>2</v>
      </c>
      <c r="L85" s="18"/>
      <c r="M85" s="21">
        <f>COUNTIF(Quarter4!$E85:$H85,"yes")</f>
        <v>1</v>
      </c>
      <c r="N85" s="22">
        <f t="shared" si="2"/>
        <v>1</v>
      </c>
      <c r="O85" s="22">
        <f t="shared" si="3"/>
        <v>2</v>
      </c>
      <c r="P85" s="6" t="str">
        <f>IFERROR(#REF!/#REF!,"")</f>
        <v/>
      </c>
    </row>
    <row r="86" spans="1:16" x14ac:dyDescent="0.25">
      <c r="A86" s="3" t="s">
        <v>146</v>
      </c>
      <c r="B86" s="3" t="s">
        <v>25</v>
      </c>
      <c r="C86" s="45">
        <f ca="1">IFERROR(NOW()-VLOOKUP(A86,Table6[[#All],[Employee Name]:[Date Joined]],3,0),"")</f>
        <v>929.62126018518757</v>
      </c>
      <c r="D86" s="13"/>
      <c r="E86" s="36" t="s">
        <v>2</v>
      </c>
      <c r="F86" s="17"/>
      <c r="G86" s="17"/>
      <c r="H86" s="36" t="s">
        <v>2</v>
      </c>
      <c r="I86" s="17"/>
      <c r="J86" s="17"/>
      <c r="K86" s="37" t="s">
        <v>3</v>
      </c>
      <c r="L86" s="18"/>
      <c r="M86" s="21">
        <f>COUNTIF(Quarter4!$E86:$H86,"yes")</f>
        <v>2</v>
      </c>
      <c r="N86" s="22">
        <f t="shared" si="2"/>
        <v>1</v>
      </c>
      <c r="O86" s="22">
        <f t="shared" si="3"/>
        <v>3</v>
      </c>
      <c r="P86" s="6" t="str">
        <f>IFERROR(#REF!/#REF!,"")</f>
        <v/>
      </c>
    </row>
    <row r="87" spans="1:16" x14ac:dyDescent="0.25">
      <c r="A87" s="3" t="s">
        <v>249</v>
      </c>
      <c r="B87" s="3" t="s">
        <v>25</v>
      </c>
      <c r="C87" s="50">
        <f ca="1">IFERROR(NOW()-VLOOKUP(A87,Table6[[#All],[Employee Name]:[Date Joined]],3,0),"")</f>
        <v>195.62126018518757</v>
      </c>
      <c r="D87" s="13"/>
      <c r="E87" s="36" t="s">
        <v>2</v>
      </c>
      <c r="F87" s="17"/>
      <c r="G87" s="17"/>
      <c r="H87" s="37" t="s">
        <v>3</v>
      </c>
      <c r="I87" s="17"/>
      <c r="J87" s="17"/>
      <c r="K87" s="37" t="s">
        <v>3</v>
      </c>
      <c r="L87" s="18"/>
      <c r="M87" s="21">
        <f>COUNTIF(Quarter4!$E87:$H87,"yes")</f>
        <v>1</v>
      </c>
      <c r="N87" s="22">
        <f t="shared" si="2"/>
        <v>2</v>
      </c>
      <c r="O87" s="22">
        <f t="shared" si="3"/>
        <v>3</v>
      </c>
      <c r="P87" s="6" t="str">
        <f>IFERROR(#REF!/#REF!,"")</f>
        <v/>
      </c>
    </row>
    <row r="88" spans="1:16" x14ac:dyDescent="0.25">
      <c r="A88" s="3" t="s">
        <v>148</v>
      </c>
      <c r="B88" s="3" t="s">
        <v>25</v>
      </c>
      <c r="C88" s="50">
        <f ca="1">IFERROR(NOW()-VLOOKUP(A88,Table6[[#All],[Employee Name]:[Date Joined]],3,0),"")</f>
        <v>629.62126018518757</v>
      </c>
      <c r="D88" s="13"/>
      <c r="E88" s="36" t="s">
        <v>2</v>
      </c>
      <c r="F88" s="17"/>
      <c r="G88" s="17"/>
      <c r="H88" s="36" t="s">
        <v>2</v>
      </c>
      <c r="I88" s="17"/>
      <c r="J88" s="17"/>
      <c r="K88" s="37" t="s">
        <v>3</v>
      </c>
      <c r="L88" s="18"/>
      <c r="M88" s="21">
        <f>COUNTIF(Quarter4!$E88:$H88,"yes")</f>
        <v>2</v>
      </c>
      <c r="N88" s="22">
        <f t="shared" si="2"/>
        <v>1</v>
      </c>
      <c r="O88" s="22">
        <f t="shared" si="3"/>
        <v>3</v>
      </c>
      <c r="P88" s="6" t="str">
        <f>IFERROR(#REF!/#REF!,"")</f>
        <v/>
      </c>
    </row>
    <row r="89" spans="1:16" x14ac:dyDescent="0.25">
      <c r="A89" s="3" t="s">
        <v>149</v>
      </c>
      <c r="B89" s="3" t="s">
        <v>25</v>
      </c>
      <c r="C89" s="50">
        <f ca="1">IFERROR(NOW()-VLOOKUP(A89,Table6[[#All],[Employee Name]:[Date Joined]],3,0),"")</f>
        <v>797.62126018518757</v>
      </c>
      <c r="D89" s="13"/>
      <c r="E89" s="36" t="s">
        <v>2</v>
      </c>
      <c r="F89" s="17"/>
      <c r="G89" s="17"/>
      <c r="H89" s="37" t="s">
        <v>3</v>
      </c>
      <c r="I89" s="17"/>
      <c r="J89" s="17"/>
      <c r="K89" s="37" t="s">
        <v>3</v>
      </c>
      <c r="L89" s="18"/>
      <c r="M89" s="21">
        <f>COUNTIF(Quarter4!$E89:$H89,"yes")</f>
        <v>1</v>
      </c>
      <c r="N89" s="22">
        <f t="shared" si="2"/>
        <v>2</v>
      </c>
      <c r="O89" s="22">
        <f t="shared" si="3"/>
        <v>3</v>
      </c>
      <c r="P89" s="6" t="str">
        <f>IFERROR(#REF!/#REF!,"")</f>
        <v/>
      </c>
    </row>
    <row r="90" spans="1:16" x14ac:dyDescent="0.25">
      <c r="A90" s="3" t="s">
        <v>151</v>
      </c>
      <c r="B90" s="3" t="s">
        <v>25</v>
      </c>
      <c r="C90" s="50">
        <f ca="1">IFERROR(NOW()-VLOOKUP(A90,Table6[[#All],[Employee Name]:[Date Joined]],3,0),"")</f>
        <v>1068.6212601851876</v>
      </c>
      <c r="D90" s="13"/>
      <c r="E90" s="36" t="s">
        <v>2</v>
      </c>
      <c r="F90" s="17"/>
      <c r="G90" s="17"/>
      <c r="H90" s="37" t="s">
        <v>3</v>
      </c>
      <c r="I90" s="17"/>
      <c r="J90" s="17"/>
      <c r="K90" s="37" t="s">
        <v>3</v>
      </c>
      <c r="L90" s="18"/>
      <c r="M90" s="21">
        <f>COUNTIF(Quarter4!$E90:$H90,"yes")</f>
        <v>1</v>
      </c>
      <c r="N90" s="22">
        <f t="shared" si="2"/>
        <v>2</v>
      </c>
      <c r="O90" s="22">
        <f t="shared" si="3"/>
        <v>3</v>
      </c>
      <c r="P90" s="6" t="str">
        <f>IFERROR(#REF!/#REF!,"")</f>
        <v/>
      </c>
    </row>
    <row r="91" spans="1:16" x14ac:dyDescent="0.25">
      <c r="A91" s="3" t="s">
        <v>250</v>
      </c>
      <c r="B91" s="3" t="s">
        <v>25</v>
      </c>
      <c r="C91" s="50" t="str">
        <f ca="1">IFERROR(NOW()-VLOOKUP(A91,Table6[[#All],[Employee Name]:[Date Joined]],3,0),"")</f>
        <v/>
      </c>
      <c r="D91" s="13"/>
      <c r="E91" s="38" t="s">
        <v>41</v>
      </c>
      <c r="F91" s="17"/>
      <c r="G91" s="17"/>
      <c r="H91" s="38" t="s">
        <v>41</v>
      </c>
      <c r="I91" s="17"/>
      <c r="J91" s="17"/>
      <c r="K91" s="36" t="s">
        <v>2</v>
      </c>
      <c r="L91" s="18"/>
      <c r="M91" s="21">
        <f>COUNTIF(Quarter4!$E91:$H91,"yes")</f>
        <v>0</v>
      </c>
      <c r="N91" s="22">
        <f t="shared" si="2"/>
        <v>0</v>
      </c>
      <c r="O91" s="22">
        <f t="shared" si="3"/>
        <v>0</v>
      </c>
      <c r="P91" s="6" t="str">
        <f>IFERROR(#REF!/#REF!,"")</f>
        <v/>
      </c>
    </row>
    <row r="92" spans="1:16" x14ac:dyDescent="0.25">
      <c r="A92" s="3" t="s">
        <v>152</v>
      </c>
      <c r="B92" s="3" t="s">
        <v>25</v>
      </c>
      <c r="C92" s="50">
        <f ca="1">IFERROR(NOW()-VLOOKUP(A92,Table6[[#All],[Employee Name]:[Date Joined]],3,0),"")</f>
        <v>153.62126018518757</v>
      </c>
      <c r="D92" s="13"/>
      <c r="E92" s="36" t="s">
        <v>2</v>
      </c>
      <c r="F92" s="17"/>
      <c r="G92" s="17"/>
      <c r="H92" s="37" t="s">
        <v>3</v>
      </c>
      <c r="I92" s="17"/>
      <c r="J92" s="17"/>
      <c r="K92" s="36" t="s">
        <v>2</v>
      </c>
      <c r="L92" s="18"/>
      <c r="M92" s="21">
        <f>COUNTIF(Quarter4!$E92:$H92,"yes")</f>
        <v>1</v>
      </c>
      <c r="N92" s="22">
        <f t="shared" si="2"/>
        <v>1</v>
      </c>
      <c r="O92" s="22">
        <f t="shared" si="3"/>
        <v>2</v>
      </c>
      <c r="P92" s="6" t="str">
        <f>IFERROR(#REF!/#REF!,"")</f>
        <v/>
      </c>
    </row>
    <row r="93" spans="1:16" x14ac:dyDescent="0.25">
      <c r="A93" s="3" t="s">
        <v>153</v>
      </c>
      <c r="B93" s="3" t="s">
        <v>25</v>
      </c>
      <c r="C93" s="50">
        <f ca="1">IFERROR(NOW()-VLOOKUP(A93,Table6[[#All],[Employee Name]:[Date Joined]],3,0),"")</f>
        <v>433.62126018518757</v>
      </c>
      <c r="D93" s="13"/>
      <c r="E93" s="36" t="s">
        <v>2</v>
      </c>
      <c r="F93" s="17"/>
      <c r="G93" s="17"/>
      <c r="H93" s="36" t="s">
        <v>2</v>
      </c>
      <c r="I93" s="17"/>
      <c r="J93" s="17"/>
      <c r="K93" s="37" t="s">
        <v>3</v>
      </c>
      <c r="L93" s="18"/>
      <c r="M93" s="21">
        <f>COUNTIF(Quarter4!$E93:$H93,"yes")</f>
        <v>2</v>
      </c>
      <c r="N93" s="22">
        <f t="shared" si="2"/>
        <v>1</v>
      </c>
      <c r="O93" s="22">
        <f t="shared" si="3"/>
        <v>3</v>
      </c>
      <c r="P93" s="6" t="str">
        <f>IFERROR(#REF!/#REF!,"")</f>
        <v/>
      </c>
    </row>
    <row r="94" spans="1:16" x14ac:dyDescent="0.25">
      <c r="A94" s="3" t="s">
        <v>154</v>
      </c>
      <c r="B94" s="3" t="s">
        <v>33</v>
      </c>
      <c r="C94" s="50">
        <f ca="1">IFERROR(NOW()-VLOOKUP(A94,Table6[[#All],[Employee Name]:[Date Joined]],3,0),"")</f>
        <v>5921.6212601851876</v>
      </c>
      <c r="D94" s="13"/>
      <c r="E94" s="36" t="s">
        <v>2</v>
      </c>
      <c r="F94" s="17"/>
      <c r="G94" s="17"/>
      <c r="H94" s="36" t="s">
        <v>2</v>
      </c>
      <c r="I94" s="17"/>
      <c r="J94" s="17"/>
      <c r="K94" s="37" t="s">
        <v>3</v>
      </c>
      <c r="L94" s="18"/>
      <c r="M94" s="21">
        <f>COUNTIF(Quarter4!$E94:$H94,"yes")</f>
        <v>2</v>
      </c>
      <c r="N94" s="22">
        <f t="shared" si="2"/>
        <v>1</v>
      </c>
      <c r="O94" s="22">
        <f t="shared" si="3"/>
        <v>3</v>
      </c>
      <c r="P94" s="6" t="str">
        <f>IFERROR(#REF!/#REF!,"")</f>
        <v/>
      </c>
    </row>
    <row r="95" spans="1:16" x14ac:dyDescent="0.25">
      <c r="A95" s="3" t="s">
        <v>155</v>
      </c>
      <c r="B95" s="3" t="s">
        <v>33</v>
      </c>
      <c r="C95" s="50">
        <f ca="1">IFERROR(NOW()-VLOOKUP(A95,Table6[[#All],[Employee Name]:[Date Joined]],3,0),"")</f>
        <v>937.62126018518757</v>
      </c>
      <c r="D95" s="13"/>
      <c r="E95" s="36" t="s">
        <v>2</v>
      </c>
      <c r="F95" s="17"/>
      <c r="G95" s="17"/>
      <c r="H95" s="37" t="s">
        <v>3</v>
      </c>
      <c r="I95" s="17"/>
      <c r="J95" s="17"/>
      <c r="K95" s="37" t="s">
        <v>3</v>
      </c>
      <c r="L95" s="18"/>
      <c r="M95" s="21">
        <f>COUNTIF(Quarter4!$E95:$H95,"yes")</f>
        <v>1</v>
      </c>
      <c r="N95" s="22">
        <f t="shared" si="2"/>
        <v>2</v>
      </c>
      <c r="O95" s="22">
        <f t="shared" si="3"/>
        <v>3</v>
      </c>
      <c r="P95" s="6" t="str">
        <f>IFERROR(#REF!/#REF!,"")</f>
        <v/>
      </c>
    </row>
    <row r="96" spans="1:16" x14ac:dyDescent="0.25">
      <c r="A96" s="3" t="s">
        <v>156</v>
      </c>
      <c r="B96" s="3" t="s">
        <v>33</v>
      </c>
      <c r="C96" s="50">
        <f ca="1">IFERROR(NOW()-VLOOKUP(A96,Table6[[#All],[Employee Name]:[Date Joined]],3,0),"")</f>
        <v>412.62126018518757</v>
      </c>
      <c r="D96" s="13"/>
      <c r="E96" s="36" t="s">
        <v>2</v>
      </c>
      <c r="F96" s="17"/>
      <c r="G96" s="17"/>
      <c r="H96" s="37" t="s">
        <v>3</v>
      </c>
      <c r="I96" s="17"/>
      <c r="J96" s="17"/>
      <c r="K96" s="37" t="s">
        <v>3</v>
      </c>
      <c r="L96" s="18"/>
      <c r="M96" s="21">
        <f>COUNTIF(Quarter4!$E96:$H96,"yes")</f>
        <v>1</v>
      </c>
      <c r="N96" s="22">
        <f t="shared" si="2"/>
        <v>2</v>
      </c>
      <c r="O96" s="22">
        <f t="shared" si="3"/>
        <v>3</v>
      </c>
      <c r="P96" s="6" t="str">
        <f>IFERROR(#REF!/#REF!,"")</f>
        <v/>
      </c>
    </row>
    <row r="97" spans="1:16" x14ac:dyDescent="0.25">
      <c r="A97" s="3" t="s">
        <v>158</v>
      </c>
      <c r="B97" s="3" t="s">
        <v>9</v>
      </c>
      <c r="C97" s="50">
        <f ca="1">IFERROR(NOW()-VLOOKUP(A97,Table6[[#All],[Employee Name]:[Date Joined]],3,0),"")</f>
        <v>895.62126018518757</v>
      </c>
      <c r="D97" s="13"/>
      <c r="E97" s="36" t="s">
        <v>2</v>
      </c>
      <c r="F97" s="17"/>
      <c r="G97" s="17"/>
      <c r="H97" s="37" t="s">
        <v>3</v>
      </c>
      <c r="I97" s="17"/>
      <c r="J97" s="17"/>
      <c r="K97" s="36" t="s">
        <v>2</v>
      </c>
      <c r="L97" s="18"/>
      <c r="M97" s="21">
        <f>COUNTIF(Quarter4!$E97:$H97,"yes")</f>
        <v>1</v>
      </c>
      <c r="N97" s="22">
        <f t="shared" si="2"/>
        <v>1</v>
      </c>
      <c r="O97" s="22">
        <f t="shared" si="3"/>
        <v>2</v>
      </c>
      <c r="P97" s="6" t="str">
        <f>IFERROR(#REF!/#REF!,"")</f>
        <v/>
      </c>
    </row>
    <row r="98" spans="1:16" x14ac:dyDescent="0.25">
      <c r="A98" s="3" t="s">
        <v>159</v>
      </c>
      <c r="B98" s="3" t="s">
        <v>9</v>
      </c>
      <c r="C98" s="50">
        <f ca="1">IFERROR(NOW()-VLOOKUP(A98,Table6[[#All],[Employee Name]:[Date Joined]],3,0),"")</f>
        <v>6718.6212601851876</v>
      </c>
      <c r="D98" s="13"/>
      <c r="E98" s="36" t="s">
        <v>2</v>
      </c>
      <c r="F98" s="17"/>
      <c r="G98" s="17"/>
      <c r="H98" s="36" t="s">
        <v>2</v>
      </c>
      <c r="I98" s="17"/>
      <c r="J98" s="17"/>
      <c r="K98" s="36" t="s">
        <v>2</v>
      </c>
      <c r="L98" s="18"/>
      <c r="M98" s="21">
        <f>COUNTIF(Quarter4!$E98:$H98,"yes")</f>
        <v>2</v>
      </c>
      <c r="N98" s="22">
        <f t="shared" si="2"/>
        <v>0</v>
      </c>
      <c r="O98" s="22">
        <f t="shared" si="3"/>
        <v>2</v>
      </c>
      <c r="P98" s="6" t="str">
        <f>IFERROR(#REF!/#REF!,"")</f>
        <v/>
      </c>
    </row>
    <row r="99" spans="1:16" x14ac:dyDescent="0.25">
      <c r="A99" s="3" t="s">
        <v>161</v>
      </c>
      <c r="B99" s="3" t="s">
        <v>9</v>
      </c>
      <c r="C99" s="50">
        <f ca="1">IFERROR(NOW()-VLOOKUP(A99,Table6[[#All],[Employee Name]:[Date Joined]],3,0),"")</f>
        <v>6598.6212601851876</v>
      </c>
      <c r="D99" s="13"/>
      <c r="E99" s="36" t="s">
        <v>2</v>
      </c>
      <c r="F99" s="17"/>
      <c r="G99" s="17"/>
      <c r="H99" s="36" t="s">
        <v>2</v>
      </c>
      <c r="I99" s="17"/>
      <c r="J99" s="17"/>
      <c r="K99" s="37" t="s">
        <v>3</v>
      </c>
      <c r="L99" s="18"/>
      <c r="M99" s="21">
        <f>COUNTIF(Quarter4!$E99:$H99,"yes")</f>
        <v>2</v>
      </c>
      <c r="N99" s="22">
        <f t="shared" si="2"/>
        <v>1</v>
      </c>
      <c r="O99" s="22">
        <f t="shared" si="3"/>
        <v>3</v>
      </c>
      <c r="P99" s="6" t="str">
        <f>IFERROR(#REF!/#REF!,"")</f>
        <v/>
      </c>
    </row>
    <row r="100" spans="1:16" x14ac:dyDescent="0.25">
      <c r="A100" s="3" t="s">
        <v>162</v>
      </c>
      <c r="B100" s="3" t="s">
        <v>9</v>
      </c>
      <c r="C100" s="50">
        <f ca="1">IFERROR(NOW()-VLOOKUP(A100,Table6[[#All],[Employee Name]:[Date Joined]],3,0),"")</f>
        <v>342.62126018518757</v>
      </c>
      <c r="D100" s="13"/>
      <c r="E100" s="36" t="s">
        <v>2</v>
      </c>
      <c r="F100" s="17"/>
      <c r="G100" s="17"/>
      <c r="H100" s="36" t="s">
        <v>2</v>
      </c>
      <c r="I100" s="17"/>
      <c r="J100" s="17"/>
      <c r="K100" s="37" t="s">
        <v>3</v>
      </c>
      <c r="L100" s="18"/>
      <c r="M100" s="21">
        <f>COUNTIF(Quarter4!$E100:$H100,"yes")</f>
        <v>2</v>
      </c>
      <c r="N100" s="22">
        <f t="shared" si="2"/>
        <v>1</v>
      </c>
      <c r="O100" s="22">
        <f t="shared" si="3"/>
        <v>3</v>
      </c>
      <c r="P100" s="6" t="str">
        <f>IFERROR(#REF!/#REF!,"")</f>
        <v/>
      </c>
    </row>
    <row r="101" spans="1:16" x14ac:dyDescent="0.25">
      <c r="A101" s="3" t="s">
        <v>163</v>
      </c>
      <c r="B101" s="3" t="s">
        <v>26</v>
      </c>
      <c r="C101" s="50">
        <f ca="1">IFERROR(NOW()-VLOOKUP(A101,Table6[[#All],[Employee Name]:[Date Joined]],3,0),"")</f>
        <v>509.62126018518757</v>
      </c>
      <c r="D101" s="13"/>
      <c r="E101" s="36" t="s">
        <v>2</v>
      </c>
      <c r="F101" s="17"/>
      <c r="G101" s="17"/>
      <c r="H101" s="36" t="s">
        <v>2</v>
      </c>
      <c r="I101" s="17"/>
      <c r="J101" s="17"/>
      <c r="K101" s="37" t="s">
        <v>3</v>
      </c>
      <c r="L101" s="18"/>
      <c r="M101" s="21">
        <f>COUNTIF(Quarter4!$E101:$H101,"yes")</f>
        <v>2</v>
      </c>
      <c r="N101" s="22">
        <f t="shared" si="2"/>
        <v>1</v>
      </c>
      <c r="O101" s="22">
        <f t="shared" si="3"/>
        <v>3</v>
      </c>
      <c r="P101" s="6" t="str">
        <f>IFERROR(#REF!/#REF!,"")</f>
        <v/>
      </c>
    </row>
    <row r="102" spans="1:16" x14ac:dyDescent="0.25">
      <c r="A102" s="3" t="s">
        <v>164</v>
      </c>
      <c r="B102" s="3" t="s">
        <v>26</v>
      </c>
      <c r="C102" s="50">
        <f ca="1">IFERROR(NOW()-VLOOKUP(A102,Table6[[#All],[Employee Name]:[Date Joined]],3,0),"")</f>
        <v>559.62126018518757</v>
      </c>
      <c r="D102" s="13"/>
      <c r="E102" s="36" t="s">
        <v>2</v>
      </c>
      <c r="F102" s="17"/>
      <c r="G102" s="17"/>
      <c r="H102" s="36" t="s">
        <v>2</v>
      </c>
      <c r="I102" s="17"/>
      <c r="J102" s="17"/>
      <c r="K102" s="37" t="s">
        <v>3</v>
      </c>
      <c r="L102" s="18"/>
      <c r="M102" s="21">
        <f>COUNTIF(Quarter4!$E102:$H102,"yes")</f>
        <v>2</v>
      </c>
      <c r="N102" s="22">
        <f t="shared" si="2"/>
        <v>1</v>
      </c>
      <c r="O102" s="22">
        <f t="shared" si="3"/>
        <v>3</v>
      </c>
      <c r="P102" s="6" t="str">
        <f>IFERROR(#REF!/#REF!,"")</f>
        <v/>
      </c>
    </row>
    <row r="103" spans="1:16" x14ac:dyDescent="0.25">
      <c r="A103" s="3" t="s">
        <v>165</v>
      </c>
      <c r="B103" s="3" t="s">
        <v>26</v>
      </c>
      <c r="C103" s="50">
        <f ca="1">IFERROR(NOW()-VLOOKUP(A103,Table6[[#All],[Employee Name]:[Date Joined]],3,0),"")</f>
        <v>1749.6212601851876</v>
      </c>
      <c r="D103" s="13"/>
      <c r="E103" s="36" t="s">
        <v>2</v>
      </c>
      <c r="F103" s="17"/>
      <c r="G103" s="17"/>
      <c r="H103" s="36" t="s">
        <v>2</v>
      </c>
      <c r="I103" s="17"/>
      <c r="J103" s="17"/>
      <c r="K103" s="36" t="s">
        <v>2</v>
      </c>
      <c r="L103" s="18"/>
      <c r="M103" s="21">
        <f>COUNTIF(Quarter4!$E103:$H103,"yes")</f>
        <v>2</v>
      </c>
      <c r="N103" s="22">
        <f t="shared" si="2"/>
        <v>0</v>
      </c>
      <c r="O103" s="22">
        <f t="shared" si="3"/>
        <v>2</v>
      </c>
      <c r="P103" s="6" t="str">
        <f>IFERROR(#REF!/#REF!,"")</f>
        <v/>
      </c>
    </row>
    <row r="104" spans="1:16" x14ac:dyDescent="0.25">
      <c r="A104" s="3" t="s">
        <v>166</v>
      </c>
      <c r="B104" s="3" t="s">
        <v>26</v>
      </c>
      <c r="C104" s="50">
        <f ca="1">IFERROR(NOW()-VLOOKUP(A104,Table6[[#All],[Employee Name]:[Date Joined]],3,0),"")</f>
        <v>4253.6212601851876</v>
      </c>
      <c r="D104" s="13"/>
      <c r="E104" s="36" t="s">
        <v>2</v>
      </c>
      <c r="F104" s="17"/>
      <c r="G104" s="17"/>
      <c r="H104" s="36" t="s">
        <v>2</v>
      </c>
      <c r="I104" s="17"/>
      <c r="J104" s="17"/>
      <c r="K104" s="37" t="s">
        <v>3</v>
      </c>
      <c r="L104" s="18"/>
      <c r="M104" s="21">
        <f>COUNTIF(Quarter4!$E104:$H104,"yes")</f>
        <v>2</v>
      </c>
      <c r="N104" s="22">
        <f t="shared" si="2"/>
        <v>1</v>
      </c>
      <c r="O104" s="22">
        <f t="shared" si="3"/>
        <v>3</v>
      </c>
      <c r="P104" s="6" t="str">
        <f>IFERROR(#REF!/#REF!,"")</f>
        <v/>
      </c>
    </row>
    <row r="105" spans="1:16" x14ac:dyDescent="0.25">
      <c r="A105" s="3" t="s">
        <v>167</v>
      </c>
      <c r="B105" s="3" t="s">
        <v>26</v>
      </c>
      <c r="C105" s="50">
        <f ca="1">IFERROR(NOW()-VLOOKUP(A105,Table6[[#All],[Employee Name]:[Date Joined]],3,0),"")</f>
        <v>720.62126018518757</v>
      </c>
      <c r="D105" s="13"/>
      <c r="E105" s="36" t="s">
        <v>2</v>
      </c>
      <c r="F105" s="17"/>
      <c r="G105" s="17"/>
      <c r="H105" s="37" t="s">
        <v>3</v>
      </c>
      <c r="I105" s="17"/>
      <c r="J105" s="17"/>
      <c r="K105" s="36" t="s">
        <v>2</v>
      </c>
      <c r="L105" s="18"/>
      <c r="M105" s="21">
        <f>COUNTIF(Quarter4!$E105:$H105,"yes")</f>
        <v>1</v>
      </c>
      <c r="N105" s="22">
        <f t="shared" si="2"/>
        <v>1</v>
      </c>
      <c r="O105" s="22">
        <f t="shared" si="3"/>
        <v>2</v>
      </c>
      <c r="P105" s="6" t="str">
        <f>IFERROR(#REF!/#REF!,"")</f>
        <v/>
      </c>
    </row>
    <row r="106" spans="1:16" x14ac:dyDescent="0.25">
      <c r="A106" s="3" t="s">
        <v>168</v>
      </c>
      <c r="B106" s="3" t="s">
        <v>27</v>
      </c>
      <c r="C106" s="50">
        <f ca="1">IFERROR(NOW()-VLOOKUP(A106,Table6[[#All],[Employee Name]:[Date Joined]],3,0),"")</f>
        <v>958.62126018518757</v>
      </c>
      <c r="D106" s="13"/>
      <c r="E106" s="36" t="s">
        <v>2</v>
      </c>
      <c r="F106" s="17"/>
      <c r="G106" s="17"/>
      <c r="H106" s="36" t="s">
        <v>2</v>
      </c>
      <c r="I106" s="17"/>
      <c r="J106" s="17"/>
      <c r="K106" s="37" t="s">
        <v>3</v>
      </c>
      <c r="L106" s="18"/>
      <c r="M106" s="21">
        <f>COUNTIF(Quarter4!$E106:$H106,"yes")</f>
        <v>2</v>
      </c>
      <c r="N106" s="22">
        <f t="shared" si="2"/>
        <v>1</v>
      </c>
      <c r="O106" s="22">
        <f t="shared" si="3"/>
        <v>3</v>
      </c>
      <c r="P106" s="6" t="str">
        <f>IFERROR(#REF!/#REF!,"")</f>
        <v/>
      </c>
    </row>
    <row r="107" spans="1:16" x14ac:dyDescent="0.25">
      <c r="A107" s="3" t="s">
        <v>169</v>
      </c>
      <c r="B107" s="3" t="s">
        <v>27</v>
      </c>
      <c r="C107" s="50">
        <f ca="1">IFERROR(NOW()-VLOOKUP(A107,Table6[[#All],[Employee Name]:[Date Joined]],3,0),"")</f>
        <v>1697.6212601851876</v>
      </c>
      <c r="D107" s="13"/>
      <c r="E107" s="36" t="s">
        <v>2</v>
      </c>
      <c r="F107" s="17"/>
      <c r="G107" s="17"/>
      <c r="H107" s="36" t="s">
        <v>2</v>
      </c>
      <c r="I107" s="17"/>
      <c r="J107" s="17"/>
      <c r="K107" s="37" t="s">
        <v>3</v>
      </c>
      <c r="L107" s="18"/>
      <c r="M107" s="21">
        <f>COUNTIF(Quarter4!$E107:$H107,"yes")</f>
        <v>2</v>
      </c>
      <c r="N107" s="22">
        <f t="shared" si="2"/>
        <v>1</v>
      </c>
      <c r="O107" s="22">
        <f t="shared" si="3"/>
        <v>3</v>
      </c>
      <c r="P107" s="6" t="str">
        <f>IFERROR(#REF!/#REF!,"")</f>
        <v/>
      </c>
    </row>
    <row r="108" spans="1:16" x14ac:dyDescent="0.25">
      <c r="A108" s="3" t="s">
        <v>170</v>
      </c>
      <c r="B108" s="3" t="s">
        <v>27</v>
      </c>
      <c r="C108" s="50">
        <f ca="1">IFERROR(NOW()-VLOOKUP(A108,Table6[[#All],[Employee Name]:[Date Joined]],3,0),"")</f>
        <v>1040.6212601851876</v>
      </c>
      <c r="D108" s="13"/>
      <c r="E108" s="36" t="s">
        <v>2</v>
      </c>
      <c r="F108" s="17"/>
      <c r="G108" s="17"/>
      <c r="H108" s="36" t="s">
        <v>2</v>
      </c>
      <c r="I108" s="17"/>
      <c r="J108" s="17"/>
      <c r="K108" s="37" t="s">
        <v>3</v>
      </c>
      <c r="L108" s="18"/>
      <c r="M108" s="21">
        <f>COUNTIF(Quarter4!$E108:$H108,"yes")</f>
        <v>2</v>
      </c>
      <c r="N108" s="22">
        <f t="shared" si="2"/>
        <v>1</v>
      </c>
      <c r="O108" s="22">
        <f t="shared" si="3"/>
        <v>3</v>
      </c>
      <c r="P108" s="6" t="str">
        <f>IFERROR(#REF!/#REF!,"")</f>
        <v/>
      </c>
    </row>
    <row r="109" spans="1:16" x14ac:dyDescent="0.25">
      <c r="A109" s="3" t="s">
        <v>171</v>
      </c>
      <c r="B109" s="3" t="s">
        <v>27</v>
      </c>
      <c r="C109" s="50">
        <f ca="1">IFERROR(NOW()-VLOOKUP(A109,Table6[[#All],[Employee Name]:[Date Joined]],3,0),"")</f>
        <v>636.62126018518757</v>
      </c>
      <c r="D109" s="13"/>
      <c r="E109" s="36" t="s">
        <v>2</v>
      </c>
      <c r="F109" s="17"/>
      <c r="G109" s="17"/>
      <c r="H109" s="36" t="s">
        <v>2</v>
      </c>
      <c r="I109" s="17"/>
      <c r="J109" s="17"/>
      <c r="K109" s="36" t="s">
        <v>256</v>
      </c>
      <c r="L109" s="18"/>
      <c r="M109" s="21">
        <f>COUNTIF(Quarter4!$E109:$H109,"yes")</f>
        <v>2</v>
      </c>
      <c r="N109" s="22">
        <f t="shared" si="2"/>
        <v>0</v>
      </c>
      <c r="O109" s="22">
        <f t="shared" si="3"/>
        <v>2</v>
      </c>
      <c r="P109" s="6" t="str">
        <f>IFERROR(#REF!/#REF!,"")</f>
        <v/>
      </c>
    </row>
    <row r="110" spans="1:16" x14ac:dyDescent="0.25">
      <c r="A110" s="3" t="s">
        <v>172</v>
      </c>
      <c r="B110" s="3" t="s">
        <v>28</v>
      </c>
      <c r="C110" s="50">
        <f ca="1">IFERROR(NOW()-VLOOKUP(A110,Table6[[#All],[Employee Name]:[Date Joined]],3,0),"")</f>
        <v>370.62126018518757</v>
      </c>
      <c r="D110" s="13"/>
      <c r="E110" s="36" t="s">
        <v>3</v>
      </c>
      <c r="F110" s="17"/>
      <c r="G110" s="17"/>
      <c r="H110" s="37" t="s">
        <v>3</v>
      </c>
      <c r="I110" s="17"/>
      <c r="J110" s="17"/>
      <c r="K110" s="37" t="s">
        <v>3</v>
      </c>
      <c r="L110" s="18"/>
      <c r="M110" s="21">
        <f>COUNTIF(Quarter4!$E110:$H110,"yes")</f>
        <v>0</v>
      </c>
      <c r="N110" s="22">
        <f t="shared" si="2"/>
        <v>3</v>
      </c>
      <c r="O110" s="22">
        <f t="shared" si="3"/>
        <v>3</v>
      </c>
      <c r="P110" s="6" t="str">
        <f>IFERROR(#REF!/#REF!,"")</f>
        <v/>
      </c>
    </row>
    <row r="111" spans="1:16" x14ac:dyDescent="0.25">
      <c r="A111" s="3" t="s">
        <v>173</v>
      </c>
      <c r="B111" s="3" t="s">
        <v>28</v>
      </c>
      <c r="C111" s="50">
        <f ca="1">IFERROR(NOW()-VLOOKUP(A111,Table6[[#All],[Employee Name]:[Date Joined]],3,0),"")</f>
        <v>15091.621260185188</v>
      </c>
      <c r="D111" s="13"/>
      <c r="E111" s="36" t="s">
        <v>2</v>
      </c>
      <c r="F111" s="17"/>
      <c r="G111" s="17"/>
      <c r="H111" s="36" t="s">
        <v>2</v>
      </c>
      <c r="I111" s="17"/>
      <c r="J111" s="17"/>
      <c r="K111" s="36" t="s">
        <v>256</v>
      </c>
      <c r="L111" s="18"/>
      <c r="M111" s="21">
        <f>COUNTIF(Quarter4!$E111:$H111,"yes")</f>
        <v>2</v>
      </c>
      <c r="N111" s="22">
        <f t="shared" si="2"/>
        <v>0</v>
      </c>
      <c r="O111" s="22">
        <f t="shared" si="3"/>
        <v>2</v>
      </c>
      <c r="P111" s="6" t="str">
        <f>IFERROR(#REF!/#REF!,"")</f>
        <v/>
      </c>
    </row>
    <row r="112" spans="1:16" x14ac:dyDescent="0.25">
      <c r="A112" s="3" t="s">
        <v>174</v>
      </c>
      <c r="B112" s="3" t="s">
        <v>28</v>
      </c>
      <c r="C112" s="50">
        <f ca="1">IFERROR(NOW()-VLOOKUP(A112,Table6[[#All],[Employee Name]:[Date Joined]],3,0),"")</f>
        <v>2180.6212601851876</v>
      </c>
      <c r="D112" s="13"/>
      <c r="E112" s="36" t="s">
        <v>2</v>
      </c>
      <c r="F112" s="17"/>
      <c r="G112" s="17"/>
      <c r="H112" s="37" t="s">
        <v>3</v>
      </c>
      <c r="I112" s="17"/>
      <c r="J112" s="17"/>
      <c r="K112" s="36" t="s">
        <v>256</v>
      </c>
      <c r="L112" s="18"/>
      <c r="M112" s="21">
        <f>COUNTIF(Quarter4!$E112:$H112,"yes")</f>
        <v>1</v>
      </c>
      <c r="N112" s="22">
        <f t="shared" si="2"/>
        <v>1</v>
      </c>
      <c r="O112" s="22">
        <f t="shared" si="3"/>
        <v>2</v>
      </c>
      <c r="P112" s="6" t="str">
        <f>IFERROR(#REF!/#REF!,"")</f>
        <v/>
      </c>
    </row>
    <row r="113" spans="1:16" x14ac:dyDescent="0.25">
      <c r="A113" s="3" t="s">
        <v>175</v>
      </c>
      <c r="B113" s="3" t="s">
        <v>28</v>
      </c>
      <c r="C113" s="50">
        <f ca="1">IFERROR(NOW()-VLOOKUP(A113,Table6[[#All],[Employee Name]:[Date Joined]],3,0),"")</f>
        <v>417.62126018518757</v>
      </c>
      <c r="D113" s="13"/>
      <c r="E113" s="36" t="s">
        <v>2</v>
      </c>
      <c r="F113" s="17"/>
      <c r="G113" s="17"/>
      <c r="H113" s="36" t="s">
        <v>2</v>
      </c>
      <c r="I113" s="17"/>
      <c r="J113" s="17"/>
      <c r="K113" s="37" t="s">
        <v>3</v>
      </c>
      <c r="L113" s="18"/>
      <c r="M113" s="21">
        <f>COUNTIF(Quarter4!$E113:$H113,"yes")</f>
        <v>2</v>
      </c>
      <c r="N113" s="22">
        <f t="shared" si="2"/>
        <v>1</v>
      </c>
      <c r="O113" s="22">
        <f t="shared" si="3"/>
        <v>3</v>
      </c>
      <c r="P113" s="6" t="str">
        <f>IFERROR(#REF!/#REF!,"")</f>
        <v/>
      </c>
    </row>
    <row r="114" spans="1:16" x14ac:dyDescent="0.25">
      <c r="A114" s="3" t="s">
        <v>176</v>
      </c>
      <c r="B114" s="3" t="s">
        <v>28</v>
      </c>
      <c r="C114" s="50">
        <f ca="1">IFERROR(NOW()-VLOOKUP(A114,Table6[[#All],[Employee Name]:[Date Joined]],3,0),"")</f>
        <v>387.62126018518757</v>
      </c>
      <c r="D114" s="13"/>
      <c r="E114" s="36" t="s">
        <v>2</v>
      </c>
      <c r="F114" s="17"/>
      <c r="G114" s="17"/>
      <c r="H114" s="36" t="s">
        <v>2</v>
      </c>
      <c r="I114" s="17"/>
      <c r="J114" s="17"/>
      <c r="K114" s="36" t="s">
        <v>256</v>
      </c>
      <c r="L114" s="18"/>
      <c r="M114" s="21">
        <f>COUNTIF(Quarter4!$E114:$H114,"yes")</f>
        <v>2</v>
      </c>
      <c r="N114" s="22">
        <f t="shared" si="2"/>
        <v>0</v>
      </c>
      <c r="O114" s="22">
        <f t="shared" si="3"/>
        <v>2</v>
      </c>
      <c r="P114" s="6" t="str">
        <f>IFERROR(#REF!/#REF!,"")</f>
        <v/>
      </c>
    </row>
    <row r="115" spans="1:16" x14ac:dyDescent="0.25">
      <c r="A115" s="3" t="s">
        <v>177</v>
      </c>
      <c r="B115" s="3" t="s">
        <v>28</v>
      </c>
      <c r="C115" s="50">
        <f ca="1">IFERROR(NOW()-VLOOKUP(A115,Table6[[#All],[Employee Name]:[Date Joined]],3,0),"")</f>
        <v>2029.6212601851876</v>
      </c>
      <c r="D115" s="13"/>
      <c r="E115" s="36" t="s">
        <v>2</v>
      </c>
      <c r="F115" s="17"/>
      <c r="G115" s="17"/>
      <c r="H115" s="37" t="s">
        <v>3</v>
      </c>
      <c r="I115" s="17"/>
      <c r="J115" s="17"/>
      <c r="K115" s="37" t="s">
        <v>3</v>
      </c>
      <c r="L115" s="18"/>
      <c r="M115" s="21">
        <f>COUNTIF(Quarter4!$E115:$H115,"yes")</f>
        <v>1</v>
      </c>
      <c r="N115" s="22">
        <f t="shared" si="2"/>
        <v>2</v>
      </c>
      <c r="O115" s="22">
        <f t="shared" si="3"/>
        <v>3</v>
      </c>
      <c r="P115" s="6" t="str">
        <f>IFERROR(#REF!/#REF!,"")</f>
        <v/>
      </c>
    </row>
    <row r="116" spans="1:16" x14ac:dyDescent="0.25">
      <c r="A116" s="3" t="s">
        <v>178</v>
      </c>
      <c r="B116" s="3" t="s">
        <v>28</v>
      </c>
      <c r="C116" s="50">
        <f ca="1">IFERROR(NOW()-VLOOKUP(A116,Table6[[#All],[Employee Name]:[Date Joined]],3,0),"")</f>
        <v>2215.6212601851876</v>
      </c>
      <c r="D116" s="13"/>
      <c r="E116" s="36" t="s">
        <v>2</v>
      </c>
      <c r="F116" s="17"/>
      <c r="G116" s="17"/>
      <c r="H116" s="37" t="s">
        <v>3</v>
      </c>
      <c r="I116" s="17"/>
      <c r="J116" s="17"/>
      <c r="K116" s="37" t="s">
        <v>3</v>
      </c>
      <c r="L116" s="18"/>
      <c r="M116" s="21">
        <f>COUNTIF(Quarter4!$E116:$H116,"yes")</f>
        <v>1</v>
      </c>
      <c r="N116" s="22">
        <f t="shared" si="2"/>
        <v>2</v>
      </c>
      <c r="O116" s="22">
        <f t="shared" si="3"/>
        <v>3</v>
      </c>
      <c r="P116" s="6" t="str">
        <f>IFERROR(#REF!/#REF!,"")</f>
        <v/>
      </c>
    </row>
    <row r="117" spans="1:16" x14ac:dyDescent="0.25">
      <c r="A117" s="3" t="s">
        <v>179</v>
      </c>
      <c r="B117" s="3" t="s">
        <v>28</v>
      </c>
      <c r="C117" s="50">
        <f ca="1">IFERROR(NOW()-VLOOKUP(A117,Table6[[#All],[Employee Name]:[Date Joined]],3,0),"")</f>
        <v>391.62126018518757</v>
      </c>
      <c r="D117" s="13"/>
      <c r="E117" s="36" t="s">
        <v>2</v>
      </c>
      <c r="F117" s="17"/>
      <c r="G117" s="17"/>
      <c r="H117" s="37" t="s">
        <v>3</v>
      </c>
      <c r="I117" s="17"/>
      <c r="J117" s="17"/>
      <c r="K117" s="37" t="s">
        <v>3</v>
      </c>
      <c r="L117" s="18"/>
      <c r="M117" s="21">
        <f>COUNTIF(Quarter4!$E117:$H117,"yes")</f>
        <v>1</v>
      </c>
      <c r="N117" s="22">
        <f t="shared" si="2"/>
        <v>2</v>
      </c>
      <c r="O117" s="22">
        <f t="shared" si="3"/>
        <v>3</v>
      </c>
      <c r="P117" s="6" t="str">
        <f>IFERROR(#REF!/#REF!,"")</f>
        <v/>
      </c>
    </row>
    <row r="118" spans="1:16" x14ac:dyDescent="0.25">
      <c r="A118" s="3" t="s">
        <v>180</v>
      </c>
      <c r="B118" s="3" t="s">
        <v>28</v>
      </c>
      <c r="C118" s="50">
        <f ca="1">IFERROR(NOW()-VLOOKUP(A118,Table6[[#All],[Employee Name]:[Date Joined]],3,0),"")</f>
        <v>2617.6212601851876</v>
      </c>
      <c r="D118" s="13"/>
      <c r="E118" s="36" t="s">
        <v>2</v>
      </c>
      <c r="F118" s="17"/>
      <c r="G118" s="17"/>
      <c r="H118" s="37" t="s">
        <v>3</v>
      </c>
      <c r="I118" s="17"/>
      <c r="J118" s="17"/>
      <c r="K118" s="37" t="s">
        <v>3</v>
      </c>
      <c r="L118" s="18"/>
      <c r="M118" s="21">
        <f>COUNTIF(Quarter4!$E118:$H118,"yes")</f>
        <v>1</v>
      </c>
      <c r="N118" s="22">
        <f t="shared" si="2"/>
        <v>2</v>
      </c>
      <c r="O118" s="22">
        <f t="shared" si="3"/>
        <v>3</v>
      </c>
      <c r="P118" s="6" t="str">
        <f>IFERROR(#REF!/#REF!,"")</f>
        <v/>
      </c>
    </row>
    <row r="119" spans="1:16" x14ac:dyDescent="0.25">
      <c r="A119" s="3" t="s">
        <v>181</v>
      </c>
      <c r="B119" s="3" t="s">
        <v>28</v>
      </c>
      <c r="C119" s="50">
        <f ca="1">IFERROR(NOW()-VLOOKUP(A119,Table6[[#All],[Employee Name]:[Date Joined]],3,0),"")</f>
        <v>923.62126018518757</v>
      </c>
      <c r="D119" s="13"/>
      <c r="E119" s="36" t="s">
        <v>2</v>
      </c>
      <c r="F119" s="17"/>
      <c r="G119" s="17"/>
      <c r="H119" s="36" t="s">
        <v>2</v>
      </c>
      <c r="I119" s="17"/>
      <c r="J119" s="17"/>
      <c r="K119" s="36" t="s">
        <v>256</v>
      </c>
      <c r="L119" s="18"/>
      <c r="M119" s="21">
        <f>COUNTIF(Quarter4!$E119:$H119,"yes")</f>
        <v>2</v>
      </c>
      <c r="N119" s="22">
        <f t="shared" si="2"/>
        <v>0</v>
      </c>
      <c r="O119" s="22">
        <f t="shared" si="3"/>
        <v>2</v>
      </c>
      <c r="P119" s="6" t="str">
        <f>IFERROR(#REF!/#REF!,"")</f>
        <v/>
      </c>
    </row>
    <row r="120" spans="1:16" x14ac:dyDescent="0.25">
      <c r="A120" s="3" t="s">
        <v>183</v>
      </c>
      <c r="B120" s="3" t="s">
        <v>34</v>
      </c>
      <c r="C120" s="50">
        <f ca="1">IFERROR(NOW()-VLOOKUP(A120,Table6[[#All],[Employee Name]:[Date Joined]],3,0),"")</f>
        <v>1938.6212601851876</v>
      </c>
      <c r="D120" s="13"/>
      <c r="E120" s="36" t="s">
        <v>2</v>
      </c>
      <c r="F120" s="17"/>
      <c r="G120" s="17"/>
      <c r="H120" s="37" t="s">
        <v>3</v>
      </c>
      <c r="I120" s="17"/>
      <c r="J120" s="17"/>
      <c r="K120" s="37" t="s">
        <v>3</v>
      </c>
      <c r="L120" s="18"/>
      <c r="M120" s="21">
        <f>COUNTIF(Quarter4!$E120:$H120,"yes")</f>
        <v>1</v>
      </c>
      <c r="N120" s="22">
        <f t="shared" si="2"/>
        <v>2</v>
      </c>
      <c r="O120" s="22">
        <f t="shared" si="3"/>
        <v>3</v>
      </c>
      <c r="P120" s="6" t="str">
        <f>IFERROR(#REF!/#REF!,"")</f>
        <v/>
      </c>
    </row>
    <row r="121" spans="1:16" x14ac:dyDescent="0.25">
      <c r="A121" s="3" t="s">
        <v>184</v>
      </c>
      <c r="B121" s="3" t="s">
        <v>34</v>
      </c>
      <c r="C121" s="50">
        <f ca="1">IFERROR(NOW()-VLOOKUP(A121,Table6[[#All],[Employee Name]:[Date Joined]],3,0),"")</f>
        <v>678.62126018518757</v>
      </c>
      <c r="D121" s="13"/>
      <c r="E121" s="36" t="s">
        <v>2</v>
      </c>
      <c r="F121" s="17"/>
      <c r="G121" s="17"/>
      <c r="H121" s="37" t="s">
        <v>3</v>
      </c>
      <c r="I121" s="17"/>
      <c r="J121" s="17"/>
      <c r="K121" s="37" t="s">
        <v>3</v>
      </c>
      <c r="L121" s="18"/>
      <c r="M121" s="21">
        <f>COUNTIF(Quarter4!$E121:$H121,"yes")</f>
        <v>1</v>
      </c>
      <c r="N121" s="22">
        <f t="shared" si="2"/>
        <v>2</v>
      </c>
      <c r="O121" s="22">
        <f t="shared" si="3"/>
        <v>3</v>
      </c>
      <c r="P121" s="6" t="str">
        <f>IFERROR(#REF!/#REF!,"")</f>
        <v/>
      </c>
    </row>
    <row r="122" spans="1:16" x14ac:dyDescent="0.25">
      <c r="A122" s="3" t="s">
        <v>185</v>
      </c>
      <c r="B122" s="3" t="s">
        <v>34</v>
      </c>
      <c r="C122" s="50">
        <f ca="1">IFERROR(NOW()-VLOOKUP(A122,Table6[[#All],[Employee Name]:[Date Joined]],3,0),"")</f>
        <v>983.62126018518757</v>
      </c>
      <c r="D122" s="13"/>
      <c r="E122" s="37" t="s">
        <v>3</v>
      </c>
      <c r="F122" s="17"/>
      <c r="G122" s="17"/>
      <c r="H122" s="37" t="s">
        <v>3</v>
      </c>
      <c r="I122" s="17"/>
      <c r="J122" s="17"/>
      <c r="K122" s="37" t="s">
        <v>3</v>
      </c>
      <c r="L122" s="18"/>
      <c r="M122" s="21">
        <f>COUNTIF(Quarter4!$E122:$H122,"yes")</f>
        <v>0</v>
      </c>
      <c r="N122" s="22">
        <f t="shared" si="2"/>
        <v>3</v>
      </c>
      <c r="O122" s="22">
        <f t="shared" si="3"/>
        <v>3</v>
      </c>
      <c r="P122" s="6" t="str">
        <f>IFERROR(#REF!/#REF!,"")</f>
        <v/>
      </c>
    </row>
    <row r="123" spans="1:16" x14ac:dyDescent="0.25">
      <c r="A123" s="3" t="s">
        <v>186</v>
      </c>
      <c r="B123" s="3" t="s">
        <v>34</v>
      </c>
      <c r="C123" s="50">
        <f ca="1">IFERROR(NOW()-VLOOKUP(A123,Table6[[#All],[Employee Name]:[Date Joined]],3,0),"")</f>
        <v>405.62126018518757</v>
      </c>
      <c r="D123" s="13"/>
      <c r="E123" s="37" t="s">
        <v>3</v>
      </c>
      <c r="F123" s="17"/>
      <c r="G123" s="17"/>
      <c r="H123" s="37" t="s">
        <v>3</v>
      </c>
      <c r="I123" s="17"/>
      <c r="J123" s="17"/>
      <c r="K123" s="37" t="s">
        <v>3</v>
      </c>
      <c r="L123" s="18"/>
      <c r="M123" s="21">
        <f>COUNTIF(Quarter4!$E123:$H123,"yes")</f>
        <v>0</v>
      </c>
      <c r="N123" s="22">
        <f t="shared" si="2"/>
        <v>3</v>
      </c>
      <c r="O123" s="22">
        <f t="shared" si="3"/>
        <v>3</v>
      </c>
      <c r="P123" s="6" t="str">
        <f>IFERROR(#REF!/#REF!,"")</f>
        <v/>
      </c>
    </row>
    <row r="124" spans="1:16" x14ac:dyDescent="0.25">
      <c r="A124" s="3" t="s">
        <v>188</v>
      </c>
      <c r="B124" s="3" t="s">
        <v>34</v>
      </c>
      <c r="C124" s="50">
        <f ca="1">IFERROR(NOW()-VLOOKUP(A124,Table6[[#All],[Employee Name]:[Date Joined]],3,0),"")</f>
        <v>632.62126018518757</v>
      </c>
      <c r="D124" s="13"/>
      <c r="E124" s="37" t="s">
        <v>3</v>
      </c>
      <c r="F124" s="17"/>
      <c r="G124" s="17"/>
      <c r="H124" s="37" t="s">
        <v>3</v>
      </c>
      <c r="I124" s="17"/>
      <c r="J124" s="17"/>
      <c r="K124" s="37" t="s">
        <v>3</v>
      </c>
      <c r="L124" s="18"/>
      <c r="M124" s="21">
        <f>COUNTIF(Quarter4!$E124:$H124,"yes")</f>
        <v>0</v>
      </c>
      <c r="N124" s="22">
        <f t="shared" si="2"/>
        <v>3</v>
      </c>
      <c r="O124" s="22">
        <f t="shared" si="3"/>
        <v>3</v>
      </c>
      <c r="P124" s="6" t="str">
        <f>IFERROR(#REF!/#REF!,"")</f>
        <v/>
      </c>
    </row>
    <row r="125" spans="1:16" x14ac:dyDescent="0.25">
      <c r="A125" s="3" t="s">
        <v>189</v>
      </c>
      <c r="B125" s="3" t="s">
        <v>34</v>
      </c>
      <c r="C125" s="50">
        <f ca="1">IFERROR(NOW()-VLOOKUP(A125,Table6[[#All],[Employee Name]:[Date Joined]],3,0),"")</f>
        <v>720.62126018518757</v>
      </c>
      <c r="D125" s="13"/>
      <c r="E125" s="37" t="s">
        <v>3</v>
      </c>
      <c r="F125" s="17"/>
      <c r="G125" s="17"/>
      <c r="H125" s="37" t="s">
        <v>3</v>
      </c>
      <c r="I125" s="17"/>
      <c r="J125" s="17"/>
      <c r="K125" s="37" t="s">
        <v>3</v>
      </c>
      <c r="L125" s="18"/>
      <c r="M125" s="21">
        <f>COUNTIF(Quarter4!$E125:$H125,"yes")</f>
        <v>0</v>
      </c>
      <c r="N125" s="22">
        <f t="shared" si="2"/>
        <v>3</v>
      </c>
      <c r="O125" s="22">
        <f t="shared" si="3"/>
        <v>3</v>
      </c>
      <c r="P125" s="6" t="str">
        <f>IFERROR(#REF!/#REF!,"")</f>
        <v/>
      </c>
    </row>
    <row r="126" spans="1:16" x14ac:dyDescent="0.25">
      <c r="A126" s="3" t="s">
        <v>190</v>
      </c>
      <c r="B126" s="3" t="s">
        <v>34</v>
      </c>
      <c r="C126" s="50">
        <f ca="1">IFERROR(NOW()-VLOOKUP(A126,Table6[[#All],[Employee Name]:[Date Joined]],3,0),"")</f>
        <v>754.62126018518757</v>
      </c>
      <c r="D126" s="13"/>
      <c r="E126" s="37" t="s">
        <v>3</v>
      </c>
      <c r="F126" s="17"/>
      <c r="G126" s="17"/>
      <c r="H126" s="37" t="s">
        <v>3</v>
      </c>
      <c r="I126" s="17"/>
      <c r="J126" s="17"/>
      <c r="K126" s="37" t="s">
        <v>3</v>
      </c>
      <c r="L126" s="18"/>
      <c r="M126" s="21">
        <f>COUNTIF(Quarter4!$E126:$H126,"yes")</f>
        <v>0</v>
      </c>
      <c r="N126" s="22">
        <f t="shared" si="2"/>
        <v>3</v>
      </c>
      <c r="O126" s="22">
        <f t="shared" si="3"/>
        <v>3</v>
      </c>
      <c r="P126" s="6" t="str">
        <f>IFERROR(#REF!/#REF!,"")</f>
        <v/>
      </c>
    </row>
    <row r="127" spans="1:16" x14ac:dyDescent="0.25">
      <c r="A127" s="3" t="s">
        <v>193</v>
      </c>
      <c r="B127" s="3" t="s">
        <v>34</v>
      </c>
      <c r="C127" s="50">
        <f ca="1">IFERROR(NOW()-VLOOKUP(A127,Table6[[#All],[Employee Name]:[Date Joined]],3,0),"")</f>
        <v>754.62126018518757</v>
      </c>
      <c r="D127" s="13"/>
      <c r="E127" s="36" t="s">
        <v>2</v>
      </c>
      <c r="F127" s="17"/>
      <c r="G127" s="17"/>
      <c r="H127" s="37" t="s">
        <v>3</v>
      </c>
      <c r="I127" s="17"/>
      <c r="J127" s="17"/>
      <c r="K127" s="37" t="s">
        <v>3</v>
      </c>
      <c r="L127" s="18"/>
      <c r="M127" s="21">
        <f>COUNTIF(Quarter4!$E127:$H127,"yes")</f>
        <v>1</v>
      </c>
      <c r="N127" s="22">
        <f t="shared" si="2"/>
        <v>2</v>
      </c>
      <c r="O127" s="22">
        <f t="shared" si="3"/>
        <v>3</v>
      </c>
      <c r="P127" s="6" t="str">
        <f>IFERROR(#REF!/#REF!,"")</f>
        <v/>
      </c>
    </row>
    <row r="128" spans="1:16" x14ac:dyDescent="0.25">
      <c r="A128" s="3" t="s">
        <v>194</v>
      </c>
      <c r="B128" s="3" t="s">
        <v>34</v>
      </c>
      <c r="C128" s="50">
        <f ca="1">IFERROR(NOW()-VLOOKUP(A128,Table6[[#All],[Employee Name]:[Date Joined]],3,0),"")</f>
        <v>1483.6212601851876</v>
      </c>
      <c r="D128" s="13"/>
      <c r="E128" s="36" t="s">
        <v>2</v>
      </c>
      <c r="F128" s="17"/>
      <c r="G128" s="17"/>
      <c r="H128" s="37" t="s">
        <v>3</v>
      </c>
      <c r="I128" s="17"/>
      <c r="J128" s="17"/>
      <c r="K128" s="37" t="s">
        <v>3</v>
      </c>
      <c r="L128" s="18"/>
      <c r="M128" s="21">
        <f>COUNTIF(Quarter4!$E128:$H128,"yes")</f>
        <v>1</v>
      </c>
      <c r="N128" s="22">
        <f t="shared" si="2"/>
        <v>2</v>
      </c>
      <c r="O128" s="22">
        <f t="shared" si="3"/>
        <v>3</v>
      </c>
      <c r="P128" s="6" t="str">
        <f>IFERROR(#REF!/#REF!,"")</f>
        <v/>
      </c>
    </row>
    <row r="129" spans="1:16" x14ac:dyDescent="0.25">
      <c r="A129" s="3" t="s">
        <v>192</v>
      </c>
      <c r="B129" s="3" t="s">
        <v>34</v>
      </c>
      <c r="C129" s="50">
        <f ca="1">IFERROR(NOW()-VLOOKUP(A129,Table6[[#All],[Employee Name]:[Date Joined]],3,0),"")</f>
        <v>727.62126018518757</v>
      </c>
      <c r="D129" s="13"/>
      <c r="E129" s="36" t="s">
        <v>2</v>
      </c>
      <c r="F129" s="17"/>
      <c r="G129" s="17"/>
      <c r="H129" s="37" t="s">
        <v>3</v>
      </c>
      <c r="I129" s="17"/>
      <c r="J129" s="17"/>
      <c r="K129" s="37" t="s">
        <v>3</v>
      </c>
      <c r="L129" s="18"/>
      <c r="M129" s="21">
        <f>COUNTIF(Quarter4!$E129:$H129,"yes")</f>
        <v>1</v>
      </c>
      <c r="N129" s="22">
        <f t="shared" si="2"/>
        <v>2</v>
      </c>
      <c r="O129" s="22">
        <f t="shared" si="3"/>
        <v>3</v>
      </c>
      <c r="P129" s="6" t="str">
        <f>IFERROR(#REF!/#REF!,"")</f>
        <v/>
      </c>
    </row>
    <row r="130" spans="1:16" x14ac:dyDescent="0.25">
      <c r="A130" s="3" t="s">
        <v>195</v>
      </c>
      <c r="B130" s="3" t="s">
        <v>34</v>
      </c>
      <c r="C130" s="50">
        <f ca="1">IFERROR(NOW()-VLOOKUP(A130,Table6[[#All],[Employee Name]:[Date Joined]],3,0),"")</f>
        <v>321.62126018518757</v>
      </c>
      <c r="D130" s="13"/>
      <c r="E130" s="37" t="s">
        <v>3</v>
      </c>
      <c r="F130" s="17"/>
      <c r="G130" s="17"/>
      <c r="H130" s="37" t="s">
        <v>3</v>
      </c>
      <c r="I130" s="17"/>
      <c r="J130" s="17"/>
      <c r="K130" s="37" t="s">
        <v>3</v>
      </c>
      <c r="L130" s="18"/>
      <c r="M130" s="21">
        <f>COUNTIF(Quarter4!$E130:$H130,"yes")</f>
        <v>0</v>
      </c>
      <c r="N130" s="22">
        <f t="shared" si="2"/>
        <v>3</v>
      </c>
      <c r="O130" s="22">
        <f t="shared" si="3"/>
        <v>3</v>
      </c>
      <c r="P130" s="6" t="str">
        <f>IFERROR(#REF!/#REF!,"")</f>
        <v/>
      </c>
    </row>
    <row r="131" spans="1:16" x14ac:dyDescent="0.25">
      <c r="A131" s="3" t="s">
        <v>196</v>
      </c>
      <c r="B131" s="3" t="s">
        <v>34</v>
      </c>
      <c r="C131" s="50">
        <f ca="1">IFERROR(NOW()-VLOOKUP(A131,Table6[[#All],[Employee Name]:[Date Joined]],3,0),"")</f>
        <v>321.62126018518757</v>
      </c>
      <c r="D131" s="13"/>
      <c r="E131" s="37" t="s">
        <v>3</v>
      </c>
      <c r="F131" s="17"/>
      <c r="G131" s="17"/>
      <c r="H131" s="37" t="s">
        <v>3</v>
      </c>
      <c r="I131" s="17"/>
      <c r="J131" s="17"/>
      <c r="K131" s="37" t="s">
        <v>3</v>
      </c>
      <c r="L131" s="18"/>
      <c r="M131" s="21">
        <f>COUNTIF(Quarter4!$E131:$H131,"yes")</f>
        <v>0</v>
      </c>
      <c r="N131" s="22">
        <f t="shared" ref="N131:N167" si="4">COUNTIF(D131:L131,"No")</f>
        <v>3</v>
      </c>
      <c r="O131" s="22">
        <f t="shared" si="3"/>
        <v>3</v>
      </c>
      <c r="P131" s="6" t="str">
        <f>IFERROR(#REF!/#REF!,"")</f>
        <v/>
      </c>
    </row>
    <row r="132" spans="1:16" x14ac:dyDescent="0.25">
      <c r="A132" s="3" t="s">
        <v>197</v>
      </c>
      <c r="B132" s="3" t="s">
        <v>34</v>
      </c>
      <c r="C132" s="50">
        <f ca="1">IFERROR(NOW()-VLOOKUP(A132,Table6[[#All],[Employee Name]:[Date Joined]],3,0),"")</f>
        <v>45375.621260185188</v>
      </c>
      <c r="D132" s="13"/>
      <c r="E132" s="36" t="s">
        <v>2</v>
      </c>
      <c r="F132" s="17"/>
      <c r="G132" s="17"/>
      <c r="H132" s="37" t="s">
        <v>3</v>
      </c>
      <c r="I132" s="17"/>
      <c r="J132" s="17"/>
      <c r="K132" s="37" t="s">
        <v>3</v>
      </c>
      <c r="L132" s="18"/>
      <c r="M132" s="21">
        <f>COUNTIF(Quarter4!$E132:$H132,"yes")</f>
        <v>1</v>
      </c>
      <c r="N132" s="22">
        <f t="shared" si="4"/>
        <v>2</v>
      </c>
      <c r="O132" s="22">
        <f t="shared" ref="O132:O166" si="5">M132+N132</f>
        <v>3</v>
      </c>
      <c r="P132" s="6" t="str">
        <f>IFERROR(#REF!/#REF!,"")</f>
        <v/>
      </c>
    </row>
    <row r="133" spans="1:16" x14ac:dyDescent="0.25">
      <c r="A133" s="3" t="s">
        <v>198</v>
      </c>
      <c r="B133" s="3" t="s">
        <v>34</v>
      </c>
      <c r="C133" s="50">
        <f ca="1">IFERROR(NOW()-VLOOKUP(A133,Table6[[#All],[Employee Name]:[Date Joined]],3,0),"")</f>
        <v>1273.6212601851876</v>
      </c>
      <c r="D133" s="13"/>
      <c r="E133" s="37" t="s">
        <v>3</v>
      </c>
      <c r="F133" s="17"/>
      <c r="G133" s="17"/>
      <c r="H133" s="37" t="s">
        <v>3</v>
      </c>
      <c r="I133" s="17"/>
      <c r="J133" s="17"/>
      <c r="K133" s="37" t="s">
        <v>3</v>
      </c>
      <c r="L133" s="18"/>
      <c r="M133" s="21">
        <f>COUNTIF(Quarter4!$E133:$H133,"yes")</f>
        <v>0</v>
      </c>
      <c r="N133" s="22">
        <f t="shared" si="4"/>
        <v>3</v>
      </c>
      <c r="O133" s="22">
        <f t="shared" si="5"/>
        <v>3</v>
      </c>
      <c r="P133" s="6" t="str">
        <f>IFERROR(#REF!/#REF!,"")</f>
        <v/>
      </c>
    </row>
    <row r="134" spans="1:16" x14ac:dyDescent="0.25">
      <c r="A134" s="3" t="s">
        <v>199</v>
      </c>
      <c r="B134" s="3" t="s">
        <v>34</v>
      </c>
      <c r="C134" s="50">
        <f ca="1">IFERROR(NOW()-VLOOKUP(A134,Table6[[#All],[Employee Name]:[Date Joined]],3,0),"")</f>
        <v>1049.6212601851876</v>
      </c>
      <c r="D134" s="13"/>
      <c r="E134" s="37" t="s">
        <v>3</v>
      </c>
      <c r="F134" s="17"/>
      <c r="G134" s="17"/>
      <c r="H134" s="37" t="s">
        <v>3</v>
      </c>
      <c r="I134" s="17"/>
      <c r="J134" s="17"/>
      <c r="K134" s="37" t="s">
        <v>3</v>
      </c>
      <c r="L134" s="18"/>
      <c r="M134" s="21">
        <f>COUNTIF(Quarter4!$E134:$H134,"yes")</f>
        <v>0</v>
      </c>
      <c r="N134" s="22">
        <f t="shared" si="4"/>
        <v>3</v>
      </c>
      <c r="O134" s="22">
        <f t="shared" si="5"/>
        <v>3</v>
      </c>
      <c r="P134" s="6" t="str">
        <f>IFERROR(#REF!/#REF!,"")</f>
        <v/>
      </c>
    </row>
    <row r="135" spans="1:16" x14ac:dyDescent="0.25">
      <c r="A135" s="3" t="s">
        <v>200</v>
      </c>
      <c r="B135" s="3" t="s">
        <v>34</v>
      </c>
      <c r="C135" s="50">
        <f ca="1">IFERROR(NOW()-VLOOKUP(A135,Table6[[#All],[Employee Name]:[Date Joined]],3,0),"")</f>
        <v>1084.6212601851876</v>
      </c>
      <c r="D135" s="13"/>
      <c r="E135" s="36" t="s">
        <v>2</v>
      </c>
      <c r="F135" s="17"/>
      <c r="G135" s="17"/>
      <c r="H135" s="37" t="s">
        <v>3</v>
      </c>
      <c r="I135" s="17"/>
      <c r="J135" s="17"/>
      <c r="K135" s="37" t="s">
        <v>3</v>
      </c>
      <c r="L135" s="18"/>
      <c r="M135" s="21">
        <f>COUNTIF(Quarter4!$E135:$H135,"yes")</f>
        <v>1</v>
      </c>
      <c r="N135" s="22">
        <f t="shared" si="4"/>
        <v>2</v>
      </c>
      <c r="O135" s="22">
        <f t="shared" si="5"/>
        <v>3</v>
      </c>
      <c r="P135" s="6" t="str">
        <f>IFERROR(#REF!/#REF!,"")</f>
        <v/>
      </c>
    </row>
    <row r="136" spans="1:16" x14ac:dyDescent="0.25">
      <c r="A136" s="3" t="s">
        <v>201</v>
      </c>
      <c r="B136" s="3" t="s">
        <v>34</v>
      </c>
      <c r="C136" s="50">
        <f ca="1">IFERROR(NOW()-VLOOKUP(A136,Table6[[#All],[Employee Name]:[Date Joined]],3,0),"")</f>
        <v>782.62126018518757</v>
      </c>
      <c r="D136" s="13"/>
      <c r="E136" s="36" t="s">
        <v>2</v>
      </c>
      <c r="F136" s="17"/>
      <c r="G136" s="17"/>
      <c r="H136" s="37" t="s">
        <v>3</v>
      </c>
      <c r="I136" s="17"/>
      <c r="J136" s="17"/>
      <c r="K136" s="37" t="s">
        <v>3</v>
      </c>
      <c r="L136" s="18"/>
      <c r="M136" s="21">
        <f>COUNTIF(Quarter4!$E136:$H136,"yes")</f>
        <v>1</v>
      </c>
      <c r="N136" s="22">
        <f t="shared" si="4"/>
        <v>2</v>
      </c>
      <c r="O136" s="22">
        <f t="shared" si="5"/>
        <v>3</v>
      </c>
      <c r="P136" s="6" t="str">
        <f>IFERROR(#REF!/#REF!,"")</f>
        <v/>
      </c>
    </row>
    <row r="137" spans="1:16" x14ac:dyDescent="0.25">
      <c r="A137" s="3" t="s">
        <v>202</v>
      </c>
      <c r="B137" s="3" t="s">
        <v>34</v>
      </c>
      <c r="C137" s="50">
        <f ca="1">IFERROR(NOW()-VLOOKUP(A137,Table6[[#All],[Employee Name]:[Date Joined]],3,0),"")</f>
        <v>321.62126018518757</v>
      </c>
      <c r="D137" s="13"/>
      <c r="E137" s="37" t="s">
        <v>3</v>
      </c>
      <c r="F137" s="17"/>
      <c r="G137" s="17"/>
      <c r="H137" s="37" t="s">
        <v>3</v>
      </c>
      <c r="I137" s="17"/>
      <c r="J137" s="17"/>
      <c r="K137" s="37" t="s">
        <v>3</v>
      </c>
      <c r="L137" s="18"/>
      <c r="M137" s="21">
        <f>COUNTIF(Quarter4!$E137:$H137,"yes")</f>
        <v>0</v>
      </c>
      <c r="N137" s="22">
        <f t="shared" si="4"/>
        <v>3</v>
      </c>
      <c r="O137" s="22">
        <f t="shared" si="5"/>
        <v>3</v>
      </c>
      <c r="P137" s="6" t="str">
        <f>IFERROR(#REF!/#REF!,"")</f>
        <v/>
      </c>
    </row>
    <row r="138" spans="1:16" x14ac:dyDescent="0.25">
      <c r="A138" s="3" t="s">
        <v>204</v>
      </c>
      <c r="B138" s="3" t="s">
        <v>34</v>
      </c>
      <c r="C138" s="50">
        <f ca="1">IFERROR(NOW()-VLOOKUP(A138,Table6[[#All],[Employee Name]:[Date Joined]],3,0),"")</f>
        <v>641.62126018518757</v>
      </c>
      <c r="D138" s="13"/>
      <c r="E138" s="36" t="s">
        <v>2</v>
      </c>
      <c r="F138" s="17"/>
      <c r="G138" s="17"/>
      <c r="H138" s="37" t="s">
        <v>3</v>
      </c>
      <c r="I138" s="17"/>
      <c r="J138" s="17"/>
      <c r="K138" s="37" t="s">
        <v>3</v>
      </c>
      <c r="L138" s="18"/>
      <c r="M138" s="21">
        <f>COUNTIF(Quarter4!$E138:$H138,"yes")</f>
        <v>1</v>
      </c>
      <c r="N138" s="22">
        <f t="shared" si="4"/>
        <v>2</v>
      </c>
      <c r="O138" s="22">
        <f t="shared" si="5"/>
        <v>3</v>
      </c>
      <c r="P138" s="6" t="str">
        <f>IFERROR(#REF!/#REF!,"")</f>
        <v/>
      </c>
    </row>
    <row r="139" spans="1:16" x14ac:dyDescent="0.25">
      <c r="A139" s="3" t="s">
        <v>203</v>
      </c>
      <c r="B139" s="3" t="s">
        <v>34</v>
      </c>
      <c r="C139" s="50">
        <f ca="1">IFERROR(NOW()-VLOOKUP(A139,Table6[[#All],[Employee Name]:[Date Joined]],3,0),"")</f>
        <v>290.62126018518757</v>
      </c>
      <c r="D139" s="13"/>
      <c r="E139" s="36" t="s">
        <v>2</v>
      </c>
      <c r="F139" s="17"/>
      <c r="G139" s="17"/>
      <c r="H139" s="37" t="s">
        <v>3</v>
      </c>
      <c r="I139" s="17"/>
      <c r="J139" s="17"/>
      <c r="K139" s="37" t="s">
        <v>3</v>
      </c>
      <c r="L139" s="18"/>
      <c r="M139" s="21">
        <f>COUNTIF(Quarter4!$E139:$H139,"yes")</f>
        <v>1</v>
      </c>
      <c r="N139" s="22">
        <f t="shared" si="4"/>
        <v>2</v>
      </c>
      <c r="O139" s="22">
        <f t="shared" si="5"/>
        <v>3</v>
      </c>
      <c r="P139" s="6" t="str">
        <f>IFERROR(#REF!/#REF!,"")</f>
        <v/>
      </c>
    </row>
    <row r="140" spans="1:16" x14ac:dyDescent="0.25">
      <c r="A140" s="3" t="s">
        <v>205</v>
      </c>
      <c r="B140" s="3" t="s">
        <v>34</v>
      </c>
      <c r="C140" s="50">
        <f ca="1">IFERROR(NOW()-VLOOKUP(A140,Table6[[#All],[Employee Name]:[Date Joined]],3,0),"")</f>
        <v>545.62126018518757</v>
      </c>
      <c r="D140" s="13"/>
      <c r="E140" s="37" t="s">
        <v>3</v>
      </c>
      <c r="F140" s="17"/>
      <c r="G140" s="17"/>
      <c r="H140" s="37" t="s">
        <v>3</v>
      </c>
      <c r="I140" s="17"/>
      <c r="J140" s="17"/>
      <c r="K140" s="37" t="s">
        <v>3</v>
      </c>
      <c r="L140" s="18"/>
      <c r="M140" s="21">
        <f>COUNTIF(Quarter4!$E140:$H140,"yes")</f>
        <v>0</v>
      </c>
      <c r="N140" s="22">
        <f t="shared" si="4"/>
        <v>3</v>
      </c>
      <c r="O140" s="22">
        <f t="shared" si="5"/>
        <v>3</v>
      </c>
      <c r="P140" s="6" t="str">
        <f>IFERROR(#REF!/#REF!,"")</f>
        <v/>
      </c>
    </row>
    <row r="141" spans="1:16" x14ac:dyDescent="0.25">
      <c r="A141" s="3" t="s">
        <v>206</v>
      </c>
      <c r="B141" s="3" t="s">
        <v>34</v>
      </c>
      <c r="C141" s="50">
        <f ca="1">IFERROR(NOW()-VLOOKUP(A141,Table6[[#All],[Employee Name]:[Date Joined]],3,0),"")</f>
        <v>446.62126018518757</v>
      </c>
      <c r="D141" s="13"/>
      <c r="E141" s="36" t="s">
        <v>2</v>
      </c>
      <c r="F141" s="17"/>
      <c r="G141" s="17"/>
      <c r="H141" s="37" t="s">
        <v>3</v>
      </c>
      <c r="I141" s="17"/>
      <c r="J141" s="17"/>
      <c r="K141" s="37" t="s">
        <v>3</v>
      </c>
      <c r="L141" s="18"/>
      <c r="M141" s="21">
        <f>COUNTIF(Quarter4!$E141:$H141,"yes")</f>
        <v>1</v>
      </c>
      <c r="N141" s="22">
        <f t="shared" si="4"/>
        <v>2</v>
      </c>
      <c r="O141" s="22">
        <f t="shared" si="5"/>
        <v>3</v>
      </c>
      <c r="P141" s="6" t="str">
        <f>IFERROR(#REF!/#REF!,"")</f>
        <v/>
      </c>
    </row>
    <row r="142" spans="1:16" x14ac:dyDescent="0.25">
      <c r="A142" s="3" t="s">
        <v>207</v>
      </c>
      <c r="B142" s="3" t="s">
        <v>34</v>
      </c>
      <c r="C142" s="50">
        <f ca="1">IFERROR(NOW()-VLOOKUP(A142,Table6[[#All],[Employee Name]:[Date Joined]],3,0),"")</f>
        <v>655.62126018518757</v>
      </c>
      <c r="D142" s="13"/>
      <c r="E142" s="37" t="s">
        <v>3</v>
      </c>
      <c r="F142" s="17"/>
      <c r="G142" s="17"/>
      <c r="H142" s="37" t="s">
        <v>3</v>
      </c>
      <c r="I142" s="17"/>
      <c r="J142" s="17"/>
      <c r="K142" s="37" t="s">
        <v>3</v>
      </c>
      <c r="L142" s="18"/>
      <c r="M142" s="21">
        <f>COUNTIF(Quarter4!$E142:$H142,"yes")</f>
        <v>0</v>
      </c>
      <c r="N142" s="22">
        <f t="shared" si="4"/>
        <v>3</v>
      </c>
      <c r="O142" s="22">
        <f t="shared" si="5"/>
        <v>3</v>
      </c>
      <c r="P142" s="6" t="str">
        <f>IFERROR(#REF!/#REF!,"")</f>
        <v/>
      </c>
    </row>
    <row r="143" spans="1:16" x14ac:dyDescent="0.25">
      <c r="A143" s="3" t="s">
        <v>209</v>
      </c>
      <c r="B143" s="3" t="s">
        <v>35</v>
      </c>
      <c r="C143" s="50">
        <f ca="1">IFERROR(NOW()-VLOOKUP(A143,Table6[[#All],[Employee Name]:[Date Joined]],3,0),"")</f>
        <v>1283.6212601851876</v>
      </c>
      <c r="D143" s="13"/>
      <c r="E143" s="36" t="s">
        <v>2</v>
      </c>
      <c r="F143" s="17"/>
      <c r="G143" s="17"/>
      <c r="H143" s="37" t="s">
        <v>3</v>
      </c>
      <c r="I143" s="17"/>
      <c r="J143" s="17"/>
      <c r="K143" s="37" t="s">
        <v>3</v>
      </c>
      <c r="L143" s="18"/>
      <c r="M143" s="21">
        <f>COUNTIF(Quarter4!$E143:$H143,"yes")</f>
        <v>1</v>
      </c>
      <c r="N143" s="22">
        <f t="shared" si="4"/>
        <v>2</v>
      </c>
      <c r="O143" s="22">
        <f t="shared" si="5"/>
        <v>3</v>
      </c>
      <c r="P143" s="6" t="str">
        <f>IFERROR(#REF!/#REF!,"")</f>
        <v/>
      </c>
    </row>
    <row r="144" spans="1:16" x14ac:dyDescent="0.25">
      <c r="A144" s="3" t="s">
        <v>210</v>
      </c>
      <c r="B144" s="3" t="s">
        <v>35</v>
      </c>
      <c r="C144" s="50">
        <f ca="1">IFERROR(NOW()-VLOOKUP(A144,Table6[[#All],[Employee Name]:[Date Joined]],3,0),"")</f>
        <v>2197.6212601851876</v>
      </c>
      <c r="D144" s="13"/>
      <c r="E144" s="37" t="s">
        <v>3</v>
      </c>
      <c r="F144" s="17"/>
      <c r="G144" s="17"/>
      <c r="H144" s="37" t="s">
        <v>3</v>
      </c>
      <c r="I144" s="17"/>
      <c r="J144" s="17"/>
      <c r="K144" s="37" t="s">
        <v>3</v>
      </c>
      <c r="L144" s="18"/>
      <c r="M144" s="21">
        <f>COUNTIF(Quarter4!$E144:$H144,"yes")</f>
        <v>0</v>
      </c>
      <c r="N144" s="22">
        <f t="shared" si="4"/>
        <v>3</v>
      </c>
      <c r="O144" s="22">
        <f t="shared" si="5"/>
        <v>3</v>
      </c>
      <c r="P144" s="6" t="str">
        <f>IFERROR(#REF!/#REF!,"")</f>
        <v/>
      </c>
    </row>
    <row r="145" spans="1:16" x14ac:dyDescent="0.25">
      <c r="A145" s="3" t="s">
        <v>211</v>
      </c>
      <c r="B145" s="3" t="s">
        <v>35</v>
      </c>
      <c r="C145" s="50">
        <f ca="1">IFERROR(NOW()-VLOOKUP(A145,Table6[[#All],[Employee Name]:[Date Joined]],3,0),"")</f>
        <v>188.62126018518757</v>
      </c>
      <c r="D145" s="13"/>
      <c r="E145" s="36" t="s">
        <v>2</v>
      </c>
      <c r="F145" s="17"/>
      <c r="G145" s="17"/>
      <c r="H145" s="37" t="s">
        <v>3</v>
      </c>
      <c r="I145" s="17"/>
      <c r="J145" s="17"/>
      <c r="K145" s="37" t="s">
        <v>3</v>
      </c>
      <c r="L145" s="18"/>
      <c r="M145" s="21">
        <f>COUNTIF(Quarter4!$E145:$H145,"yes")</f>
        <v>1</v>
      </c>
      <c r="N145" s="22">
        <f t="shared" si="4"/>
        <v>2</v>
      </c>
      <c r="O145" s="22">
        <f t="shared" si="5"/>
        <v>3</v>
      </c>
      <c r="P145" s="6" t="str">
        <f>IFERROR(#REF!/#REF!,"")</f>
        <v/>
      </c>
    </row>
    <row r="146" spans="1:16" x14ac:dyDescent="0.25">
      <c r="A146" s="3" t="s">
        <v>212</v>
      </c>
      <c r="B146" s="3" t="s">
        <v>35</v>
      </c>
      <c r="C146" s="50">
        <f ca="1">IFERROR(NOW()-VLOOKUP(A146,Table6[[#All],[Employee Name]:[Date Joined]],3,0),"")</f>
        <v>1587.6212601851876</v>
      </c>
      <c r="D146" s="13"/>
      <c r="E146" s="36" t="s">
        <v>2</v>
      </c>
      <c r="F146" s="17"/>
      <c r="G146" s="17"/>
      <c r="H146" s="37" t="s">
        <v>3</v>
      </c>
      <c r="I146" s="17"/>
      <c r="J146" s="17"/>
      <c r="K146" s="37" t="s">
        <v>3</v>
      </c>
      <c r="L146" s="18"/>
      <c r="M146" s="21">
        <f>COUNTIF(Quarter4!$E146:$H146,"yes")</f>
        <v>1</v>
      </c>
      <c r="N146" s="22">
        <f t="shared" si="4"/>
        <v>2</v>
      </c>
      <c r="O146" s="22">
        <f t="shared" si="5"/>
        <v>3</v>
      </c>
      <c r="P146" s="6" t="str">
        <f>IFERROR(#REF!/#REF!,"")</f>
        <v/>
      </c>
    </row>
    <row r="147" spans="1:16" x14ac:dyDescent="0.25">
      <c r="A147" s="3" t="s">
        <v>213</v>
      </c>
      <c r="B147" s="3" t="s">
        <v>35</v>
      </c>
      <c r="C147" s="50">
        <f ca="1">IFERROR(NOW()-VLOOKUP(A147,Table6[[#All],[Employee Name]:[Date Joined]],3,0),"")</f>
        <v>810.62126018518757</v>
      </c>
      <c r="D147" s="13"/>
      <c r="E147" s="36" t="s">
        <v>2</v>
      </c>
      <c r="F147" s="17"/>
      <c r="G147" s="17"/>
      <c r="H147" s="37" t="s">
        <v>3</v>
      </c>
      <c r="I147" s="17"/>
      <c r="J147" s="17"/>
      <c r="K147" s="37" t="s">
        <v>3</v>
      </c>
      <c r="L147" s="18"/>
      <c r="M147" s="21">
        <f>COUNTIF(Quarter4!$E147:$H147,"yes")</f>
        <v>1</v>
      </c>
      <c r="N147" s="22">
        <f t="shared" si="4"/>
        <v>2</v>
      </c>
      <c r="O147" s="22">
        <f t="shared" si="5"/>
        <v>3</v>
      </c>
      <c r="P147" s="6" t="str">
        <f>IFERROR(#REF!/#REF!,"")</f>
        <v/>
      </c>
    </row>
    <row r="148" spans="1:16" x14ac:dyDescent="0.25">
      <c r="A148" s="3" t="s">
        <v>214</v>
      </c>
      <c r="B148" s="3" t="s">
        <v>35</v>
      </c>
      <c r="C148" s="50">
        <f ca="1">IFERROR(NOW()-VLOOKUP(A148,Table6[[#All],[Employee Name]:[Date Joined]],3,0),"")</f>
        <v>297.62126018518757</v>
      </c>
      <c r="D148" s="13"/>
      <c r="E148" s="36" t="s">
        <v>2</v>
      </c>
      <c r="F148" s="17"/>
      <c r="G148" s="17"/>
      <c r="H148" s="37" t="s">
        <v>3</v>
      </c>
      <c r="I148" s="17"/>
      <c r="J148" s="17"/>
      <c r="K148" s="37" t="s">
        <v>3</v>
      </c>
      <c r="L148" s="18"/>
      <c r="M148" s="21">
        <f>COUNTIF(Quarter4!$E148:$H148,"yes")</f>
        <v>1</v>
      </c>
      <c r="N148" s="22">
        <f t="shared" si="4"/>
        <v>2</v>
      </c>
      <c r="O148" s="22">
        <f t="shared" si="5"/>
        <v>3</v>
      </c>
      <c r="P148" s="6" t="str">
        <f>IFERROR(#REF!/#REF!,"")</f>
        <v/>
      </c>
    </row>
    <row r="149" spans="1:16" x14ac:dyDescent="0.25">
      <c r="A149" s="3" t="s">
        <v>215</v>
      </c>
      <c r="B149" s="3" t="s">
        <v>35</v>
      </c>
      <c r="C149" s="50">
        <f ca="1">IFERROR(NOW()-VLOOKUP(A149,Table6[[#All],[Employee Name]:[Date Joined]],3,0),"")</f>
        <v>2700.6212601851876</v>
      </c>
      <c r="D149" s="13"/>
      <c r="E149" s="36" t="s">
        <v>2</v>
      </c>
      <c r="F149" s="17"/>
      <c r="G149" s="17"/>
      <c r="H149" s="37" t="s">
        <v>3</v>
      </c>
      <c r="I149" s="17"/>
      <c r="J149" s="17"/>
      <c r="K149" s="37" t="s">
        <v>3</v>
      </c>
      <c r="L149" s="18"/>
      <c r="M149" s="21">
        <f>COUNTIF(Quarter4!$E149:$H149,"yes")</f>
        <v>1</v>
      </c>
      <c r="N149" s="22">
        <f t="shared" si="4"/>
        <v>2</v>
      </c>
      <c r="O149" s="22">
        <f t="shared" si="5"/>
        <v>3</v>
      </c>
      <c r="P149" s="6" t="str">
        <f>IFERROR(#REF!/#REF!,"")</f>
        <v/>
      </c>
    </row>
    <row r="150" spans="1:16" x14ac:dyDescent="0.25">
      <c r="A150" s="3" t="s">
        <v>217</v>
      </c>
      <c r="B150" s="3" t="s">
        <v>35</v>
      </c>
      <c r="C150" s="50">
        <f ca="1">IFERROR(NOW()-VLOOKUP(A150,Table6[[#All],[Employee Name]:[Date Joined]],3,0),"")</f>
        <v>1297.6212601851876</v>
      </c>
      <c r="D150" s="13"/>
      <c r="E150" s="36" t="s">
        <v>2</v>
      </c>
      <c r="F150" s="17"/>
      <c r="G150" s="17"/>
      <c r="H150" s="37" t="s">
        <v>3</v>
      </c>
      <c r="I150" s="17"/>
      <c r="J150" s="17"/>
      <c r="K150" s="37" t="s">
        <v>3</v>
      </c>
      <c r="L150" s="18"/>
      <c r="M150" s="21">
        <f>COUNTIF(Quarter4!$E150:$H150,"yes")</f>
        <v>1</v>
      </c>
      <c r="N150" s="22">
        <f t="shared" si="4"/>
        <v>2</v>
      </c>
      <c r="O150" s="22">
        <f t="shared" si="5"/>
        <v>3</v>
      </c>
      <c r="P150" s="6" t="str">
        <f>IFERROR(#REF!/#REF!,"")</f>
        <v/>
      </c>
    </row>
    <row r="151" spans="1:16" x14ac:dyDescent="0.25">
      <c r="A151" s="3" t="s">
        <v>219</v>
      </c>
      <c r="B151" s="3" t="s">
        <v>35</v>
      </c>
      <c r="C151" s="50">
        <f ca="1">IFERROR(NOW()-VLOOKUP(A151,Table6[[#All],[Employee Name]:[Date Joined]],3,0),"")</f>
        <v>690.62126018518757</v>
      </c>
      <c r="D151" s="13"/>
      <c r="E151" s="37" t="s">
        <v>3</v>
      </c>
      <c r="F151" s="17"/>
      <c r="G151" s="17"/>
      <c r="H151" s="37" t="s">
        <v>3</v>
      </c>
      <c r="I151" s="17"/>
      <c r="J151" s="17"/>
      <c r="K151" s="37" t="s">
        <v>3</v>
      </c>
      <c r="L151" s="18"/>
      <c r="M151" s="21">
        <f>COUNTIF(Quarter4!$E151:$H151,"yes")</f>
        <v>0</v>
      </c>
      <c r="N151" s="22">
        <f t="shared" si="4"/>
        <v>3</v>
      </c>
      <c r="O151" s="22">
        <f t="shared" si="5"/>
        <v>3</v>
      </c>
      <c r="P151" s="6" t="str">
        <f>IFERROR(#REF!/#REF!,"")</f>
        <v/>
      </c>
    </row>
    <row r="152" spans="1:16" x14ac:dyDescent="0.25">
      <c r="A152" s="3" t="s">
        <v>220</v>
      </c>
      <c r="B152" s="3" t="s">
        <v>35</v>
      </c>
      <c r="C152" s="50">
        <f ca="1">IFERROR(NOW()-VLOOKUP(A152,Table6[[#All],[Employee Name]:[Date Joined]],3,0),"")</f>
        <v>937.62126018518757</v>
      </c>
      <c r="D152" s="13"/>
      <c r="E152" s="37" t="s">
        <v>3</v>
      </c>
      <c r="F152" s="17"/>
      <c r="G152" s="17"/>
      <c r="H152" s="37" t="s">
        <v>3</v>
      </c>
      <c r="I152" s="17"/>
      <c r="J152" s="17"/>
      <c r="K152" s="37" t="s">
        <v>3</v>
      </c>
      <c r="L152" s="18"/>
      <c r="M152" s="21">
        <f>COUNTIF(Quarter4!$E152:$H152,"yes")</f>
        <v>0</v>
      </c>
      <c r="N152" s="22">
        <f t="shared" si="4"/>
        <v>3</v>
      </c>
      <c r="O152" s="22">
        <f t="shared" si="5"/>
        <v>3</v>
      </c>
      <c r="P152" s="6" t="str">
        <f>IFERROR(#REF!/#REF!,"")</f>
        <v/>
      </c>
    </row>
    <row r="153" spans="1:16" x14ac:dyDescent="0.25">
      <c r="A153" s="3" t="s">
        <v>221</v>
      </c>
      <c r="B153" s="3" t="s">
        <v>35</v>
      </c>
      <c r="C153" s="50">
        <f ca="1">IFERROR(NOW()-VLOOKUP(A153,Table6[[#All],[Employee Name]:[Date Joined]],3,0),"")</f>
        <v>1308.6212601851876</v>
      </c>
      <c r="D153" s="13"/>
      <c r="E153" s="36" t="s">
        <v>2</v>
      </c>
      <c r="F153" s="17"/>
      <c r="G153" s="17"/>
      <c r="H153" s="37" t="s">
        <v>3</v>
      </c>
      <c r="I153" s="17"/>
      <c r="J153" s="17"/>
      <c r="K153" s="37" t="s">
        <v>3</v>
      </c>
      <c r="L153" s="18"/>
      <c r="M153" s="21">
        <f>COUNTIF(Quarter4!$E153:$H153,"yes")</f>
        <v>1</v>
      </c>
      <c r="N153" s="22">
        <f t="shared" si="4"/>
        <v>2</v>
      </c>
      <c r="O153" s="22">
        <f t="shared" si="5"/>
        <v>3</v>
      </c>
      <c r="P153" s="6" t="str">
        <f>IFERROR(#REF!/#REF!,"")</f>
        <v/>
      </c>
    </row>
    <row r="154" spans="1:16" x14ac:dyDescent="0.25">
      <c r="A154" s="3" t="s">
        <v>222</v>
      </c>
      <c r="B154" s="3" t="s">
        <v>35</v>
      </c>
      <c r="C154" s="50">
        <f ca="1">IFERROR(NOW()-VLOOKUP(A154,Table6[[#All],[Employee Name]:[Date Joined]],3,0),"")</f>
        <v>2215.6212601851876</v>
      </c>
      <c r="D154" s="13"/>
      <c r="E154" s="37" t="s">
        <v>3</v>
      </c>
      <c r="F154" s="17"/>
      <c r="G154" s="17"/>
      <c r="H154" s="37" t="s">
        <v>3</v>
      </c>
      <c r="I154" s="17"/>
      <c r="J154" s="17"/>
      <c r="K154" s="37" t="s">
        <v>3</v>
      </c>
      <c r="L154" s="18"/>
      <c r="M154" s="21">
        <f>COUNTIF(Quarter4!$E154:$H154,"yes")</f>
        <v>0</v>
      </c>
      <c r="N154" s="22">
        <f t="shared" si="4"/>
        <v>3</v>
      </c>
      <c r="O154" s="22">
        <f t="shared" si="5"/>
        <v>3</v>
      </c>
      <c r="P154" s="6" t="str">
        <f>IFERROR(#REF!/#REF!,"")</f>
        <v/>
      </c>
    </row>
    <row r="155" spans="1:16" x14ac:dyDescent="0.25">
      <c r="A155" s="3" t="s">
        <v>223</v>
      </c>
      <c r="B155" s="3" t="s">
        <v>35</v>
      </c>
      <c r="C155" s="50">
        <f ca="1">IFERROR(NOW()-VLOOKUP(A155,Table6[[#All],[Employee Name]:[Date Joined]],3,0),"")</f>
        <v>937.62126018518757</v>
      </c>
      <c r="D155" s="13"/>
      <c r="E155" s="37" t="s">
        <v>3</v>
      </c>
      <c r="F155" s="17"/>
      <c r="G155" s="17"/>
      <c r="H155" s="37" t="s">
        <v>3</v>
      </c>
      <c r="I155" s="17"/>
      <c r="J155" s="17"/>
      <c r="K155" s="37" t="s">
        <v>3</v>
      </c>
      <c r="L155" s="18"/>
      <c r="M155" s="21">
        <f>COUNTIF(Quarter4!$E155:$H155,"yes")</f>
        <v>0</v>
      </c>
      <c r="N155" s="22">
        <f t="shared" si="4"/>
        <v>3</v>
      </c>
      <c r="O155" s="22">
        <f t="shared" si="5"/>
        <v>3</v>
      </c>
      <c r="P155" s="6" t="str">
        <f>IFERROR(#REF!/#REF!,"")</f>
        <v/>
      </c>
    </row>
    <row r="156" spans="1:16" x14ac:dyDescent="0.25">
      <c r="A156" s="3" t="s">
        <v>225</v>
      </c>
      <c r="B156" s="3" t="s">
        <v>35</v>
      </c>
      <c r="C156" s="50">
        <f ca="1">IFERROR(NOW()-VLOOKUP(A156,Table6[[#All],[Employee Name]:[Date Joined]],3,0),"")</f>
        <v>475.62126018518757</v>
      </c>
      <c r="D156" s="13"/>
      <c r="E156" s="37" t="s">
        <v>3</v>
      </c>
      <c r="F156" s="17"/>
      <c r="G156" s="17"/>
      <c r="H156" s="37" t="s">
        <v>3</v>
      </c>
      <c r="I156" s="17"/>
      <c r="J156" s="17"/>
      <c r="K156" s="37" t="s">
        <v>3</v>
      </c>
      <c r="L156" s="18"/>
      <c r="M156" s="21">
        <f>COUNTIF(Quarter4!$E156:$H156,"yes")</f>
        <v>0</v>
      </c>
      <c r="N156" s="22">
        <f t="shared" si="4"/>
        <v>3</v>
      </c>
      <c r="O156" s="22">
        <f t="shared" si="5"/>
        <v>3</v>
      </c>
      <c r="P156" s="6" t="str">
        <f>IFERROR(#REF!/#REF!,"")</f>
        <v/>
      </c>
    </row>
    <row r="157" spans="1:16" x14ac:dyDescent="0.25">
      <c r="A157" s="3" t="s">
        <v>230</v>
      </c>
      <c r="B157" s="3" t="s">
        <v>36</v>
      </c>
      <c r="C157" s="50">
        <f ca="1">IFERROR(NOW()-VLOOKUP(A157,Table6[[#All],[Employee Name]:[Date Joined]],3,0),"")</f>
        <v>412.62126018518757</v>
      </c>
      <c r="D157" s="13"/>
      <c r="E157" s="37" t="s">
        <v>3</v>
      </c>
      <c r="F157" s="17"/>
      <c r="G157" s="17"/>
      <c r="H157" s="37" t="s">
        <v>3</v>
      </c>
      <c r="I157" s="17"/>
      <c r="J157" s="17"/>
      <c r="K157" s="37" t="s">
        <v>3</v>
      </c>
      <c r="L157" s="18"/>
      <c r="M157" s="21">
        <f>COUNTIF(Quarter4!$E157:$H157,"yes")</f>
        <v>0</v>
      </c>
      <c r="N157" s="22">
        <f t="shared" si="4"/>
        <v>3</v>
      </c>
      <c r="O157" s="22">
        <f t="shared" si="5"/>
        <v>3</v>
      </c>
      <c r="P157" s="6" t="str">
        <f>IFERROR(#REF!/#REF!,"")</f>
        <v/>
      </c>
    </row>
    <row r="158" spans="1:16" x14ac:dyDescent="0.25">
      <c r="A158" s="3" t="s">
        <v>231</v>
      </c>
      <c r="B158" s="3" t="s">
        <v>37</v>
      </c>
      <c r="C158" s="50">
        <f ca="1">IFERROR(NOW()-VLOOKUP(A158,Table6[[#All],[Employee Name]:[Date Joined]],3,0),"")</f>
        <v>479.62126018518757</v>
      </c>
      <c r="D158" s="13"/>
      <c r="E158" s="37" t="s">
        <v>3</v>
      </c>
      <c r="F158" s="17"/>
      <c r="G158" s="17"/>
      <c r="H158" s="37" t="s">
        <v>3</v>
      </c>
      <c r="I158" s="17"/>
      <c r="J158" s="17"/>
      <c r="K158" s="37" t="s">
        <v>3</v>
      </c>
      <c r="L158" s="18"/>
      <c r="M158" s="21">
        <f>COUNTIF(Quarter4!$E158:$H158,"yes")</f>
        <v>0</v>
      </c>
      <c r="N158" s="22">
        <f t="shared" si="4"/>
        <v>3</v>
      </c>
      <c r="O158" s="22">
        <f t="shared" si="5"/>
        <v>3</v>
      </c>
      <c r="P158" s="6" t="str">
        <f>IFERROR(#REF!/#REF!,"")</f>
        <v/>
      </c>
    </row>
    <row r="159" spans="1:16" x14ac:dyDescent="0.25">
      <c r="A159" s="3" t="s">
        <v>232</v>
      </c>
      <c r="B159" s="3" t="s">
        <v>37</v>
      </c>
      <c r="C159" s="50">
        <f ca="1">IFERROR(NOW()-VLOOKUP(A159,Table6[[#All],[Employee Name]:[Date Joined]],3,0),"")</f>
        <v>1539.6212601851876</v>
      </c>
      <c r="D159" s="13"/>
      <c r="E159" s="36" t="s">
        <v>2</v>
      </c>
      <c r="F159" s="17"/>
      <c r="G159" s="17"/>
      <c r="H159" s="37" t="s">
        <v>3</v>
      </c>
      <c r="I159" s="17"/>
      <c r="J159" s="17"/>
      <c r="K159" s="37" t="s">
        <v>3</v>
      </c>
      <c r="L159" s="17"/>
      <c r="M159" s="21">
        <f>COUNTIF(Quarter4!$E159:$H159,"yes")</f>
        <v>1</v>
      </c>
      <c r="N159" s="22">
        <f t="shared" si="4"/>
        <v>2</v>
      </c>
      <c r="O159" s="22">
        <f t="shared" si="5"/>
        <v>3</v>
      </c>
      <c r="P159" s="6" t="str">
        <f>IFERROR(#REF!/#REF!,"")</f>
        <v/>
      </c>
    </row>
    <row r="160" spans="1:16" x14ac:dyDescent="0.25">
      <c r="A160" s="3" t="s">
        <v>234</v>
      </c>
      <c r="B160" s="3" t="s">
        <v>38</v>
      </c>
      <c r="C160" s="50">
        <f ca="1">IFERROR(NOW()-VLOOKUP(A160,Table6[[#All],[Employee Name]:[Date Joined]],3,0),"")</f>
        <v>1348.6212601851876</v>
      </c>
      <c r="D160" s="13"/>
      <c r="E160" s="36" t="s">
        <v>2</v>
      </c>
      <c r="F160" s="17"/>
      <c r="G160" s="17"/>
      <c r="H160" s="37" t="s">
        <v>3</v>
      </c>
      <c r="I160" s="17"/>
      <c r="J160" s="17"/>
      <c r="K160" s="37" t="s">
        <v>3</v>
      </c>
      <c r="L160" s="17"/>
      <c r="M160" s="21">
        <f>COUNTIF(Quarter4!$E160:$H160,"yes")</f>
        <v>1</v>
      </c>
      <c r="N160" s="22">
        <f t="shared" si="4"/>
        <v>2</v>
      </c>
      <c r="O160" s="22">
        <f t="shared" si="5"/>
        <v>3</v>
      </c>
      <c r="P160" s="6" t="str">
        <f>IFERROR(#REF!/#REF!,"")</f>
        <v/>
      </c>
    </row>
    <row r="161" spans="1:16" x14ac:dyDescent="0.25">
      <c r="A161" s="3" t="s">
        <v>235</v>
      </c>
      <c r="B161" s="3" t="s">
        <v>39</v>
      </c>
      <c r="C161" s="50">
        <f ca="1">IFERROR(NOW()-VLOOKUP(A161,Table6[[#All],[Employee Name]:[Date Joined]],3,0),"")</f>
        <v>664.62126018518757</v>
      </c>
      <c r="D161" s="13"/>
      <c r="E161" s="36" t="s">
        <v>2</v>
      </c>
      <c r="F161" s="17"/>
      <c r="G161" s="17"/>
      <c r="H161" s="37" t="s">
        <v>3</v>
      </c>
      <c r="I161" s="17"/>
      <c r="J161" s="17"/>
      <c r="K161" s="37" t="s">
        <v>3</v>
      </c>
      <c r="L161" s="17"/>
      <c r="M161" s="21">
        <f>COUNTIF(Quarter4!$E161:$H161,"yes")</f>
        <v>1</v>
      </c>
      <c r="N161" s="22">
        <f t="shared" si="4"/>
        <v>2</v>
      </c>
      <c r="O161" s="22">
        <f t="shared" si="5"/>
        <v>3</v>
      </c>
      <c r="P161" s="6" t="str">
        <f>IFERROR(#REF!/#REF!,"")</f>
        <v/>
      </c>
    </row>
    <row r="162" spans="1:16" x14ac:dyDescent="0.25">
      <c r="A162" s="3" t="s">
        <v>236</v>
      </c>
      <c r="B162" s="3" t="s">
        <v>40</v>
      </c>
      <c r="C162" s="50">
        <f ca="1">IFERROR(NOW()-VLOOKUP(A162,Table6[[#All],[Employee Name]:[Date Joined]],3,0),"")</f>
        <v>1098.6212601851876</v>
      </c>
      <c r="D162" s="13"/>
      <c r="E162" s="36" t="s">
        <v>2</v>
      </c>
      <c r="F162" s="17"/>
      <c r="G162" s="17"/>
      <c r="H162" s="37" t="s">
        <v>3</v>
      </c>
      <c r="I162" s="17"/>
      <c r="J162" s="17"/>
      <c r="K162" s="37" t="s">
        <v>3</v>
      </c>
      <c r="L162" s="17"/>
      <c r="M162" s="21">
        <f>COUNTIF(Quarter4!$E162:$H162,"yes")</f>
        <v>1</v>
      </c>
      <c r="N162" s="22">
        <f t="shared" si="4"/>
        <v>2</v>
      </c>
      <c r="O162" s="22">
        <f t="shared" si="5"/>
        <v>3</v>
      </c>
      <c r="P162" s="6" t="str">
        <f>IFERROR(#REF!/#REF!,"")</f>
        <v/>
      </c>
    </row>
    <row r="163" spans="1:16" x14ac:dyDescent="0.25">
      <c r="A163" s="3" t="s">
        <v>237</v>
      </c>
      <c r="B163" s="3" t="s">
        <v>40</v>
      </c>
      <c r="C163" s="50">
        <f ca="1">IFERROR(NOW()-VLOOKUP(A163,Table6[[#All],[Employee Name]:[Date Joined]],3,0),"")</f>
        <v>662.62126018518757</v>
      </c>
      <c r="D163" s="13"/>
      <c r="E163" s="37" t="s">
        <v>3</v>
      </c>
      <c r="F163" s="17"/>
      <c r="G163" s="17"/>
      <c r="H163" s="37" t="s">
        <v>3</v>
      </c>
      <c r="I163" s="17"/>
      <c r="J163" s="17"/>
      <c r="K163" s="37" t="s">
        <v>3</v>
      </c>
      <c r="L163" s="17"/>
      <c r="M163" s="21">
        <f>COUNTIF(Quarter4!$E163:$H163,"yes")</f>
        <v>0</v>
      </c>
      <c r="N163" s="22">
        <f t="shared" si="4"/>
        <v>3</v>
      </c>
      <c r="O163" s="22">
        <f t="shared" si="5"/>
        <v>3</v>
      </c>
      <c r="P163" s="6" t="str">
        <f>IFERROR(#REF!/#REF!,"")</f>
        <v/>
      </c>
    </row>
    <row r="164" spans="1:16" x14ac:dyDescent="0.25">
      <c r="A164" s="3" t="s">
        <v>238</v>
      </c>
      <c r="B164" s="3" t="s">
        <v>40</v>
      </c>
      <c r="C164" s="50">
        <f ca="1">IFERROR(NOW()-VLOOKUP(A164,Table6[[#All],[Employee Name]:[Date Joined]],3,0),"")</f>
        <v>1069.6212601851876</v>
      </c>
      <c r="D164" s="13"/>
      <c r="E164" s="37" t="s">
        <v>3</v>
      </c>
      <c r="F164" s="17"/>
      <c r="G164" s="17"/>
      <c r="H164" s="37" t="s">
        <v>3</v>
      </c>
      <c r="I164" s="17"/>
      <c r="J164" s="17"/>
      <c r="K164" s="37" t="s">
        <v>3</v>
      </c>
      <c r="L164" s="17"/>
      <c r="M164" s="21">
        <f>COUNTIF(Quarter4!$E164:$H164,"yes")</f>
        <v>0</v>
      </c>
      <c r="N164" s="22">
        <f t="shared" si="4"/>
        <v>3</v>
      </c>
      <c r="O164" s="22">
        <f t="shared" si="5"/>
        <v>3</v>
      </c>
      <c r="P164" s="6" t="str">
        <f>IFERROR(#REF!/#REF!,"")</f>
        <v/>
      </c>
    </row>
    <row r="165" spans="1:16" x14ac:dyDescent="0.25">
      <c r="A165" s="3" t="s">
        <v>239</v>
      </c>
      <c r="B165" s="3" t="s">
        <v>242</v>
      </c>
      <c r="C165" s="50">
        <f ca="1">IFERROR(NOW()-VLOOKUP(A165,Table6[[#All],[Employee Name]:[Date Joined]],3,0),"")</f>
        <v>45375.621260185188</v>
      </c>
      <c r="D165" s="13"/>
      <c r="E165" s="36" t="s">
        <v>2</v>
      </c>
      <c r="F165" s="17"/>
      <c r="G165" s="17"/>
      <c r="H165" s="37" t="s">
        <v>3</v>
      </c>
      <c r="I165" s="17"/>
      <c r="J165" s="17"/>
      <c r="K165" s="37" t="s">
        <v>3</v>
      </c>
      <c r="L165" s="17"/>
      <c r="M165" s="21">
        <f>COUNTIF(Quarter4!$E165:$H165,"yes")</f>
        <v>1</v>
      </c>
      <c r="N165" s="22">
        <f t="shared" si="4"/>
        <v>2</v>
      </c>
      <c r="O165" s="22">
        <f t="shared" si="5"/>
        <v>3</v>
      </c>
      <c r="P165" s="6" t="str">
        <f>IFERROR(#REF!/#REF!,"")</f>
        <v/>
      </c>
    </row>
    <row r="166" spans="1:16" x14ac:dyDescent="0.25">
      <c r="A166" s="3" t="s">
        <v>240</v>
      </c>
      <c r="B166" s="3" t="s">
        <v>242</v>
      </c>
      <c r="C166" s="50">
        <f ca="1">IFERROR(NOW()-VLOOKUP(A166,Table6[[#All],[Employee Name]:[Date Joined]],3,0),"")</f>
        <v>389.62126018518757</v>
      </c>
      <c r="D166" s="13"/>
      <c r="E166" s="36" t="s">
        <v>2</v>
      </c>
      <c r="F166" s="17"/>
      <c r="G166" s="17"/>
      <c r="H166" s="37" t="s">
        <v>3</v>
      </c>
      <c r="I166" s="17"/>
      <c r="J166" s="17"/>
      <c r="K166" s="37" t="s">
        <v>3</v>
      </c>
      <c r="L166" s="17"/>
      <c r="M166" s="21">
        <f>COUNTIF(Quarter4!$E166:$H166,"yes")</f>
        <v>1</v>
      </c>
      <c r="N166" s="22">
        <f t="shared" si="4"/>
        <v>2</v>
      </c>
      <c r="O166" s="22">
        <f t="shared" si="5"/>
        <v>3</v>
      </c>
      <c r="P166" s="6" t="str">
        <f>IFERROR(#REF!/#REF!,"")</f>
        <v/>
      </c>
    </row>
    <row r="167" spans="1:16" x14ac:dyDescent="0.25">
      <c r="A167" s="3" t="s">
        <v>241</v>
      </c>
      <c r="B167" s="3" t="s">
        <v>242</v>
      </c>
      <c r="C167" s="50">
        <f ca="1">IFERROR(NOW()-VLOOKUP(A167,Table6[[#All],[Employee Name]:[Date Joined]],3,0),"")</f>
        <v>45375.621260185188</v>
      </c>
      <c r="D167" s="13"/>
      <c r="E167" s="36" t="s">
        <v>2</v>
      </c>
      <c r="F167" s="17"/>
      <c r="G167" s="17"/>
      <c r="H167" s="37" t="s">
        <v>3</v>
      </c>
      <c r="I167" s="17"/>
      <c r="J167" s="17"/>
      <c r="K167" s="37" t="s">
        <v>3</v>
      </c>
      <c r="L167" s="17"/>
      <c r="M167" s="21">
        <f>COUNTIF(Quarter4!$E167:$H167,"yes")</f>
        <v>1</v>
      </c>
      <c r="N167" s="22">
        <f t="shared" si="4"/>
        <v>2</v>
      </c>
      <c r="O167" s="22">
        <f>M167+N167</f>
        <v>3</v>
      </c>
      <c r="P167" s="6" t="str">
        <f>IFERROR(#REF!/#REF!,"")</f>
        <v/>
      </c>
    </row>
  </sheetData>
  <mergeCells count="3">
    <mergeCell ref="D1:F1"/>
    <mergeCell ref="G1:I1"/>
    <mergeCell ref="J1:L1"/>
  </mergeCells>
  <dataValidations count="5">
    <dataValidation type="list" allowBlank="1" showInputMessage="1" showErrorMessage="1" sqref="H91" xr:uid="{850A2C64-9EB8-47F2-A042-88F688926F0E}">
      <formula1>$W$6:$W$8</formula1>
    </dataValidation>
    <dataValidation type="list" allowBlank="1" showInputMessage="1" showErrorMessage="1" sqref="K73:K74 K77 K79 K84:K85 K91:K92" xr:uid="{817E7D62-A3CC-4968-A1C4-76FC9EC65A4F}">
      <formula1>$AI$6:$AI$8</formula1>
    </dataValidation>
    <dataValidation type="list" allowBlank="1" showInputMessage="1" showErrorMessage="1" sqref="E92:E167 E3:E90" xr:uid="{373D9B75-17BF-4B84-96F8-0FAD3885D6F7}">
      <formula1>$AL$6:$AL$8</formula1>
    </dataValidation>
    <dataValidation type="list" allowBlank="1" showInputMessage="1" showErrorMessage="1" sqref="A167" xr:uid="{48D25531-9926-42F6-B04A-C4D557AA6618}">
      <formula1>#REF!</formula1>
    </dataValidation>
    <dataValidation type="list" allowBlank="1" showInputMessage="1" showErrorMessage="1" sqref="E91" xr:uid="{0EAF985C-A7D3-4183-89EF-286820A2FD84}">
      <formula1>$Z$6:$Z$8</formula1>
    </dataValidation>
  </dataValidations>
  <hyperlinks>
    <hyperlink ref="A92" r:id="rId1" display="https://xaqwbkuvs3sh07b-dbcorporate2.adb.ca-toronto-1.oraclecloudapps.com/ords/r/it_assets/it-asset-management/assigned-assets?p66_id=2748&amp;clear=18&amp;session=247395538710&amp;cs=3w2w2ZK_Zv39NN621xufk_yZK4fhXBEXVwRPwtAmTxkTC9edUtRiPQVlFzmxJ6Ae4zDMzR1atqbzwR1fGUouF9w" xr:uid="{D7D33D39-8E68-4A2A-9D87-54D3310A126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F334"/>
  <sheetViews>
    <sheetView showGridLines="0" topLeftCell="A167" workbookViewId="0">
      <selection activeCell="B4" sqref="B4"/>
    </sheetView>
  </sheetViews>
  <sheetFormatPr defaultRowHeight="15" x14ac:dyDescent="0.25"/>
  <cols>
    <col min="2" max="2" width="17.7109375" customWidth="1"/>
    <col min="3" max="3" width="23.42578125" bestFit="1" customWidth="1"/>
    <col min="4" max="4" width="21.5703125" style="43" customWidth="1"/>
    <col min="6" max="6" width="31.28515625" bestFit="1" customWidth="1"/>
    <col min="7" max="7" width="14.5703125" bestFit="1" customWidth="1"/>
    <col min="8" max="8" width="16.28515625" bestFit="1" customWidth="1"/>
    <col min="9" max="9" width="10.7109375" bestFit="1" customWidth="1"/>
    <col min="10" max="13" width="10.28515625" bestFit="1" customWidth="1"/>
    <col min="14" max="14" width="11.28515625" bestFit="1" customWidth="1"/>
  </cols>
  <sheetData>
    <row r="1" spans="2:6" ht="31.5" customHeight="1" x14ac:dyDescent="0.25">
      <c r="D1"/>
    </row>
    <row r="2" spans="2:6" ht="4.5" customHeight="1" x14ac:dyDescent="0.25">
      <c r="D2"/>
    </row>
    <row r="3" spans="2:6" ht="15" customHeight="1" x14ac:dyDescent="0.25">
      <c r="D3"/>
    </row>
    <row r="4" spans="2:6" x14ac:dyDescent="0.25">
      <c r="B4" s="4" t="s">
        <v>4</v>
      </c>
      <c r="C4" s="4" t="s">
        <v>0</v>
      </c>
      <c r="D4" s="4" t="s">
        <v>49</v>
      </c>
      <c r="F4" s="4" t="s">
        <v>29</v>
      </c>
    </row>
    <row r="5" spans="2:6" x14ac:dyDescent="0.25">
      <c r="B5" s="3" t="s">
        <v>248</v>
      </c>
      <c r="C5" s="3" t="s">
        <v>42</v>
      </c>
      <c r="D5" s="47">
        <v>36350</v>
      </c>
      <c r="E5" s="2"/>
      <c r="F5" s="3" t="s">
        <v>42</v>
      </c>
    </row>
    <row r="6" spans="2:6" x14ac:dyDescent="0.25">
      <c r="B6" s="3" t="s">
        <v>55</v>
      </c>
      <c r="C6" s="3" t="s">
        <v>32</v>
      </c>
      <c r="D6" s="47">
        <v>44774</v>
      </c>
      <c r="F6" s="3" t="s">
        <v>16</v>
      </c>
    </row>
    <row r="7" spans="2:6" x14ac:dyDescent="0.25">
      <c r="B7" s="3" t="s">
        <v>56</v>
      </c>
      <c r="C7" s="3" t="s">
        <v>16</v>
      </c>
      <c r="D7" s="47">
        <v>44676</v>
      </c>
      <c r="F7" s="3" t="s">
        <v>17</v>
      </c>
    </row>
    <row r="8" spans="2:6" x14ac:dyDescent="0.25">
      <c r="B8" s="3" t="s">
        <v>57</v>
      </c>
      <c r="C8" s="3" t="s">
        <v>16</v>
      </c>
      <c r="D8" s="47">
        <v>44834</v>
      </c>
      <c r="F8" s="3" t="s">
        <v>18</v>
      </c>
    </row>
    <row r="9" spans="2:6" x14ac:dyDescent="0.25">
      <c r="B9" s="3" t="s">
        <v>58</v>
      </c>
      <c r="C9" s="3" t="s">
        <v>17</v>
      </c>
      <c r="D9" s="47">
        <v>44221</v>
      </c>
      <c r="F9" s="3" t="s">
        <v>8</v>
      </c>
    </row>
    <row r="10" spans="2:6" x14ac:dyDescent="0.25">
      <c r="B10" s="3" t="s">
        <v>59</v>
      </c>
      <c r="C10" s="3" t="s">
        <v>17</v>
      </c>
      <c r="D10" s="47">
        <v>44363</v>
      </c>
      <c r="F10" s="3" t="s">
        <v>19</v>
      </c>
    </row>
    <row r="11" spans="2:6" x14ac:dyDescent="0.25">
      <c r="B11" s="3" t="s">
        <v>60</v>
      </c>
      <c r="C11" s="3" t="s">
        <v>17</v>
      </c>
      <c r="D11" s="47">
        <v>44942</v>
      </c>
      <c r="F11" s="3" t="s">
        <v>20</v>
      </c>
    </row>
    <row r="12" spans="2:6" x14ac:dyDescent="0.25">
      <c r="B12" s="3" t="s">
        <v>61</v>
      </c>
      <c r="C12" s="3" t="s">
        <v>18</v>
      </c>
      <c r="D12" s="47">
        <v>43719</v>
      </c>
      <c r="F12" s="3" t="s">
        <v>21</v>
      </c>
    </row>
    <row r="13" spans="2:6" x14ac:dyDescent="0.25">
      <c r="B13" s="3" t="s">
        <v>62</v>
      </c>
      <c r="C13" s="3" t="s">
        <v>18</v>
      </c>
      <c r="D13" s="47">
        <v>45082</v>
      </c>
      <c r="F13" s="3" t="s">
        <v>22</v>
      </c>
    </row>
    <row r="14" spans="2:6" x14ac:dyDescent="0.25">
      <c r="B14" s="3" t="s">
        <v>64</v>
      </c>
      <c r="C14" s="3" t="s">
        <v>18</v>
      </c>
      <c r="D14" s="47">
        <v>45131</v>
      </c>
      <c r="F14" s="3" t="s">
        <v>23</v>
      </c>
    </row>
    <row r="15" spans="2:6" x14ac:dyDescent="0.25">
      <c r="B15" s="3" t="s">
        <v>65</v>
      </c>
      <c r="C15" s="3" t="s">
        <v>8</v>
      </c>
      <c r="D15" s="47">
        <v>43992</v>
      </c>
      <c r="F15" s="3" t="s">
        <v>24</v>
      </c>
    </row>
    <row r="16" spans="2:6" x14ac:dyDescent="0.25">
      <c r="B16" s="3" t="s">
        <v>66</v>
      </c>
      <c r="C16" s="3" t="s">
        <v>8</v>
      </c>
      <c r="D16" s="47">
        <v>44284</v>
      </c>
      <c r="F16" s="3" t="s">
        <v>25</v>
      </c>
    </row>
    <row r="17" spans="2:6" x14ac:dyDescent="0.25">
      <c r="B17" s="3" t="s">
        <v>67</v>
      </c>
      <c r="C17" s="3" t="s">
        <v>19</v>
      </c>
      <c r="D17" s="47">
        <v>45012</v>
      </c>
      <c r="F17" s="3" t="s">
        <v>9</v>
      </c>
    </row>
    <row r="18" spans="2:6" x14ac:dyDescent="0.25">
      <c r="B18" s="3" t="s">
        <v>68</v>
      </c>
      <c r="C18" s="3" t="s">
        <v>19</v>
      </c>
      <c r="D18" s="47">
        <v>43906</v>
      </c>
      <c r="F18" s="3" t="s">
        <v>26</v>
      </c>
    </row>
    <row r="19" spans="2:6" x14ac:dyDescent="0.25">
      <c r="B19" s="3" t="s">
        <v>69</v>
      </c>
      <c r="C19" s="3" t="s">
        <v>19</v>
      </c>
      <c r="D19" s="47">
        <v>43906</v>
      </c>
      <c r="F19" s="3" t="s">
        <v>27</v>
      </c>
    </row>
    <row r="20" spans="2:6" x14ac:dyDescent="0.25">
      <c r="B20" s="3" t="s">
        <v>71</v>
      </c>
      <c r="C20" s="3" t="s">
        <v>20</v>
      </c>
      <c r="D20" s="47">
        <v>45180</v>
      </c>
      <c r="F20" s="5" t="s">
        <v>28</v>
      </c>
    </row>
    <row r="21" spans="2:6" x14ac:dyDescent="0.25">
      <c r="B21" s="3" t="s">
        <v>72</v>
      </c>
      <c r="C21" s="3" t="s">
        <v>20</v>
      </c>
      <c r="D21" s="47">
        <v>44748</v>
      </c>
      <c r="F21" s="5" t="s">
        <v>34</v>
      </c>
    </row>
    <row r="22" spans="2:6" x14ac:dyDescent="0.25">
      <c r="B22" s="3" t="s">
        <v>73</v>
      </c>
      <c r="C22" s="3" t="s">
        <v>20</v>
      </c>
      <c r="D22" s="47">
        <v>44382</v>
      </c>
      <c r="F22" s="5" t="s">
        <v>35</v>
      </c>
    </row>
    <row r="23" spans="2:6" x14ac:dyDescent="0.25">
      <c r="B23" s="3" t="s">
        <v>74</v>
      </c>
      <c r="C23" s="3" t="s">
        <v>20</v>
      </c>
      <c r="D23" s="47">
        <v>44627</v>
      </c>
      <c r="F23" s="3" t="s">
        <v>36</v>
      </c>
    </row>
    <row r="24" spans="2:6" x14ac:dyDescent="0.25">
      <c r="B24" s="3" t="s">
        <v>75</v>
      </c>
      <c r="C24" s="3" t="s">
        <v>20</v>
      </c>
      <c r="D24" s="47">
        <v>44986</v>
      </c>
      <c r="F24" s="3" t="s">
        <v>37</v>
      </c>
    </row>
    <row r="25" spans="2:6" x14ac:dyDescent="0.25">
      <c r="B25" s="3" t="s">
        <v>76</v>
      </c>
      <c r="C25" s="3" t="s">
        <v>21</v>
      </c>
      <c r="D25" s="47">
        <v>44817</v>
      </c>
      <c r="F25" s="3" t="s">
        <v>38</v>
      </c>
    </row>
    <row r="26" spans="2:6" x14ac:dyDescent="0.25">
      <c r="B26" s="3" t="s">
        <v>77</v>
      </c>
      <c r="C26" s="3" t="s">
        <v>21</v>
      </c>
      <c r="D26" s="47">
        <v>44802</v>
      </c>
      <c r="F26" s="3" t="s">
        <v>39</v>
      </c>
    </row>
    <row r="27" spans="2:6" x14ac:dyDescent="0.25">
      <c r="B27" s="3" t="s">
        <v>78</v>
      </c>
      <c r="C27" s="3" t="s">
        <v>21</v>
      </c>
      <c r="D27" s="47">
        <v>44137</v>
      </c>
      <c r="F27" s="3" t="s">
        <v>40</v>
      </c>
    </row>
    <row r="28" spans="2:6" x14ac:dyDescent="0.25">
      <c r="B28" s="3" t="s">
        <v>79</v>
      </c>
      <c r="C28" s="3" t="s">
        <v>21</v>
      </c>
      <c r="D28" s="47">
        <v>45051</v>
      </c>
    </row>
    <row r="29" spans="2:6" x14ac:dyDescent="0.25">
      <c r="B29" s="3" t="s">
        <v>80</v>
      </c>
      <c r="C29" s="3" t="s">
        <v>21</v>
      </c>
      <c r="D29" s="47">
        <v>43845</v>
      </c>
    </row>
    <row r="30" spans="2:6" x14ac:dyDescent="0.25">
      <c r="B30" s="3" t="s">
        <v>81</v>
      </c>
      <c r="C30" s="3" t="s">
        <v>21</v>
      </c>
      <c r="D30" s="47">
        <v>44809</v>
      </c>
    </row>
    <row r="31" spans="2:6" x14ac:dyDescent="0.25">
      <c r="B31" s="3" t="s">
        <v>82</v>
      </c>
      <c r="C31" s="3" t="s">
        <v>21</v>
      </c>
      <c r="D31" s="47">
        <v>44809</v>
      </c>
    </row>
    <row r="32" spans="2:6" x14ac:dyDescent="0.25">
      <c r="B32" s="3" t="s">
        <v>84</v>
      </c>
      <c r="C32" s="3" t="s">
        <v>21</v>
      </c>
      <c r="D32" s="47">
        <v>43525</v>
      </c>
    </row>
    <row r="33" spans="2:4" x14ac:dyDescent="0.25">
      <c r="B33" s="3" t="s">
        <v>85</v>
      </c>
      <c r="C33" s="3" t="s">
        <v>21</v>
      </c>
      <c r="D33" s="47">
        <v>44088</v>
      </c>
    </row>
    <row r="34" spans="2:4" x14ac:dyDescent="0.25">
      <c r="B34" s="3" t="s">
        <v>86</v>
      </c>
      <c r="C34" s="3" t="s">
        <v>21</v>
      </c>
      <c r="D34" s="47">
        <v>40395</v>
      </c>
    </row>
    <row r="35" spans="2:4" x14ac:dyDescent="0.25">
      <c r="B35" s="3" t="s">
        <v>87</v>
      </c>
      <c r="C35" s="3" t="s">
        <v>21</v>
      </c>
      <c r="D35" s="47">
        <v>44501</v>
      </c>
    </row>
    <row r="36" spans="2:4" x14ac:dyDescent="0.25">
      <c r="B36" s="3" t="s">
        <v>88</v>
      </c>
      <c r="C36" s="3" t="s">
        <v>21</v>
      </c>
      <c r="D36" s="47">
        <v>44608</v>
      </c>
    </row>
    <row r="37" spans="2:4" x14ac:dyDescent="0.25">
      <c r="B37" s="3" t="s">
        <v>89</v>
      </c>
      <c r="C37" s="3" t="s">
        <v>21</v>
      </c>
      <c r="D37" s="47">
        <v>44608</v>
      </c>
    </row>
    <row r="38" spans="2:4" x14ac:dyDescent="0.25">
      <c r="B38" s="3" t="s">
        <v>90</v>
      </c>
      <c r="C38" s="3" t="s">
        <v>21</v>
      </c>
      <c r="D38" s="47">
        <v>42689</v>
      </c>
    </row>
    <row r="39" spans="2:4" x14ac:dyDescent="0.25">
      <c r="B39" s="3" t="s">
        <v>91</v>
      </c>
      <c r="C39" s="3" t="s">
        <v>21</v>
      </c>
      <c r="D39" s="47">
        <v>44182</v>
      </c>
    </row>
    <row r="40" spans="2:4" x14ac:dyDescent="0.25">
      <c r="B40" s="3" t="s">
        <v>92</v>
      </c>
      <c r="C40" s="3" t="s">
        <v>21</v>
      </c>
      <c r="D40" s="47">
        <v>44182</v>
      </c>
    </row>
    <row r="41" spans="2:4" x14ac:dyDescent="0.25">
      <c r="B41" s="3" t="s">
        <v>93</v>
      </c>
      <c r="C41" s="3" t="s">
        <v>21</v>
      </c>
      <c r="D41" s="47">
        <v>43285</v>
      </c>
    </row>
    <row r="42" spans="2:4" x14ac:dyDescent="0.25">
      <c r="B42" s="3" t="s">
        <v>94</v>
      </c>
      <c r="C42" s="3" t="s">
        <v>21</v>
      </c>
      <c r="D42" s="47">
        <v>44851</v>
      </c>
    </row>
    <row r="43" spans="2:4" x14ac:dyDescent="0.25">
      <c r="B43" s="3" t="s">
        <v>95</v>
      </c>
      <c r="C43" s="3" t="s">
        <v>21</v>
      </c>
      <c r="D43" s="47">
        <v>42125</v>
      </c>
    </row>
    <row r="44" spans="2:4" x14ac:dyDescent="0.25">
      <c r="B44" s="3" t="s">
        <v>96</v>
      </c>
      <c r="C44" s="3" t="s">
        <v>21</v>
      </c>
      <c r="D44" s="47">
        <v>40578</v>
      </c>
    </row>
    <row r="45" spans="2:4" x14ac:dyDescent="0.25">
      <c r="B45" s="3" t="s">
        <v>97</v>
      </c>
      <c r="C45" s="3" t="s">
        <v>22</v>
      </c>
      <c r="D45" s="47">
        <v>44487</v>
      </c>
    </row>
    <row r="46" spans="2:4" x14ac:dyDescent="0.25">
      <c r="B46" s="3" t="s">
        <v>98</v>
      </c>
      <c r="C46" s="3" t="s">
        <v>22</v>
      </c>
      <c r="D46" s="47">
        <v>42675</v>
      </c>
    </row>
    <row r="47" spans="2:4" x14ac:dyDescent="0.25">
      <c r="B47" s="3" t="s">
        <v>99</v>
      </c>
      <c r="C47" s="3" t="s">
        <v>22</v>
      </c>
      <c r="D47" s="47">
        <v>44741</v>
      </c>
    </row>
    <row r="48" spans="2:4" x14ac:dyDescent="0.25">
      <c r="B48" s="3" t="s">
        <v>100</v>
      </c>
      <c r="C48" s="3" t="s">
        <v>22</v>
      </c>
      <c r="D48" s="47">
        <v>42584</v>
      </c>
    </row>
    <row r="49" spans="2:4" x14ac:dyDescent="0.25">
      <c r="B49" s="3" t="s">
        <v>101</v>
      </c>
      <c r="C49" s="3" t="s">
        <v>22</v>
      </c>
      <c r="D49" s="47">
        <v>44221</v>
      </c>
    </row>
    <row r="50" spans="2:4" x14ac:dyDescent="0.25">
      <c r="B50" s="3" t="s">
        <v>102</v>
      </c>
      <c r="C50" s="3" t="s">
        <v>22</v>
      </c>
      <c r="D50" s="47">
        <v>43382</v>
      </c>
    </row>
    <row r="51" spans="2:4" x14ac:dyDescent="0.25">
      <c r="B51" s="3" t="s">
        <v>103</v>
      </c>
      <c r="C51" s="3" t="s">
        <v>22</v>
      </c>
      <c r="D51" s="47">
        <v>43836</v>
      </c>
    </row>
    <row r="52" spans="2:4" x14ac:dyDescent="0.25">
      <c r="B52" s="3" t="s">
        <v>104</v>
      </c>
      <c r="C52" s="3" t="s">
        <v>22</v>
      </c>
      <c r="D52" s="47">
        <v>44697</v>
      </c>
    </row>
    <row r="53" spans="2:4" x14ac:dyDescent="0.25">
      <c r="B53" s="3" t="s">
        <v>105</v>
      </c>
      <c r="C53" s="3" t="s">
        <v>22</v>
      </c>
      <c r="D53" s="47">
        <v>44585</v>
      </c>
    </row>
    <row r="54" spans="2:4" x14ac:dyDescent="0.25">
      <c r="B54" s="3" t="s">
        <v>106</v>
      </c>
      <c r="C54" s="3" t="s">
        <v>22</v>
      </c>
      <c r="D54" s="47">
        <v>42624</v>
      </c>
    </row>
    <row r="55" spans="2:4" x14ac:dyDescent="0.25">
      <c r="B55" s="3" t="s">
        <v>107</v>
      </c>
      <c r="C55" s="3" t="s">
        <v>22</v>
      </c>
      <c r="D55" s="47">
        <v>44319</v>
      </c>
    </row>
    <row r="56" spans="2:4" x14ac:dyDescent="0.25">
      <c r="B56" s="3" t="s">
        <v>108</v>
      </c>
      <c r="C56" s="3" t="s">
        <v>22</v>
      </c>
      <c r="D56" s="47">
        <v>44487</v>
      </c>
    </row>
    <row r="57" spans="2:4" x14ac:dyDescent="0.25">
      <c r="B57" s="3" t="s">
        <v>109</v>
      </c>
      <c r="C57" s="3" t="s">
        <v>23</v>
      </c>
      <c r="D57" s="47">
        <v>42436</v>
      </c>
    </row>
    <row r="58" spans="2:4" x14ac:dyDescent="0.25">
      <c r="B58" s="3" t="s">
        <v>110</v>
      </c>
      <c r="C58" s="3" t="s">
        <v>23</v>
      </c>
      <c r="D58" s="47">
        <v>44614</v>
      </c>
    </row>
    <row r="59" spans="2:4" x14ac:dyDescent="0.25">
      <c r="B59" s="3" t="s">
        <v>112</v>
      </c>
      <c r="C59" s="3" t="s">
        <v>23</v>
      </c>
      <c r="D59" s="47">
        <v>44614</v>
      </c>
    </row>
    <row r="60" spans="2:4" x14ac:dyDescent="0.25">
      <c r="B60" s="3" t="s">
        <v>113</v>
      </c>
      <c r="C60" s="3" t="s">
        <v>23</v>
      </c>
      <c r="D60" s="47">
        <v>44683</v>
      </c>
    </row>
    <row r="61" spans="2:4" x14ac:dyDescent="0.25">
      <c r="B61" s="3" t="s">
        <v>114</v>
      </c>
      <c r="C61" s="3" t="s">
        <v>23</v>
      </c>
      <c r="D61" s="47">
        <v>42187</v>
      </c>
    </row>
    <row r="62" spans="2:4" x14ac:dyDescent="0.25">
      <c r="B62" s="3" t="s">
        <v>115</v>
      </c>
      <c r="C62" s="3" t="s">
        <v>23</v>
      </c>
      <c r="D62" s="47">
        <v>44027</v>
      </c>
    </row>
    <row r="63" spans="2:4" x14ac:dyDescent="0.25">
      <c r="B63" s="3" t="s">
        <v>116</v>
      </c>
      <c r="C63" s="3" t="s">
        <v>23</v>
      </c>
      <c r="D63" s="47">
        <v>44027</v>
      </c>
    </row>
    <row r="64" spans="2:4" x14ac:dyDescent="0.25">
      <c r="B64" s="3" t="s">
        <v>117</v>
      </c>
      <c r="C64" s="3" t="s">
        <v>23</v>
      </c>
      <c r="D64" s="47">
        <v>42506</v>
      </c>
    </row>
    <row r="65" spans="2:4" x14ac:dyDescent="0.25">
      <c r="B65" s="3" t="s">
        <v>118</v>
      </c>
      <c r="C65" s="3" t="s">
        <v>23</v>
      </c>
      <c r="D65" s="47">
        <v>43195</v>
      </c>
    </row>
    <row r="66" spans="2:4" x14ac:dyDescent="0.25">
      <c r="B66" s="3" t="s">
        <v>119</v>
      </c>
      <c r="C66" s="3" t="s">
        <v>23</v>
      </c>
      <c r="D66" s="47">
        <v>44305</v>
      </c>
    </row>
    <row r="67" spans="2:4" x14ac:dyDescent="0.25">
      <c r="B67" s="3" t="s">
        <v>120</v>
      </c>
      <c r="C67" s="3" t="s">
        <v>23</v>
      </c>
      <c r="D67" s="47">
        <v>42619</v>
      </c>
    </row>
    <row r="68" spans="2:4" x14ac:dyDescent="0.25">
      <c r="B68" s="3" t="s">
        <v>121</v>
      </c>
      <c r="C68" s="3" t="s">
        <v>23</v>
      </c>
      <c r="D68" s="47">
        <v>39120</v>
      </c>
    </row>
    <row r="69" spans="2:4" x14ac:dyDescent="0.25">
      <c r="B69" s="3" t="s">
        <v>122</v>
      </c>
      <c r="C69" s="3" t="s">
        <v>23</v>
      </c>
      <c r="D69" s="47">
        <v>44243</v>
      </c>
    </row>
    <row r="70" spans="2:4" x14ac:dyDescent="0.25">
      <c r="B70" s="3" t="s">
        <v>123</v>
      </c>
      <c r="C70" s="3" t="s">
        <v>23</v>
      </c>
      <c r="D70" s="47">
        <v>44319</v>
      </c>
    </row>
    <row r="71" spans="2:4" x14ac:dyDescent="0.25">
      <c r="B71" s="3" t="s">
        <v>124</v>
      </c>
      <c r="C71" s="3" t="s">
        <v>23</v>
      </c>
      <c r="D71" s="47">
        <v>44711</v>
      </c>
    </row>
    <row r="72" spans="2:4" x14ac:dyDescent="0.25">
      <c r="B72" s="3" t="s">
        <v>125</v>
      </c>
      <c r="C72" s="3" t="s">
        <v>24</v>
      </c>
      <c r="D72" s="47">
        <v>44711</v>
      </c>
    </row>
    <row r="73" spans="2:4" x14ac:dyDescent="0.25">
      <c r="B73" s="3" t="s">
        <v>126</v>
      </c>
      <c r="C73" s="3" t="s">
        <v>24</v>
      </c>
      <c r="D73" s="47">
        <v>42767</v>
      </c>
    </row>
    <row r="74" spans="2:4" x14ac:dyDescent="0.25">
      <c r="B74" s="3" t="s">
        <v>127</v>
      </c>
      <c r="C74" s="3" t="s">
        <v>24</v>
      </c>
      <c r="D74" s="47">
        <v>41736</v>
      </c>
    </row>
    <row r="75" spans="2:4" x14ac:dyDescent="0.25">
      <c r="B75" s="3" t="s">
        <v>128</v>
      </c>
      <c r="C75" s="3" t="s">
        <v>24</v>
      </c>
      <c r="D75" s="47">
        <v>45103</v>
      </c>
    </row>
    <row r="76" spans="2:4" x14ac:dyDescent="0.25">
      <c r="B76" s="3" t="s">
        <v>129</v>
      </c>
      <c r="C76" s="3" t="s">
        <v>24</v>
      </c>
      <c r="D76" s="47">
        <v>44648</v>
      </c>
    </row>
    <row r="77" spans="2:4" x14ac:dyDescent="0.25">
      <c r="B77" s="3" t="s">
        <v>130</v>
      </c>
      <c r="C77" s="3" t="s">
        <v>24</v>
      </c>
      <c r="D77" s="47">
        <v>43879</v>
      </c>
    </row>
    <row r="78" spans="2:4" x14ac:dyDescent="0.25">
      <c r="B78" s="3" t="s">
        <v>131</v>
      </c>
      <c r="C78" s="3" t="s">
        <v>24</v>
      </c>
      <c r="D78" s="47">
        <v>43410</v>
      </c>
    </row>
    <row r="79" spans="2:4" x14ac:dyDescent="0.25">
      <c r="B79" s="3" t="s">
        <v>132</v>
      </c>
      <c r="C79" s="3" t="s">
        <v>24</v>
      </c>
      <c r="D79" s="47">
        <v>44928</v>
      </c>
    </row>
    <row r="80" spans="2:4" x14ac:dyDescent="0.25">
      <c r="B80" s="3" t="s">
        <v>133</v>
      </c>
      <c r="C80" s="3" t="s">
        <v>24</v>
      </c>
      <c r="D80" s="47">
        <v>42905</v>
      </c>
    </row>
    <row r="81" spans="2:4" x14ac:dyDescent="0.25">
      <c r="B81" s="3" t="s">
        <v>134</v>
      </c>
      <c r="C81" s="3" t="s">
        <v>24</v>
      </c>
      <c r="D81" s="47">
        <v>45089</v>
      </c>
    </row>
    <row r="82" spans="2:4" x14ac:dyDescent="0.25">
      <c r="B82" s="3" t="s">
        <v>135</v>
      </c>
      <c r="C82" s="3" t="s">
        <v>24</v>
      </c>
      <c r="D82" s="47">
        <v>45145</v>
      </c>
    </row>
    <row r="83" spans="2:4" x14ac:dyDescent="0.25">
      <c r="B83" s="3" t="s">
        <v>136</v>
      </c>
      <c r="C83" s="3" t="s">
        <v>24</v>
      </c>
      <c r="D83" s="47">
        <v>44775</v>
      </c>
    </row>
    <row r="84" spans="2:4" x14ac:dyDescent="0.25">
      <c r="B84" s="3" t="s">
        <v>137</v>
      </c>
      <c r="C84" s="3" t="s">
        <v>24</v>
      </c>
      <c r="D84" s="47">
        <v>44614</v>
      </c>
    </row>
    <row r="85" spans="2:4" x14ac:dyDescent="0.25">
      <c r="B85" s="3" t="s">
        <v>138</v>
      </c>
      <c r="C85" s="3" t="s">
        <v>25</v>
      </c>
      <c r="D85" s="47">
        <v>44607</v>
      </c>
    </row>
    <row r="86" spans="2:4" x14ac:dyDescent="0.25">
      <c r="B86" s="3" t="s">
        <v>139</v>
      </c>
      <c r="C86" s="3" t="s">
        <v>25</v>
      </c>
      <c r="D86" s="47">
        <v>44209</v>
      </c>
    </row>
    <row r="87" spans="2:4" x14ac:dyDescent="0.25">
      <c r="B87" s="3" t="s">
        <v>140</v>
      </c>
      <c r="C87" s="3" t="s">
        <v>25</v>
      </c>
      <c r="D87" s="47">
        <v>38687</v>
      </c>
    </row>
    <row r="88" spans="2:4" x14ac:dyDescent="0.25">
      <c r="B88" s="3" t="s">
        <v>141</v>
      </c>
      <c r="C88" s="3" t="s">
        <v>25</v>
      </c>
      <c r="D88" s="47">
        <v>41646</v>
      </c>
    </row>
    <row r="89" spans="2:4" x14ac:dyDescent="0.25">
      <c r="B89" s="3" t="s">
        <v>142</v>
      </c>
      <c r="C89" s="3" t="s">
        <v>25</v>
      </c>
      <c r="D89" s="47">
        <v>43558</v>
      </c>
    </row>
    <row r="90" spans="2:4" x14ac:dyDescent="0.25">
      <c r="B90" s="3" t="s">
        <v>143</v>
      </c>
      <c r="C90" s="3" t="s">
        <v>25</v>
      </c>
      <c r="D90" s="47">
        <v>45019</v>
      </c>
    </row>
    <row r="91" spans="2:4" x14ac:dyDescent="0.25">
      <c r="B91" s="3" t="s">
        <v>144</v>
      </c>
      <c r="C91" s="3" t="s">
        <v>25</v>
      </c>
      <c r="D91" s="47">
        <v>43179</v>
      </c>
    </row>
    <row r="92" spans="2:4" x14ac:dyDescent="0.25">
      <c r="B92" s="3" t="s">
        <v>145</v>
      </c>
      <c r="C92" s="3" t="s">
        <v>25</v>
      </c>
      <c r="D92" s="47">
        <v>43179</v>
      </c>
    </row>
    <row r="93" spans="2:4" x14ac:dyDescent="0.25">
      <c r="B93" s="3" t="s">
        <v>146</v>
      </c>
      <c r="C93" s="3" t="s">
        <v>25</v>
      </c>
      <c r="D93" s="47">
        <v>44446</v>
      </c>
    </row>
    <row r="94" spans="2:4" x14ac:dyDescent="0.25">
      <c r="B94" s="3" t="s">
        <v>147</v>
      </c>
      <c r="C94" s="3" t="s">
        <v>25</v>
      </c>
      <c r="D94" s="47">
        <v>45180</v>
      </c>
    </row>
    <row r="95" spans="2:4" x14ac:dyDescent="0.25">
      <c r="B95" s="3" t="s">
        <v>148</v>
      </c>
      <c r="C95" s="3" t="s">
        <v>25</v>
      </c>
      <c r="D95" s="47">
        <v>44746</v>
      </c>
    </row>
    <row r="96" spans="2:4" x14ac:dyDescent="0.25">
      <c r="B96" s="3" t="s">
        <v>149</v>
      </c>
      <c r="C96" s="3" t="s">
        <v>25</v>
      </c>
      <c r="D96" s="47">
        <v>44578</v>
      </c>
    </row>
    <row r="97" spans="2:4" x14ac:dyDescent="0.25">
      <c r="B97" s="3" t="s">
        <v>150</v>
      </c>
      <c r="C97" s="3" t="s">
        <v>25</v>
      </c>
      <c r="D97" s="47" t="s">
        <v>54</v>
      </c>
    </row>
    <row r="98" spans="2:4" x14ac:dyDescent="0.25">
      <c r="B98" s="3" t="s">
        <v>151</v>
      </c>
      <c r="C98" s="3" t="s">
        <v>25</v>
      </c>
      <c r="D98" s="47">
        <v>44307</v>
      </c>
    </row>
    <row r="99" spans="2:4" x14ac:dyDescent="0.25">
      <c r="B99" s="3" t="s">
        <v>152</v>
      </c>
      <c r="C99" s="3" t="s">
        <v>25</v>
      </c>
      <c r="D99" s="47">
        <v>45222</v>
      </c>
    </row>
    <row r="100" spans="2:4" x14ac:dyDescent="0.25">
      <c r="B100" s="3" t="s">
        <v>153</v>
      </c>
      <c r="C100" s="3" t="s">
        <v>25</v>
      </c>
      <c r="D100" s="47">
        <v>44942</v>
      </c>
    </row>
    <row r="101" spans="2:4" x14ac:dyDescent="0.25">
      <c r="B101" s="3" t="s">
        <v>154</v>
      </c>
      <c r="C101" s="3" t="s">
        <v>33</v>
      </c>
      <c r="D101" s="47">
        <v>39454</v>
      </c>
    </row>
    <row r="102" spans="2:4" x14ac:dyDescent="0.25">
      <c r="B102" s="3" t="s">
        <v>155</v>
      </c>
      <c r="C102" s="3" t="s">
        <v>33</v>
      </c>
      <c r="D102" s="47">
        <v>44438</v>
      </c>
    </row>
    <row r="103" spans="2:4" x14ac:dyDescent="0.25">
      <c r="B103" s="3" t="s">
        <v>156</v>
      </c>
      <c r="C103" s="3" t="s">
        <v>33</v>
      </c>
      <c r="D103" s="47">
        <v>44963</v>
      </c>
    </row>
    <row r="104" spans="2:4" x14ac:dyDescent="0.25">
      <c r="B104" s="3" t="s">
        <v>157</v>
      </c>
      <c r="C104" s="3" t="s">
        <v>9</v>
      </c>
      <c r="D104" s="47" t="s">
        <v>54</v>
      </c>
    </row>
    <row r="105" spans="2:4" x14ac:dyDescent="0.25">
      <c r="B105" s="3" t="s">
        <v>158</v>
      </c>
      <c r="C105" s="3" t="s">
        <v>9</v>
      </c>
      <c r="D105" s="47">
        <v>44480</v>
      </c>
    </row>
    <row r="106" spans="2:4" x14ac:dyDescent="0.25">
      <c r="B106" s="3" t="s">
        <v>159</v>
      </c>
      <c r="C106" s="3" t="s">
        <v>9</v>
      </c>
      <c r="D106" s="47">
        <v>38657</v>
      </c>
    </row>
    <row r="107" spans="2:4" x14ac:dyDescent="0.25">
      <c r="B107" s="3" t="s">
        <v>160</v>
      </c>
      <c r="C107" s="3" t="s">
        <v>9</v>
      </c>
      <c r="D107" s="47">
        <v>45159</v>
      </c>
    </row>
    <row r="108" spans="2:4" x14ac:dyDescent="0.25">
      <c r="B108" s="3" t="s">
        <v>161</v>
      </c>
      <c r="C108" s="3" t="s">
        <v>9</v>
      </c>
      <c r="D108" s="47">
        <v>38777</v>
      </c>
    </row>
    <row r="109" spans="2:4" x14ac:dyDescent="0.25">
      <c r="B109" s="3" t="s">
        <v>162</v>
      </c>
      <c r="C109" s="3" t="s">
        <v>9</v>
      </c>
      <c r="D109" s="47">
        <v>45033</v>
      </c>
    </row>
    <row r="110" spans="2:4" x14ac:dyDescent="0.25">
      <c r="B110" s="3" t="s">
        <v>163</v>
      </c>
      <c r="C110" s="3" t="s">
        <v>26</v>
      </c>
      <c r="D110" s="47">
        <v>44866</v>
      </c>
    </row>
    <row r="111" spans="2:4" x14ac:dyDescent="0.25">
      <c r="B111" s="3" t="s">
        <v>164</v>
      </c>
      <c r="C111" s="3" t="s">
        <v>26</v>
      </c>
      <c r="D111" s="47">
        <v>44816</v>
      </c>
    </row>
    <row r="112" spans="2:4" x14ac:dyDescent="0.25">
      <c r="B112" s="3" t="s">
        <v>165</v>
      </c>
      <c r="C112" s="3" t="s">
        <v>26</v>
      </c>
      <c r="D112" s="47">
        <v>43626</v>
      </c>
    </row>
    <row r="113" spans="2:4" x14ac:dyDescent="0.25">
      <c r="B113" s="3" t="s">
        <v>166</v>
      </c>
      <c r="C113" s="3" t="s">
        <v>26</v>
      </c>
      <c r="D113" s="47">
        <v>41122</v>
      </c>
    </row>
    <row r="114" spans="2:4" x14ac:dyDescent="0.25">
      <c r="B114" s="3" t="s">
        <v>167</v>
      </c>
      <c r="C114" s="3" t="s">
        <v>26</v>
      </c>
      <c r="D114" s="47">
        <v>44655</v>
      </c>
    </row>
    <row r="115" spans="2:4" x14ac:dyDescent="0.25">
      <c r="B115" s="3" t="s">
        <v>168</v>
      </c>
      <c r="C115" s="3" t="s">
        <v>27</v>
      </c>
      <c r="D115" s="47">
        <v>44417</v>
      </c>
    </row>
    <row r="116" spans="2:4" x14ac:dyDescent="0.25">
      <c r="B116" s="3" t="s">
        <v>169</v>
      </c>
      <c r="C116" s="3" t="s">
        <v>27</v>
      </c>
      <c r="D116" s="47">
        <v>43678</v>
      </c>
    </row>
    <row r="117" spans="2:4" x14ac:dyDescent="0.25">
      <c r="B117" s="3" t="s">
        <v>170</v>
      </c>
      <c r="C117" s="3" t="s">
        <v>27</v>
      </c>
      <c r="D117" s="47">
        <v>44335</v>
      </c>
    </row>
    <row r="118" spans="2:4" x14ac:dyDescent="0.25">
      <c r="B118" s="3" t="s">
        <v>171</v>
      </c>
      <c r="C118" s="3" t="s">
        <v>27</v>
      </c>
      <c r="D118" s="47">
        <v>44739</v>
      </c>
    </row>
    <row r="119" spans="2:4" x14ac:dyDescent="0.25">
      <c r="B119" s="3" t="s">
        <v>172</v>
      </c>
      <c r="C119" s="3" t="s">
        <v>28</v>
      </c>
      <c r="D119" s="47">
        <v>45005</v>
      </c>
    </row>
    <row r="120" spans="2:4" x14ac:dyDescent="0.25">
      <c r="B120" s="3" t="s">
        <v>173</v>
      </c>
      <c r="C120" s="3" t="s">
        <v>28</v>
      </c>
      <c r="D120" s="47">
        <v>30284</v>
      </c>
    </row>
    <row r="121" spans="2:4" x14ac:dyDescent="0.25">
      <c r="B121" s="3" t="s">
        <v>174</v>
      </c>
      <c r="C121" s="3" t="s">
        <v>28</v>
      </c>
      <c r="D121" s="47">
        <v>43195</v>
      </c>
    </row>
    <row r="122" spans="2:4" x14ac:dyDescent="0.25">
      <c r="B122" s="3" t="s">
        <v>175</v>
      </c>
      <c r="C122" s="3" t="s">
        <v>28</v>
      </c>
      <c r="D122" s="47">
        <v>44958</v>
      </c>
    </row>
    <row r="123" spans="2:4" x14ac:dyDescent="0.25">
      <c r="B123" s="3" t="s">
        <v>176</v>
      </c>
      <c r="C123" s="3" t="s">
        <v>28</v>
      </c>
      <c r="D123" s="47">
        <v>44988</v>
      </c>
    </row>
    <row r="124" spans="2:4" x14ac:dyDescent="0.25">
      <c r="B124" s="3" t="s">
        <v>177</v>
      </c>
      <c r="C124" s="3" t="s">
        <v>28</v>
      </c>
      <c r="D124" s="47">
        <v>43346</v>
      </c>
    </row>
    <row r="125" spans="2:4" x14ac:dyDescent="0.25">
      <c r="B125" s="3" t="s">
        <v>178</v>
      </c>
      <c r="C125" s="3" t="s">
        <v>28</v>
      </c>
      <c r="D125" s="47">
        <v>43160</v>
      </c>
    </row>
    <row r="126" spans="2:4" x14ac:dyDescent="0.25">
      <c r="B126" s="3" t="s">
        <v>179</v>
      </c>
      <c r="C126" s="3" t="s">
        <v>28</v>
      </c>
      <c r="D126" s="47">
        <v>44984</v>
      </c>
    </row>
    <row r="127" spans="2:4" x14ac:dyDescent="0.25">
      <c r="B127" s="3" t="s">
        <v>180</v>
      </c>
      <c r="C127" s="3" t="s">
        <v>28</v>
      </c>
      <c r="D127" s="47">
        <v>42758</v>
      </c>
    </row>
    <row r="128" spans="2:4" x14ac:dyDescent="0.25">
      <c r="B128" s="3" t="s">
        <v>181</v>
      </c>
      <c r="C128" s="3" t="s">
        <v>28</v>
      </c>
      <c r="D128" s="47">
        <v>44452</v>
      </c>
    </row>
    <row r="129" spans="2:4" x14ac:dyDescent="0.25">
      <c r="B129" s="3" t="s">
        <v>183</v>
      </c>
      <c r="C129" s="3" t="s">
        <v>34</v>
      </c>
      <c r="D129" s="47">
        <v>43437</v>
      </c>
    </row>
    <row r="130" spans="2:4" x14ac:dyDescent="0.25">
      <c r="B130" s="3" t="s">
        <v>184</v>
      </c>
      <c r="C130" s="3" t="s">
        <v>34</v>
      </c>
      <c r="D130" s="47">
        <v>44697</v>
      </c>
    </row>
    <row r="131" spans="2:4" x14ac:dyDescent="0.25">
      <c r="B131" s="3" t="s">
        <v>185</v>
      </c>
      <c r="C131" s="3" t="s">
        <v>34</v>
      </c>
      <c r="D131" s="47">
        <v>44392</v>
      </c>
    </row>
    <row r="132" spans="2:4" x14ac:dyDescent="0.25">
      <c r="B132" s="3" t="s">
        <v>186</v>
      </c>
      <c r="C132" s="3" t="s">
        <v>34</v>
      </c>
      <c r="D132" s="47">
        <v>44970</v>
      </c>
    </row>
    <row r="133" spans="2:4" x14ac:dyDescent="0.25">
      <c r="B133" s="3" t="s">
        <v>187</v>
      </c>
      <c r="C133" s="3" t="s">
        <v>34</v>
      </c>
      <c r="D133" s="47">
        <v>45201</v>
      </c>
    </row>
    <row r="134" spans="2:4" x14ac:dyDescent="0.25">
      <c r="B134" s="3" t="s">
        <v>188</v>
      </c>
      <c r="C134" s="3" t="s">
        <v>34</v>
      </c>
      <c r="D134" s="47">
        <v>44743</v>
      </c>
    </row>
    <row r="135" spans="2:4" x14ac:dyDescent="0.25">
      <c r="B135" s="3" t="s">
        <v>189</v>
      </c>
      <c r="C135" s="3" t="s">
        <v>34</v>
      </c>
      <c r="D135" s="47">
        <v>44655</v>
      </c>
    </row>
    <row r="136" spans="2:4" x14ac:dyDescent="0.25">
      <c r="B136" s="3" t="s">
        <v>190</v>
      </c>
      <c r="C136" s="3" t="s">
        <v>34</v>
      </c>
      <c r="D136" s="47">
        <v>44621</v>
      </c>
    </row>
    <row r="137" spans="2:4" x14ac:dyDescent="0.25">
      <c r="B137" s="48" t="s">
        <v>191</v>
      </c>
      <c r="C137" s="3" t="s">
        <v>34</v>
      </c>
      <c r="D137" s="47">
        <v>45139</v>
      </c>
    </row>
    <row r="138" spans="2:4" x14ac:dyDescent="0.25">
      <c r="B138" s="48" t="s">
        <v>192</v>
      </c>
      <c r="C138" s="3" t="s">
        <v>34</v>
      </c>
      <c r="D138" s="47">
        <v>44648</v>
      </c>
    </row>
    <row r="139" spans="2:4" x14ac:dyDescent="0.25">
      <c r="B139" s="3" t="s">
        <v>193</v>
      </c>
      <c r="C139" s="3" t="s">
        <v>34</v>
      </c>
      <c r="D139" s="47">
        <v>44621</v>
      </c>
    </row>
    <row r="140" spans="2:4" x14ac:dyDescent="0.25">
      <c r="B140" s="3" t="s">
        <v>194</v>
      </c>
      <c r="C140" s="3" t="s">
        <v>34</v>
      </c>
      <c r="D140" s="47">
        <v>43892</v>
      </c>
    </row>
    <row r="141" spans="2:4" x14ac:dyDescent="0.25">
      <c r="B141" s="3" t="s">
        <v>195</v>
      </c>
      <c r="C141" s="3" t="s">
        <v>34</v>
      </c>
      <c r="D141" s="47">
        <v>45054</v>
      </c>
    </row>
    <row r="142" spans="2:4" x14ac:dyDescent="0.25">
      <c r="B142" s="3" t="s">
        <v>196</v>
      </c>
      <c r="C142" s="3" t="s">
        <v>34</v>
      </c>
      <c r="D142" s="47">
        <v>45054</v>
      </c>
    </row>
    <row r="143" spans="2:4" x14ac:dyDescent="0.25">
      <c r="B143" s="3" t="s">
        <v>197</v>
      </c>
      <c r="C143" s="3" t="s">
        <v>34</v>
      </c>
      <c r="D143" s="47"/>
    </row>
    <row r="144" spans="2:4" ht="13.9" customHeight="1" x14ac:dyDescent="0.25">
      <c r="B144" s="3" t="s">
        <v>198</v>
      </c>
      <c r="C144" s="3" t="s">
        <v>34</v>
      </c>
      <c r="D144" s="47">
        <v>44102</v>
      </c>
    </row>
    <row r="145" spans="2:4" x14ac:dyDescent="0.25">
      <c r="B145" s="3" t="s">
        <v>199</v>
      </c>
      <c r="C145" s="3" t="s">
        <v>34</v>
      </c>
      <c r="D145" s="47">
        <v>44326</v>
      </c>
    </row>
    <row r="146" spans="2:4" x14ac:dyDescent="0.25">
      <c r="B146" s="3" t="s">
        <v>200</v>
      </c>
      <c r="C146" s="3" t="s">
        <v>34</v>
      </c>
      <c r="D146" s="47">
        <v>44291</v>
      </c>
    </row>
    <row r="147" spans="2:4" x14ac:dyDescent="0.25">
      <c r="B147" s="3" t="s">
        <v>201</v>
      </c>
      <c r="C147" s="3" t="s">
        <v>34</v>
      </c>
      <c r="D147" s="47">
        <v>44593</v>
      </c>
    </row>
    <row r="148" spans="2:4" x14ac:dyDescent="0.25">
      <c r="B148" s="3" t="s">
        <v>202</v>
      </c>
      <c r="C148" s="3" t="s">
        <v>34</v>
      </c>
      <c r="D148" s="47">
        <v>45054</v>
      </c>
    </row>
    <row r="149" spans="2:4" x14ac:dyDescent="0.25">
      <c r="B149" s="3" t="s">
        <v>203</v>
      </c>
      <c r="C149" s="3" t="s">
        <v>34</v>
      </c>
      <c r="D149" s="47">
        <v>45085</v>
      </c>
    </row>
    <row r="150" spans="2:4" x14ac:dyDescent="0.25">
      <c r="B150" s="3" t="s">
        <v>204</v>
      </c>
      <c r="C150" s="3" t="s">
        <v>34</v>
      </c>
      <c r="D150" s="47">
        <v>44734</v>
      </c>
    </row>
    <row r="151" spans="2:4" x14ac:dyDescent="0.25">
      <c r="B151" s="3" t="s">
        <v>205</v>
      </c>
      <c r="C151" s="3" t="s">
        <v>34</v>
      </c>
      <c r="D151" s="47">
        <v>44830</v>
      </c>
    </row>
    <row r="152" spans="2:4" x14ac:dyDescent="0.25">
      <c r="B152" s="3" t="s">
        <v>206</v>
      </c>
      <c r="C152" s="3" t="s">
        <v>34</v>
      </c>
      <c r="D152" s="47">
        <v>44929</v>
      </c>
    </row>
    <row r="153" spans="2:4" x14ac:dyDescent="0.25">
      <c r="B153" s="3" t="s">
        <v>207</v>
      </c>
      <c r="C153" s="3" t="s">
        <v>34</v>
      </c>
      <c r="D153" s="47">
        <v>44720</v>
      </c>
    </row>
    <row r="154" spans="2:4" x14ac:dyDescent="0.25">
      <c r="B154" s="3" t="s">
        <v>209</v>
      </c>
      <c r="C154" s="3" t="s">
        <v>35</v>
      </c>
      <c r="D154" s="47">
        <v>44092</v>
      </c>
    </row>
    <row r="155" spans="2:4" x14ac:dyDescent="0.25">
      <c r="B155" s="3" t="s">
        <v>210</v>
      </c>
      <c r="C155" s="3" t="s">
        <v>35</v>
      </c>
      <c r="D155" s="47">
        <v>43178</v>
      </c>
    </row>
    <row r="156" spans="2:4" x14ac:dyDescent="0.25">
      <c r="B156" s="3" t="s">
        <v>211</v>
      </c>
      <c r="C156" s="3" t="s">
        <v>35</v>
      </c>
      <c r="D156" s="47">
        <v>45187</v>
      </c>
    </row>
    <row r="157" spans="2:4" x14ac:dyDescent="0.25">
      <c r="B157" s="3" t="s">
        <v>212</v>
      </c>
      <c r="C157" s="3" t="s">
        <v>35</v>
      </c>
      <c r="D157" s="47">
        <v>43788</v>
      </c>
    </row>
    <row r="158" spans="2:4" x14ac:dyDescent="0.25">
      <c r="B158" s="3" t="s">
        <v>213</v>
      </c>
      <c r="C158" s="3" t="s">
        <v>35</v>
      </c>
      <c r="D158" s="47">
        <v>44565</v>
      </c>
    </row>
    <row r="159" spans="2:4" x14ac:dyDescent="0.25">
      <c r="B159" s="3" t="s">
        <v>214</v>
      </c>
      <c r="C159" s="3" t="s">
        <v>35</v>
      </c>
      <c r="D159" s="47">
        <v>45078</v>
      </c>
    </row>
    <row r="160" spans="2:4" x14ac:dyDescent="0.25">
      <c r="B160" s="3" t="s">
        <v>215</v>
      </c>
      <c r="C160" s="3" t="s">
        <v>35</v>
      </c>
      <c r="D160" s="47">
        <v>42675</v>
      </c>
    </row>
    <row r="161" spans="2:4" x14ac:dyDescent="0.25">
      <c r="B161" s="3" t="s">
        <v>216</v>
      </c>
      <c r="C161" s="3" t="s">
        <v>35</v>
      </c>
      <c r="D161" s="47" t="s">
        <v>54</v>
      </c>
    </row>
    <row r="162" spans="2:4" x14ac:dyDescent="0.25">
      <c r="B162" s="3" t="s">
        <v>217</v>
      </c>
      <c r="C162" s="3" t="s">
        <v>35</v>
      </c>
      <c r="D162" s="47">
        <v>44078</v>
      </c>
    </row>
    <row r="163" spans="2:4" x14ac:dyDescent="0.25">
      <c r="B163" s="3" t="s">
        <v>218</v>
      </c>
      <c r="C163" s="3" t="s">
        <v>35</v>
      </c>
      <c r="D163" s="47" t="s">
        <v>54</v>
      </c>
    </row>
    <row r="164" spans="2:4" x14ac:dyDescent="0.25">
      <c r="B164" s="3" t="s">
        <v>219</v>
      </c>
      <c r="C164" s="3" t="s">
        <v>35</v>
      </c>
      <c r="D164" s="47">
        <v>44685</v>
      </c>
    </row>
    <row r="165" spans="2:4" x14ac:dyDescent="0.25">
      <c r="B165" s="3" t="s">
        <v>220</v>
      </c>
      <c r="C165" s="3" t="s">
        <v>35</v>
      </c>
      <c r="D165" s="47">
        <v>44438</v>
      </c>
    </row>
    <row r="166" spans="2:4" x14ac:dyDescent="0.25">
      <c r="B166" s="3" t="s">
        <v>221</v>
      </c>
      <c r="C166" s="3" t="s">
        <v>35</v>
      </c>
      <c r="D166" s="47">
        <v>44067</v>
      </c>
    </row>
    <row r="167" spans="2:4" x14ac:dyDescent="0.25">
      <c r="B167" s="3" t="s">
        <v>222</v>
      </c>
      <c r="C167" s="3" t="s">
        <v>35</v>
      </c>
      <c r="D167" s="47">
        <v>43160</v>
      </c>
    </row>
    <row r="168" spans="2:4" x14ac:dyDescent="0.25">
      <c r="B168" s="3" t="s">
        <v>223</v>
      </c>
      <c r="C168" s="3" t="s">
        <v>35</v>
      </c>
      <c r="D168" s="47">
        <v>44438</v>
      </c>
    </row>
    <row r="169" spans="2:4" x14ac:dyDescent="0.25">
      <c r="B169" s="3" t="s">
        <v>224</v>
      </c>
      <c r="C169" s="3" t="s">
        <v>35</v>
      </c>
      <c r="D169" s="47" t="s">
        <v>54</v>
      </c>
    </row>
    <row r="170" spans="2:4" x14ac:dyDescent="0.25">
      <c r="B170" s="3" t="s">
        <v>225</v>
      </c>
      <c r="C170" s="3" t="s">
        <v>35</v>
      </c>
      <c r="D170" s="47">
        <v>44900</v>
      </c>
    </row>
    <row r="171" spans="2:4" x14ac:dyDescent="0.25">
      <c r="B171" s="3" t="s">
        <v>226</v>
      </c>
      <c r="C171" s="3" t="s">
        <v>36</v>
      </c>
      <c r="D171" s="47">
        <v>45208</v>
      </c>
    </row>
    <row r="172" spans="2:4" x14ac:dyDescent="0.25">
      <c r="B172" s="3" t="s">
        <v>227</v>
      </c>
      <c r="C172" s="3" t="s">
        <v>36</v>
      </c>
      <c r="D172" s="47" t="s">
        <v>54</v>
      </c>
    </row>
    <row r="173" spans="2:4" x14ac:dyDescent="0.25">
      <c r="B173" s="3" t="s">
        <v>228</v>
      </c>
      <c r="C173" s="3" t="s">
        <v>36</v>
      </c>
      <c r="D173" s="47">
        <v>45162</v>
      </c>
    </row>
    <row r="174" spans="2:4" x14ac:dyDescent="0.25">
      <c r="B174" s="3" t="s">
        <v>229</v>
      </c>
      <c r="C174" s="3" t="s">
        <v>36</v>
      </c>
      <c r="D174" s="47" t="s">
        <v>54</v>
      </c>
    </row>
    <row r="175" spans="2:4" x14ac:dyDescent="0.25">
      <c r="B175" s="3" t="s">
        <v>230</v>
      </c>
      <c r="C175" s="3" t="s">
        <v>36</v>
      </c>
      <c r="D175" s="47">
        <v>44963</v>
      </c>
    </row>
    <row r="176" spans="2:4" x14ac:dyDescent="0.25">
      <c r="B176" s="3" t="s">
        <v>231</v>
      </c>
      <c r="C176" s="3" t="s">
        <v>37</v>
      </c>
      <c r="D176" s="47">
        <v>44896</v>
      </c>
    </row>
    <row r="177" spans="2:4" x14ac:dyDescent="0.25">
      <c r="B177" s="3" t="s">
        <v>232</v>
      </c>
      <c r="C177" s="3" t="s">
        <v>37</v>
      </c>
      <c r="D177" s="47">
        <v>43836</v>
      </c>
    </row>
    <row r="178" spans="2:4" x14ac:dyDescent="0.25">
      <c r="B178" s="3" t="s">
        <v>233</v>
      </c>
      <c r="C178" s="3" t="s">
        <v>38</v>
      </c>
      <c r="D178" s="47" t="s">
        <v>54</v>
      </c>
    </row>
    <row r="179" spans="2:4" x14ac:dyDescent="0.25">
      <c r="B179" s="3" t="s">
        <v>234</v>
      </c>
      <c r="C179" s="3" t="s">
        <v>38</v>
      </c>
      <c r="D179" s="47">
        <v>44027</v>
      </c>
    </row>
    <row r="180" spans="2:4" x14ac:dyDescent="0.25">
      <c r="B180" s="3" t="s">
        <v>235</v>
      </c>
      <c r="C180" s="3" t="s">
        <v>39</v>
      </c>
      <c r="D180" s="47">
        <v>44711</v>
      </c>
    </row>
    <row r="181" spans="2:4" x14ac:dyDescent="0.25">
      <c r="B181" s="3" t="s">
        <v>236</v>
      </c>
      <c r="C181" s="3" t="s">
        <v>40</v>
      </c>
      <c r="D181" s="47">
        <v>44277</v>
      </c>
    </row>
    <row r="182" spans="2:4" x14ac:dyDescent="0.25">
      <c r="B182" s="3" t="s">
        <v>237</v>
      </c>
      <c r="C182" s="3" t="s">
        <v>40</v>
      </c>
      <c r="D182" s="47">
        <v>44713</v>
      </c>
    </row>
    <row r="183" spans="2:4" x14ac:dyDescent="0.25">
      <c r="B183" s="3" t="s">
        <v>238</v>
      </c>
      <c r="C183" s="3" t="s">
        <v>40</v>
      </c>
      <c r="D183" s="47">
        <v>44306</v>
      </c>
    </row>
    <row r="184" spans="2:4" x14ac:dyDescent="0.25">
      <c r="B184" s="5" t="s">
        <v>239</v>
      </c>
      <c r="C184" s="5" t="s">
        <v>242</v>
      </c>
      <c r="D184" s="46"/>
    </row>
    <row r="185" spans="2:4" x14ac:dyDescent="0.25">
      <c r="B185" s="5" t="s">
        <v>240</v>
      </c>
      <c r="C185" s="5" t="s">
        <v>242</v>
      </c>
      <c r="D185" s="47">
        <v>44986</v>
      </c>
    </row>
    <row r="186" spans="2:4" x14ac:dyDescent="0.25">
      <c r="B186" s="5" t="s">
        <v>241</v>
      </c>
      <c r="C186" s="5" t="s">
        <v>242</v>
      </c>
      <c r="D186" s="46"/>
    </row>
    <row r="187" spans="2:4" x14ac:dyDescent="0.25">
      <c r="D187"/>
    </row>
    <row r="188" spans="2:4" x14ac:dyDescent="0.25">
      <c r="D188"/>
    </row>
    <row r="189" spans="2:4" x14ac:dyDescent="0.25">
      <c r="D189"/>
    </row>
    <row r="190" spans="2:4" x14ac:dyDescent="0.25">
      <c r="D190"/>
    </row>
    <row r="191" spans="2:4" x14ac:dyDescent="0.25">
      <c r="D191"/>
    </row>
    <row r="192" spans="2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</sheetData>
  <phoneticPr fontId="5" type="noConversion"/>
  <dataValidations count="2">
    <dataValidation type="list" allowBlank="1" showInputMessage="1" showErrorMessage="1" sqref="B186" xr:uid="{00000000-0002-0000-0500-000000000000}">
      <formula1>#REF!</formula1>
    </dataValidation>
    <dataValidation type="list" allowBlank="1" showInputMessage="1" showErrorMessage="1" sqref="B157:B183 B139:B155 B100:B106 B95:B98 B108:B137 B21:B93 B10:B19 B6:B8" xr:uid="{00000000-0002-0000-0500-000001000000}">
      <formula1>$B$5:$B$1048576</formula1>
    </dataValidation>
  </dataValidations>
  <hyperlinks>
    <hyperlink ref="B107" r:id="rId1" display="https://xaqwbkuvs3sh07b-dbcorporate2.adb.ca-toronto-1.oraclecloudapps.com/ords/r/it_assets/it-asset-management/assigned-assets?p66_id=2588&amp;clear=18&amp;session=8906475689459&amp;cs=3reyacurclA7SEy57mkwqJ6i57TJ3-DvcjMu3QVRmaiAxrRhCMFLOb6WMiWC3sxvd9ltsE7OrJo0bdl2us1xJxg" xr:uid="{00000000-0004-0000-0500-000000000000}"/>
    <hyperlink ref="B99" r:id="rId2" display="https://xaqwbkuvs3sh07b-dbcorporate2.adb.ca-toronto-1.oraclecloudapps.com/ords/r/it_assets/it-asset-management/assigned-assets?p66_id=2748&amp;clear=18&amp;session=247395538710&amp;cs=3w2w2ZK_Zv39NN621xufk_yZK4fhXBEXVwRPwtAmTxkTC9edUtRiPQVlFzmxJ6Ae4zDMzR1atqbzwR1fGUouF9w" xr:uid="{00000000-0004-0000-0500-000001000000}"/>
    <hyperlink ref="B138" r:id="rId3" display="https://xaqwbkuvs3sh07b-dbcorporate2.adb.ca-toronto-1.oraclecloudapps.com/ords/r/it_assets/it-asset-management/assigned-assets?p66_id=1928&amp;clear=18&amp;session=247395538710&amp;cs=3U0Vr10R3OG56r-zG4QU8Mril8ab3Lfm-rxreuqSy3Em17ak9lotORbkUaEjaeKpzahBz29GXmweYh-mot-xq9g" xr:uid="{00000000-0004-0000-0500-000002000000}"/>
  </hyperlinks>
  <pageMargins left="0.7" right="0.7" top="0.75" bottom="0.75" header="0.3" footer="0.3"/>
  <pageSetup orientation="portrait" r:id="rId4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71AD-65DB-4F26-9EE9-740CC19E2AB9}">
  <dimension ref="A1:C183"/>
  <sheetViews>
    <sheetView topLeftCell="A43" workbookViewId="0">
      <selection activeCell="C60" sqref="C60"/>
    </sheetView>
  </sheetViews>
  <sheetFormatPr defaultRowHeight="15" x14ac:dyDescent="0.25"/>
  <cols>
    <col min="1" max="1" width="21.7109375" customWidth="1"/>
    <col min="2" max="2" width="18.85546875" customWidth="1"/>
    <col min="3" max="3" width="25.85546875" customWidth="1"/>
  </cols>
  <sheetData>
    <row r="1" spans="1:3" x14ac:dyDescent="0.25">
      <c r="A1" t="s">
        <v>4</v>
      </c>
      <c r="B1" t="s">
        <v>0</v>
      </c>
      <c r="C1" t="s">
        <v>49</v>
      </c>
    </row>
    <row r="2" spans="1:3" x14ac:dyDescent="0.25">
      <c r="A2" t="s">
        <v>248</v>
      </c>
      <c r="B2" t="s">
        <v>42</v>
      </c>
      <c r="C2" s="53">
        <v>36350</v>
      </c>
    </row>
    <row r="3" spans="1:3" x14ac:dyDescent="0.25">
      <c r="A3" t="s">
        <v>55</v>
      </c>
      <c r="B3" t="s">
        <v>32</v>
      </c>
      <c r="C3" s="53">
        <v>44774</v>
      </c>
    </row>
    <row r="4" spans="1:3" x14ac:dyDescent="0.25">
      <c r="A4" t="s">
        <v>56</v>
      </c>
      <c r="B4" t="s">
        <v>16</v>
      </c>
      <c r="C4" s="53">
        <v>44676</v>
      </c>
    </row>
    <row r="5" spans="1:3" x14ac:dyDescent="0.25">
      <c r="A5" t="s">
        <v>57</v>
      </c>
      <c r="B5" t="s">
        <v>16</v>
      </c>
      <c r="C5" s="53">
        <v>44834</v>
      </c>
    </row>
    <row r="6" spans="1:3" x14ac:dyDescent="0.25">
      <c r="A6" t="s">
        <v>58</v>
      </c>
      <c r="B6" t="s">
        <v>17</v>
      </c>
      <c r="C6" s="53">
        <v>44221</v>
      </c>
    </row>
    <row r="7" spans="1:3" x14ac:dyDescent="0.25">
      <c r="A7" t="s">
        <v>59</v>
      </c>
      <c r="B7" t="s">
        <v>17</v>
      </c>
      <c r="C7" s="53">
        <v>44363</v>
      </c>
    </row>
    <row r="8" spans="1:3" x14ac:dyDescent="0.25">
      <c r="A8" t="s">
        <v>60</v>
      </c>
      <c r="B8" t="s">
        <v>17</v>
      </c>
      <c r="C8" s="53">
        <v>44942</v>
      </c>
    </row>
    <row r="9" spans="1:3" x14ac:dyDescent="0.25">
      <c r="A9" t="s">
        <v>61</v>
      </c>
      <c r="B9" t="s">
        <v>18</v>
      </c>
      <c r="C9" s="53">
        <v>43719</v>
      </c>
    </row>
    <row r="10" spans="1:3" x14ac:dyDescent="0.25">
      <c r="A10" t="s">
        <v>62</v>
      </c>
      <c r="B10" t="s">
        <v>18</v>
      </c>
      <c r="C10" s="53">
        <v>45082</v>
      </c>
    </row>
    <row r="11" spans="1:3" x14ac:dyDescent="0.25">
      <c r="A11" t="s">
        <v>64</v>
      </c>
      <c r="B11" t="s">
        <v>18</v>
      </c>
      <c r="C11" s="53">
        <v>45131</v>
      </c>
    </row>
    <row r="12" spans="1:3" x14ac:dyDescent="0.25">
      <c r="A12" t="s">
        <v>65</v>
      </c>
      <c r="B12" t="s">
        <v>8</v>
      </c>
      <c r="C12" s="53">
        <v>43992</v>
      </c>
    </row>
    <row r="13" spans="1:3" x14ac:dyDescent="0.25">
      <c r="A13" t="s">
        <v>66</v>
      </c>
      <c r="B13" t="s">
        <v>8</v>
      </c>
      <c r="C13" s="53">
        <v>44284</v>
      </c>
    </row>
    <row r="14" spans="1:3" x14ac:dyDescent="0.25">
      <c r="A14" t="s">
        <v>67</v>
      </c>
      <c r="B14" t="s">
        <v>19</v>
      </c>
      <c r="C14" s="53">
        <v>45012</v>
      </c>
    </row>
    <row r="15" spans="1:3" x14ac:dyDescent="0.25">
      <c r="A15" t="s">
        <v>68</v>
      </c>
      <c r="B15" t="s">
        <v>19</v>
      </c>
      <c r="C15" s="53">
        <v>43906</v>
      </c>
    </row>
    <row r="16" spans="1:3" x14ac:dyDescent="0.25">
      <c r="A16" t="s">
        <v>69</v>
      </c>
      <c r="B16" t="s">
        <v>19</v>
      </c>
      <c r="C16" s="53">
        <v>43906</v>
      </c>
    </row>
    <row r="17" spans="1:3" x14ac:dyDescent="0.25">
      <c r="A17" t="s">
        <v>71</v>
      </c>
      <c r="B17" t="s">
        <v>20</v>
      </c>
      <c r="C17" s="53">
        <v>45180</v>
      </c>
    </row>
    <row r="18" spans="1:3" x14ac:dyDescent="0.25">
      <c r="A18" t="s">
        <v>72</v>
      </c>
      <c r="B18" t="s">
        <v>20</v>
      </c>
      <c r="C18" s="53">
        <v>44748</v>
      </c>
    </row>
    <row r="19" spans="1:3" x14ac:dyDescent="0.25">
      <c r="A19" t="s">
        <v>73</v>
      </c>
      <c r="B19" t="s">
        <v>20</v>
      </c>
      <c r="C19" s="53">
        <v>44382</v>
      </c>
    </row>
    <row r="20" spans="1:3" x14ac:dyDescent="0.25">
      <c r="A20" t="s">
        <v>74</v>
      </c>
      <c r="B20" t="s">
        <v>20</v>
      </c>
      <c r="C20" s="53">
        <v>44627</v>
      </c>
    </row>
    <row r="21" spans="1:3" x14ac:dyDescent="0.25">
      <c r="A21" t="s">
        <v>75</v>
      </c>
      <c r="B21" t="s">
        <v>20</v>
      </c>
      <c r="C21" s="53">
        <v>44986</v>
      </c>
    </row>
    <row r="22" spans="1:3" x14ac:dyDescent="0.25">
      <c r="A22" t="s">
        <v>76</v>
      </c>
      <c r="B22" t="s">
        <v>21</v>
      </c>
      <c r="C22" s="53">
        <v>44817</v>
      </c>
    </row>
    <row r="23" spans="1:3" x14ac:dyDescent="0.25">
      <c r="A23" t="s">
        <v>77</v>
      </c>
      <c r="B23" t="s">
        <v>21</v>
      </c>
      <c r="C23" s="53">
        <v>44802</v>
      </c>
    </row>
    <row r="24" spans="1:3" x14ac:dyDescent="0.25">
      <c r="A24" t="s">
        <v>78</v>
      </c>
      <c r="B24" t="s">
        <v>21</v>
      </c>
      <c r="C24" s="53">
        <v>44137</v>
      </c>
    </row>
    <row r="25" spans="1:3" x14ac:dyDescent="0.25">
      <c r="A25" t="s">
        <v>79</v>
      </c>
      <c r="B25" t="s">
        <v>21</v>
      </c>
      <c r="C25" s="53">
        <v>45051</v>
      </c>
    </row>
    <row r="26" spans="1:3" x14ac:dyDescent="0.25">
      <c r="A26" t="s">
        <v>80</v>
      </c>
      <c r="B26" t="s">
        <v>21</v>
      </c>
      <c r="C26" s="53">
        <v>43845</v>
      </c>
    </row>
    <row r="27" spans="1:3" x14ac:dyDescent="0.25">
      <c r="A27" t="s">
        <v>81</v>
      </c>
      <c r="B27" t="s">
        <v>21</v>
      </c>
      <c r="C27" s="53">
        <v>44809</v>
      </c>
    </row>
    <row r="28" spans="1:3" x14ac:dyDescent="0.25">
      <c r="A28" t="s">
        <v>82</v>
      </c>
      <c r="B28" t="s">
        <v>21</v>
      </c>
      <c r="C28" s="53">
        <v>44809</v>
      </c>
    </row>
    <row r="29" spans="1:3" x14ac:dyDescent="0.25">
      <c r="A29" t="s">
        <v>84</v>
      </c>
      <c r="B29" t="s">
        <v>21</v>
      </c>
      <c r="C29" s="53">
        <v>43525</v>
      </c>
    </row>
    <row r="30" spans="1:3" x14ac:dyDescent="0.25">
      <c r="A30" t="s">
        <v>85</v>
      </c>
      <c r="B30" t="s">
        <v>21</v>
      </c>
      <c r="C30" s="53">
        <v>44088</v>
      </c>
    </row>
    <row r="31" spans="1:3" x14ac:dyDescent="0.25">
      <c r="A31" t="s">
        <v>86</v>
      </c>
      <c r="B31" t="s">
        <v>21</v>
      </c>
      <c r="C31" s="53">
        <v>40395</v>
      </c>
    </row>
    <row r="32" spans="1:3" x14ac:dyDescent="0.25">
      <c r="A32" t="s">
        <v>87</v>
      </c>
      <c r="B32" t="s">
        <v>21</v>
      </c>
      <c r="C32" s="53">
        <v>44501</v>
      </c>
    </row>
    <row r="33" spans="1:3" x14ac:dyDescent="0.25">
      <c r="A33" t="s">
        <v>88</v>
      </c>
      <c r="B33" t="s">
        <v>21</v>
      </c>
      <c r="C33" s="53">
        <v>44608</v>
      </c>
    </row>
    <row r="34" spans="1:3" x14ac:dyDescent="0.25">
      <c r="A34" t="s">
        <v>89</v>
      </c>
      <c r="B34" t="s">
        <v>21</v>
      </c>
      <c r="C34" s="53">
        <v>44608</v>
      </c>
    </row>
    <row r="35" spans="1:3" x14ac:dyDescent="0.25">
      <c r="A35" t="s">
        <v>90</v>
      </c>
      <c r="B35" t="s">
        <v>21</v>
      </c>
      <c r="C35" s="53">
        <v>42689</v>
      </c>
    </row>
    <row r="36" spans="1:3" x14ac:dyDescent="0.25">
      <c r="A36" t="s">
        <v>91</v>
      </c>
      <c r="B36" t="s">
        <v>21</v>
      </c>
      <c r="C36" s="53">
        <v>44182</v>
      </c>
    </row>
    <row r="37" spans="1:3" x14ac:dyDescent="0.25">
      <c r="A37" t="s">
        <v>92</v>
      </c>
      <c r="B37" t="s">
        <v>21</v>
      </c>
      <c r="C37" s="53">
        <v>44182</v>
      </c>
    </row>
    <row r="38" spans="1:3" x14ac:dyDescent="0.25">
      <c r="A38" t="s">
        <v>93</v>
      </c>
      <c r="B38" t="s">
        <v>21</v>
      </c>
      <c r="C38" s="53">
        <v>43285</v>
      </c>
    </row>
    <row r="39" spans="1:3" x14ac:dyDescent="0.25">
      <c r="A39" t="s">
        <v>94</v>
      </c>
      <c r="B39" t="s">
        <v>21</v>
      </c>
      <c r="C39" s="53">
        <v>44851</v>
      </c>
    </row>
    <row r="40" spans="1:3" x14ac:dyDescent="0.25">
      <c r="A40" t="s">
        <v>95</v>
      </c>
      <c r="B40" t="s">
        <v>21</v>
      </c>
      <c r="C40" s="53">
        <v>42125</v>
      </c>
    </row>
    <row r="41" spans="1:3" x14ac:dyDescent="0.25">
      <c r="A41" t="s">
        <v>96</v>
      </c>
      <c r="B41" t="s">
        <v>21</v>
      </c>
      <c r="C41" s="53">
        <v>40578</v>
      </c>
    </row>
    <row r="42" spans="1:3" x14ac:dyDescent="0.25">
      <c r="A42" t="s">
        <v>97</v>
      </c>
      <c r="B42" t="s">
        <v>22</v>
      </c>
      <c r="C42" s="53">
        <v>44487</v>
      </c>
    </row>
    <row r="43" spans="1:3" x14ac:dyDescent="0.25">
      <c r="A43" t="s">
        <v>98</v>
      </c>
      <c r="B43" t="s">
        <v>22</v>
      </c>
      <c r="C43" s="53">
        <v>42675</v>
      </c>
    </row>
    <row r="44" spans="1:3" x14ac:dyDescent="0.25">
      <c r="A44" t="s">
        <v>99</v>
      </c>
      <c r="B44" t="s">
        <v>22</v>
      </c>
      <c r="C44" s="53">
        <v>44741</v>
      </c>
    </row>
    <row r="45" spans="1:3" x14ac:dyDescent="0.25">
      <c r="A45" t="s">
        <v>100</v>
      </c>
      <c r="B45" t="s">
        <v>22</v>
      </c>
      <c r="C45" s="53">
        <v>42584</v>
      </c>
    </row>
    <row r="46" spans="1:3" x14ac:dyDescent="0.25">
      <c r="A46" t="s">
        <v>101</v>
      </c>
      <c r="B46" t="s">
        <v>22</v>
      </c>
      <c r="C46" s="53">
        <v>44221</v>
      </c>
    </row>
    <row r="47" spans="1:3" x14ac:dyDescent="0.25">
      <c r="A47" t="s">
        <v>102</v>
      </c>
      <c r="B47" t="s">
        <v>22</v>
      </c>
      <c r="C47" s="53">
        <v>43382</v>
      </c>
    </row>
    <row r="48" spans="1:3" x14ac:dyDescent="0.25">
      <c r="A48" t="s">
        <v>103</v>
      </c>
      <c r="B48" t="s">
        <v>22</v>
      </c>
      <c r="C48" s="53">
        <v>43836</v>
      </c>
    </row>
    <row r="49" spans="1:3" x14ac:dyDescent="0.25">
      <c r="A49" t="s">
        <v>104</v>
      </c>
      <c r="B49" t="s">
        <v>22</v>
      </c>
      <c r="C49" s="53">
        <v>44697</v>
      </c>
    </row>
    <row r="50" spans="1:3" x14ac:dyDescent="0.25">
      <c r="A50" t="s">
        <v>105</v>
      </c>
      <c r="B50" t="s">
        <v>22</v>
      </c>
      <c r="C50" s="53">
        <v>44585</v>
      </c>
    </row>
    <row r="51" spans="1:3" x14ac:dyDescent="0.25">
      <c r="A51" t="s">
        <v>106</v>
      </c>
      <c r="B51" t="s">
        <v>22</v>
      </c>
      <c r="C51" s="53">
        <v>42624</v>
      </c>
    </row>
    <row r="52" spans="1:3" x14ac:dyDescent="0.25">
      <c r="A52" t="s">
        <v>107</v>
      </c>
      <c r="B52" t="s">
        <v>22</v>
      </c>
      <c r="C52" s="53">
        <v>44319</v>
      </c>
    </row>
    <row r="53" spans="1:3" x14ac:dyDescent="0.25">
      <c r="A53" t="s">
        <v>108</v>
      </c>
      <c r="B53" t="s">
        <v>22</v>
      </c>
      <c r="C53" s="53">
        <v>44487</v>
      </c>
    </row>
    <row r="54" spans="1:3" x14ac:dyDescent="0.25">
      <c r="A54" t="s">
        <v>109</v>
      </c>
      <c r="B54" t="s">
        <v>23</v>
      </c>
      <c r="C54" s="53">
        <v>42436</v>
      </c>
    </row>
    <row r="55" spans="1:3" x14ac:dyDescent="0.25">
      <c r="A55" t="s">
        <v>110</v>
      </c>
      <c r="B55" t="s">
        <v>23</v>
      </c>
      <c r="C55" s="53">
        <v>44614</v>
      </c>
    </row>
    <row r="56" spans="1:3" x14ac:dyDescent="0.25">
      <c r="A56" t="s">
        <v>112</v>
      </c>
      <c r="B56" t="s">
        <v>23</v>
      </c>
      <c r="C56" s="53">
        <v>44614</v>
      </c>
    </row>
    <row r="57" spans="1:3" x14ac:dyDescent="0.25">
      <c r="A57" t="s">
        <v>113</v>
      </c>
      <c r="B57" t="s">
        <v>23</v>
      </c>
      <c r="C57" s="53">
        <v>44683</v>
      </c>
    </row>
    <row r="58" spans="1:3" x14ac:dyDescent="0.25">
      <c r="A58" t="s">
        <v>114</v>
      </c>
      <c r="B58" t="s">
        <v>23</v>
      </c>
      <c r="C58" s="53">
        <v>42187</v>
      </c>
    </row>
    <row r="59" spans="1:3" x14ac:dyDescent="0.25">
      <c r="A59" t="s">
        <v>115</v>
      </c>
      <c r="B59" t="s">
        <v>23</v>
      </c>
      <c r="C59" s="53">
        <v>44027</v>
      </c>
    </row>
    <row r="60" spans="1:3" x14ac:dyDescent="0.25">
      <c r="A60" t="s">
        <v>116</v>
      </c>
      <c r="B60" t="s">
        <v>23</v>
      </c>
      <c r="C60" s="53">
        <v>44027</v>
      </c>
    </row>
    <row r="61" spans="1:3" x14ac:dyDescent="0.25">
      <c r="A61" t="s">
        <v>117</v>
      </c>
      <c r="B61" t="s">
        <v>23</v>
      </c>
      <c r="C61" s="53">
        <v>42506</v>
      </c>
    </row>
    <row r="62" spans="1:3" x14ac:dyDescent="0.25">
      <c r="A62" t="s">
        <v>118</v>
      </c>
      <c r="B62" t="s">
        <v>23</v>
      </c>
      <c r="C62" s="53">
        <v>43195</v>
      </c>
    </row>
    <row r="63" spans="1:3" x14ac:dyDescent="0.25">
      <c r="A63" t="s">
        <v>119</v>
      </c>
      <c r="B63" t="s">
        <v>23</v>
      </c>
      <c r="C63" s="53">
        <v>44305</v>
      </c>
    </row>
    <row r="64" spans="1:3" x14ac:dyDescent="0.25">
      <c r="A64" t="s">
        <v>120</v>
      </c>
      <c r="B64" t="s">
        <v>23</v>
      </c>
      <c r="C64" s="53">
        <v>42619</v>
      </c>
    </row>
    <row r="65" spans="1:3" x14ac:dyDescent="0.25">
      <c r="A65" t="s">
        <v>121</v>
      </c>
      <c r="B65" t="s">
        <v>23</v>
      </c>
      <c r="C65" s="53">
        <v>39120</v>
      </c>
    </row>
    <row r="66" spans="1:3" x14ac:dyDescent="0.25">
      <c r="A66" t="s">
        <v>122</v>
      </c>
      <c r="B66" t="s">
        <v>23</v>
      </c>
      <c r="C66" s="53">
        <v>44243</v>
      </c>
    </row>
    <row r="67" spans="1:3" x14ac:dyDescent="0.25">
      <c r="A67" t="s">
        <v>123</v>
      </c>
      <c r="B67" t="s">
        <v>23</v>
      </c>
      <c r="C67" s="53">
        <v>44319</v>
      </c>
    </row>
    <row r="68" spans="1:3" x14ac:dyDescent="0.25">
      <c r="A68" t="s">
        <v>124</v>
      </c>
      <c r="B68" t="s">
        <v>23</v>
      </c>
      <c r="C68" s="53">
        <v>44711</v>
      </c>
    </row>
    <row r="69" spans="1:3" x14ac:dyDescent="0.25">
      <c r="A69" t="s">
        <v>125</v>
      </c>
      <c r="B69" t="s">
        <v>24</v>
      </c>
      <c r="C69" s="53">
        <v>44711</v>
      </c>
    </row>
    <row r="70" spans="1:3" x14ac:dyDescent="0.25">
      <c r="A70" t="s">
        <v>126</v>
      </c>
      <c r="B70" t="s">
        <v>24</v>
      </c>
      <c r="C70" s="53">
        <v>42767</v>
      </c>
    </row>
    <row r="71" spans="1:3" x14ac:dyDescent="0.25">
      <c r="A71" t="s">
        <v>127</v>
      </c>
      <c r="B71" t="s">
        <v>24</v>
      </c>
      <c r="C71" s="53">
        <v>41736</v>
      </c>
    </row>
    <row r="72" spans="1:3" x14ac:dyDescent="0.25">
      <c r="A72" t="s">
        <v>128</v>
      </c>
      <c r="B72" t="s">
        <v>24</v>
      </c>
      <c r="C72" s="53">
        <v>45103</v>
      </c>
    </row>
    <row r="73" spans="1:3" x14ac:dyDescent="0.25">
      <c r="A73" t="s">
        <v>129</v>
      </c>
      <c r="B73" t="s">
        <v>24</v>
      </c>
      <c r="C73" s="53">
        <v>44648</v>
      </c>
    </row>
    <row r="74" spans="1:3" x14ac:dyDescent="0.25">
      <c r="A74" t="s">
        <v>130</v>
      </c>
      <c r="B74" t="s">
        <v>24</v>
      </c>
      <c r="C74" s="53">
        <v>43879</v>
      </c>
    </row>
    <row r="75" spans="1:3" x14ac:dyDescent="0.25">
      <c r="A75" t="s">
        <v>131</v>
      </c>
      <c r="B75" t="s">
        <v>24</v>
      </c>
      <c r="C75" s="53">
        <v>43410</v>
      </c>
    </row>
    <row r="76" spans="1:3" x14ac:dyDescent="0.25">
      <c r="A76" t="s">
        <v>132</v>
      </c>
      <c r="B76" t="s">
        <v>24</v>
      </c>
      <c r="C76" s="53">
        <v>44928</v>
      </c>
    </row>
    <row r="77" spans="1:3" x14ac:dyDescent="0.25">
      <c r="A77" t="s">
        <v>133</v>
      </c>
      <c r="B77" t="s">
        <v>24</v>
      </c>
      <c r="C77" s="53">
        <v>42905</v>
      </c>
    </row>
    <row r="78" spans="1:3" x14ac:dyDescent="0.25">
      <c r="A78" t="s">
        <v>134</v>
      </c>
      <c r="B78" t="s">
        <v>24</v>
      </c>
      <c r="C78" s="53">
        <v>45089</v>
      </c>
    </row>
    <row r="79" spans="1:3" x14ac:dyDescent="0.25">
      <c r="A79" t="s">
        <v>135</v>
      </c>
      <c r="B79" t="s">
        <v>24</v>
      </c>
      <c r="C79" s="53">
        <v>45145</v>
      </c>
    </row>
    <row r="80" spans="1:3" x14ac:dyDescent="0.25">
      <c r="A80" t="s">
        <v>136</v>
      </c>
      <c r="B80" t="s">
        <v>24</v>
      </c>
      <c r="C80" s="53">
        <v>44775</v>
      </c>
    </row>
    <row r="81" spans="1:3" x14ac:dyDescent="0.25">
      <c r="A81" t="s">
        <v>137</v>
      </c>
      <c r="B81" t="s">
        <v>24</v>
      </c>
      <c r="C81" s="53">
        <v>44614</v>
      </c>
    </row>
    <row r="82" spans="1:3" x14ac:dyDescent="0.25">
      <c r="A82" t="s">
        <v>138</v>
      </c>
      <c r="B82" t="s">
        <v>25</v>
      </c>
      <c r="C82" s="53">
        <v>44607</v>
      </c>
    </row>
    <row r="83" spans="1:3" x14ac:dyDescent="0.25">
      <c r="A83" t="s">
        <v>139</v>
      </c>
      <c r="B83" t="s">
        <v>25</v>
      </c>
      <c r="C83" s="53">
        <v>44209</v>
      </c>
    </row>
    <row r="84" spans="1:3" x14ac:dyDescent="0.25">
      <c r="A84" t="s">
        <v>140</v>
      </c>
      <c r="B84" t="s">
        <v>25</v>
      </c>
      <c r="C84" s="53">
        <v>38687</v>
      </c>
    </row>
    <row r="85" spans="1:3" x14ac:dyDescent="0.25">
      <c r="A85" t="s">
        <v>141</v>
      </c>
      <c r="B85" t="s">
        <v>25</v>
      </c>
      <c r="C85" s="53">
        <v>41646</v>
      </c>
    </row>
    <row r="86" spans="1:3" x14ac:dyDescent="0.25">
      <c r="A86" t="s">
        <v>142</v>
      </c>
      <c r="B86" t="s">
        <v>25</v>
      </c>
      <c r="C86" s="53">
        <v>43558</v>
      </c>
    </row>
    <row r="87" spans="1:3" x14ac:dyDescent="0.25">
      <c r="A87" t="s">
        <v>143</v>
      </c>
      <c r="B87" t="s">
        <v>25</v>
      </c>
      <c r="C87" s="53">
        <v>45019</v>
      </c>
    </row>
    <row r="88" spans="1:3" x14ac:dyDescent="0.25">
      <c r="A88" t="s">
        <v>144</v>
      </c>
      <c r="B88" t="s">
        <v>25</v>
      </c>
      <c r="C88" s="53">
        <v>43179</v>
      </c>
    </row>
    <row r="89" spans="1:3" x14ac:dyDescent="0.25">
      <c r="A89" t="s">
        <v>145</v>
      </c>
      <c r="B89" t="s">
        <v>25</v>
      </c>
      <c r="C89" s="53">
        <v>43179</v>
      </c>
    </row>
    <row r="90" spans="1:3" x14ac:dyDescent="0.25">
      <c r="A90" t="s">
        <v>146</v>
      </c>
      <c r="B90" t="s">
        <v>25</v>
      </c>
      <c r="C90" s="53">
        <v>44446</v>
      </c>
    </row>
    <row r="91" spans="1:3" x14ac:dyDescent="0.25">
      <c r="A91" t="s">
        <v>147</v>
      </c>
      <c r="B91" t="s">
        <v>25</v>
      </c>
      <c r="C91" s="53">
        <v>45180</v>
      </c>
    </row>
    <row r="92" spans="1:3" x14ac:dyDescent="0.25">
      <c r="A92" t="s">
        <v>148</v>
      </c>
      <c r="B92" t="s">
        <v>25</v>
      </c>
      <c r="C92" s="53">
        <v>44746</v>
      </c>
    </row>
    <row r="93" spans="1:3" x14ac:dyDescent="0.25">
      <c r="A93" t="s">
        <v>149</v>
      </c>
      <c r="B93" t="s">
        <v>25</v>
      </c>
      <c r="C93" s="53">
        <v>44578</v>
      </c>
    </row>
    <row r="94" spans="1:3" x14ac:dyDescent="0.25">
      <c r="A94" t="s">
        <v>150</v>
      </c>
      <c r="B94" t="s">
        <v>25</v>
      </c>
      <c r="C94" t="s">
        <v>54</v>
      </c>
    </row>
    <row r="95" spans="1:3" x14ac:dyDescent="0.25">
      <c r="A95" t="s">
        <v>151</v>
      </c>
      <c r="B95" t="s">
        <v>25</v>
      </c>
      <c r="C95" s="53">
        <v>44307</v>
      </c>
    </row>
    <row r="96" spans="1:3" x14ac:dyDescent="0.25">
      <c r="A96" t="s">
        <v>152</v>
      </c>
      <c r="B96" t="s">
        <v>25</v>
      </c>
      <c r="C96" s="53">
        <v>45222</v>
      </c>
    </row>
    <row r="97" spans="1:3" x14ac:dyDescent="0.25">
      <c r="A97" t="s">
        <v>153</v>
      </c>
      <c r="B97" t="s">
        <v>25</v>
      </c>
      <c r="C97" s="53">
        <v>44942</v>
      </c>
    </row>
    <row r="98" spans="1:3" x14ac:dyDescent="0.25">
      <c r="A98" t="s">
        <v>154</v>
      </c>
      <c r="B98" t="s">
        <v>33</v>
      </c>
      <c r="C98" s="53">
        <v>39454</v>
      </c>
    </row>
    <row r="99" spans="1:3" x14ac:dyDescent="0.25">
      <c r="A99" t="s">
        <v>155</v>
      </c>
      <c r="B99" t="s">
        <v>33</v>
      </c>
      <c r="C99" s="53">
        <v>44438</v>
      </c>
    </row>
    <row r="100" spans="1:3" x14ac:dyDescent="0.25">
      <c r="A100" t="s">
        <v>156</v>
      </c>
      <c r="B100" t="s">
        <v>33</v>
      </c>
      <c r="C100" s="53">
        <v>44963</v>
      </c>
    </row>
    <row r="101" spans="1:3" x14ac:dyDescent="0.25">
      <c r="A101" t="s">
        <v>157</v>
      </c>
      <c r="B101" t="s">
        <v>9</v>
      </c>
      <c r="C101" t="s">
        <v>54</v>
      </c>
    </row>
    <row r="102" spans="1:3" x14ac:dyDescent="0.25">
      <c r="A102" t="s">
        <v>158</v>
      </c>
      <c r="B102" t="s">
        <v>9</v>
      </c>
      <c r="C102" s="53">
        <v>44480</v>
      </c>
    </row>
    <row r="103" spans="1:3" x14ac:dyDescent="0.25">
      <c r="A103" t="s">
        <v>159</v>
      </c>
      <c r="B103" t="s">
        <v>9</v>
      </c>
      <c r="C103" s="53">
        <v>38657</v>
      </c>
    </row>
    <row r="104" spans="1:3" x14ac:dyDescent="0.25">
      <c r="A104" t="s">
        <v>160</v>
      </c>
      <c r="B104" t="s">
        <v>9</v>
      </c>
      <c r="C104" s="53">
        <v>45159</v>
      </c>
    </row>
    <row r="105" spans="1:3" x14ac:dyDescent="0.25">
      <c r="A105" t="s">
        <v>161</v>
      </c>
      <c r="B105" t="s">
        <v>9</v>
      </c>
      <c r="C105" s="53">
        <v>38777</v>
      </c>
    </row>
    <row r="106" spans="1:3" x14ac:dyDescent="0.25">
      <c r="A106" t="s">
        <v>162</v>
      </c>
      <c r="B106" t="s">
        <v>9</v>
      </c>
      <c r="C106" s="53">
        <v>45033</v>
      </c>
    </row>
    <row r="107" spans="1:3" x14ac:dyDescent="0.25">
      <c r="A107" t="s">
        <v>163</v>
      </c>
      <c r="B107" t="s">
        <v>26</v>
      </c>
      <c r="C107" s="53">
        <v>44866</v>
      </c>
    </row>
    <row r="108" spans="1:3" x14ac:dyDescent="0.25">
      <c r="A108" t="s">
        <v>164</v>
      </c>
      <c r="B108" t="s">
        <v>26</v>
      </c>
      <c r="C108" s="53">
        <v>44816</v>
      </c>
    </row>
    <row r="109" spans="1:3" x14ac:dyDescent="0.25">
      <c r="A109" t="s">
        <v>165</v>
      </c>
      <c r="B109" t="s">
        <v>26</v>
      </c>
      <c r="C109" s="53">
        <v>43626</v>
      </c>
    </row>
    <row r="110" spans="1:3" x14ac:dyDescent="0.25">
      <c r="A110" t="s">
        <v>166</v>
      </c>
      <c r="B110" t="s">
        <v>26</v>
      </c>
      <c r="C110" s="53">
        <v>41122</v>
      </c>
    </row>
    <row r="111" spans="1:3" x14ac:dyDescent="0.25">
      <c r="A111" t="s">
        <v>167</v>
      </c>
      <c r="B111" t="s">
        <v>26</v>
      </c>
      <c r="C111" s="53">
        <v>44655</v>
      </c>
    </row>
    <row r="112" spans="1:3" x14ac:dyDescent="0.25">
      <c r="A112" t="s">
        <v>168</v>
      </c>
      <c r="B112" t="s">
        <v>27</v>
      </c>
      <c r="C112" s="53">
        <v>44417</v>
      </c>
    </row>
    <row r="113" spans="1:3" x14ac:dyDescent="0.25">
      <c r="A113" t="s">
        <v>169</v>
      </c>
      <c r="B113" t="s">
        <v>27</v>
      </c>
      <c r="C113" s="53">
        <v>43678</v>
      </c>
    </row>
    <row r="114" spans="1:3" x14ac:dyDescent="0.25">
      <c r="A114" t="s">
        <v>170</v>
      </c>
      <c r="B114" t="s">
        <v>27</v>
      </c>
      <c r="C114" s="53">
        <v>44335</v>
      </c>
    </row>
    <row r="115" spans="1:3" x14ac:dyDescent="0.25">
      <c r="A115" t="s">
        <v>171</v>
      </c>
      <c r="B115" t="s">
        <v>27</v>
      </c>
      <c r="C115" s="53">
        <v>44739</v>
      </c>
    </row>
    <row r="116" spans="1:3" x14ac:dyDescent="0.25">
      <c r="A116" t="s">
        <v>172</v>
      </c>
      <c r="B116" t="s">
        <v>28</v>
      </c>
      <c r="C116" s="53">
        <v>45005</v>
      </c>
    </row>
    <row r="117" spans="1:3" x14ac:dyDescent="0.25">
      <c r="A117" t="s">
        <v>173</v>
      </c>
      <c r="B117" t="s">
        <v>28</v>
      </c>
      <c r="C117" s="53">
        <v>30284</v>
      </c>
    </row>
    <row r="118" spans="1:3" x14ac:dyDescent="0.25">
      <c r="A118" t="s">
        <v>174</v>
      </c>
      <c r="B118" t="s">
        <v>28</v>
      </c>
      <c r="C118" s="53">
        <v>43195</v>
      </c>
    </row>
    <row r="119" spans="1:3" x14ac:dyDescent="0.25">
      <c r="A119" t="s">
        <v>175</v>
      </c>
      <c r="B119" t="s">
        <v>28</v>
      </c>
      <c r="C119" s="53">
        <v>44958</v>
      </c>
    </row>
    <row r="120" spans="1:3" x14ac:dyDescent="0.25">
      <c r="A120" t="s">
        <v>176</v>
      </c>
      <c r="B120" t="s">
        <v>28</v>
      </c>
      <c r="C120" s="53">
        <v>44988</v>
      </c>
    </row>
    <row r="121" spans="1:3" x14ac:dyDescent="0.25">
      <c r="A121" t="s">
        <v>177</v>
      </c>
      <c r="B121" t="s">
        <v>28</v>
      </c>
      <c r="C121" s="53">
        <v>43346</v>
      </c>
    </row>
    <row r="122" spans="1:3" x14ac:dyDescent="0.25">
      <c r="A122" t="s">
        <v>178</v>
      </c>
      <c r="B122" t="s">
        <v>28</v>
      </c>
      <c r="C122" s="53">
        <v>43160</v>
      </c>
    </row>
    <row r="123" spans="1:3" x14ac:dyDescent="0.25">
      <c r="A123" t="s">
        <v>179</v>
      </c>
      <c r="B123" t="s">
        <v>28</v>
      </c>
      <c r="C123" s="53">
        <v>44984</v>
      </c>
    </row>
    <row r="124" spans="1:3" x14ac:dyDescent="0.25">
      <c r="A124" t="s">
        <v>180</v>
      </c>
      <c r="B124" t="s">
        <v>28</v>
      </c>
      <c r="C124" s="53">
        <v>42758</v>
      </c>
    </row>
    <row r="125" spans="1:3" x14ac:dyDescent="0.25">
      <c r="A125" t="s">
        <v>181</v>
      </c>
      <c r="B125" t="s">
        <v>28</v>
      </c>
      <c r="C125" s="53">
        <v>44452</v>
      </c>
    </row>
    <row r="126" spans="1:3" x14ac:dyDescent="0.25">
      <c r="A126" t="s">
        <v>183</v>
      </c>
      <c r="B126" t="s">
        <v>34</v>
      </c>
      <c r="C126" s="53">
        <v>43437</v>
      </c>
    </row>
    <row r="127" spans="1:3" x14ac:dyDescent="0.25">
      <c r="A127" t="s">
        <v>184</v>
      </c>
      <c r="B127" t="s">
        <v>34</v>
      </c>
      <c r="C127" s="53">
        <v>44697</v>
      </c>
    </row>
    <row r="128" spans="1:3" x14ac:dyDescent="0.25">
      <c r="A128" t="s">
        <v>185</v>
      </c>
      <c r="B128" t="s">
        <v>34</v>
      </c>
      <c r="C128" s="53">
        <v>44392</v>
      </c>
    </row>
    <row r="129" spans="1:3" x14ac:dyDescent="0.25">
      <c r="A129" t="s">
        <v>186</v>
      </c>
      <c r="B129" t="s">
        <v>34</v>
      </c>
      <c r="C129" s="53">
        <v>44970</v>
      </c>
    </row>
    <row r="130" spans="1:3" x14ac:dyDescent="0.25">
      <c r="A130" t="s">
        <v>187</v>
      </c>
      <c r="B130" t="s">
        <v>34</v>
      </c>
      <c r="C130" s="53">
        <v>45201</v>
      </c>
    </row>
    <row r="131" spans="1:3" x14ac:dyDescent="0.25">
      <c r="A131" t="s">
        <v>188</v>
      </c>
      <c r="B131" t="s">
        <v>34</v>
      </c>
      <c r="C131" s="53">
        <v>44743</v>
      </c>
    </row>
    <row r="132" spans="1:3" x14ac:dyDescent="0.25">
      <c r="A132" t="s">
        <v>189</v>
      </c>
      <c r="B132" t="s">
        <v>34</v>
      </c>
      <c r="C132" s="53">
        <v>44655</v>
      </c>
    </row>
    <row r="133" spans="1:3" x14ac:dyDescent="0.25">
      <c r="A133" t="s">
        <v>190</v>
      </c>
      <c r="B133" t="s">
        <v>34</v>
      </c>
      <c r="C133" s="53">
        <v>44621</v>
      </c>
    </row>
    <row r="134" spans="1:3" x14ac:dyDescent="0.25">
      <c r="A134" t="s">
        <v>191</v>
      </c>
      <c r="B134" t="s">
        <v>34</v>
      </c>
      <c r="C134" s="53">
        <v>45139</v>
      </c>
    </row>
    <row r="135" spans="1:3" x14ac:dyDescent="0.25">
      <c r="A135" t="s">
        <v>192</v>
      </c>
      <c r="B135" t="s">
        <v>34</v>
      </c>
      <c r="C135" s="53">
        <v>44648</v>
      </c>
    </row>
    <row r="136" spans="1:3" x14ac:dyDescent="0.25">
      <c r="A136" t="s">
        <v>193</v>
      </c>
      <c r="B136" t="s">
        <v>34</v>
      </c>
      <c r="C136" s="53">
        <v>44621</v>
      </c>
    </row>
    <row r="137" spans="1:3" x14ac:dyDescent="0.25">
      <c r="A137" t="s">
        <v>194</v>
      </c>
      <c r="B137" t="s">
        <v>34</v>
      </c>
      <c r="C137" s="53">
        <v>43892</v>
      </c>
    </row>
    <row r="138" spans="1:3" x14ac:dyDescent="0.25">
      <c r="A138" t="s">
        <v>195</v>
      </c>
      <c r="B138" t="s">
        <v>34</v>
      </c>
      <c r="C138" s="53">
        <v>45054</v>
      </c>
    </row>
    <row r="139" spans="1:3" x14ac:dyDescent="0.25">
      <c r="A139" t="s">
        <v>196</v>
      </c>
      <c r="B139" t="s">
        <v>34</v>
      </c>
      <c r="C139" s="53">
        <v>45054</v>
      </c>
    </row>
    <row r="140" spans="1:3" x14ac:dyDescent="0.25">
      <c r="A140" t="s">
        <v>197</v>
      </c>
      <c r="B140" t="s">
        <v>34</v>
      </c>
    </row>
    <row r="141" spans="1:3" x14ac:dyDescent="0.25">
      <c r="A141" t="s">
        <v>198</v>
      </c>
      <c r="B141" t="s">
        <v>34</v>
      </c>
      <c r="C141" s="53">
        <v>44102</v>
      </c>
    </row>
    <row r="142" spans="1:3" x14ac:dyDescent="0.25">
      <c r="A142" t="s">
        <v>199</v>
      </c>
      <c r="B142" t="s">
        <v>34</v>
      </c>
      <c r="C142" s="53">
        <v>44326</v>
      </c>
    </row>
    <row r="143" spans="1:3" x14ac:dyDescent="0.25">
      <c r="A143" t="s">
        <v>200</v>
      </c>
      <c r="B143" t="s">
        <v>34</v>
      </c>
      <c r="C143" s="53">
        <v>44291</v>
      </c>
    </row>
    <row r="144" spans="1:3" x14ac:dyDescent="0.25">
      <c r="A144" t="s">
        <v>201</v>
      </c>
      <c r="B144" t="s">
        <v>34</v>
      </c>
      <c r="C144" s="53">
        <v>44593</v>
      </c>
    </row>
    <row r="145" spans="1:3" x14ac:dyDescent="0.25">
      <c r="A145" t="s">
        <v>202</v>
      </c>
      <c r="B145" t="s">
        <v>34</v>
      </c>
      <c r="C145" s="53">
        <v>45054</v>
      </c>
    </row>
    <row r="146" spans="1:3" x14ac:dyDescent="0.25">
      <c r="A146" t="s">
        <v>203</v>
      </c>
      <c r="B146" t="s">
        <v>34</v>
      </c>
      <c r="C146" s="53">
        <v>45085</v>
      </c>
    </row>
    <row r="147" spans="1:3" x14ac:dyDescent="0.25">
      <c r="A147" t="s">
        <v>204</v>
      </c>
      <c r="B147" t="s">
        <v>34</v>
      </c>
      <c r="C147" s="53">
        <v>44734</v>
      </c>
    </row>
    <row r="148" spans="1:3" x14ac:dyDescent="0.25">
      <c r="A148" t="s">
        <v>205</v>
      </c>
      <c r="B148" t="s">
        <v>34</v>
      </c>
      <c r="C148" s="53">
        <v>44830</v>
      </c>
    </row>
    <row r="149" spans="1:3" x14ac:dyDescent="0.25">
      <c r="A149" t="s">
        <v>206</v>
      </c>
      <c r="B149" t="s">
        <v>34</v>
      </c>
      <c r="C149" s="53">
        <v>44929</v>
      </c>
    </row>
    <row r="150" spans="1:3" x14ac:dyDescent="0.25">
      <c r="A150" t="s">
        <v>207</v>
      </c>
      <c r="B150" t="s">
        <v>34</v>
      </c>
      <c r="C150" s="53">
        <v>44720</v>
      </c>
    </row>
    <row r="151" spans="1:3" x14ac:dyDescent="0.25">
      <c r="A151" t="s">
        <v>209</v>
      </c>
      <c r="B151" t="s">
        <v>35</v>
      </c>
      <c r="C151" s="53">
        <v>44092</v>
      </c>
    </row>
    <row r="152" spans="1:3" x14ac:dyDescent="0.25">
      <c r="A152" t="s">
        <v>210</v>
      </c>
      <c r="B152" t="s">
        <v>35</v>
      </c>
      <c r="C152" s="53">
        <v>43178</v>
      </c>
    </row>
    <row r="153" spans="1:3" x14ac:dyDescent="0.25">
      <c r="A153" t="s">
        <v>211</v>
      </c>
      <c r="B153" t="s">
        <v>35</v>
      </c>
      <c r="C153" s="53">
        <v>45187</v>
      </c>
    </row>
    <row r="154" spans="1:3" x14ac:dyDescent="0.25">
      <c r="A154" t="s">
        <v>212</v>
      </c>
      <c r="B154" t="s">
        <v>35</v>
      </c>
      <c r="C154" s="53">
        <v>43788</v>
      </c>
    </row>
    <row r="155" spans="1:3" x14ac:dyDescent="0.25">
      <c r="A155" t="s">
        <v>213</v>
      </c>
      <c r="B155" t="s">
        <v>35</v>
      </c>
      <c r="C155" s="53">
        <v>44565</v>
      </c>
    </row>
    <row r="156" spans="1:3" x14ac:dyDescent="0.25">
      <c r="A156" t="s">
        <v>214</v>
      </c>
      <c r="B156" t="s">
        <v>35</v>
      </c>
      <c r="C156" s="53">
        <v>45078</v>
      </c>
    </row>
    <row r="157" spans="1:3" x14ac:dyDescent="0.25">
      <c r="A157" t="s">
        <v>215</v>
      </c>
      <c r="B157" t="s">
        <v>35</v>
      </c>
      <c r="C157" s="53">
        <v>42675</v>
      </c>
    </row>
    <row r="158" spans="1:3" x14ac:dyDescent="0.25">
      <c r="A158" t="s">
        <v>216</v>
      </c>
      <c r="B158" t="s">
        <v>35</v>
      </c>
      <c r="C158" t="s">
        <v>54</v>
      </c>
    </row>
    <row r="159" spans="1:3" x14ac:dyDescent="0.25">
      <c r="A159" t="s">
        <v>217</v>
      </c>
      <c r="B159" t="s">
        <v>35</v>
      </c>
      <c r="C159" s="53">
        <v>44078</v>
      </c>
    </row>
    <row r="160" spans="1:3" x14ac:dyDescent="0.25">
      <c r="A160" t="s">
        <v>218</v>
      </c>
      <c r="B160" t="s">
        <v>35</v>
      </c>
      <c r="C160" t="s">
        <v>54</v>
      </c>
    </row>
    <row r="161" spans="1:3" x14ac:dyDescent="0.25">
      <c r="A161" t="s">
        <v>219</v>
      </c>
      <c r="B161" t="s">
        <v>35</v>
      </c>
      <c r="C161" s="53">
        <v>44685</v>
      </c>
    </row>
    <row r="162" spans="1:3" x14ac:dyDescent="0.25">
      <c r="A162" t="s">
        <v>220</v>
      </c>
      <c r="B162" t="s">
        <v>35</v>
      </c>
      <c r="C162" s="53">
        <v>44438</v>
      </c>
    </row>
    <row r="163" spans="1:3" x14ac:dyDescent="0.25">
      <c r="A163" t="s">
        <v>221</v>
      </c>
      <c r="B163" t="s">
        <v>35</v>
      </c>
      <c r="C163" s="53">
        <v>44067</v>
      </c>
    </row>
    <row r="164" spans="1:3" x14ac:dyDescent="0.25">
      <c r="A164" t="s">
        <v>222</v>
      </c>
      <c r="B164" t="s">
        <v>35</v>
      </c>
      <c r="C164" s="53">
        <v>43160</v>
      </c>
    </row>
    <row r="165" spans="1:3" x14ac:dyDescent="0.25">
      <c r="A165" t="s">
        <v>223</v>
      </c>
      <c r="B165" t="s">
        <v>35</v>
      </c>
      <c r="C165" s="53">
        <v>44438</v>
      </c>
    </row>
    <row r="166" spans="1:3" x14ac:dyDescent="0.25">
      <c r="A166" t="s">
        <v>224</v>
      </c>
      <c r="B166" t="s">
        <v>35</v>
      </c>
      <c r="C166" t="s">
        <v>54</v>
      </c>
    </row>
    <row r="167" spans="1:3" x14ac:dyDescent="0.25">
      <c r="A167" t="s">
        <v>225</v>
      </c>
      <c r="B167" t="s">
        <v>35</v>
      </c>
      <c r="C167" s="53">
        <v>44900</v>
      </c>
    </row>
    <row r="168" spans="1:3" x14ac:dyDescent="0.25">
      <c r="A168" t="s">
        <v>226</v>
      </c>
      <c r="B168" t="s">
        <v>36</v>
      </c>
      <c r="C168" s="53">
        <v>45208</v>
      </c>
    </row>
    <row r="169" spans="1:3" x14ac:dyDescent="0.25">
      <c r="A169" t="s">
        <v>227</v>
      </c>
      <c r="B169" t="s">
        <v>36</v>
      </c>
      <c r="C169" t="s">
        <v>54</v>
      </c>
    </row>
    <row r="170" spans="1:3" x14ac:dyDescent="0.25">
      <c r="A170" t="s">
        <v>228</v>
      </c>
      <c r="B170" t="s">
        <v>36</v>
      </c>
      <c r="C170" s="53">
        <v>45162</v>
      </c>
    </row>
    <row r="171" spans="1:3" x14ac:dyDescent="0.25">
      <c r="A171" t="s">
        <v>229</v>
      </c>
      <c r="B171" t="s">
        <v>36</v>
      </c>
      <c r="C171" t="s">
        <v>54</v>
      </c>
    </row>
    <row r="172" spans="1:3" x14ac:dyDescent="0.25">
      <c r="A172" t="s">
        <v>230</v>
      </c>
      <c r="B172" t="s">
        <v>36</v>
      </c>
      <c r="C172" s="53">
        <v>44963</v>
      </c>
    </row>
    <row r="173" spans="1:3" x14ac:dyDescent="0.25">
      <c r="A173" t="s">
        <v>231</v>
      </c>
      <c r="B173" t="s">
        <v>37</v>
      </c>
      <c r="C173" s="53">
        <v>44896</v>
      </c>
    </row>
    <row r="174" spans="1:3" x14ac:dyDescent="0.25">
      <c r="A174" t="s">
        <v>232</v>
      </c>
      <c r="B174" t="s">
        <v>37</v>
      </c>
      <c r="C174" s="53">
        <v>43836</v>
      </c>
    </row>
    <row r="175" spans="1:3" x14ac:dyDescent="0.25">
      <c r="A175" t="s">
        <v>233</v>
      </c>
      <c r="B175" t="s">
        <v>38</v>
      </c>
      <c r="C175" t="s">
        <v>54</v>
      </c>
    </row>
    <row r="176" spans="1:3" x14ac:dyDescent="0.25">
      <c r="A176" t="s">
        <v>234</v>
      </c>
      <c r="B176" t="s">
        <v>38</v>
      </c>
      <c r="C176" s="53">
        <v>44027</v>
      </c>
    </row>
    <row r="177" spans="1:3" x14ac:dyDescent="0.25">
      <c r="A177" t="s">
        <v>235</v>
      </c>
      <c r="B177" t="s">
        <v>39</v>
      </c>
      <c r="C177" s="53">
        <v>44711</v>
      </c>
    </row>
    <row r="178" spans="1:3" x14ac:dyDescent="0.25">
      <c r="A178" t="s">
        <v>236</v>
      </c>
      <c r="B178" t="s">
        <v>40</v>
      </c>
      <c r="C178" s="53">
        <v>44277</v>
      </c>
    </row>
    <row r="179" spans="1:3" x14ac:dyDescent="0.25">
      <c r="A179" t="s">
        <v>237</v>
      </c>
      <c r="B179" t="s">
        <v>40</v>
      </c>
      <c r="C179" s="53">
        <v>44713</v>
      </c>
    </row>
    <row r="180" spans="1:3" x14ac:dyDescent="0.25">
      <c r="A180" t="s">
        <v>238</v>
      </c>
      <c r="B180" t="s">
        <v>40</v>
      </c>
      <c r="C180" s="53">
        <v>44306</v>
      </c>
    </row>
    <row r="181" spans="1:3" x14ac:dyDescent="0.25">
      <c r="A181" t="s">
        <v>239</v>
      </c>
      <c r="B181" t="s">
        <v>242</v>
      </c>
    </row>
    <row r="182" spans="1:3" x14ac:dyDescent="0.25">
      <c r="A182" t="s">
        <v>240</v>
      </c>
      <c r="B182" t="s">
        <v>242</v>
      </c>
      <c r="C182" s="53">
        <v>44986</v>
      </c>
    </row>
    <row r="183" spans="1:3" x14ac:dyDescent="0.25">
      <c r="A183" t="s">
        <v>241</v>
      </c>
      <c r="B183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Quarter1</vt:lpstr>
      <vt:lpstr>Quarter2</vt:lpstr>
      <vt:lpstr>Quarter3</vt:lpstr>
      <vt:lpstr>Quarter4</vt:lpstr>
      <vt:lpstr>Employee Master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Noor Ul Huda Ajmal</cp:lastModifiedBy>
  <dcterms:created xsi:type="dcterms:W3CDTF">2015-06-05T18:17:20Z</dcterms:created>
  <dcterms:modified xsi:type="dcterms:W3CDTF">2024-03-24T10:00:33Z</dcterms:modified>
</cp:coreProperties>
</file>