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uda\Downloads\"/>
    </mc:Choice>
  </mc:AlternateContent>
  <xr:revisionPtr revIDLastSave="0" documentId="13_ncr:1_{255199D9-5C1D-4163-BD47-F9307FEA68D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9" r:id="rId1"/>
    <sheet name="Q1" sheetId="1" r:id="rId2"/>
    <sheet name="Q2" sheetId="12" r:id="rId3"/>
    <sheet name="Q3" sheetId="13" r:id="rId4"/>
    <sheet name="Q4" sheetId="14" r:id="rId5"/>
    <sheet name="Employee Master Sheet" sheetId="5" r:id="rId6"/>
  </sheets>
  <definedNames>
    <definedName name="_xlnm._FilterDatabase" localSheetId="5" hidden="1">'Employee Master Sheet'!$D$5:$D$12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4" l="1"/>
  <c r="N11" i="14"/>
  <c r="O11" i="14"/>
  <c r="D11" i="14"/>
  <c r="P11" i="14" l="1"/>
  <c r="Q11" i="14" s="1"/>
  <c r="E12" i="9"/>
  <c r="T5" i="14"/>
  <c r="F22" i="9" s="1"/>
  <c r="T6" i="14"/>
  <c r="T7" i="14"/>
  <c r="T8" i="14"/>
  <c r="T9" i="14"/>
  <c r="T10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4" i="14"/>
  <c r="E22" i="9" s="1"/>
  <c r="O168" i="14"/>
  <c r="N168" i="14"/>
  <c r="D168" i="14"/>
  <c r="O167" i="14"/>
  <c r="N167" i="14"/>
  <c r="D167" i="14"/>
  <c r="O166" i="14"/>
  <c r="N166" i="14"/>
  <c r="D166" i="14"/>
  <c r="O165" i="14"/>
  <c r="N165" i="14"/>
  <c r="D165" i="14"/>
  <c r="O164" i="14"/>
  <c r="N164" i="14"/>
  <c r="D164" i="14"/>
  <c r="O163" i="14"/>
  <c r="N163" i="14"/>
  <c r="D163" i="14"/>
  <c r="O162" i="14"/>
  <c r="N162" i="14"/>
  <c r="D162" i="14"/>
  <c r="O161" i="14"/>
  <c r="N161" i="14"/>
  <c r="D161" i="14"/>
  <c r="O160" i="14"/>
  <c r="N160" i="14"/>
  <c r="D160" i="14"/>
  <c r="O159" i="14"/>
  <c r="N159" i="14"/>
  <c r="D159" i="14"/>
  <c r="O158" i="14"/>
  <c r="N158" i="14"/>
  <c r="D158" i="14"/>
  <c r="O157" i="14"/>
  <c r="N157" i="14"/>
  <c r="D157" i="14"/>
  <c r="O156" i="14"/>
  <c r="N156" i="14"/>
  <c r="D156" i="14"/>
  <c r="O155" i="14"/>
  <c r="N155" i="14"/>
  <c r="D155" i="14"/>
  <c r="O154" i="14"/>
  <c r="N154" i="14"/>
  <c r="D154" i="14"/>
  <c r="O153" i="14"/>
  <c r="N153" i="14"/>
  <c r="D153" i="14"/>
  <c r="O152" i="14"/>
  <c r="N152" i="14"/>
  <c r="D152" i="14"/>
  <c r="O151" i="14"/>
  <c r="N151" i="14"/>
  <c r="D151" i="14"/>
  <c r="O150" i="14"/>
  <c r="N150" i="14"/>
  <c r="D150" i="14"/>
  <c r="O149" i="14"/>
  <c r="N149" i="14"/>
  <c r="D149" i="14"/>
  <c r="O148" i="14"/>
  <c r="N148" i="14"/>
  <c r="D148" i="14"/>
  <c r="O147" i="14"/>
  <c r="N147" i="14"/>
  <c r="D147" i="14"/>
  <c r="O146" i="14"/>
  <c r="N146" i="14"/>
  <c r="D146" i="14"/>
  <c r="O145" i="14"/>
  <c r="N145" i="14"/>
  <c r="D145" i="14"/>
  <c r="O144" i="14"/>
  <c r="N144" i="14"/>
  <c r="D144" i="14"/>
  <c r="O143" i="14"/>
  <c r="N143" i="14"/>
  <c r="P143" i="14" s="1"/>
  <c r="D143" i="14"/>
  <c r="O142" i="14"/>
  <c r="N142" i="14"/>
  <c r="D142" i="14"/>
  <c r="O141" i="14"/>
  <c r="N141" i="14"/>
  <c r="D141" i="14"/>
  <c r="O140" i="14"/>
  <c r="N140" i="14"/>
  <c r="D140" i="14"/>
  <c r="O139" i="14"/>
  <c r="N139" i="14"/>
  <c r="D139" i="14"/>
  <c r="O138" i="14"/>
  <c r="N138" i="14"/>
  <c r="D138" i="14"/>
  <c r="O137" i="14"/>
  <c r="N137" i="14"/>
  <c r="D137" i="14"/>
  <c r="O136" i="14"/>
  <c r="N136" i="14"/>
  <c r="D136" i="14"/>
  <c r="O135" i="14"/>
  <c r="N135" i="14"/>
  <c r="D135" i="14"/>
  <c r="O134" i="14"/>
  <c r="N134" i="14"/>
  <c r="D134" i="14"/>
  <c r="O133" i="14"/>
  <c r="N133" i="14"/>
  <c r="D133" i="14"/>
  <c r="O132" i="14"/>
  <c r="N132" i="14"/>
  <c r="D132" i="14"/>
  <c r="O131" i="14"/>
  <c r="N131" i="14"/>
  <c r="D131" i="14"/>
  <c r="O130" i="14"/>
  <c r="N130" i="14"/>
  <c r="D130" i="14"/>
  <c r="O129" i="14"/>
  <c r="N129" i="14"/>
  <c r="D129" i="14"/>
  <c r="O128" i="14"/>
  <c r="N128" i="14"/>
  <c r="D128" i="14"/>
  <c r="O127" i="14"/>
  <c r="N127" i="14"/>
  <c r="D127" i="14"/>
  <c r="O126" i="14"/>
  <c r="N126" i="14"/>
  <c r="D126" i="14"/>
  <c r="O125" i="14"/>
  <c r="N125" i="14"/>
  <c r="D125" i="14"/>
  <c r="O124" i="14"/>
  <c r="N124" i="14"/>
  <c r="D124" i="14"/>
  <c r="O123" i="14"/>
  <c r="N123" i="14"/>
  <c r="D123" i="14"/>
  <c r="O122" i="14"/>
  <c r="N122" i="14"/>
  <c r="D122" i="14"/>
  <c r="O121" i="14"/>
  <c r="N121" i="14"/>
  <c r="D121" i="14"/>
  <c r="O120" i="14"/>
  <c r="N120" i="14"/>
  <c r="D120" i="14"/>
  <c r="O119" i="14"/>
  <c r="N119" i="14"/>
  <c r="D119" i="14"/>
  <c r="O118" i="14"/>
  <c r="N118" i="14"/>
  <c r="D118" i="14"/>
  <c r="O117" i="14"/>
  <c r="N117" i="14"/>
  <c r="D117" i="14"/>
  <c r="O116" i="14"/>
  <c r="N116" i="14"/>
  <c r="D116" i="14"/>
  <c r="O115" i="14"/>
  <c r="N115" i="14"/>
  <c r="D115" i="14"/>
  <c r="O114" i="14"/>
  <c r="N114" i="14"/>
  <c r="D114" i="14"/>
  <c r="O113" i="14"/>
  <c r="N113" i="14"/>
  <c r="D113" i="14"/>
  <c r="O112" i="14"/>
  <c r="N112" i="14"/>
  <c r="D112" i="14"/>
  <c r="O111" i="14"/>
  <c r="N111" i="14"/>
  <c r="D111" i="14"/>
  <c r="O110" i="14"/>
  <c r="N110" i="14"/>
  <c r="D110" i="14"/>
  <c r="O109" i="14"/>
  <c r="N109" i="14"/>
  <c r="D109" i="14"/>
  <c r="O108" i="14"/>
  <c r="N108" i="14"/>
  <c r="D108" i="14"/>
  <c r="O107" i="14"/>
  <c r="N107" i="14"/>
  <c r="D107" i="14"/>
  <c r="O106" i="14"/>
  <c r="N106" i="14"/>
  <c r="D106" i="14"/>
  <c r="O105" i="14"/>
  <c r="N105" i="14"/>
  <c r="D105" i="14"/>
  <c r="O104" i="14"/>
  <c r="N104" i="14"/>
  <c r="D104" i="14"/>
  <c r="O103" i="14"/>
  <c r="N103" i="14"/>
  <c r="D103" i="14"/>
  <c r="O102" i="14"/>
  <c r="N102" i="14"/>
  <c r="D102" i="14"/>
  <c r="O101" i="14"/>
  <c r="N101" i="14"/>
  <c r="D101" i="14"/>
  <c r="O100" i="14"/>
  <c r="N100" i="14"/>
  <c r="D100" i="14"/>
  <c r="O99" i="14"/>
  <c r="N99" i="14"/>
  <c r="D99" i="14"/>
  <c r="O98" i="14"/>
  <c r="N98" i="14"/>
  <c r="D98" i="14"/>
  <c r="O97" i="14"/>
  <c r="N97" i="14"/>
  <c r="D97" i="14"/>
  <c r="O96" i="14"/>
  <c r="N96" i="14"/>
  <c r="D96" i="14"/>
  <c r="O95" i="14"/>
  <c r="N95" i="14"/>
  <c r="D95" i="14"/>
  <c r="O94" i="14"/>
  <c r="N94" i="14"/>
  <c r="D94" i="14"/>
  <c r="O93" i="14"/>
  <c r="N93" i="14"/>
  <c r="D93" i="14"/>
  <c r="O92" i="14"/>
  <c r="N92" i="14"/>
  <c r="D92" i="14"/>
  <c r="O91" i="14"/>
  <c r="N91" i="14"/>
  <c r="D91" i="14"/>
  <c r="O90" i="14"/>
  <c r="N90" i="14"/>
  <c r="D90" i="14"/>
  <c r="O89" i="14"/>
  <c r="N89" i="14"/>
  <c r="D89" i="14"/>
  <c r="O88" i="14"/>
  <c r="N88" i="14"/>
  <c r="D88" i="14"/>
  <c r="O87" i="14"/>
  <c r="N87" i="14"/>
  <c r="D87" i="14"/>
  <c r="O86" i="14"/>
  <c r="N86" i="14"/>
  <c r="D86" i="14"/>
  <c r="O85" i="14"/>
  <c r="N85" i="14"/>
  <c r="D85" i="14"/>
  <c r="O84" i="14"/>
  <c r="N84" i="14"/>
  <c r="D84" i="14"/>
  <c r="O83" i="14"/>
  <c r="N83" i="14"/>
  <c r="D83" i="14"/>
  <c r="O82" i="14"/>
  <c r="N82" i="14"/>
  <c r="D82" i="14"/>
  <c r="O81" i="14"/>
  <c r="N81" i="14"/>
  <c r="D81" i="14"/>
  <c r="O80" i="14"/>
  <c r="N80" i="14"/>
  <c r="D80" i="14"/>
  <c r="O79" i="14"/>
  <c r="N79" i="14"/>
  <c r="P79" i="14" s="1"/>
  <c r="D79" i="14"/>
  <c r="O78" i="14"/>
  <c r="N78" i="14"/>
  <c r="D78" i="14"/>
  <c r="O77" i="14"/>
  <c r="N77" i="14"/>
  <c r="D77" i="14"/>
  <c r="O76" i="14"/>
  <c r="N76" i="14"/>
  <c r="D76" i="14"/>
  <c r="O75" i="14"/>
  <c r="N75" i="14"/>
  <c r="D75" i="14"/>
  <c r="O74" i="14"/>
  <c r="N74" i="14"/>
  <c r="D74" i="14"/>
  <c r="O73" i="14"/>
  <c r="N73" i="14"/>
  <c r="D73" i="14"/>
  <c r="O72" i="14"/>
  <c r="N72" i="14"/>
  <c r="D72" i="14"/>
  <c r="O71" i="14"/>
  <c r="N71" i="14"/>
  <c r="D71" i="14"/>
  <c r="O70" i="14"/>
  <c r="N70" i="14"/>
  <c r="D70" i="14"/>
  <c r="O69" i="14"/>
  <c r="N69" i="14"/>
  <c r="D69" i="14"/>
  <c r="O68" i="14"/>
  <c r="N68" i="14"/>
  <c r="D68" i="14"/>
  <c r="O67" i="14"/>
  <c r="N67" i="14"/>
  <c r="D67" i="14"/>
  <c r="O66" i="14"/>
  <c r="N66" i="14"/>
  <c r="D66" i="14"/>
  <c r="O65" i="14"/>
  <c r="N65" i="14"/>
  <c r="D65" i="14"/>
  <c r="O64" i="14"/>
  <c r="N64" i="14"/>
  <c r="D64" i="14"/>
  <c r="O63" i="14"/>
  <c r="N63" i="14"/>
  <c r="D63" i="14"/>
  <c r="O62" i="14"/>
  <c r="N62" i="14"/>
  <c r="D62" i="14"/>
  <c r="O61" i="14"/>
  <c r="N61" i="14"/>
  <c r="D61" i="14"/>
  <c r="O60" i="14"/>
  <c r="N60" i="14"/>
  <c r="D60" i="14"/>
  <c r="O59" i="14"/>
  <c r="N59" i="14"/>
  <c r="D59" i="14"/>
  <c r="O58" i="14"/>
  <c r="N58" i="14"/>
  <c r="D58" i="14"/>
  <c r="O57" i="14"/>
  <c r="N57" i="14"/>
  <c r="D57" i="14"/>
  <c r="O56" i="14"/>
  <c r="N56" i="14"/>
  <c r="D56" i="14"/>
  <c r="O55" i="14"/>
  <c r="N55" i="14"/>
  <c r="D55" i="14"/>
  <c r="O54" i="14"/>
  <c r="N54" i="14"/>
  <c r="D54" i="14"/>
  <c r="O53" i="14"/>
  <c r="N53" i="14"/>
  <c r="D53" i="14"/>
  <c r="O52" i="14"/>
  <c r="N52" i="14"/>
  <c r="D52" i="14"/>
  <c r="O51" i="14"/>
  <c r="N51" i="14"/>
  <c r="D51" i="14"/>
  <c r="O50" i="14"/>
  <c r="N50" i="14"/>
  <c r="D50" i="14"/>
  <c r="O49" i="14"/>
  <c r="N49" i="14"/>
  <c r="D49" i="14"/>
  <c r="O48" i="14"/>
  <c r="N48" i="14"/>
  <c r="D48" i="14"/>
  <c r="O47" i="14"/>
  <c r="N47" i="14"/>
  <c r="P47" i="14" s="1"/>
  <c r="D47" i="14"/>
  <c r="O46" i="14"/>
  <c r="N46" i="14"/>
  <c r="D46" i="14"/>
  <c r="O45" i="14"/>
  <c r="N45" i="14"/>
  <c r="D45" i="14"/>
  <c r="O44" i="14"/>
  <c r="N44" i="14"/>
  <c r="D44" i="14"/>
  <c r="O43" i="14"/>
  <c r="N43" i="14"/>
  <c r="D43" i="14"/>
  <c r="O42" i="14"/>
  <c r="N42" i="14"/>
  <c r="D42" i="14"/>
  <c r="O41" i="14"/>
  <c r="N41" i="14"/>
  <c r="D41" i="14"/>
  <c r="O40" i="14"/>
  <c r="N40" i="14"/>
  <c r="D40" i="14"/>
  <c r="O39" i="14"/>
  <c r="N39" i="14"/>
  <c r="D39" i="14"/>
  <c r="O38" i="14"/>
  <c r="N38" i="14"/>
  <c r="D38" i="14"/>
  <c r="O37" i="14"/>
  <c r="N37" i="14"/>
  <c r="D37" i="14"/>
  <c r="O36" i="14"/>
  <c r="N36" i="14"/>
  <c r="D36" i="14"/>
  <c r="O35" i="14"/>
  <c r="N35" i="14"/>
  <c r="D35" i="14"/>
  <c r="O34" i="14"/>
  <c r="N34" i="14"/>
  <c r="D34" i="14"/>
  <c r="O33" i="14"/>
  <c r="N33" i="14"/>
  <c r="D33" i="14"/>
  <c r="O32" i="14"/>
  <c r="N32" i="14"/>
  <c r="D32" i="14"/>
  <c r="O31" i="14"/>
  <c r="N31" i="14"/>
  <c r="D31" i="14"/>
  <c r="O30" i="14"/>
  <c r="N30" i="14"/>
  <c r="D30" i="14"/>
  <c r="O29" i="14"/>
  <c r="N29" i="14"/>
  <c r="D29" i="14"/>
  <c r="O28" i="14"/>
  <c r="N28" i="14"/>
  <c r="D28" i="14"/>
  <c r="O27" i="14"/>
  <c r="N27" i="14"/>
  <c r="D27" i="14"/>
  <c r="O26" i="14"/>
  <c r="N26" i="14"/>
  <c r="D26" i="14"/>
  <c r="O25" i="14"/>
  <c r="N25" i="14"/>
  <c r="D25" i="14"/>
  <c r="O24" i="14"/>
  <c r="N24" i="14"/>
  <c r="D24" i="14"/>
  <c r="O23" i="14"/>
  <c r="N23" i="14"/>
  <c r="D23" i="14"/>
  <c r="O22" i="14"/>
  <c r="N22" i="14"/>
  <c r="D22" i="14"/>
  <c r="O21" i="14"/>
  <c r="N21" i="14"/>
  <c r="D21" i="14"/>
  <c r="O20" i="14"/>
  <c r="N20" i="14"/>
  <c r="D20" i="14"/>
  <c r="O19" i="14"/>
  <c r="N19" i="14"/>
  <c r="D19" i="14"/>
  <c r="O18" i="14"/>
  <c r="N18" i="14"/>
  <c r="D18" i="14"/>
  <c r="O17" i="14"/>
  <c r="N17" i="14"/>
  <c r="D17" i="14"/>
  <c r="O16" i="14"/>
  <c r="N16" i="14"/>
  <c r="D16" i="14"/>
  <c r="O15" i="14"/>
  <c r="N15" i="14"/>
  <c r="D15" i="14"/>
  <c r="O14" i="14"/>
  <c r="N14" i="14"/>
  <c r="D14" i="14"/>
  <c r="O13" i="14"/>
  <c r="N13" i="14"/>
  <c r="D13" i="14"/>
  <c r="O12" i="14"/>
  <c r="N12" i="14"/>
  <c r="D12" i="14"/>
  <c r="O10" i="14"/>
  <c r="N10" i="14"/>
  <c r="D10" i="14"/>
  <c r="O9" i="14"/>
  <c r="N9" i="14"/>
  <c r="D9" i="14"/>
  <c r="O8" i="14"/>
  <c r="N8" i="14"/>
  <c r="D8" i="14"/>
  <c r="O7" i="14"/>
  <c r="N7" i="14"/>
  <c r="D7" i="14"/>
  <c r="O6" i="14"/>
  <c r="N6" i="14"/>
  <c r="D6" i="14"/>
  <c r="O5" i="14"/>
  <c r="N5" i="14"/>
  <c r="D5" i="14"/>
  <c r="O4" i="14"/>
  <c r="N4" i="14"/>
  <c r="D4" i="14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4" i="13"/>
  <c r="E16" i="9" s="1"/>
  <c r="Q5" i="12"/>
  <c r="Q6" i="12"/>
  <c r="Q7" i="12"/>
  <c r="Q8" i="12"/>
  <c r="Q9" i="12"/>
  <c r="Q10" i="12"/>
  <c r="Q11" i="12"/>
  <c r="Q12" i="12"/>
  <c r="Q13" i="12"/>
  <c r="Q14" i="12"/>
  <c r="J11" i="9" s="1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4" i="12"/>
  <c r="E11" i="9" s="1"/>
  <c r="Q5" i="1"/>
  <c r="Q6" i="1"/>
  <c r="Q7" i="1"/>
  <c r="Q8" i="1"/>
  <c r="Q9" i="1"/>
  <c r="Q10" i="1"/>
  <c r="Q11" i="1"/>
  <c r="I8" i="9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4" i="1"/>
  <c r="E8" i="9" s="1"/>
  <c r="I21" i="9" l="1"/>
  <c r="P43" i="14"/>
  <c r="Q43" i="14" s="1"/>
  <c r="P59" i="14"/>
  <c r="Q59" i="14" s="1"/>
  <c r="P91" i="14"/>
  <c r="Q91" i="14" s="1"/>
  <c r="P89" i="14"/>
  <c r="Q89" i="14" s="1"/>
  <c r="P105" i="14"/>
  <c r="Q105" i="14" s="1"/>
  <c r="P139" i="14"/>
  <c r="Q139" i="14" s="1"/>
  <c r="P121" i="14"/>
  <c r="P84" i="14"/>
  <c r="Q84" i="14" s="1"/>
  <c r="P112" i="14"/>
  <c r="P128" i="14"/>
  <c r="P144" i="14"/>
  <c r="Q144" i="14" s="1"/>
  <c r="P50" i="14"/>
  <c r="Q50" i="14" s="1"/>
  <c r="P137" i="14"/>
  <c r="Q137" i="14" s="1"/>
  <c r="P13" i="14"/>
  <c r="Q13" i="14" s="1"/>
  <c r="P77" i="14"/>
  <c r="Q77" i="14" s="1"/>
  <c r="P109" i="14"/>
  <c r="Q109" i="14" s="1"/>
  <c r="P141" i="14"/>
  <c r="Q141" i="14" s="1"/>
  <c r="P26" i="14"/>
  <c r="Q26" i="14" s="1"/>
  <c r="P51" i="14"/>
  <c r="Q51" i="14" s="1"/>
  <c r="P67" i="14"/>
  <c r="Q67" i="14" s="1"/>
  <c r="P166" i="14"/>
  <c r="Q166" i="14" s="1"/>
  <c r="P55" i="14"/>
  <c r="Q55" i="14" s="1"/>
  <c r="P167" i="14"/>
  <c r="P24" i="14"/>
  <c r="Q24" i="14" s="1"/>
  <c r="P62" i="14"/>
  <c r="Q62" i="14" s="1"/>
  <c r="P74" i="14"/>
  <c r="Q74" i="14" s="1"/>
  <c r="P90" i="14"/>
  <c r="P106" i="14"/>
  <c r="Q106" i="14" s="1"/>
  <c r="P154" i="14"/>
  <c r="Q154" i="14" s="1"/>
  <c r="P85" i="14"/>
  <c r="Q85" i="14" s="1"/>
  <c r="P33" i="14"/>
  <c r="P65" i="14"/>
  <c r="Q65" i="14" s="1"/>
  <c r="P86" i="14"/>
  <c r="Q86" i="14" s="1"/>
  <c r="P81" i="14"/>
  <c r="Q81" i="14" s="1"/>
  <c r="P129" i="14"/>
  <c r="Q129" i="14" s="1"/>
  <c r="P82" i="14"/>
  <c r="G22" i="9"/>
  <c r="R23" i="9"/>
  <c r="P5" i="14"/>
  <c r="Q5" i="14" s="1"/>
  <c r="P41" i="14"/>
  <c r="P78" i="14"/>
  <c r="Q78" i="14" s="1"/>
  <c r="P126" i="14"/>
  <c r="Q126" i="14" s="1"/>
  <c r="P142" i="14"/>
  <c r="Q142" i="14" s="1"/>
  <c r="P158" i="14"/>
  <c r="Q158" i="14" s="1"/>
  <c r="P20" i="14"/>
  <c r="Q20" i="14" s="1"/>
  <c r="P30" i="14"/>
  <c r="Q30" i="14" s="1"/>
  <c r="P35" i="14"/>
  <c r="Q35" i="14" s="1"/>
  <c r="P66" i="14"/>
  <c r="Q66" i="14" s="1"/>
  <c r="P97" i="14"/>
  <c r="Q97" i="14" s="1"/>
  <c r="P149" i="14"/>
  <c r="Q149" i="14" s="1"/>
  <c r="P7" i="14"/>
  <c r="Q7" i="14" s="1"/>
  <c r="P17" i="14"/>
  <c r="Q17" i="14" s="1"/>
  <c r="P150" i="14"/>
  <c r="Q150" i="14" s="1"/>
  <c r="P160" i="14"/>
  <c r="Q160" i="14" s="1"/>
  <c r="P93" i="14"/>
  <c r="Q93" i="14" s="1"/>
  <c r="P114" i="14"/>
  <c r="Q114" i="14" s="1"/>
  <c r="P145" i="14"/>
  <c r="Q145" i="14" s="1"/>
  <c r="P161" i="14"/>
  <c r="Q161" i="14" s="1"/>
  <c r="P9" i="14"/>
  <c r="Q9" i="14" s="1"/>
  <c r="P22" i="14"/>
  <c r="Q22" i="14" s="1"/>
  <c r="P42" i="14"/>
  <c r="Q42" i="14" s="1"/>
  <c r="P63" i="14"/>
  <c r="Q63" i="14" s="1"/>
  <c r="P88" i="14"/>
  <c r="Q88" i="14" s="1"/>
  <c r="P99" i="14"/>
  <c r="Q99" i="14" s="1"/>
  <c r="P130" i="14"/>
  <c r="Q130" i="14" s="1"/>
  <c r="P27" i="14"/>
  <c r="Q27" i="14" s="1"/>
  <c r="P37" i="14"/>
  <c r="Q37" i="14" s="1"/>
  <c r="P58" i="14"/>
  <c r="Q58" i="14" s="1"/>
  <c r="P94" i="14"/>
  <c r="Q94" i="14" s="1"/>
  <c r="P146" i="14"/>
  <c r="Q146" i="14" s="1"/>
  <c r="Q79" i="14"/>
  <c r="P15" i="14"/>
  <c r="Q15" i="14" s="1"/>
  <c r="P12" i="14"/>
  <c r="Q12" i="14" s="1"/>
  <c r="P80" i="14"/>
  <c r="Q80" i="14" s="1"/>
  <c r="P101" i="14"/>
  <c r="Q101" i="14" s="1"/>
  <c r="P122" i="14"/>
  <c r="Q122" i="14" s="1"/>
  <c r="P4" i="14"/>
  <c r="Q4" i="14" s="1"/>
  <c r="T22" i="9"/>
  <c r="Q23" i="9"/>
  <c r="J12" i="9"/>
  <c r="E13" i="9"/>
  <c r="N17" i="9"/>
  <c r="S21" i="9"/>
  <c r="O16" i="9"/>
  <c r="L23" i="9"/>
  <c r="J13" i="9"/>
  <c r="P23" i="9"/>
  <c r="O23" i="9"/>
  <c r="T18" i="9"/>
  <c r="H21" i="9"/>
  <c r="P107" i="14"/>
  <c r="Q107" i="14" s="1"/>
  <c r="P111" i="14"/>
  <c r="Q111" i="14" s="1"/>
  <c r="P115" i="14"/>
  <c r="Q115" i="14" s="1"/>
  <c r="P119" i="14"/>
  <c r="Q119" i="14" s="1"/>
  <c r="P123" i="14"/>
  <c r="Q123" i="14" s="1"/>
  <c r="P127" i="14"/>
  <c r="Q127" i="14" s="1"/>
  <c r="P131" i="14"/>
  <c r="Q131" i="14" s="1"/>
  <c r="P165" i="14"/>
  <c r="Q165" i="14" s="1"/>
  <c r="E6" i="9"/>
  <c r="E17" i="9"/>
  <c r="E23" i="9"/>
  <c r="P96" i="14"/>
  <c r="Q96" i="14" s="1"/>
  <c r="P34" i="14"/>
  <c r="Q34" i="14" s="1"/>
  <c r="P38" i="14"/>
  <c r="Q38" i="14" s="1"/>
  <c r="P83" i="14"/>
  <c r="Q83" i="14" s="1"/>
  <c r="P87" i="14"/>
  <c r="Q87" i="14" s="1"/>
  <c r="E7" i="9"/>
  <c r="E18" i="9"/>
  <c r="P8" i="14"/>
  <c r="Q8" i="14" s="1"/>
  <c r="M21" i="9"/>
  <c r="P75" i="14"/>
  <c r="Q75" i="14" s="1"/>
  <c r="P157" i="14"/>
  <c r="Q157" i="14" s="1"/>
  <c r="P71" i="14"/>
  <c r="Q71" i="14" s="1"/>
  <c r="P136" i="14"/>
  <c r="Q136" i="14" s="1"/>
  <c r="P153" i="14"/>
  <c r="Q153" i="14" s="1"/>
  <c r="K23" i="9"/>
  <c r="K21" i="9"/>
  <c r="T23" i="9"/>
  <c r="T21" i="9"/>
  <c r="N21" i="9"/>
  <c r="P19" i="14"/>
  <c r="Q19" i="14" s="1"/>
  <c r="Q47" i="14"/>
  <c r="P92" i="14"/>
  <c r="Q92" i="14" s="1"/>
  <c r="P100" i="14"/>
  <c r="Q100" i="14" s="1"/>
  <c r="P108" i="14"/>
  <c r="Q108" i="14" s="1"/>
  <c r="P116" i="14"/>
  <c r="Q116" i="14" s="1"/>
  <c r="P120" i="14"/>
  <c r="Q120" i="14" s="1"/>
  <c r="O22" i="9"/>
  <c r="J16" i="9"/>
  <c r="P10" i="14"/>
  <c r="H22" i="9" s="1"/>
  <c r="O21" i="9"/>
  <c r="M23" i="9"/>
  <c r="O18" i="9"/>
  <c r="P6" i="14"/>
  <c r="Q6" i="14" s="1"/>
  <c r="P28" i="14"/>
  <c r="Q28" i="14" s="1"/>
  <c r="P32" i="14"/>
  <c r="Q32" i="14" s="1"/>
  <c r="P36" i="14"/>
  <c r="Q36" i="14" s="1"/>
  <c r="P40" i="14"/>
  <c r="Q40" i="14" s="1"/>
  <c r="P44" i="14"/>
  <c r="Q44" i="14" s="1"/>
  <c r="P48" i="14"/>
  <c r="Q48" i="14" s="1"/>
  <c r="P52" i="14"/>
  <c r="Q52" i="14" s="1"/>
  <c r="P56" i="14"/>
  <c r="Q56" i="14" s="1"/>
  <c r="P60" i="14"/>
  <c r="Q60" i="14" s="1"/>
  <c r="P64" i="14"/>
  <c r="Q64" i="14" s="1"/>
  <c r="P73" i="14"/>
  <c r="P138" i="14"/>
  <c r="Q138" i="14" s="1"/>
  <c r="P159" i="14"/>
  <c r="Q159" i="14" s="1"/>
  <c r="O17" i="9"/>
  <c r="P23" i="14"/>
  <c r="Q23" i="14" s="1"/>
  <c r="J7" i="9"/>
  <c r="J21" i="9"/>
  <c r="J22" i="9"/>
  <c r="P16" i="14"/>
  <c r="K22" i="9" s="1"/>
  <c r="P72" i="14"/>
  <c r="Q72" i="14" s="1"/>
  <c r="P117" i="14"/>
  <c r="Q117" i="14" s="1"/>
  <c r="P163" i="14"/>
  <c r="Q163" i="14" s="1"/>
  <c r="S23" i="9"/>
  <c r="P21" i="9"/>
  <c r="P134" i="14"/>
  <c r="Q134" i="14" s="1"/>
  <c r="P155" i="14"/>
  <c r="Q155" i="14" s="1"/>
  <c r="P168" i="14"/>
  <c r="Q168" i="14" s="1"/>
  <c r="J23" i="9"/>
  <c r="P151" i="14"/>
  <c r="Q151" i="14" s="1"/>
  <c r="I7" i="9"/>
  <c r="I23" i="9"/>
  <c r="J6" i="9"/>
  <c r="H23" i="9"/>
  <c r="Q128" i="14"/>
  <c r="T17" i="9"/>
  <c r="P104" i="14"/>
  <c r="P124" i="14"/>
  <c r="Q124" i="14" s="1"/>
  <c r="Q112" i="14"/>
  <c r="N22" i="9"/>
  <c r="P68" i="14"/>
  <c r="Q68" i="14" s="1"/>
  <c r="P113" i="14"/>
  <c r="Q113" i="14" s="1"/>
  <c r="P98" i="14"/>
  <c r="Q98" i="14" s="1"/>
  <c r="P102" i="14"/>
  <c r="Q102" i="14" s="1"/>
  <c r="P147" i="14"/>
  <c r="Q147" i="14" s="1"/>
  <c r="P164" i="14"/>
  <c r="Q164" i="14" s="1"/>
  <c r="P21" i="14"/>
  <c r="Q21" i="14" s="1"/>
  <c r="P25" i="14"/>
  <c r="Q25" i="14" s="1"/>
  <c r="P29" i="14"/>
  <c r="Q29" i="14" s="1"/>
  <c r="P45" i="14"/>
  <c r="Q45" i="14" s="1"/>
  <c r="P49" i="14"/>
  <c r="Q49" i="14" s="1"/>
  <c r="R21" i="9"/>
  <c r="Q21" i="9"/>
  <c r="G21" i="9"/>
  <c r="G23" i="9"/>
  <c r="J8" i="9"/>
  <c r="I6" i="9"/>
  <c r="J18" i="9"/>
  <c r="J17" i="9"/>
  <c r="E21" i="9"/>
  <c r="P132" i="14"/>
  <c r="Q132" i="14" s="1"/>
  <c r="T16" i="9"/>
  <c r="N18" i="9"/>
  <c r="N16" i="9"/>
  <c r="P14" i="14"/>
  <c r="Q14" i="14" s="1"/>
  <c r="N23" i="9"/>
  <c r="P18" i="14"/>
  <c r="Q18" i="14" s="1"/>
  <c r="Q33" i="14"/>
  <c r="P70" i="14"/>
  <c r="Q70" i="14" s="1"/>
  <c r="Q82" i="14"/>
  <c r="Q90" i="14"/>
  <c r="P135" i="14"/>
  <c r="Q135" i="14" s="1"/>
  <c r="Q143" i="14"/>
  <c r="L21" i="9"/>
  <c r="F21" i="9"/>
  <c r="F23" i="9"/>
  <c r="P31" i="14"/>
  <c r="Q31" i="14" s="1"/>
  <c r="P46" i="14"/>
  <c r="Q46" i="14" s="1"/>
  <c r="P57" i="14"/>
  <c r="Q57" i="14" s="1"/>
  <c r="P61" i="14"/>
  <c r="Q61" i="14" s="1"/>
  <c r="P95" i="14"/>
  <c r="Q95" i="14" s="1"/>
  <c r="P110" i="14"/>
  <c r="Q110" i="14" s="1"/>
  <c r="P125" i="14"/>
  <c r="Q125" i="14" s="1"/>
  <c r="P53" i="14"/>
  <c r="Q53" i="14" s="1"/>
  <c r="P76" i="14"/>
  <c r="Q76" i="14" s="1"/>
  <c r="Q121" i="14"/>
  <c r="P140" i="14"/>
  <c r="Q140" i="14" s="1"/>
  <c r="Q167" i="14"/>
  <c r="P39" i="14"/>
  <c r="Q39" i="14" s="1"/>
  <c r="P54" i="14"/>
  <c r="Q54" i="14" s="1"/>
  <c r="P69" i="14"/>
  <c r="Q69" i="14" s="1"/>
  <c r="P103" i="14"/>
  <c r="P118" i="14"/>
  <c r="Q118" i="14" s="1"/>
  <c r="P133" i="14"/>
  <c r="Q133" i="14" s="1"/>
  <c r="P148" i="14"/>
  <c r="Q148" i="14" s="1"/>
  <c r="P152" i="14"/>
  <c r="Q152" i="14" s="1"/>
  <c r="P156" i="14"/>
  <c r="Q156" i="14" s="1"/>
  <c r="P162" i="14"/>
  <c r="Q162" i="14" s="1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I22" i="9" l="1"/>
  <c r="Q16" i="14"/>
  <c r="S22" i="9"/>
  <c r="M22" i="9"/>
  <c r="L22" i="9"/>
  <c r="Q41" i="14"/>
  <c r="Q10" i="14"/>
  <c r="Q104" i="14"/>
  <c r="Q22" i="9"/>
  <c r="R22" i="9"/>
  <c r="Q103" i="14"/>
  <c r="Q73" i="14"/>
  <c r="P22" i="9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D89" i="13"/>
  <c r="L88" i="13"/>
  <c r="K88" i="13"/>
  <c r="D88" i="13"/>
  <c r="L87" i="13"/>
  <c r="K87" i="13"/>
  <c r="D87" i="13"/>
  <c r="L86" i="13"/>
  <c r="K86" i="13"/>
  <c r="D86" i="13"/>
  <c r="L85" i="13"/>
  <c r="K85" i="13"/>
  <c r="D85" i="13"/>
  <c r="L84" i="13"/>
  <c r="K84" i="13"/>
  <c r="D84" i="13"/>
  <c r="L83" i="13"/>
  <c r="K83" i="13"/>
  <c r="D83" i="13"/>
  <c r="L82" i="13"/>
  <c r="K82" i="13"/>
  <c r="D82" i="13"/>
  <c r="L81" i="13"/>
  <c r="K81" i="13"/>
  <c r="D81" i="13"/>
  <c r="L80" i="13"/>
  <c r="K80" i="13"/>
  <c r="D80" i="13"/>
  <c r="L79" i="13"/>
  <c r="K79" i="13"/>
  <c r="D79" i="13"/>
  <c r="L78" i="13"/>
  <c r="K78" i="13"/>
  <c r="D78" i="13"/>
  <c r="L77" i="13"/>
  <c r="K77" i="13"/>
  <c r="D77" i="13"/>
  <c r="L76" i="13"/>
  <c r="K76" i="13"/>
  <c r="D76" i="13"/>
  <c r="L75" i="13"/>
  <c r="K75" i="13"/>
  <c r="D75" i="13"/>
  <c r="L74" i="13"/>
  <c r="K74" i="13"/>
  <c r="D74" i="13"/>
  <c r="L73" i="13"/>
  <c r="K73" i="13"/>
  <c r="D73" i="13"/>
  <c r="L72" i="13"/>
  <c r="K72" i="13"/>
  <c r="D72" i="13"/>
  <c r="L71" i="13"/>
  <c r="K71" i="13"/>
  <c r="D71" i="13"/>
  <c r="L70" i="13"/>
  <c r="K70" i="13"/>
  <c r="D70" i="13"/>
  <c r="L69" i="13"/>
  <c r="K69" i="13"/>
  <c r="D69" i="13"/>
  <c r="L68" i="13"/>
  <c r="K68" i="13"/>
  <c r="D68" i="13"/>
  <c r="L67" i="13"/>
  <c r="K67" i="13"/>
  <c r="D67" i="13"/>
  <c r="L66" i="13"/>
  <c r="K66" i="13"/>
  <c r="D66" i="13"/>
  <c r="L65" i="13"/>
  <c r="K65" i="13"/>
  <c r="D65" i="13"/>
  <c r="L64" i="13"/>
  <c r="K64" i="13"/>
  <c r="D64" i="13"/>
  <c r="L63" i="13"/>
  <c r="K63" i="13"/>
  <c r="D63" i="13"/>
  <c r="L62" i="13"/>
  <c r="K62" i="13"/>
  <c r="D62" i="13"/>
  <c r="L61" i="13"/>
  <c r="K61" i="13"/>
  <c r="D61" i="13"/>
  <c r="L60" i="13"/>
  <c r="K60" i="13"/>
  <c r="D60" i="13"/>
  <c r="L59" i="13"/>
  <c r="K59" i="13"/>
  <c r="D59" i="13"/>
  <c r="L58" i="13"/>
  <c r="K58" i="13"/>
  <c r="D58" i="13"/>
  <c r="L57" i="13"/>
  <c r="K57" i="13"/>
  <c r="D57" i="13"/>
  <c r="L56" i="13"/>
  <c r="K56" i="13"/>
  <c r="D56" i="13"/>
  <c r="L55" i="13"/>
  <c r="K55" i="13"/>
  <c r="D55" i="13"/>
  <c r="L54" i="13"/>
  <c r="K54" i="13"/>
  <c r="D54" i="13"/>
  <c r="L53" i="13"/>
  <c r="K53" i="13"/>
  <c r="D53" i="13"/>
  <c r="L52" i="13"/>
  <c r="K52" i="13"/>
  <c r="D52" i="13"/>
  <c r="L51" i="13"/>
  <c r="K51" i="13"/>
  <c r="D51" i="13"/>
  <c r="L50" i="13"/>
  <c r="K50" i="13"/>
  <c r="D50" i="13"/>
  <c r="L49" i="13"/>
  <c r="K49" i="13"/>
  <c r="D49" i="13"/>
  <c r="L48" i="13"/>
  <c r="K48" i="13"/>
  <c r="D48" i="13"/>
  <c r="L47" i="13"/>
  <c r="K47" i="13"/>
  <c r="D47" i="13"/>
  <c r="L46" i="13"/>
  <c r="K46" i="13"/>
  <c r="D46" i="13"/>
  <c r="L45" i="13"/>
  <c r="K45" i="13"/>
  <c r="D45" i="13"/>
  <c r="L44" i="13"/>
  <c r="K44" i="13"/>
  <c r="D44" i="13"/>
  <c r="L43" i="13"/>
  <c r="K43" i="13"/>
  <c r="D43" i="13"/>
  <c r="L42" i="13"/>
  <c r="K42" i="13"/>
  <c r="D42" i="13"/>
  <c r="L41" i="13"/>
  <c r="K41" i="13"/>
  <c r="D41" i="13"/>
  <c r="L40" i="13"/>
  <c r="K40" i="13"/>
  <c r="D40" i="13"/>
  <c r="L39" i="13"/>
  <c r="K39" i="13"/>
  <c r="D39" i="13"/>
  <c r="L38" i="13"/>
  <c r="K38" i="13"/>
  <c r="D38" i="13"/>
  <c r="L37" i="13"/>
  <c r="K37" i="13"/>
  <c r="D37" i="13"/>
  <c r="L36" i="13"/>
  <c r="K36" i="13"/>
  <c r="D36" i="13"/>
  <c r="L35" i="13"/>
  <c r="K35" i="13"/>
  <c r="D35" i="13"/>
  <c r="L34" i="13"/>
  <c r="K34" i="13"/>
  <c r="D34" i="13"/>
  <c r="L33" i="13"/>
  <c r="K33" i="13"/>
  <c r="D33" i="13"/>
  <c r="L32" i="13"/>
  <c r="K32" i="13"/>
  <c r="D32" i="13"/>
  <c r="L31" i="13"/>
  <c r="K31" i="13"/>
  <c r="D31" i="13"/>
  <c r="L30" i="13"/>
  <c r="K30" i="13"/>
  <c r="D30" i="13"/>
  <c r="L29" i="13"/>
  <c r="K29" i="13"/>
  <c r="D29" i="13"/>
  <c r="L28" i="13"/>
  <c r="K28" i="13"/>
  <c r="D28" i="13"/>
  <c r="L27" i="13"/>
  <c r="K27" i="13"/>
  <c r="D27" i="13"/>
  <c r="L26" i="13"/>
  <c r="K26" i="13"/>
  <c r="D26" i="13"/>
  <c r="L25" i="13"/>
  <c r="K25" i="13"/>
  <c r="D25" i="13"/>
  <c r="L24" i="13"/>
  <c r="K24" i="13"/>
  <c r="D24" i="13"/>
  <c r="L23" i="13"/>
  <c r="K23" i="13"/>
  <c r="D23" i="13"/>
  <c r="L22" i="13"/>
  <c r="K22" i="13"/>
  <c r="D22" i="13"/>
  <c r="L21" i="13"/>
  <c r="K21" i="13"/>
  <c r="D21" i="13"/>
  <c r="L20" i="13"/>
  <c r="K20" i="13"/>
  <c r="D20" i="13"/>
  <c r="L19" i="13"/>
  <c r="K19" i="13"/>
  <c r="D19" i="13"/>
  <c r="L18" i="13"/>
  <c r="K18" i="13"/>
  <c r="D18" i="13"/>
  <c r="L17" i="13"/>
  <c r="K17" i="13"/>
  <c r="D17" i="13"/>
  <c r="L16" i="13"/>
  <c r="K16" i="13"/>
  <c r="D16" i="13"/>
  <c r="L15" i="13"/>
  <c r="K15" i="13"/>
  <c r="D15" i="13"/>
  <c r="L14" i="13"/>
  <c r="K14" i="13"/>
  <c r="D14" i="13"/>
  <c r="L13" i="13"/>
  <c r="K13" i="13"/>
  <c r="D13" i="13"/>
  <c r="L12" i="13"/>
  <c r="K12" i="13"/>
  <c r="D12" i="13"/>
  <c r="L11" i="13"/>
  <c r="K11" i="13"/>
  <c r="D11" i="13"/>
  <c r="L10" i="13"/>
  <c r="H16" i="9" s="1"/>
  <c r="K10" i="13"/>
  <c r="H18" i="9" s="1"/>
  <c r="D10" i="13"/>
  <c r="L9" i="13"/>
  <c r="K9" i="13"/>
  <c r="D9" i="13"/>
  <c r="L8" i="13"/>
  <c r="K8" i="13"/>
  <c r="D8" i="13"/>
  <c r="L7" i="13"/>
  <c r="G16" i="9" s="1"/>
  <c r="K7" i="13"/>
  <c r="G18" i="9" s="1"/>
  <c r="D7" i="13"/>
  <c r="L6" i="13"/>
  <c r="K6" i="13"/>
  <c r="D6" i="13"/>
  <c r="L5" i="13"/>
  <c r="F16" i="9" s="1"/>
  <c r="K5" i="13"/>
  <c r="F18" i="9" s="1"/>
  <c r="D5" i="13"/>
  <c r="L4" i="13"/>
  <c r="K4" i="13"/>
  <c r="D4" i="13"/>
  <c r="R18" i="9" l="1"/>
  <c r="R16" i="9"/>
  <c r="S18" i="9"/>
  <c r="P16" i="9"/>
  <c r="K18" i="9"/>
  <c r="K16" i="9"/>
  <c r="I16" i="9"/>
  <c r="I18" i="9"/>
  <c r="L18" i="9"/>
  <c r="S16" i="9"/>
  <c r="M16" i="9"/>
  <c r="Q18" i="9"/>
  <c r="L16" i="9"/>
  <c r="P18" i="9"/>
  <c r="M18" i="9"/>
  <c r="Q16" i="9"/>
  <c r="M9" i="13"/>
  <c r="R20" i="9"/>
  <c r="T20" i="9"/>
  <c r="S20" i="9"/>
  <c r="M6" i="13"/>
  <c r="N6" i="13" s="1"/>
  <c r="M92" i="13"/>
  <c r="M96" i="13"/>
  <c r="N96" i="13" s="1"/>
  <c r="M104" i="13"/>
  <c r="M108" i="13"/>
  <c r="N108" i="13" s="1"/>
  <c r="M112" i="13"/>
  <c r="N112" i="13" s="1"/>
  <c r="M116" i="13"/>
  <c r="N116" i="13" s="1"/>
  <c r="M115" i="13"/>
  <c r="M118" i="13"/>
  <c r="N118" i="13" s="1"/>
  <c r="M7" i="13"/>
  <c r="G17" i="9" s="1"/>
  <c r="M11" i="13"/>
  <c r="N11" i="13" s="1"/>
  <c r="M25" i="13"/>
  <c r="N25" i="13" s="1"/>
  <c r="M29" i="13"/>
  <c r="N29" i="13" s="1"/>
  <c r="M33" i="13"/>
  <c r="N33" i="13" s="1"/>
  <c r="M45" i="13"/>
  <c r="N45" i="13" s="1"/>
  <c r="M53" i="13"/>
  <c r="N53" i="13" s="1"/>
  <c r="M57" i="13"/>
  <c r="N57" i="13" s="1"/>
  <c r="M65" i="13"/>
  <c r="N65" i="13" s="1"/>
  <c r="M73" i="13"/>
  <c r="N73" i="13" s="1"/>
  <c r="M101" i="13"/>
  <c r="N101" i="13" s="1"/>
  <c r="M105" i="13"/>
  <c r="M158" i="13"/>
  <c r="N158" i="13" s="1"/>
  <c r="M148" i="13"/>
  <c r="N148" i="13" s="1"/>
  <c r="M152" i="13"/>
  <c r="N152" i="13" s="1"/>
  <c r="M156" i="13"/>
  <c r="N156" i="13" s="1"/>
  <c r="M160" i="13"/>
  <c r="N160" i="13" s="1"/>
  <c r="M157" i="13"/>
  <c r="N157" i="13" s="1"/>
  <c r="M56" i="13"/>
  <c r="N56" i="13" s="1"/>
  <c r="M14" i="13"/>
  <c r="N14" i="13" s="1"/>
  <c r="M70" i="13"/>
  <c r="N70" i="13" s="1"/>
  <c r="M78" i="13"/>
  <c r="N78" i="13" s="1"/>
  <c r="M82" i="13"/>
  <c r="N82" i="13" s="1"/>
  <c r="M86" i="13"/>
  <c r="N86" i="13" s="1"/>
  <c r="M90" i="13"/>
  <c r="N90" i="13" s="1"/>
  <c r="M94" i="13"/>
  <c r="N94" i="13" s="1"/>
  <c r="M165" i="13"/>
  <c r="N165" i="13" s="1"/>
  <c r="M106" i="13"/>
  <c r="N106" i="13" s="1"/>
  <c r="M114" i="13"/>
  <c r="N114" i="13" s="1"/>
  <c r="M16" i="13"/>
  <c r="N16" i="13" s="1"/>
  <c r="M55" i="13"/>
  <c r="N55" i="13" s="1"/>
  <c r="M122" i="13"/>
  <c r="N122" i="13" s="1"/>
  <c r="M138" i="13"/>
  <c r="N138" i="13" s="1"/>
  <c r="M13" i="13"/>
  <c r="N13" i="13" s="1"/>
  <c r="M123" i="13"/>
  <c r="N123" i="13" s="1"/>
  <c r="M20" i="13"/>
  <c r="M167" i="13"/>
  <c r="N167" i="13" s="1"/>
  <c r="M72" i="13"/>
  <c r="N72" i="13" s="1"/>
  <c r="M128" i="13"/>
  <c r="M136" i="13"/>
  <c r="N136" i="13" s="1"/>
  <c r="M140" i="13"/>
  <c r="N140" i="13" s="1"/>
  <c r="M144" i="13"/>
  <c r="N144" i="13" s="1"/>
  <c r="M159" i="13"/>
  <c r="N159" i="13" s="1"/>
  <c r="M163" i="13"/>
  <c r="M19" i="13"/>
  <c r="N19" i="13" s="1"/>
  <c r="M26" i="13"/>
  <c r="N26" i="13" s="1"/>
  <c r="M30" i="13"/>
  <c r="N30" i="13" s="1"/>
  <c r="M34" i="13"/>
  <c r="N34" i="13" s="1"/>
  <c r="M42" i="13"/>
  <c r="N42" i="13" s="1"/>
  <c r="M46" i="13"/>
  <c r="N46" i="13" s="1"/>
  <c r="M50" i="13"/>
  <c r="N50" i="13" s="1"/>
  <c r="M54" i="13"/>
  <c r="N54" i="13" s="1"/>
  <c r="M58" i="13"/>
  <c r="N58" i="13" s="1"/>
  <c r="M62" i="13"/>
  <c r="N62" i="13" s="1"/>
  <c r="M61" i="13"/>
  <c r="N61" i="13" s="1"/>
  <c r="M88" i="13"/>
  <c r="N88" i="13" s="1"/>
  <c r="M5" i="13"/>
  <c r="M69" i="13"/>
  <c r="N69" i="13" s="1"/>
  <c r="N92" i="13"/>
  <c r="M127" i="13"/>
  <c r="N127" i="13" s="1"/>
  <c r="M12" i="13"/>
  <c r="M23" i="13"/>
  <c r="N23" i="13" s="1"/>
  <c r="M66" i="13"/>
  <c r="N66" i="13" s="1"/>
  <c r="M85" i="13"/>
  <c r="N85" i="13" s="1"/>
  <c r="M120" i="13"/>
  <c r="N120" i="13" s="1"/>
  <c r="M154" i="13"/>
  <c r="N154" i="13" s="1"/>
  <c r="M166" i="13"/>
  <c r="N166" i="13" s="1"/>
  <c r="M124" i="13"/>
  <c r="N124" i="13" s="1"/>
  <c r="M147" i="13"/>
  <c r="N147" i="13" s="1"/>
  <c r="M24" i="13"/>
  <c r="M121" i="13"/>
  <c r="N121" i="13" s="1"/>
  <c r="M129" i="13"/>
  <c r="N129" i="13" s="1"/>
  <c r="M133" i="13"/>
  <c r="N133" i="13" s="1"/>
  <c r="M137" i="13"/>
  <c r="N137" i="13" s="1"/>
  <c r="M155" i="13"/>
  <c r="N155" i="13" s="1"/>
  <c r="M71" i="13"/>
  <c r="N71" i="13" s="1"/>
  <c r="M79" i="13"/>
  <c r="N79" i="13" s="1"/>
  <c r="M110" i="13"/>
  <c r="N110" i="13" s="1"/>
  <c r="M18" i="13"/>
  <c r="N18" i="13" s="1"/>
  <c r="M52" i="13"/>
  <c r="N52" i="13" s="1"/>
  <c r="M87" i="13"/>
  <c r="N87" i="13" s="1"/>
  <c r="M145" i="13"/>
  <c r="N145" i="13" s="1"/>
  <c r="M4" i="13"/>
  <c r="N4" i="13" s="1"/>
  <c r="M21" i="13"/>
  <c r="N21" i="13" s="1"/>
  <c r="M37" i="13"/>
  <c r="N37" i="13" s="1"/>
  <c r="M41" i="13"/>
  <c r="N41" i="13" s="1"/>
  <c r="M64" i="13"/>
  <c r="N64" i="13" s="1"/>
  <c r="M68" i="13"/>
  <c r="N68" i="13" s="1"/>
  <c r="M126" i="13"/>
  <c r="N126" i="13" s="1"/>
  <c r="M35" i="13"/>
  <c r="N35" i="13" s="1"/>
  <c r="M76" i="13"/>
  <c r="N76" i="13" s="1"/>
  <c r="M84" i="13"/>
  <c r="N84" i="13" s="1"/>
  <c r="M107" i="13"/>
  <c r="N107" i="13" s="1"/>
  <c r="M51" i="13"/>
  <c r="N51" i="13" s="1"/>
  <c r="M77" i="13"/>
  <c r="N77" i="13" s="1"/>
  <c r="M40" i="13"/>
  <c r="N40" i="13" s="1"/>
  <c r="M93" i="13"/>
  <c r="N93" i="13" s="1"/>
  <c r="M143" i="13"/>
  <c r="N143" i="13" s="1"/>
  <c r="M8" i="13"/>
  <c r="N8" i="13" s="1"/>
  <c r="M28" i="13"/>
  <c r="N28" i="13" s="1"/>
  <c r="M31" i="13"/>
  <c r="N31" i="13" s="1"/>
  <c r="M59" i="13"/>
  <c r="N59" i="13" s="1"/>
  <c r="M81" i="13"/>
  <c r="N81" i="13" s="1"/>
  <c r="M109" i="13"/>
  <c r="N109" i="13" s="1"/>
  <c r="N115" i="13"/>
  <c r="M131" i="13"/>
  <c r="N131" i="13" s="1"/>
  <c r="M134" i="13"/>
  <c r="M161" i="13"/>
  <c r="N161" i="13" s="1"/>
  <c r="M22" i="13"/>
  <c r="N22" i="13" s="1"/>
  <c r="M44" i="13"/>
  <c r="N44" i="13" s="1"/>
  <c r="M47" i="13"/>
  <c r="N47" i="13" s="1"/>
  <c r="M75" i="13"/>
  <c r="N75" i="13" s="1"/>
  <c r="M97" i="13"/>
  <c r="N97" i="13" s="1"/>
  <c r="M103" i="13"/>
  <c r="N103" i="13" s="1"/>
  <c r="M125" i="13"/>
  <c r="N125" i="13" s="1"/>
  <c r="M149" i="13"/>
  <c r="N149" i="13" s="1"/>
  <c r="M100" i="13"/>
  <c r="N100" i="13" s="1"/>
  <c r="M32" i="13"/>
  <c r="N32" i="13" s="1"/>
  <c r="N9" i="13"/>
  <c r="M17" i="13"/>
  <c r="M38" i="13"/>
  <c r="N38" i="13" s="1"/>
  <c r="M60" i="13"/>
  <c r="N60" i="13" s="1"/>
  <c r="M63" i="13"/>
  <c r="N63" i="13" s="1"/>
  <c r="M91" i="13"/>
  <c r="N91" i="13" s="1"/>
  <c r="M113" i="13"/>
  <c r="N113" i="13" s="1"/>
  <c r="M119" i="13"/>
  <c r="N119" i="13" s="1"/>
  <c r="M141" i="13"/>
  <c r="N141" i="13" s="1"/>
  <c r="M162" i="13"/>
  <c r="N162" i="13" s="1"/>
  <c r="M164" i="13"/>
  <c r="M132" i="13"/>
  <c r="N132" i="13" s="1"/>
  <c r="M153" i="13"/>
  <c r="N153" i="13" s="1"/>
  <c r="M168" i="13"/>
  <c r="N168" i="13" s="1"/>
  <c r="M48" i="13"/>
  <c r="N48" i="13" s="1"/>
  <c r="M98" i="13"/>
  <c r="N98" i="13" s="1"/>
  <c r="M150" i="13"/>
  <c r="N150" i="13" s="1"/>
  <c r="M15" i="13"/>
  <c r="N15" i="13" s="1"/>
  <c r="M36" i="13"/>
  <c r="N36" i="13" s="1"/>
  <c r="M39" i="13"/>
  <c r="N39" i="13" s="1"/>
  <c r="M67" i="13"/>
  <c r="N67" i="13" s="1"/>
  <c r="M89" i="13"/>
  <c r="M95" i="13"/>
  <c r="N95" i="13" s="1"/>
  <c r="M117" i="13"/>
  <c r="N117" i="13" s="1"/>
  <c r="M139" i="13"/>
  <c r="N139" i="13" s="1"/>
  <c r="M142" i="13"/>
  <c r="N142" i="13" s="1"/>
  <c r="M135" i="13"/>
  <c r="N135" i="13" s="1"/>
  <c r="M10" i="13"/>
  <c r="M83" i="13"/>
  <c r="N83" i="13" s="1"/>
  <c r="M111" i="13"/>
  <c r="N111" i="13" s="1"/>
  <c r="M27" i="13"/>
  <c r="N27" i="13" s="1"/>
  <c r="M49" i="13"/>
  <c r="N49" i="13" s="1"/>
  <c r="M74" i="13"/>
  <c r="M80" i="13"/>
  <c r="N80" i="13" s="1"/>
  <c r="M99" i="13"/>
  <c r="N99" i="13" s="1"/>
  <c r="M102" i="13"/>
  <c r="N102" i="13" s="1"/>
  <c r="M130" i="13"/>
  <c r="N130" i="13" s="1"/>
  <c r="M151" i="13"/>
  <c r="M43" i="13"/>
  <c r="N43" i="13" s="1"/>
  <c r="M146" i="13"/>
  <c r="N146" i="13" s="1"/>
  <c r="R17" i="9" l="1"/>
  <c r="S17" i="9"/>
  <c r="N7" i="13"/>
  <c r="N104" i="13"/>
  <c r="N105" i="13"/>
  <c r="N89" i="13"/>
  <c r="Q17" i="9"/>
  <c r="N20" i="13"/>
  <c r="L17" i="9"/>
  <c r="N74" i="13"/>
  <c r="P17" i="9"/>
  <c r="N10" i="13"/>
  <c r="H17" i="9"/>
  <c r="N163" i="13"/>
  <c r="N164" i="13"/>
  <c r="N17" i="13"/>
  <c r="K17" i="9"/>
  <c r="N12" i="13"/>
  <c r="I17" i="9"/>
  <c r="N5" i="13"/>
  <c r="F17" i="9"/>
  <c r="N24" i="13"/>
  <c r="M17" i="9"/>
  <c r="N128" i="13"/>
  <c r="E20" i="9"/>
  <c r="F20" i="9"/>
  <c r="N20" i="9"/>
  <c r="H20" i="9"/>
  <c r="P20" i="9"/>
  <c r="K20" i="9"/>
  <c r="O20" i="9"/>
  <c r="J20" i="9"/>
  <c r="G20" i="9"/>
  <c r="L20" i="9"/>
  <c r="Q20" i="9"/>
  <c r="I20" i="9"/>
  <c r="M20" i="9"/>
  <c r="N151" i="13"/>
  <c r="N134" i="13"/>
  <c r="K167" i="1"/>
  <c r="L167" i="1"/>
  <c r="M167" i="1" s="1"/>
  <c r="N167" i="1" s="1"/>
  <c r="L171" i="12" l="1"/>
  <c r="K171" i="12"/>
  <c r="L170" i="12"/>
  <c r="K170" i="12"/>
  <c r="L169" i="12"/>
  <c r="K169" i="12"/>
  <c r="L168" i="12"/>
  <c r="K168" i="12"/>
  <c r="L167" i="12"/>
  <c r="K167" i="12"/>
  <c r="L166" i="12"/>
  <c r="K166" i="12"/>
  <c r="D166" i="12"/>
  <c r="L165" i="12"/>
  <c r="K165" i="12"/>
  <c r="D165" i="12"/>
  <c r="L164" i="12"/>
  <c r="K164" i="12"/>
  <c r="D164" i="12"/>
  <c r="L163" i="12"/>
  <c r="K163" i="12"/>
  <c r="D163" i="12"/>
  <c r="L162" i="12"/>
  <c r="K162" i="12"/>
  <c r="D162" i="12"/>
  <c r="L161" i="12"/>
  <c r="K161" i="12"/>
  <c r="D161" i="12"/>
  <c r="L160" i="12"/>
  <c r="K160" i="12"/>
  <c r="D160" i="12"/>
  <c r="L159" i="12"/>
  <c r="K159" i="12"/>
  <c r="D159" i="12"/>
  <c r="L158" i="12"/>
  <c r="K158" i="12"/>
  <c r="D158" i="12"/>
  <c r="L157" i="12"/>
  <c r="K157" i="12"/>
  <c r="D157" i="12"/>
  <c r="L156" i="12"/>
  <c r="K156" i="12"/>
  <c r="D156" i="12"/>
  <c r="L155" i="12"/>
  <c r="K155" i="12"/>
  <c r="D155" i="12"/>
  <c r="L154" i="12"/>
  <c r="K154" i="12"/>
  <c r="M154" i="12" s="1"/>
  <c r="N154" i="12" s="1"/>
  <c r="D154" i="12"/>
  <c r="L153" i="12"/>
  <c r="K153" i="12"/>
  <c r="D153" i="12"/>
  <c r="L152" i="12"/>
  <c r="K152" i="12"/>
  <c r="D152" i="12"/>
  <c r="L151" i="12"/>
  <c r="K151" i="12"/>
  <c r="D151" i="12"/>
  <c r="L150" i="12"/>
  <c r="K150" i="12"/>
  <c r="D150" i="12"/>
  <c r="L149" i="12"/>
  <c r="K149" i="12"/>
  <c r="D149" i="12"/>
  <c r="L148" i="12"/>
  <c r="K148" i="12"/>
  <c r="D148" i="12"/>
  <c r="L147" i="12"/>
  <c r="K147" i="12"/>
  <c r="D147" i="12"/>
  <c r="L146" i="12"/>
  <c r="K146" i="12"/>
  <c r="D146" i="12"/>
  <c r="L145" i="12"/>
  <c r="K145" i="12"/>
  <c r="D145" i="12"/>
  <c r="L144" i="12"/>
  <c r="K144" i="12"/>
  <c r="D144" i="12"/>
  <c r="L143" i="12"/>
  <c r="K143" i="12"/>
  <c r="D143" i="12"/>
  <c r="L142" i="12"/>
  <c r="K142" i="12"/>
  <c r="D142" i="12"/>
  <c r="L141" i="12"/>
  <c r="K141" i="12"/>
  <c r="D141" i="12"/>
  <c r="L140" i="12"/>
  <c r="K140" i="12"/>
  <c r="D140" i="12"/>
  <c r="L139" i="12"/>
  <c r="K139" i="12"/>
  <c r="D139" i="12"/>
  <c r="L138" i="12"/>
  <c r="K138" i="12"/>
  <c r="D138" i="12"/>
  <c r="L137" i="12"/>
  <c r="K137" i="12"/>
  <c r="D137" i="12"/>
  <c r="L136" i="12"/>
  <c r="K136" i="12"/>
  <c r="D136" i="12"/>
  <c r="L135" i="12"/>
  <c r="K135" i="12"/>
  <c r="D135" i="12"/>
  <c r="L134" i="12"/>
  <c r="K134" i="12"/>
  <c r="D134" i="12"/>
  <c r="L133" i="12"/>
  <c r="K133" i="12"/>
  <c r="D133" i="12"/>
  <c r="L132" i="12"/>
  <c r="K132" i="12"/>
  <c r="D132" i="12"/>
  <c r="L131" i="12"/>
  <c r="K131" i="12"/>
  <c r="D131" i="12"/>
  <c r="L130" i="12"/>
  <c r="K130" i="12"/>
  <c r="D130" i="12"/>
  <c r="L129" i="12"/>
  <c r="K129" i="12"/>
  <c r="D129" i="12"/>
  <c r="L128" i="12"/>
  <c r="K128" i="12"/>
  <c r="D128" i="12"/>
  <c r="L127" i="12"/>
  <c r="K127" i="12"/>
  <c r="D127" i="12"/>
  <c r="L126" i="12"/>
  <c r="K126" i="12"/>
  <c r="D126" i="12"/>
  <c r="L125" i="12"/>
  <c r="K125" i="12"/>
  <c r="D125" i="12"/>
  <c r="L124" i="12"/>
  <c r="K124" i="12"/>
  <c r="D124" i="12"/>
  <c r="L123" i="12"/>
  <c r="K123" i="12"/>
  <c r="D123" i="12"/>
  <c r="L122" i="12"/>
  <c r="K122" i="12"/>
  <c r="D122" i="12"/>
  <c r="L121" i="12"/>
  <c r="K121" i="12"/>
  <c r="D121" i="12"/>
  <c r="L120" i="12"/>
  <c r="K120" i="12"/>
  <c r="D120" i="12"/>
  <c r="L119" i="12"/>
  <c r="K119" i="12"/>
  <c r="D119" i="12"/>
  <c r="L118" i="12"/>
  <c r="K118" i="12"/>
  <c r="D118" i="12"/>
  <c r="L117" i="12"/>
  <c r="K117" i="12"/>
  <c r="D117" i="12"/>
  <c r="L116" i="12"/>
  <c r="K116" i="12"/>
  <c r="D116" i="12"/>
  <c r="L115" i="12"/>
  <c r="K115" i="12"/>
  <c r="D115" i="12"/>
  <c r="L114" i="12"/>
  <c r="K114" i="12"/>
  <c r="D114" i="12"/>
  <c r="L113" i="12"/>
  <c r="T11" i="9" s="1"/>
  <c r="K113" i="12"/>
  <c r="T13" i="9" s="1"/>
  <c r="D113" i="12"/>
  <c r="L112" i="12"/>
  <c r="K112" i="12"/>
  <c r="D112" i="12"/>
  <c r="L111" i="12"/>
  <c r="K111" i="12"/>
  <c r="D111" i="12"/>
  <c r="L110" i="12"/>
  <c r="K110" i="12"/>
  <c r="D110" i="12"/>
  <c r="L109" i="12"/>
  <c r="K109" i="12"/>
  <c r="D109" i="12"/>
  <c r="L108" i="12"/>
  <c r="K108" i="12"/>
  <c r="D108" i="12"/>
  <c r="L107" i="12"/>
  <c r="K107" i="12"/>
  <c r="D107" i="12"/>
  <c r="L106" i="12"/>
  <c r="K106" i="12"/>
  <c r="D106" i="12"/>
  <c r="L105" i="12"/>
  <c r="K105" i="12"/>
  <c r="D105" i="12"/>
  <c r="L104" i="12"/>
  <c r="R11" i="9" s="1"/>
  <c r="K104" i="12"/>
  <c r="R13" i="9" s="1"/>
  <c r="D104" i="12"/>
  <c r="L103" i="12"/>
  <c r="K103" i="12"/>
  <c r="D103" i="12"/>
  <c r="L102" i="12"/>
  <c r="K102" i="12"/>
  <c r="D102" i="12"/>
  <c r="L101" i="12"/>
  <c r="K101" i="12"/>
  <c r="D101" i="12"/>
  <c r="L100" i="12"/>
  <c r="K100" i="12"/>
  <c r="D100" i="12"/>
  <c r="L99" i="12"/>
  <c r="K99" i="12"/>
  <c r="D99" i="12"/>
  <c r="L98" i="12"/>
  <c r="K98" i="12"/>
  <c r="D98" i="12"/>
  <c r="L97" i="12"/>
  <c r="K97" i="12"/>
  <c r="D97" i="12"/>
  <c r="L96" i="12"/>
  <c r="K96" i="12"/>
  <c r="D96" i="12"/>
  <c r="L95" i="12"/>
  <c r="K95" i="12"/>
  <c r="D95" i="12"/>
  <c r="L94" i="12"/>
  <c r="K94" i="12"/>
  <c r="D94" i="12"/>
  <c r="L93" i="12"/>
  <c r="K93" i="12"/>
  <c r="D93" i="12"/>
  <c r="L92" i="12"/>
  <c r="K92" i="12"/>
  <c r="D92" i="12"/>
  <c r="L91" i="12"/>
  <c r="K91" i="12"/>
  <c r="D91" i="12"/>
  <c r="L90" i="12"/>
  <c r="K90" i="12"/>
  <c r="D90" i="12"/>
  <c r="L89" i="12"/>
  <c r="K89" i="12"/>
  <c r="D89" i="12"/>
  <c r="L88" i="12"/>
  <c r="K88" i="12"/>
  <c r="D88" i="12"/>
  <c r="L87" i="12"/>
  <c r="K87" i="12"/>
  <c r="D87" i="12"/>
  <c r="L86" i="12"/>
  <c r="K86" i="12"/>
  <c r="D86" i="12"/>
  <c r="L85" i="12"/>
  <c r="K85" i="12"/>
  <c r="D85" i="12"/>
  <c r="L84" i="12"/>
  <c r="K84" i="12"/>
  <c r="D84" i="12"/>
  <c r="L83" i="12"/>
  <c r="K83" i="12"/>
  <c r="D83" i="12"/>
  <c r="L82" i="12"/>
  <c r="K82" i="12"/>
  <c r="D82" i="12"/>
  <c r="L81" i="12"/>
  <c r="K81" i="12"/>
  <c r="D81" i="12"/>
  <c r="L80" i="12"/>
  <c r="K80" i="12"/>
  <c r="D80" i="12"/>
  <c r="L79" i="12"/>
  <c r="K79" i="12"/>
  <c r="D79" i="12"/>
  <c r="L78" i="12"/>
  <c r="K78" i="12"/>
  <c r="D78" i="12"/>
  <c r="L77" i="12"/>
  <c r="K77" i="12"/>
  <c r="D77" i="12"/>
  <c r="L76" i="12"/>
  <c r="K76" i="12"/>
  <c r="D76" i="12"/>
  <c r="L75" i="12"/>
  <c r="K75" i="12"/>
  <c r="D75" i="12"/>
  <c r="L74" i="12"/>
  <c r="K74" i="12"/>
  <c r="D74" i="12"/>
  <c r="L73" i="12"/>
  <c r="K73" i="12"/>
  <c r="D73" i="12"/>
  <c r="L72" i="12"/>
  <c r="K72" i="12"/>
  <c r="D72" i="12"/>
  <c r="L71" i="12"/>
  <c r="K71" i="12"/>
  <c r="D71" i="12"/>
  <c r="L70" i="12"/>
  <c r="K70" i="12"/>
  <c r="D70" i="12"/>
  <c r="L69" i="12"/>
  <c r="K69" i="12"/>
  <c r="D69" i="12"/>
  <c r="L68" i="12"/>
  <c r="K68" i="12"/>
  <c r="D68" i="12"/>
  <c r="L67" i="12"/>
  <c r="K67" i="12"/>
  <c r="D67" i="12"/>
  <c r="L66" i="12"/>
  <c r="K66" i="12"/>
  <c r="D66" i="12"/>
  <c r="L65" i="12"/>
  <c r="K65" i="12"/>
  <c r="D65" i="12"/>
  <c r="L64" i="12"/>
  <c r="K64" i="12"/>
  <c r="D64" i="12"/>
  <c r="L63" i="12"/>
  <c r="K63" i="12"/>
  <c r="D63" i="12"/>
  <c r="L62" i="12"/>
  <c r="K62" i="12"/>
  <c r="D62" i="12"/>
  <c r="L61" i="12"/>
  <c r="K61" i="12"/>
  <c r="D61" i="12"/>
  <c r="L60" i="12"/>
  <c r="O11" i="9" s="1"/>
  <c r="K60" i="12"/>
  <c r="O13" i="9" s="1"/>
  <c r="D60" i="12"/>
  <c r="L59" i="12"/>
  <c r="K59" i="12"/>
  <c r="D59" i="12"/>
  <c r="L58" i="12"/>
  <c r="K58" i="12"/>
  <c r="D58" i="12"/>
  <c r="L57" i="12"/>
  <c r="K57" i="12"/>
  <c r="D57" i="12"/>
  <c r="L56" i="12"/>
  <c r="K56" i="12"/>
  <c r="D56" i="12"/>
  <c r="L55" i="12"/>
  <c r="K55" i="12"/>
  <c r="D55" i="12"/>
  <c r="L54" i="12"/>
  <c r="K54" i="12"/>
  <c r="D54" i="12"/>
  <c r="L53" i="12"/>
  <c r="K53" i="12"/>
  <c r="D53" i="12"/>
  <c r="L52" i="12"/>
  <c r="K52" i="12"/>
  <c r="D52" i="12"/>
  <c r="L51" i="12"/>
  <c r="K51" i="12"/>
  <c r="D51" i="12"/>
  <c r="L50" i="12"/>
  <c r="K50" i="12"/>
  <c r="D50" i="12"/>
  <c r="L49" i="12"/>
  <c r="K49" i="12"/>
  <c r="D49" i="12"/>
  <c r="L48" i="12"/>
  <c r="K48" i="12"/>
  <c r="D48" i="12"/>
  <c r="L47" i="12"/>
  <c r="K47" i="12"/>
  <c r="D47" i="12"/>
  <c r="L46" i="12"/>
  <c r="K46" i="12"/>
  <c r="N13" i="9" s="1"/>
  <c r="D46" i="12"/>
  <c r="L45" i="12"/>
  <c r="K45" i="12"/>
  <c r="D45" i="12"/>
  <c r="L44" i="12"/>
  <c r="K44" i="12"/>
  <c r="D44" i="12"/>
  <c r="L43" i="12"/>
  <c r="K43" i="12"/>
  <c r="D43" i="12"/>
  <c r="L42" i="12"/>
  <c r="K42" i="12"/>
  <c r="D42" i="12"/>
  <c r="L41" i="12"/>
  <c r="K41" i="12"/>
  <c r="D41" i="12"/>
  <c r="L40" i="12"/>
  <c r="K40" i="12"/>
  <c r="D40" i="12"/>
  <c r="L39" i="12"/>
  <c r="K39" i="12"/>
  <c r="D39" i="12"/>
  <c r="L38" i="12"/>
  <c r="K38" i="12"/>
  <c r="D38" i="12"/>
  <c r="L37" i="12"/>
  <c r="K37" i="12"/>
  <c r="D37" i="12"/>
  <c r="L36" i="12"/>
  <c r="K36" i="12"/>
  <c r="D36" i="12"/>
  <c r="L35" i="12"/>
  <c r="K35" i="12"/>
  <c r="D35" i="12"/>
  <c r="L34" i="12"/>
  <c r="K34" i="12"/>
  <c r="D34" i="12"/>
  <c r="L33" i="12"/>
  <c r="K33" i="12"/>
  <c r="D33" i="12"/>
  <c r="L32" i="12"/>
  <c r="K32" i="12"/>
  <c r="D32" i="12"/>
  <c r="L31" i="12"/>
  <c r="K31" i="12"/>
  <c r="D31" i="12"/>
  <c r="L30" i="12"/>
  <c r="K30" i="12"/>
  <c r="D30" i="12"/>
  <c r="L29" i="12"/>
  <c r="K29" i="12"/>
  <c r="D29" i="12"/>
  <c r="L28" i="12"/>
  <c r="K28" i="12"/>
  <c r="D28" i="12"/>
  <c r="L27" i="12"/>
  <c r="K27" i="12"/>
  <c r="D27" i="12"/>
  <c r="L26" i="12"/>
  <c r="K26" i="12"/>
  <c r="D26" i="12"/>
  <c r="L25" i="12"/>
  <c r="K25" i="12"/>
  <c r="D25" i="12"/>
  <c r="L24" i="12"/>
  <c r="K24" i="12"/>
  <c r="D24" i="12"/>
  <c r="L23" i="12"/>
  <c r="K23" i="12"/>
  <c r="D23" i="12"/>
  <c r="L22" i="12"/>
  <c r="K22" i="12"/>
  <c r="D22" i="12"/>
  <c r="L21" i="12"/>
  <c r="K21" i="12"/>
  <c r="D21" i="12"/>
  <c r="L20" i="12"/>
  <c r="K20" i="12"/>
  <c r="D20" i="12"/>
  <c r="L19" i="12"/>
  <c r="K19" i="12"/>
  <c r="D19" i="12"/>
  <c r="L18" i="12"/>
  <c r="K18" i="12"/>
  <c r="D18" i="12"/>
  <c r="L17" i="12"/>
  <c r="K17" i="12"/>
  <c r="D17" i="12"/>
  <c r="L16" i="12"/>
  <c r="K11" i="9" s="1"/>
  <c r="K16" i="12"/>
  <c r="K13" i="9" s="1"/>
  <c r="D16" i="12"/>
  <c r="L15" i="12"/>
  <c r="K15" i="12"/>
  <c r="D15" i="12"/>
  <c r="L14" i="12"/>
  <c r="K14" i="12"/>
  <c r="D14" i="12"/>
  <c r="L13" i="12"/>
  <c r="I11" i="9" s="1"/>
  <c r="K13" i="12"/>
  <c r="I13" i="9" s="1"/>
  <c r="D13" i="12"/>
  <c r="L12" i="12"/>
  <c r="K12" i="12"/>
  <c r="D12" i="12"/>
  <c r="L11" i="12"/>
  <c r="K11" i="12"/>
  <c r="D11" i="12"/>
  <c r="L10" i="12"/>
  <c r="H11" i="9" s="1"/>
  <c r="K10" i="12"/>
  <c r="H13" i="9" s="1"/>
  <c r="D10" i="12"/>
  <c r="L9" i="12"/>
  <c r="K9" i="12"/>
  <c r="D9" i="12"/>
  <c r="L8" i="12"/>
  <c r="K8" i="12"/>
  <c r="D8" i="12"/>
  <c r="L7" i="12"/>
  <c r="K7" i="12"/>
  <c r="D7" i="12"/>
  <c r="L6" i="12"/>
  <c r="G11" i="9" s="1"/>
  <c r="K6" i="12"/>
  <c r="G13" i="9" s="1"/>
  <c r="D6" i="12"/>
  <c r="L5" i="12"/>
  <c r="F11" i="9" s="1"/>
  <c r="K5" i="12"/>
  <c r="F13" i="9" s="1"/>
  <c r="D5" i="12"/>
  <c r="L4" i="12"/>
  <c r="K4" i="12"/>
  <c r="D4" i="12"/>
  <c r="M85" i="12" l="1"/>
  <c r="M165" i="12"/>
  <c r="M13" i="9"/>
  <c r="P13" i="9"/>
  <c r="Q13" i="9"/>
  <c r="M11" i="9"/>
  <c r="P11" i="9"/>
  <c r="Q11" i="9"/>
  <c r="L13" i="9"/>
  <c r="S11" i="9"/>
  <c r="N11" i="9"/>
  <c r="S13" i="9"/>
  <c r="L11" i="9"/>
  <c r="M74" i="12"/>
  <c r="M106" i="12"/>
  <c r="N106" i="12" s="1"/>
  <c r="M161" i="12"/>
  <c r="M46" i="12"/>
  <c r="M62" i="12"/>
  <c r="N62" i="12" s="1"/>
  <c r="M78" i="12"/>
  <c r="M110" i="12"/>
  <c r="N110" i="12" s="1"/>
  <c r="M142" i="12"/>
  <c r="N142" i="12" s="1"/>
  <c r="M158" i="12"/>
  <c r="N158" i="12" s="1"/>
  <c r="M38" i="12"/>
  <c r="N38" i="12" s="1"/>
  <c r="M118" i="12"/>
  <c r="N118" i="12" s="1"/>
  <c r="M134" i="12"/>
  <c r="N134" i="12" s="1"/>
  <c r="M50" i="12"/>
  <c r="N50" i="12" s="1"/>
  <c r="M130" i="12"/>
  <c r="N130" i="12" s="1"/>
  <c r="M89" i="12"/>
  <c r="M171" i="12"/>
  <c r="N171" i="12" s="1"/>
  <c r="M70" i="12"/>
  <c r="M93" i="12"/>
  <c r="N93" i="12" s="1"/>
  <c r="M157" i="12"/>
  <c r="N157" i="12" s="1"/>
  <c r="M167" i="12"/>
  <c r="M28" i="12"/>
  <c r="N28" i="12" s="1"/>
  <c r="M55" i="12"/>
  <c r="M63" i="12"/>
  <c r="N63" i="12" s="1"/>
  <c r="M67" i="12"/>
  <c r="N67" i="12" s="1"/>
  <c r="M71" i="12"/>
  <c r="N71" i="12" s="1"/>
  <c r="M83" i="12"/>
  <c r="N83" i="12" s="1"/>
  <c r="M87" i="12"/>
  <c r="N87" i="12" s="1"/>
  <c r="M95" i="12"/>
  <c r="N95" i="12" s="1"/>
  <c r="M99" i="12"/>
  <c r="N99" i="12" s="1"/>
  <c r="M103" i="12"/>
  <c r="N103" i="12" s="1"/>
  <c r="M111" i="12"/>
  <c r="M115" i="12"/>
  <c r="N115" i="12" s="1"/>
  <c r="M119" i="12"/>
  <c r="N119" i="12" s="1"/>
  <c r="M123" i="12"/>
  <c r="N123" i="12" s="1"/>
  <c r="M127" i="12"/>
  <c r="M135" i="12"/>
  <c r="M139" i="12"/>
  <c r="N139" i="12" s="1"/>
  <c r="M143" i="12"/>
  <c r="N143" i="12" s="1"/>
  <c r="M155" i="12"/>
  <c r="N155" i="12" s="1"/>
  <c r="M159" i="12"/>
  <c r="N159" i="12" s="1"/>
  <c r="M163" i="12"/>
  <c r="N163" i="12" s="1"/>
  <c r="M168" i="12"/>
  <c r="N168" i="12" s="1"/>
  <c r="M11" i="12"/>
  <c r="N11" i="12" s="1"/>
  <c r="M17" i="12"/>
  <c r="M21" i="12"/>
  <c r="N21" i="12" s="1"/>
  <c r="M25" i="12"/>
  <c r="N25" i="12" s="1"/>
  <c r="M36" i="12"/>
  <c r="N36" i="12" s="1"/>
  <c r="M40" i="12"/>
  <c r="N40" i="12" s="1"/>
  <c r="M44" i="12"/>
  <c r="N44" i="12" s="1"/>
  <c r="M64" i="12"/>
  <c r="N64" i="12" s="1"/>
  <c r="M68" i="12"/>
  <c r="N68" i="12" s="1"/>
  <c r="M27" i="12"/>
  <c r="N27" i="12" s="1"/>
  <c r="M4" i="12"/>
  <c r="N4" i="12" s="1"/>
  <c r="M8" i="12"/>
  <c r="N8" i="12" s="1"/>
  <c r="M12" i="12"/>
  <c r="N12" i="12" s="1"/>
  <c r="M15" i="12"/>
  <c r="N15" i="12" s="1"/>
  <c r="M18" i="12"/>
  <c r="N18" i="12" s="1"/>
  <c r="M22" i="12"/>
  <c r="N22" i="12" s="1"/>
  <c r="M26" i="12"/>
  <c r="N26" i="12" s="1"/>
  <c r="M53" i="12"/>
  <c r="N53" i="12" s="1"/>
  <c r="M81" i="12"/>
  <c r="N81" i="12" s="1"/>
  <c r="M98" i="12"/>
  <c r="N98" i="12" s="1"/>
  <c r="M80" i="12"/>
  <c r="N80" i="12" s="1"/>
  <c r="M96" i="12"/>
  <c r="N96" i="12" s="1"/>
  <c r="M108" i="12"/>
  <c r="N108" i="12" s="1"/>
  <c r="M112" i="12"/>
  <c r="N112" i="12" s="1"/>
  <c r="M120" i="12"/>
  <c r="N120" i="12" s="1"/>
  <c r="M124" i="12"/>
  <c r="N124" i="12" s="1"/>
  <c r="M136" i="12"/>
  <c r="N136" i="12" s="1"/>
  <c r="M140" i="12"/>
  <c r="N140" i="12" s="1"/>
  <c r="M148" i="12"/>
  <c r="N148" i="12" s="1"/>
  <c r="M152" i="12"/>
  <c r="M160" i="12"/>
  <c r="N160" i="12" s="1"/>
  <c r="M164" i="12"/>
  <c r="N164" i="12" s="1"/>
  <c r="M169" i="12"/>
  <c r="N169" i="12" s="1"/>
  <c r="N78" i="12"/>
  <c r="M30" i="12"/>
  <c r="N30" i="12" s="1"/>
  <c r="M33" i="12"/>
  <c r="N33" i="12" s="1"/>
  <c r="M37" i="12"/>
  <c r="N37" i="12" s="1"/>
  <c r="M41" i="12"/>
  <c r="N41" i="12" s="1"/>
  <c r="M45" i="12"/>
  <c r="N45" i="12" s="1"/>
  <c r="M49" i="12"/>
  <c r="N49" i="12" s="1"/>
  <c r="M5" i="12"/>
  <c r="M9" i="12"/>
  <c r="N9" i="12" s="1"/>
  <c r="M19" i="12"/>
  <c r="N19" i="12" s="1"/>
  <c r="M76" i="12"/>
  <c r="N76" i="12" s="1"/>
  <c r="M57" i="12"/>
  <c r="N57" i="12" s="1"/>
  <c r="M61" i="12"/>
  <c r="N61" i="12" s="1"/>
  <c r="M65" i="12"/>
  <c r="N65" i="12" s="1"/>
  <c r="M69" i="12"/>
  <c r="N69" i="12" s="1"/>
  <c r="M77" i="12"/>
  <c r="N77" i="12" s="1"/>
  <c r="M6" i="12"/>
  <c r="M14" i="12"/>
  <c r="N14" i="12" s="1"/>
  <c r="M16" i="12"/>
  <c r="M20" i="12"/>
  <c r="M105" i="12"/>
  <c r="M109" i="12"/>
  <c r="N109" i="12" s="1"/>
  <c r="M117" i="12"/>
  <c r="N117" i="12" s="1"/>
  <c r="M121" i="12"/>
  <c r="N121" i="12" s="1"/>
  <c r="M133" i="12"/>
  <c r="N133" i="12" s="1"/>
  <c r="M137" i="12"/>
  <c r="N137" i="12" s="1"/>
  <c r="M141" i="12"/>
  <c r="N141" i="12" s="1"/>
  <c r="M145" i="12"/>
  <c r="N145" i="12" s="1"/>
  <c r="M149" i="12"/>
  <c r="N149" i="12" s="1"/>
  <c r="M170" i="12"/>
  <c r="M122" i="12"/>
  <c r="N122" i="12" s="1"/>
  <c r="M54" i="12"/>
  <c r="N54" i="12" s="1"/>
  <c r="M39" i="12"/>
  <c r="N39" i="12" s="1"/>
  <c r="M43" i="12"/>
  <c r="N43" i="12" s="1"/>
  <c r="M82" i="12"/>
  <c r="N82" i="12" s="1"/>
  <c r="M86" i="12"/>
  <c r="N86" i="12" s="1"/>
  <c r="M94" i="12"/>
  <c r="N94" i="12" s="1"/>
  <c r="M102" i="12"/>
  <c r="N102" i="12" s="1"/>
  <c r="N70" i="12"/>
  <c r="N46" i="12"/>
  <c r="N74" i="12"/>
  <c r="M146" i="12"/>
  <c r="N146" i="12" s="1"/>
  <c r="M56" i="12"/>
  <c r="N56" i="12" s="1"/>
  <c r="M59" i="12"/>
  <c r="N59" i="12" s="1"/>
  <c r="M90" i="12"/>
  <c r="N90" i="12" s="1"/>
  <c r="N167" i="12"/>
  <c r="M31" i="12"/>
  <c r="N31" i="12" s="1"/>
  <c r="M34" i="12"/>
  <c r="N34" i="12" s="1"/>
  <c r="M84" i="12"/>
  <c r="N84" i="12" s="1"/>
  <c r="M128" i="12"/>
  <c r="N128" i="12" s="1"/>
  <c r="M131" i="12"/>
  <c r="N131" i="12" s="1"/>
  <c r="M153" i="12"/>
  <c r="N153" i="12" s="1"/>
  <c r="M156" i="12"/>
  <c r="N156" i="12" s="1"/>
  <c r="M162" i="12"/>
  <c r="N162" i="12" s="1"/>
  <c r="N165" i="12"/>
  <c r="M58" i="12"/>
  <c r="N58" i="12" s="1"/>
  <c r="M23" i="12"/>
  <c r="N23" i="12" s="1"/>
  <c r="M29" i="12"/>
  <c r="N29" i="12" s="1"/>
  <c r="M47" i="12"/>
  <c r="N47" i="12" s="1"/>
  <c r="M72" i="12"/>
  <c r="M75" i="12"/>
  <c r="N75" i="12" s="1"/>
  <c r="M97" i="12"/>
  <c r="N97" i="12" s="1"/>
  <c r="M100" i="12"/>
  <c r="N100" i="12" s="1"/>
  <c r="M125" i="12"/>
  <c r="N125" i="12" s="1"/>
  <c r="M150" i="12"/>
  <c r="N150" i="12" s="1"/>
  <c r="N89" i="12"/>
  <c r="M114" i="12"/>
  <c r="N114" i="12" s="1"/>
  <c r="N161" i="12"/>
  <c r="M144" i="12"/>
  <c r="N144" i="12" s="1"/>
  <c r="M147" i="12"/>
  <c r="N147" i="12" s="1"/>
  <c r="M88" i="12"/>
  <c r="M91" i="12"/>
  <c r="N91" i="12" s="1"/>
  <c r="M113" i="12"/>
  <c r="M116" i="12"/>
  <c r="N116" i="12" s="1"/>
  <c r="M166" i="12"/>
  <c r="M42" i="12"/>
  <c r="N42" i="12" s="1"/>
  <c r="M92" i="12"/>
  <c r="N92" i="12" s="1"/>
  <c r="N127" i="12"/>
  <c r="M32" i="12"/>
  <c r="N32" i="12" s="1"/>
  <c r="M35" i="12"/>
  <c r="N35" i="12" s="1"/>
  <c r="M66" i="12"/>
  <c r="N66" i="12" s="1"/>
  <c r="N111" i="12"/>
  <c r="M52" i="12"/>
  <c r="N52" i="12" s="1"/>
  <c r="N55" i="12"/>
  <c r="M7" i="12"/>
  <c r="N7" i="12" s="1"/>
  <c r="M10" i="12"/>
  <c r="M13" i="12"/>
  <c r="M60" i="12"/>
  <c r="M79" i="12"/>
  <c r="N79" i="12" s="1"/>
  <c r="M104" i="12"/>
  <c r="M107" i="12"/>
  <c r="N107" i="12" s="1"/>
  <c r="M129" i="12"/>
  <c r="N129" i="12" s="1"/>
  <c r="M132" i="12"/>
  <c r="N132" i="12" s="1"/>
  <c r="M138" i="12"/>
  <c r="N138" i="12" s="1"/>
  <c r="M24" i="12"/>
  <c r="M48" i="12"/>
  <c r="N48" i="12" s="1"/>
  <c r="M51" i="12"/>
  <c r="N51" i="12" s="1"/>
  <c r="M73" i="12"/>
  <c r="N73" i="12" s="1"/>
  <c r="N85" i="12"/>
  <c r="M101" i="12"/>
  <c r="N101" i="12" s="1"/>
  <c r="M126" i="12"/>
  <c r="N135" i="12"/>
  <c r="M151" i="12"/>
  <c r="N151" i="12" s="1"/>
  <c r="N12" i="9" l="1"/>
  <c r="N104" i="12"/>
  <c r="R12" i="9"/>
  <c r="N166" i="12"/>
  <c r="N6" i="12"/>
  <c r="G12" i="9"/>
  <c r="N72" i="12"/>
  <c r="P12" i="9"/>
  <c r="N10" i="12"/>
  <c r="H12" i="9"/>
  <c r="N126" i="12"/>
  <c r="N152" i="12"/>
  <c r="N60" i="12"/>
  <c r="O12" i="9"/>
  <c r="N88" i="12"/>
  <c r="Q12" i="9"/>
  <c r="N5" i="12"/>
  <c r="F12" i="9"/>
  <c r="N13" i="12"/>
  <c r="I12" i="9"/>
  <c r="N170" i="12"/>
  <c r="N113" i="12"/>
  <c r="T12" i="9"/>
  <c r="N24" i="12"/>
  <c r="M12" i="9"/>
  <c r="N105" i="12"/>
  <c r="S12" i="9"/>
  <c r="N20" i="12"/>
  <c r="L12" i="9"/>
  <c r="N16" i="12"/>
  <c r="K12" i="9"/>
  <c r="N17" i="1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K166" i="1" l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T8" i="9" s="1"/>
  <c r="K107" i="1"/>
  <c r="K106" i="1"/>
  <c r="K105" i="1"/>
  <c r="K104" i="1"/>
  <c r="K103" i="1"/>
  <c r="K102" i="1"/>
  <c r="K101" i="1"/>
  <c r="K100" i="1"/>
  <c r="K99" i="1"/>
  <c r="R8" i="9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8" i="9" s="1"/>
  <c r="K13" i="1"/>
  <c r="K12" i="1"/>
  <c r="K11" i="1"/>
  <c r="K10" i="1"/>
  <c r="H8" i="9" s="1"/>
  <c r="K9" i="1"/>
  <c r="K8" i="1"/>
  <c r="K7" i="1"/>
  <c r="K6" i="1"/>
  <c r="K5" i="1"/>
  <c r="F8" i="9" s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T6" i="9" s="1"/>
  <c r="L107" i="1"/>
  <c r="L106" i="1"/>
  <c r="L105" i="1"/>
  <c r="L104" i="1"/>
  <c r="L103" i="1"/>
  <c r="L102" i="1"/>
  <c r="L101" i="1"/>
  <c r="L100" i="1"/>
  <c r="L99" i="1"/>
  <c r="R6" i="9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K6" i="9" s="1"/>
  <c r="L13" i="1"/>
  <c r="L12" i="1"/>
  <c r="L11" i="1"/>
  <c r="L10" i="1"/>
  <c r="H6" i="9" s="1"/>
  <c r="L9" i="1"/>
  <c r="L8" i="1"/>
  <c r="L7" i="1"/>
  <c r="L6" i="1"/>
  <c r="L5" i="1"/>
  <c r="F6" i="9" s="1"/>
  <c r="L4" i="1"/>
  <c r="K4" i="1"/>
  <c r="S6" i="9" l="1"/>
  <c r="G8" i="9"/>
  <c r="G6" i="9"/>
  <c r="Q6" i="9"/>
  <c r="L6" i="9"/>
  <c r="L8" i="9"/>
  <c r="P6" i="9"/>
  <c r="N8" i="9"/>
  <c r="M6" i="9"/>
  <c r="O6" i="9"/>
  <c r="P8" i="9"/>
  <c r="Q8" i="9"/>
  <c r="S8" i="9"/>
  <c r="O8" i="9"/>
  <c r="M8" i="9"/>
  <c r="N6" i="9"/>
  <c r="M107" i="1"/>
  <c r="N107" i="1" s="1"/>
  <c r="M147" i="1"/>
  <c r="N147" i="1" s="1"/>
  <c r="M93" i="1"/>
  <c r="N93" i="1" s="1"/>
  <c r="M141" i="1"/>
  <c r="N141" i="1" s="1"/>
  <c r="M131" i="1"/>
  <c r="N131" i="1" s="1"/>
  <c r="M163" i="1"/>
  <c r="M77" i="1"/>
  <c r="M158" i="1"/>
  <c r="N158" i="1" s="1"/>
  <c r="M136" i="1"/>
  <c r="N136" i="1" s="1"/>
  <c r="M152" i="1"/>
  <c r="N152" i="1" s="1"/>
  <c r="M99" i="1"/>
  <c r="R7" i="9" s="1"/>
  <c r="M115" i="1"/>
  <c r="N115" i="1" s="1"/>
  <c r="M101" i="1"/>
  <c r="N101" i="1" s="1"/>
  <c r="M103" i="1"/>
  <c r="N103" i="1" s="1"/>
  <c r="M151" i="1"/>
  <c r="N151" i="1" s="1"/>
  <c r="M153" i="1"/>
  <c r="N153" i="1" s="1"/>
  <c r="M105" i="1"/>
  <c r="N105" i="1" s="1"/>
  <c r="M83" i="1"/>
  <c r="M108" i="1"/>
  <c r="M140" i="1"/>
  <c r="M88" i="1"/>
  <c r="N88" i="1" s="1"/>
  <c r="M26" i="1"/>
  <c r="N26" i="1" s="1"/>
  <c r="M58" i="1"/>
  <c r="N58" i="1" s="1"/>
  <c r="M137" i="1"/>
  <c r="N137" i="1" s="1"/>
  <c r="M59" i="1"/>
  <c r="N59" i="1" s="1"/>
  <c r="M40" i="1"/>
  <c r="N40" i="1" s="1"/>
  <c r="M56" i="1"/>
  <c r="N56" i="1" s="1"/>
  <c r="M72" i="1"/>
  <c r="N72" i="1" s="1"/>
  <c r="M57" i="1"/>
  <c r="N57" i="1" s="1"/>
  <c r="M73" i="1"/>
  <c r="N73" i="1" s="1"/>
  <c r="M22" i="1"/>
  <c r="N22" i="1" s="1"/>
  <c r="M36" i="1"/>
  <c r="N36" i="1" s="1"/>
  <c r="M52" i="1"/>
  <c r="N52" i="1" s="1"/>
  <c r="M68" i="1"/>
  <c r="M54" i="1"/>
  <c r="N54" i="1" s="1"/>
  <c r="M46" i="1"/>
  <c r="N46" i="1" s="1"/>
  <c r="M109" i="1"/>
  <c r="N109" i="1" s="1"/>
  <c r="M47" i="1"/>
  <c r="N47" i="1" s="1"/>
  <c r="M110" i="1"/>
  <c r="N110" i="1" s="1"/>
  <c r="M74" i="1"/>
  <c r="M89" i="1"/>
  <c r="N89" i="1" s="1"/>
  <c r="M121" i="1"/>
  <c r="M27" i="1"/>
  <c r="N27" i="1" s="1"/>
  <c r="M43" i="1"/>
  <c r="N43" i="1" s="1"/>
  <c r="M122" i="1"/>
  <c r="N122" i="1" s="1"/>
  <c r="M138" i="1"/>
  <c r="N138" i="1" s="1"/>
  <c r="M24" i="1"/>
  <c r="N24" i="1" s="1"/>
  <c r="M87" i="1"/>
  <c r="N87" i="1" s="1"/>
  <c r="M135" i="1"/>
  <c r="N135" i="1" s="1"/>
  <c r="M14" i="1"/>
  <c r="K7" i="9" s="1"/>
  <c r="M28" i="1"/>
  <c r="N28" i="1" s="1"/>
  <c r="M44" i="1"/>
  <c r="N44" i="1" s="1"/>
  <c r="M60" i="1"/>
  <c r="N60" i="1" s="1"/>
  <c r="M75" i="1"/>
  <c r="N75" i="1" s="1"/>
  <c r="M91" i="1"/>
  <c r="N91" i="1" s="1"/>
  <c r="M123" i="1"/>
  <c r="M139" i="1"/>
  <c r="N139" i="1" s="1"/>
  <c r="M155" i="1"/>
  <c r="N155" i="1" s="1"/>
  <c r="M25" i="1"/>
  <c r="N25" i="1" s="1"/>
  <c r="M104" i="1"/>
  <c r="M7" i="1"/>
  <c r="M63" i="1"/>
  <c r="N63" i="1" s="1"/>
  <c r="M41" i="1"/>
  <c r="N41" i="1" s="1"/>
  <c r="M8" i="1"/>
  <c r="M18" i="1"/>
  <c r="N18" i="1" s="1"/>
  <c r="M32" i="1"/>
  <c r="N32" i="1" s="1"/>
  <c r="M48" i="1"/>
  <c r="N48" i="1" s="1"/>
  <c r="M64" i="1"/>
  <c r="N64" i="1" s="1"/>
  <c r="M79" i="1"/>
  <c r="N79" i="1" s="1"/>
  <c r="M95" i="1"/>
  <c r="N95" i="1" s="1"/>
  <c r="M111" i="1"/>
  <c r="N111" i="1" s="1"/>
  <c r="M127" i="1"/>
  <c r="N127" i="1" s="1"/>
  <c r="M143" i="1"/>
  <c r="N143" i="1" s="1"/>
  <c r="M159" i="1"/>
  <c r="M33" i="1"/>
  <c r="N33" i="1" s="1"/>
  <c r="M65" i="1"/>
  <c r="N65" i="1" s="1"/>
  <c r="M96" i="1"/>
  <c r="N96" i="1" s="1"/>
  <c r="M128" i="1"/>
  <c r="N128" i="1" s="1"/>
  <c r="M144" i="1"/>
  <c r="N144" i="1" s="1"/>
  <c r="M106" i="1"/>
  <c r="N106" i="1" s="1"/>
  <c r="M15" i="1"/>
  <c r="N15" i="1" s="1"/>
  <c r="M45" i="1"/>
  <c r="N45" i="1" s="1"/>
  <c r="M61" i="1"/>
  <c r="N61" i="1" s="1"/>
  <c r="M92" i="1"/>
  <c r="N92" i="1" s="1"/>
  <c r="M124" i="1"/>
  <c r="N124" i="1" s="1"/>
  <c r="M156" i="1"/>
  <c r="M29" i="1"/>
  <c r="N29" i="1" s="1"/>
  <c r="M117" i="1"/>
  <c r="N117" i="1" s="1"/>
  <c r="M149" i="1"/>
  <c r="N149" i="1" s="1"/>
  <c r="M90" i="1"/>
  <c r="N90" i="1" s="1"/>
  <c r="M16" i="1"/>
  <c r="M30" i="1"/>
  <c r="N30" i="1" s="1"/>
  <c r="M62" i="1"/>
  <c r="N62" i="1" s="1"/>
  <c r="M125" i="1"/>
  <c r="N125" i="1" s="1"/>
  <c r="M157" i="1"/>
  <c r="N157" i="1" s="1"/>
  <c r="M70" i="1"/>
  <c r="N70" i="1" s="1"/>
  <c r="M133" i="1"/>
  <c r="N133" i="1" s="1"/>
  <c r="M17" i="1"/>
  <c r="M31" i="1"/>
  <c r="N31" i="1" s="1"/>
  <c r="M94" i="1"/>
  <c r="M126" i="1"/>
  <c r="N126" i="1" s="1"/>
  <c r="M142" i="1"/>
  <c r="N142" i="1" s="1"/>
  <c r="M78" i="1"/>
  <c r="M80" i="1"/>
  <c r="N80" i="1" s="1"/>
  <c r="M112" i="1"/>
  <c r="N112" i="1" s="1"/>
  <c r="M160" i="1"/>
  <c r="M76" i="1"/>
  <c r="N76" i="1" s="1"/>
  <c r="M85" i="1"/>
  <c r="N85" i="1" s="1"/>
  <c r="M9" i="1"/>
  <c r="N9" i="1" s="1"/>
  <c r="M20" i="1"/>
  <c r="M66" i="1"/>
  <c r="N66" i="1" s="1"/>
  <c r="M113" i="1"/>
  <c r="N113" i="1" s="1"/>
  <c r="M161" i="1"/>
  <c r="M19" i="1"/>
  <c r="N19" i="1" s="1"/>
  <c r="M50" i="1"/>
  <c r="N50" i="1" s="1"/>
  <c r="M97" i="1"/>
  <c r="N97" i="1" s="1"/>
  <c r="M145" i="1"/>
  <c r="M38" i="1"/>
  <c r="N38" i="1" s="1"/>
  <c r="M165" i="1"/>
  <c r="N165" i="1" s="1"/>
  <c r="M154" i="1"/>
  <c r="N154" i="1" s="1"/>
  <c r="M49" i="1"/>
  <c r="N49" i="1" s="1"/>
  <c r="M10" i="1"/>
  <c r="H7" i="9" s="1"/>
  <c r="M34" i="1"/>
  <c r="N34" i="1" s="1"/>
  <c r="M81" i="1"/>
  <c r="N81" i="1" s="1"/>
  <c r="M129" i="1"/>
  <c r="N129" i="1" s="1"/>
  <c r="M13" i="1"/>
  <c r="N13" i="1" s="1"/>
  <c r="M11" i="1"/>
  <c r="M21" i="1"/>
  <c r="M35" i="1"/>
  <c r="N35" i="1" s="1"/>
  <c r="M51" i="1"/>
  <c r="M67" i="1"/>
  <c r="M82" i="1"/>
  <c r="N82" i="1" s="1"/>
  <c r="M98" i="1"/>
  <c r="N98" i="1" s="1"/>
  <c r="M114" i="1"/>
  <c r="N114" i="1" s="1"/>
  <c r="M130" i="1"/>
  <c r="N130" i="1" s="1"/>
  <c r="M146" i="1"/>
  <c r="M162" i="1"/>
  <c r="N162" i="1" s="1"/>
  <c r="M23" i="1"/>
  <c r="N23" i="1" s="1"/>
  <c r="M37" i="1"/>
  <c r="N37" i="1" s="1"/>
  <c r="M53" i="1"/>
  <c r="M69" i="1"/>
  <c r="N69" i="1" s="1"/>
  <c r="M84" i="1"/>
  <c r="N84" i="1" s="1"/>
  <c r="M100" i="1"/>
  <c r="M116" i="1"/>
  <c r="N116" i="1" s="1"/>
  <c r="M132" i="1"/>
  <c r="N132" i="1" s="1"/>
  <c r="M148" i="1"/>
  <c r="N148" i="1" s="1"/>
  <c r="M164" i="1"/>
  <c r="M42" i="1"/>
  <c r="M12" i="1"/>
  <c r="M39" i="1"/>
  <c r="M55" i="1"/>
  <c r="N55" i="1" s="1"/>
  <c r="M71" i="1"/>
  <c r="N71" i="1" s="1"/>
  <c r="M86" i="1"/>
  <c r="N86" i="1" s="1"/>
  <c r="M102" i="1"/>
  <c r="N102" i="1" s="1"/>
  <c r="M118" i="1"/>
  <c r="N118" i="1" s="1"/>
  <c r="M134" i="1"/>
  <c r="N134" i="1" s="1"/>
  <c r="M150" i="1"/>
  <c r="N150" i="1" s="1"/>
  <c r="M166" i="1"/>
  <c r="M120" i="1"/>
  <c r="N120" i="1" s="1"/>
  <c r="M119" i="1"/>
  <c r="M6" i="1"/>
  <c r="M4" i="1"/>
  <c r="M5" i="1"/>
  <c r="F7" i="9" s="1"/>
  <c r="N108" i="1" l="1"/>
  <c r="T7" i="9"/>
  <c r="T5" i="9" s="1"/>
  <c r="N53" i="1"/>
  <c r="O7" i="9"/>
  <c r="O5" i="9" s="1"/>
  <c r="N17" i="1"/>
  <c r="L7" i="9"/>
  <c r="L5" i="9" s="1"/>
  <c r="N68" i="1"/>
  <c r="P7" i="9"/>
  <c r="P5" i="9" s="1"/>
  <c r="N6" i="1"/>
  <c r="G7" i="9"/>
  <c r="G5" i="9" s="1"/>
  <c r="N21" i="1"/>
  <c r="M7" i="9"/>
  <c r="M5" i="9" s="1"/>
  <c r="N160" i="1"/>
  <c r="N78" i="1"/>
  <c r="Q7" i="9"/>
  <c r="Q5" i="9" s="1"/>
  <c r="N121" i="1"/>
  <c r="N145" i="1"/>
  <c r="N42" i="1"/>
  <c r="N7" i="9"/>
  <c r="N5" i="9" s="1"/>
  <c r="N166" i="1"/>
  <c r="N100" i="1"/>
  <c r="S7" i="9"/>
  <c r="S5" i="9" s="1"/>
  <c r="N14" i="1"/>
  <c r="K5" i="9"/>
  <c r="N10" i="1"/>
  <c r="H5" i="9"/>
  <c r="N83" i="1"/>
  <c r="N146" i="1"/>
  <c r="N123" i="1"/>
  <c r="N74" i="1"/>
  <c r="N163" i="1"/>
  <c r="N16" i="1"/>
  <c r="N99" i="1"/>
  <c r="N12" i="1"/>
  <c r="J5" i="9"/>
  <c r="N156" i="1"/>
  <c r="N164" i="1"/>
  <c r="N94" i="1"/>
  <c r="R5" i="9"/>
  <c r="N67" i="1"/>
  <c r="N77" i="1"/>
  <c r="N51" i="1"/>
  <c r="N161" i="1"/>
  <c r="N8" i="1"/>
  <c r="N140" i="1"/>
  <c r="N11" i="1"/>
  <c r="I5" i="9"/>
  <c r="N20" i="1"/>
  <c r="N7" i="1"/>
  <c r="N104" i="1"/>
  <c r="N159" i="1"/>
  <c r="E15" i="9"/>
  <c r="M10" i="9"/>
  <c r="E10" i="9"/>
  <c r="F15" i="9"/>
  <c r="F10" i="9"/>
  <c r="O10" i="9"/>
  <c r="R10" i="9"/>
  <c r="N39" i="1"/>
  <c r="N5" i="1"/>
  <c r="F5" i="9"/>
  <c r="N119" i="1"/>
  <c r="K10" i="9"/>
  <c r="I10" i="9"/>
  <c r="T15" i="9"/>
  <c r="J10" i="9"/>
  <c r="H10" i="9"/>
  <c r="T10" i="9"/>
  <c r="S10" i="9"/>
  <c r="L10" i="9"/>
  <c r="O15" i="9"/>
  <c r="N15" i="9"/>
  <c r="P10" i="9"/>
  <c r="G15" i="9"/>
  <c r="S15" i="9"/>
  <c r="J15" i="9"/>
  <c r="G10" i="9"/>
  <c r="N4" i="1"/>
  <c r="E5" i="9"/>
  <c r="Q10" i="9"/>
  <c r="N10" i="9"/>
  <c r="E25" i="9" l="1"/>
  <c r="S25" i="9"/>
  <c r="J25" i="9"/>
  <c r="T25" i="9"/>
  <c r="G25" i="9"/>
  <c r="N25" i="9"/>
  <c r="O25" i="9"/>
  <c r="F25" i="9"/>
  <c r="M15" i="9"/>
  <c r="M25" i="9" s="1"/>
  <c r="R15" i="9"/>
  <c r="R25" i="9" s="1"/>
  <c r="Q15" i="9"/>
  <c r="Q25" i="9" s="1"/>
  <c r="I15" i="9"/>
  <c r="I25" i="9" s="1"/>
  <c r="H15" i="9"/>
  <c r="H25" i="9" s="1"/>
  <c r="P15" i="9"/>
  <c r="P25" i="9" s="1"/>
  <c r="K15" i="9"/>
  <c r="K25" i="9" s="1"/>
  <c r="L15" i="9"/>
  <c r="L25" i="9" s="1"/>
</calcChain>
</file>

<file path=xl/sharedStrings.xml><?xml version="1.0" encoding="utf-8"?>
<sst xmlns="http://schemas.openxmlformats.org/spreadsheetml/2006/main" count="6557" uniqueCount="263">
  <si>
    <t>Team</t>
  </si>
  <si>
    <t>Remarks</t>
  </si>
  <si>
    <t>Yes</t>
  </si>
  <si>
    <t>No</t>
  </si>
  <si>
    <t>Employee Name</t>
  </si>
  <si>
    <t>QTR-1</t>
  </si>
  <si>
    <t>QTR-2</t>
  </si>
  <si>
    <t>QTR-3</t>
  </si>
  <si>
    <t>HR</t>
  </si>
  <si>
    <t>Sales</t>
  </si>
  <si>
    <t>Total Meeting</t>
  </si>
  <si>
    <t>Total Meetings</t>
  </si>
  <si>
    <t>Attended</t>
  </si>
  <si>
    <t>Time</t>
  </si>
  <si>
    <t>Attendance</t>
  </si>
  <si>
    <t>Attendance Legends</t>
  </si>
  <si>
    <t>Quarter 1</t>
  </si>
  <si>
    <t>YEAR-2023</t>
  </si>
  <si>
    <t>Teams</t>
  </si>
  <si>
    <t>Operations</t>
  </si>
  <si>
    <t>Accounting</t>
  </si>
  <si>
    <t>Administration</t>
  </si>
  <si>
    <t>IT</t>
  </si>
  <si>
    <t>Innovation &amp; Technology</t>
  </si>
  <si>
    <t>Research &amp; Development - CORE</t>
  </si>
  <si>
    <t>AIR</t>
  </si>
  <si>
    <t>Research &amp; Development - IoT</t>
  </si>
  <si>
    <t>Cloud Development</t>
  </si>
  <si>
    <t>Production/ Purchasing/ Shipping</t>
  </si>
  <si>
    <t>Commercial</t>
  </si>
  <si>
    <t>Marketing</t>
  </si>
  <si>
    <t>Field Support</t>
  </si>
  <si>
    <t>List of Teams</t>
  </si>
  <si>
    <t>Quarters</t>
  </si>
  <si>
    <t>Year-2023</t>
  </si>
  <si>
    <t>COO</t>
  </si>
  <si>
    <t>Revenue</t>
  </si>
  <si>
    <t>MML</t>
  </si>
  <si>
    <t>MMF</t>
  </si>
  <si>
    <t>MMA</t>
  </si>
  <si>
    <t>MMB</t>
  </si>
  <si>
    <t>MMK</t>
  </si>
  <si>
    <t>MME</t>
  </si>
  <si>
    <t>MMP</t>
  </si>
  <si>
    <t>N/A</t>
  </si>
  <si>
    <t>Chief of AI</t>
  </si>
  <si>
    <t>Travel Presentations – May 31</t>
  </si>
  <si>
    <t>Travel Presentations – Jun 29</t>
  </si>
  <si>
    <t>Yearly Team Attendance Percentage</t>
  </si>
  <si>
    <t>Team  Attendance Percentage</t>
  </si>
  <si>
    <t>Percentage of Attendance</t>
  </si>
  <si>
    <t>AGM – March 8</t>
  </si>
  <si>
    <t>Date Joined</t>
  </si>
  <si>
    <t>Working period</t>
  </si>
  <si>
    <t>Travel Presentation – February 22</t>
  </si>
  <si>
    <t xml:space="preserve">Total % </t>
  </si>
  <si>
    <t>Absent</t>
  </si>
  <si>
    <t>NA</t>
  </si>
  <si>
    <t>Mike Funke</t>
  </si>
  <si>
    <t>Nathalia Parnes</t>
  </si>
  <si>
    <t>Shadi Doost</t>
  </si>
  <si>
    <t>Azadeh Jalali</t>
  </si>
  <si>
    <t>Nupur Gupta</t>
  </si>
  <si>
    <t>Sara Eslami</t>
  </si>
  <si>
    <t>JiEun Kwon</t>
  </si>
  <si>
    <t>Harvi Parmar</t>
  </si>
  <si>
    <t>Kristin Yeung</t>
  </si>
  <si>
    <t>Valentina Akpan</t>
  </si>
  <si>
    <t>Conrad Elander</t>
  </si>
  <si>
    <t>Sandra Kan</t>
  </si>
  <si>
    <t>Daniel O'mahony</t>
  </si>
  <si>
    <t>Peter MacKay</t>
  </si>
  <si>
    <t>Sid Arora</t>
  </si>
  <si>
    <t>Alex Brown</t>
  </si>
  <si>
    <t>Edgar Ortega</t>
  </si>
  <si>
    <t>Bahram Sameti</t>
  </si>
  <si>
    <t>Obada Alhumsi</t>
  </si>
  <si>
    <t>Sophia Piche</t>
  </si>
  <si>
    <t>Thomas Chudy</t>
  </si>
  <si>
    <t>Alex Seong</t>
  </si>
  <si>
    <t>Ali Taherifar</t>
  </si>
  <si>
    <t>Ali Torabi</t>
  </si>
  <si>
    <t>Anthony Clink</t>
  </si>
  <si>
    <t>Babak Barzi</t>
  </si>
  <si>
    <t>Bahador Sohrabi</t>
  </si>
  <si>
    <t>Bohdan Nedilko</t>
  </si>
  <si>
    <t>Ben Peng</t>
  </si>
  <si>
    <t>Burhan Terai</t>
  </si>
  <si>
    <t>Carl Toney</t>
  </si>
  <si>
    <t>Danny Chan</t>
  </si>
  <si>
    <t>Hans Hwang</t>
  </si>
  <si>
    <t>Henry Yeh</t>
  </si>
  <si>
    <t>Hing-Wah Wan</t>
  </si>
  <si>
    <t>Juven Putra</t>
  </si>
  <si>
    <t>Lawrence Chan</t>
  </si>
  <si>
    <t>Mariian Berezovskyi</t>
  </si>
  <si>
    <t>Melvie Tarr</t>
  </si>
  <si>
    <t>Mahbod Tatari</t>
  </si>
  <si>
    <t>Saeed Karimifard</t>
  </si>
  <si>
    <t>Sasan Pirieh</t>
  </si>
  <si>
    <t>Bahar Imanlou</t>
  </si>
  <si>
    <t>Banafsheh Afshar</t>
  </si>
  <si>
    <t>Christopher Jensen</t>
  </si>
  <si>
    <t>Glen Turner</t>
  </si>
  <si>
    <t>Mark MacKay</t>
  </si>
  <si>
    <t>Max Lerner</t>
  </si>
  <si>
    <t>Mehran Pesteie</t>
  </si>
  <si>
    <t>Nazanin Saati</t>
  </si>
  <si>
    <t>Prithi Singh</t>
  </si>
  <si>
    <t>Saman Nouranian</t>
  </si>
  <si>
    <t>Samareh Samadi</t>
  </si>
  <si>
    <t>Tanya Tang</t>
  </si>
  <si>
    <t>Cristobal Capponi</t>
  </si>
  <si>
    <t>Daniel Ko</t>
  </si>
  <si>
    <t>Emma Yoon</t>
  </si>
  <si>
    <t>Francis Federipe</t>
  </si>
  <si>
    <t>Himank Goel</t>
  </si>
  <si>
    <t>Jack Chang</t>
  </si>
  <si>
    <t>Jessica Hong</t>
  </si>
  <si>
    <t>Jason Harrison</t>
  </si>
  <si>
    <t>Jiyu Xiao</t>
  </si>
  <si>
    <t>Kelvin Chu</t>
  </si>
  <si>
    <t>Kevin Joseph</t>
  </si>
  <si>
    <t>Philip Wang</t>
  </si>
  <si>
    <t>Shane Wong</t>
  </si>
  <si>
    <t>Subin Bae</t>
  </si>
  <si>
    <t>Winston Yang</t>
  </si>
  <si>
    <t>Yanming Bu</t>
  </si>
  <si>
    <t>Amarachi Akuwudike</t>
  </si>
  <si>
    <t>Erica Jung</t>
  </si>
  <si>
    <t>Kenneth Chow</t>
  </si>
  <si>
    <t>Callista Stefanie Taswin</t>
  </si>
  <si>
    <t>Leah Ma</t>
  </si>
  <si>
    <t>Lei Tang</t>
  </si>
  <si>
    <t>Maria Taranova</t>
  </si>
  <si>
    <t>Manasa Maramreddy</t>
  </si>
  <si>
    <t>Peter Hsieh</t>
  </si>
  <si>
    <t>Andy Nguyen</t>
  </si>
  <si>
    <t>Minzhi Liao</t>
  </si>
  <si>
    <t xml:space="preserve">Puneet Sekhon </t>
  </si>
  <si>
    <t>Vivian Chen</t>
  </si>
  <si>
    <t>Aaron MacKay</t>
  </si>
  <si>
    <t>Angus Tsang</t>
  </si>
  <si>
    <t>David Huang</t>
  </si>
  <si>
    <t>Edward Buston</t>
  </si>
  <si>
    <t>Francis Silvino</t>
  </si>
  <si>
    <t>Gordon Wong</t>
  </si>
  <si>
    <t>Kimia Hassani</t>
  </si>
  <si>
    <t>Leo Liu</t>
  </si>
  <si>
    <t>Linh Vo</t>
  </si>
  <si>
    <t>Yinlong Gao</t>
  </si>
  <si>
    <t>Marietta Rojas Melelli</t>
  </si>
  <si>
    <t>Michelle Chu</t>
  </si>
  <si>
    <t>Peter Kim</t>
  </si>
  <si>
    <t>William Chen</t>
  </si>
  <si>
    <t>Behnam Sohrabi</t>
  </si>
  <si>
    <t>Zhi-Chuen Tan</t>
  </si>
  <si>
    <t>Enoch Chow</t>
  </si>
  <si>
    <t>Jocelyn Froehlich</t>
  </si>
  <si>
    <t>Ronnie Holbrook</t>
  </si>
  <si>
    <t>Agnes Peng</t>
  </si>
  <si>
    <t>Fariba Bella Bakhtazad</t>
  </si>
  <si>
    <t>Farivar Rafiei</t>
  </si>
  <si>
    <t>Ayman Tawadrous</t>
  </si>
  <si>
    <t>Joseph Tsang</t>
  </si>
  <si>
    <t>Kendro Kendro</t>
  </si>
  <si>
    <t>Ali Kuyuk</t>
  </si>
  <si>
    <t>Beth Blackstock</t>
  </si>
  <si>
    <t>Faraz Asadpour</t>
  </si>
  <si>
    <t>Iman Masoum</t>
  </si>
  <si>
    <t>Nina Cui</t>
  </si>
  <si>
    <t>Camilo Andrew Sánchez Mejía</t>
  </si>
  <si>
    <t>Ryan Hewitt</t>
  </si>
  <si>
    <t>Sam Shastri</t>
  </si>
  <si>
    <t>Vanessa Noueider</t>
  </si>
  <si>
    <t>Caleb Fox-Carr</t>
  </si>
  <si>
    <t>Jose Oliva</t>
  </si>
  <si>
    <t>Kelly Rao</t>
  </si>
  <si>
    <t>Malcolm Brown</t>
  </si>
  <si>
    <t>Mandana Mazaheri</t>
  </si>
  <si>
    <t>Miguel Quiroz</t>
  </si>
  <si>
    <t>Paul Henderson</t>
  </si>
  <si>
    <t>Pavan Bains</t>
  </si>
  <si>
    <t>Paz Valenzuela</t>
  </si>
  <si>
    <t>Reid Wilkinson</t>
  </si>
  <si>
    <t>Sreeraj Nair</t>
  </si>
  <si>
    <t>Andrea Matamala</t>
  </si>
  <si>
    <t>Benito Allendes</t>
  </si>
  <si>
    <t>Carmen Correa</t>
  </si>
  <si>
    <t>Claudio Riveros</t>
  </si>
  <si>
    <t>Jose Carvajal</t>
  </si>
  <si>
    <t>Dante Podetti</t>
  </si>
  <si>
    <t>Emmanuel Santelices</t>
  </si>
  <si>
    <t>Felipe Acevedo</t>
  </si>
  <si>
    <t xml:space="preserve">Elias Jara	</t>
  </si>
  <si>
    <t>Gianluca Rizzello</t>
  </si>
  <si>
    <t>Felipe Moreno</t>
  </si>
  <si>
    <t>Francisco Galdamez</t>
  </si>
  <si>
    <t>Gabriel Albrecht</t>
  </si>
  <si>
    <t>Gaston Romero</t>
  </si>
  <si>
    <t>German Johow</t>
  </si>
  <si>
    <t>JM Gormas</t>
  </si>
  <si>
    <t>Jaime Martinez</t>
  </si>
  <si>
    <t>Maria Jose Vega</t>
  </si>
  <si>
    <t>Natalie Contreras</t>
  </si>
  <si>
    <t>Pablo Carabajal</t>
  </si>
  <si>
    <t>Ricardo Varas</t>
  </si>
  <si>
    <t>Pamela Jorquera</t>
  </si>
  <si>
    <t>Roberto Tapia</t>
  </si>
  <si>
    <t>Victor Altamirano</t>
  </si>
  <si>
    <t>Vivian Corthorn</t>
  </si>
  <si>
    <t>Annemie Du Preez</t>
  </si>
  <si>
    <t>Ashnedean Malgas</t>
  </si>
  <si>
    <t>Goitsemang Mafungo</t>
  </si>
  <si>
    <t>Kgotso Morapedi</t>
  </si>
  <si>
    <t>Jaco Taljaard</t>
  </si>
  <si>
    <t>Jacques Grobler</t>
  </si>
  <si>
    <t>Jadri Scholtz</t>
  </si>
  <si>
    <t>Jakkie Page</t>
  </si>
  <si>
    <t>Johannes Gerhardus Du Preez</t>
  </si>
  <si>
    <t>Kgakololo Masilabele</t>
  </si>
  <si>
    <t>Leondra Olyn</t>
  </si>
  <si>
    <t>Mark Lönn</t>
  </si>
  <si>
    <t>Murray Forman</t>
  </si>
  <si>
    <t>Patrick Van Wyk</t>
  </si>
  <si>
    <t>Pieter Erasmus</t>
  </si>
  <si>
    <t>Pono Moabelo</t>
  </si>
  <si>
    <t>Ravonia Van Wyk</t>
  </si>
  <si>
    <t>Sannah Williams</t>
  </si>
  <si>
    <t>Brad Mayberry</t>
  </si>
  <si>
    <t>Aaron Bilbow</t>
  </si>
  <si>
    <t>Adrian Byrne</t>
  </si>
  <si>
    <t>Eagen Mpenyana</t>
  </si>
  <si>
    <t>Mark Watters</t>
  </si>
  <si>
    <t>André Demétrio</t>
  </si>
  <si>
    <t>Yan Oliveira</t>
  </si>
  <si>
    <t>Yerbol Zhumanazar</t>
  </si>
  <si>
    <t>Azamat Alibayev</t>
  </si>
  <si>
    <t>Trifon Bumbalov</t>
  </si>
  <si>
    <t>Gabriel Horna Rodriguez</t>
  </si>
  <si>
    <t>Hansy Rojas</t>
  </si>
  <si>
    <t>Jose Manuel Flores</t>
  </si>
  <si>
    <t xml:space="preserve">Chris Carpenter </t>
  </si>
  <si>
    <t>Tyron Labuschagne</t>
  </si>
  <si>
    <t>Kevin Stangeland</t>
  </si>
  <si>
    <t>Weir Esco</t>
  </si>
  <si>
    <t>Daniel O'Mahony</t>
  </si>
  <si>
    <t>Quarter 2</t>
  </si>
  <si>
    <t>Shahram T.</t>
  </si>
  <si>
    <t/>
  </si>
  <si>
    <t>Number of non-attend</t>
  </si>
  <si>
    <t>Quarter 4</t>
  </si>
  <si>
    <t>QTR-4</t>
  </si>
  <si>
    <t>Shahram Tafazoli</t>
  </si>
  <si>
    <t>yinlong gao</t>
  </si>
  <si>
    <t>edward castro</t>
  </si>
  <si>
    <t>Half Yearly Meeting – July 25th</t>
  </si>
  <si>
    <t>Travel Presentation – September 8th</t>
  </si>
  <si>
    <t>Quarter 3</t>
  </si>
  <si>
    <t>Q3 – November 15th</t>
  </si>
  <si>
    <t>Travel Presentation – November 22</t>
  </si>
  <si>
    <t>Co-op Presentation – December 11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</si>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</sst>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/>
      <top style="thin">
        <color theme="3"/>
      </top>
      <bottom style="thin">
        <color theme="0"/>
      </bottom>
      <diagonal/>
    </border>
    <border>
      <left/>
      <right/>
      <top style="thin">
        <color theme="3"/>
      </top>
      <bottom style="thin">
        <color theme="0"/>
      </bottom>
      <diagonal/>
    </border>
    <border>
      <left/>
      <right style="thin">
        <color theme="3"/>
      </right>
      <top style="thin">
        <color theme="3"/>
      </top>
      <bottom style="thin">
        <color theme="0"/>
      </bottom>
      <diagonal/>
    </border>
    <border>
      <left style="thin">
        <color theme="3"/>
      </left>
      <right/>
      <top style="thin">
        <color theme="0"/>
      </top>
      <bottom/>
      <diagonal/>
    </border>
    <border>
      <left style="thin">
        <color theme="0"/>
      </left>
      <right style="thin">
        <color theme="3"/>
      </right>
      <top style="thin">
        <color theme="0"/>
      </top>
      <bottom/>
      <diagonal/>
    </border>
    <border>
      <left style="thin">
        <color theme="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0"/>
      </left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</cellStyleXfs>
  <cellXfs count="7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4" fillId="0" borderId="0" xfId="0" applyFont="1"/>
    <xf numFmtId="0" fontId="1" fillId="0" borderId="0" xfId="0" applyFont="1"/>
    <xf numFmtId="0" fontId="0" fillId="4" borderId="2" xfId="0" applyFill="1" applyBorder="1"/>
    <xf numFmtId="0" fontId="1" fillId="3" borderId="2" xfId="0" applyFont="1" applyFill="1" applyBorder="1"/>
    <xf numFmtId="0" fontId="0" fillId="4" borderId="3" xfId="0" applyFill="1" applyBorder="1"/>
    <xf numFmtId="9" fontId="0" fillId="6" borderId="2" xfId="2" applyFont="1" applyFill="1" applyBorder="1"/>
    <xf numFmtId="0" fontId="0" fillId="6" borderId="2" xfId="0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6" borderId="13" xfId="0" applyFill="1" applyBorder="1"/>
    <xf numFmtId="0" fontId="0" fillId="6" borderId="14" xfId="0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0" borderId="0" xfId="1" applyNumberFormat="1" applyFont="1"/>
    <xf numFmtId="165" fontId="3" fillId="5" borderId="1" xfId="1" applyNumberFormat="1" applyFont="1" applyFill="1" applyBorder="1" applyAlignment="1">
      <alignment horizontal="center" vertical="center" wrapText="1"/>
    </xf>
    <xf numFmtId="165" fontId="0" fillId="6" borderId="7" xfId="1" applyNumberFormat="1" applyFont="1" applyFill="1" applyBorder="1"/>
    <xf numFmtId="165" fontId="0" fillId="6" borderId="2" xfId="1" applyNumberFormat="1" applyFont="1" applyFill="1" applyBorder="1"/>
    <xf numFmtId="165" fontId="1" fillId="2" borderId="0" xfId="1" applyNumberFormat="1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0" fillId="9" borderId="2" xfId="0" applyFill="1" applyBorder="1"/>
    <xf numFmtId="9" fontId="0" fillId="9" borderId="2" xfId="2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3" fillId="8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9" fontId="3" fillId="8" borderId="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9" borderId="2" xfId="0" applyFont="1" applyFill="1" applyBorder="1"/>
    <xf numFmtId="0" fontId="4" fillId="9" borderId="2" xfId="0" applyFont="1" applyFill="1" applyBorder="1"/>
    <xf numFmtId="0" fontId="11" fillId="2" borderId="0" xfId="0" applyFont="1" applyFill="1" applyAlignment="1">
      <alignment horizontal="center" vertical="center"/>
    </xf>
    <xf numFmtId="0" fontId="12" fillId="10" borderId="18" xfId="3" applyBorder="1" applyAlignment="1">
      <alignment horizontal="left" vertical="top"/>
    </xf>
    <xf numFmtId="0" fontId="13" fillId="11" borderId="18" xfId="4" applyBorder="1" applyAlignment="1">
      <alignment horizontal="left" vertical="top"/>
    </xf>
    <xf numFmtId="9" fontId="0" fillId="12" borderId="18" xfId="0" applyNumberFormat="1" applyFill="1" applyBorder="1" applyAlignment="1">
      <alignment horizontal="center" vertical="center"/>
    </xf>
    <xf numFmtId="9" fontId="14" fillId="12" borderId="18" xfId="4" applyNumberFormat="1" applyFont="1" applyFill="1" applyBorder="1" applyAlignment="1">
      <alignment horizontal="center" vertical="top"/>
    </xf>
    <xf numFmtId="0" fontId="4" fillId="9" borderId="0" xfId="0" applyFont="1" applyFill="1"/>
    <xf numFmtId="0" fontId="10" fillId="9" borderId="0" xfId="0" applyFont="1" applyFill="1"/>
    <xf numFmtId="0" fontId="0" fillId="9" borderId="0" xfId="0" applyFill="1" applyAlignment="1">
      <alignment horizontal="center"/>
    </xf>
    <xf numFmtId="0" fontId="0" fillId="13" borderId="0" xfId="0" applyFill="1"/>
    <xf numFmtId="0" fontId="3" fillId="5" borderId="0" xfId="0" applyFont="1" applyFill="1" applyAlignment="1">
      <alignment horizontal="center" vertical="center" wrapText="1"/>
    </xf>
    <xf numFmtId="0" fontId="0" fillId="4" borderId="7" xfId="0" applyFill="1" applyBorder="1"/>
    <xf numFmtId="16" fontId="0" fillId="4" borderId="0" xfId="0" applyNumberFormat="1" applyFill="1"/>
    <xf numFmtId="15" fontId="16" fillId="4" borderId="0" xfId="0" applyNumberFormat="1" applyFont="1" applyFill="1"/>
    <xf numFmtId="0" fontId="0" fillId="4" borderId="2" xfId="0" applyFill="1" applyBorder="1" applyAlignment="1">
      <alignment wrapText="1"/>
    </xf>
    <xf numFmtId="0" fontId="0" fillId="6" borderId="6" xfId="0" applyFill="1" applyBorder="1"/>
    <xf numFmtId="0" fontId="0" fillId="6" borderId="2" xfId="0" applyFill="1" applyBorder="1"/>
    <xf numFmtId="2" fontId="0" fillId="4" borderId="7" xfId="0" applyNumberFormat="1" applyFill="1" applyBorder="1"/>
    <xf numFmtId="0" fontId="3" fillId="7" borderId="0" xfId="0" applyFont="1" applyFill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0" fontId="15" fillId="8" borderId="6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X5:X8" totalsRowShown="0" headerRowDxfId="16">
  <autoFilter ref="X5:X8" xr:uid="{00000000-0009-0000-0100-000007000000}"/>
  <tableColumns count="1">
    <tableColumn id="1" xr3:uid="{00000000-0010-0000-0000-000001000000}" name="Attendance Legen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734" displayName="Table734" ref="X5:X8" totalsRowShown="0" headerRowDxfId="15">
  <autoFilter ref="X5:X8" xr:uid="{00000000-0009-0000-0100-000003000000}"/>
  <tableColumns count="1">
    <tableColumn id="1" xr3:uid="{00000000-0010-0000-0100-000001000000}" name="Attendance Legen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7342" displayName="Table7342" ref="X5:X8" totalsRowShown="0" headerRowDxfId="14">
  <autoFilter ref="X5:X8" xr:uid="{00000000-0009-0000-0100-000001000000}"/>
  <tableColumns count="1">
    <tableColumn id="1" xr3:uid="{00000000-0010-0000-0200-000001000000}" name="Attendance Legen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73423" displayName="Table73423" ref="AA5:AA8" totalsRowShown="0" headerRowDxfId="13">
  <autoFilter ref="AA5:AA8" xr:uid="{00000000-0009-0000-0100-000002000000}"/>
  <tableColumns count="1">
    <tableColumn id="1" xr3:uid="{00000000-0010-0000-0300-000001000000}" name="Attendance Legend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B4:D186" totalsRowShown="0" headerRowDxfId="12" dataDxfId="10" headerRowBorderDxfId="11">
  <tableColumns count="3">
    <tableColumn id="2" xr3:uid="{00000000-0010-0000-0400-000002000000}" name="Employee Name" dataDxfId="9"/>
    <tableColumn id="3" xr3:uid="{00000000-0010-0000-0400-000003000000}" name="Team" dataDxfId="8"/>
    <tableColumn id="4" xr3:uid="{00000000-0010-0000-0400-000004000000}" name="Date Joined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F4:F22" totalsRowShown="0" headerRowDxfId="6" dataDxfId="4" headerRowBorderDxfId="5" tableBorderDxfId="3">
  <tableColumns count="1">
    <tableColumn id="1" xr3:uid="{00000000-0010-0000-0500-000001000000}" name="List of Team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xaqwbkuvs3sh07b-dbcorporate2.adb.ca-toronto-1.oraclecloudapps.com/ords/r/it_assets/it-asset-management/assigned-assets?p66_id=1928&amp;clear=18&amp;session=247395538710&amp;cs=3U0Vr10R3OG56r-zG4QU8Mril8ab3Lfm-rxreuqSy3Em17ak9lotORbkUaEjaeKpzahBz29GXmweYh-mot-xq9g" TargetMode="External"/><Relationship Id="rId2" Type="http://schemas.openxmlformats.org/officeDocument/2006/relationships/hyperlink" Target="https://xaqwbkuvs3sh07b-dbcorporate2.adb.ca-toronto-1.oraclecloudapps.com/ords/r/it_assets/it-asset-management/assigned-assets?p66_id=2748&amp;clear=18&amp;session=247395538710&amp;cs=3w2w2ZK_Zv39NN621xufk_yZK4fhXBEXVwRPwtAmTxkTC9edUtRiPQVlFzmxJ6Ae4zDMzR1atqbzwR1fGUouF9w" TargetMode="External"/><Relationship Id="rId1" Type="http://schemas.openxmlformats.org/officeDocument/2006/relationships/hyperlink" Target="https://xaqwbkuvs3sh07b-dbcorporate2.adb.ca-toronto-1.oraclecloudapps.com/ords/r/it_assets/it-asset-management/assigned-assets?p66_id=2588&amp;clear=18&amp;session=8906475689459&amp;cs=3reyacurclA7SEy57mkwqJ6i57TJ3-DvcjMu3QVRmaiAxrRhCMFLOb6WMiWC3sxvd9ltsE7OrJo0bdl2us1xJxg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T25"/>
  <sheetViews>
    <sheetView showGridLines="0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W26" sqref="W26"/>
    </sheetView>
  </sheetViews>
  <sheetFormatPr defaultRowHeight="15" x14ac:dyDescent="0.25"/>
  <cols>
    <col min="1" max="1" width="0.28515625" customWidth="1"/>
    <col min="3" max="3" width="22.7109375" customWidth="1"/>
    <col min="4" max="4" width="0.28515625" customWidth="1"/>
    <col min="5" max="12" width="19" customWidth="1"/>
    <col min="13" max="13" width="21.28515625" customWidth="1"/>
    <col min="14" max="16" width="19" customWidth="1"/>
    <col min="17" max="17" width="21.7109375" customWidth="1"/>
    <col min="18" max="20" width="19" customWidth="1"/>
  </cols>
  <sheetData>
    <row r="1" spans="2:20" ht="27.75" customHeight="1" x14ac:dyDescent="0.25">
      <c r="B1" s="32" t="s">
        <v>49</v>
      </c>
      <c r="C1" s="2"/>
      <c r="D1" s="2"/>
      <c r="E1" s="2"/>
      <c r="F1" s="2"/>
      <c r="G1" s="2"/>
      <c r="H1" s="43" t="s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7.5" customHeight="1" x14ac:dyDescent="0.25"/>
    <row r="3" spans="2:20" ht="31.5" customHeight="1" x14ac:dyDescent="0.25">
      <c r="B3" s="31" t="s">
        <v>33</v>
      </c>
      <c r="C3" s="40" t="s">
        <v>18</v>
      </c>
      <c r="E3" s="37" t="s">
        <v>45</v>
      </c>
      <c r="F3" s="37" t="s">
        <v>35</v>
      </c>
      <c r="G3" s="37" t="s">
        <v>19</v>
      </c>
      <c r="H3" s="37" t="s">
        <v>20</v>
      </c>
      <c r="I3" s="37" t="s">
        <v>21</v>
      </c>
      <c r="J3" s="37" t="s">
        <v>8</v>
      </c>
      <c r="K3" s="37" t="s">
        <v>22</v>
      </c>
      <c r="L3" s="37" t="s">
        <v>23</v>
      </c>
      <c r="M3" s="37" t="s">
        <v>24</v>
      </c>
      <c r="N3" s="37" t="s">
        <v>25</v>
      </c>
      <c r="O3" s="37" t="s">
        <v>26</v>
      </c>
      <c r="P3" s="37" t="s">
        <v>27</v>
      </c>
      <c r="Q3" s="37" t="s">
        <v>28</v>
      </c>
      <c r="R3" s="37" t="s">
        <v>9</v>
      </c>
      <c r="S3" s="37" t="s">
        <v>29</v>
      </c>
      <c r="T3" s="37" t="s">
        <v>30</v>
      </c>
    </row>
    <row r="4" spans="2:20" x14ac:dyDescent="0.25">
      <c r="B4" s="33"/>
      <c r="C4" s="33"/>
      <c r="D4" s="36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2:20" x14ac:dyDescent="0.25">
      <c r="B5" s="42" t="s">
        <v>5</v>
      </c>
      <c r="C5" s="41" t="s">
        <v>50</v>
      </c>
      <c r="D5" s="36"/>
      <c r="E5" s="34" t="str">
        <f t="shared" ref="E5:T5" si="0">IFERROR(E8/E7,"-")</f>
        <v>-</v>
      </c>
      <c r="F5" s="34">
        <f t="shared" si="0"/>
        <v>0.5</v>
      </c>
      <c r="G5" s="34">
        <f t="shared" si="0"/>
        <v>0.5</v>
      </c>
      <c r="H5" s="34">
        <f t="shared" si="0"/>
        <v>1</v>
      </c>
      <c r="I5" s="34" t="str">
        <f t="shared" si="0"/>
        <v>-</v>
      </c>
      <c r="J5" s="34" t="str">
        <f t="shared" si="0"/>
        <v>-</v>
      </c>
      <c r="K5" s="34" t="str">
        <f t="shared" si="0"/>
        <v>-</v>
      </c>
      <c r="L5" s="34">
        <f t="shared" si="0"/>
        <v>1</v>
      </c>
      <c r="M5" s="34">
        <f t="shared" si="0"/>
        <v>0.9285714285714286</v>
      </c>
      <c r="N5" s="34">
        <f t="shared" si="0"/>
        <v>0.83333333333333337</v>
      </c>
      <c r="O5" s="34">
        <f t="shared" si="0"/>
        <v>0.875</v>
      </c>
      <c r="P5" s="34">
        <f t="shared" si="0"/>
        <v>0.9</v>
      </c>
      <c r="Q5" s="34">
        <f t="shared" si="0"/>
        <v>0.75</v>
      </c>
      <c r="R5" s="34">
        <f t="shared" si="0"/>
        <v>0</v>
      </c>
      <c r="S5" s="34">
        <f t="shared" si="0"/>
        <v>1</v>
      </c>
      <c r="T5" s="34" t="str">
        <f t="shared" si="0"/>
        <v>-</v>
      </c>
    </row>
    <row r="6" spans="2:20" hidden="1" x14ac:dyDescent="0.25">
      <c r="B6" s="42"/>
      <c r="C6" s="41" t="s">
        <v>250</v>
      </c>
      <c r="D6" s="36"/>
      <c r="E6" s="35">
        <f>SUMIFS('Q1'!$L:$L,'Q1'!$C:$C,DashBoard!E$3,'Q1'!$Q:$Q,"Y")</f>
        <v>0</v>
      </c>
      <c r="F6" s="35">
        <f>SUMIFS('Q1'!$L:$L,'Q1'!$C:$C,DashBoard!F$3,'Q1'!$Q:$Q,"Y")</f>
        <v>1</v>
      </c>
      <c r="G6" s="35">
        <f>SUMIFS('Q1'!$L:$L,'Q1'!$C:$C,DashBoard!G$3,'Q1'!$Q:$Q,"Y")</f>
        <v>2</v>
      </c>
      <c r="H6" s="35">
        <f>SUMIFS('Q1'!$L:$L,'Q1'!$C:$C,DashBoard!H$3,'Q1'!$Q:$Q,"Y")</f>
        <v>0</v>
      </c>
      <c r="I6" s="35">
        <f>SUMIFS('Q1'!$L:$L,'Q1'!$C:$C,DashBoard!I$3,'Q1'!$Q:$Q,"Y")</f>
        <v>0</v>
      </c>
      <c r="J6" s="35">
        <f>SUMIFS('Q1'!$L:$L,'Q1'!$C:$C,DashBoard!J$3,'Q1'!$Q:$Q,"Y")</f>
        <v>0</v>
      </c>
      <c r="K6" s="35">
        <f>SUMIFS('Q1'!$L:$L,'Q1'!$C:$C,DashBoard!K$3,'Q1'!$Q:$Q,"Y")</f>
        <v>0</v>
      </c>
      <c r="L6" s="35">
        <f>SUMIFS('Q1'!$L:$L,'Q1'!$C:$C,DashBoard!L$3,'Q1'!$Q:$Q,"Y")</f>
        <v>0</v>
      </c>
      <c r="M6" s="35">
        <f>SUMIFS('Q1'!$L:$L,'Q1'!$C:$C,DashBoard!M$3,'Q1'!$Q:$Q,"Y")</f>
        <v>1</v>
      </c>
      <c r="N6" s="35">
        <f>SUMIFS('Q1'!$L:$L,'Q1'!$C:$C,DashBoard!N$3,'Q1'!$Q:$Q,"Y")</f>
        <v>1</v>
      </c>
      <c r="O6" s="35">
        <f>SUMIFS('Q1'!$L:$L,'Q1'!$C:$C,DashBoard!O$3,'Q1'!$Q:$Q,"Y")</f>
        <v>1</v>
      </c>
      <c r="P6" s="35">
        <f>SUMIFS('Q1'!$L:$L,'Q1'!$C:$C,DashBoard!P$3,'Q1'!$Q:$Q,"Y")</f>
        <v>1</v>
      </c>
      <c r="Q6" s="35">
        <f>SUMIFS('Q1'!$L:$L,'Q1'!$C:$C,DashBoard!Q$3,'Q1'!$Q:$Q,"Y")</f>
        <v>2</v>
      </c>
      <c r="R6" s="35">
        <f>SUMIFS('Q1'!$L:$L,'Q1'!$C:$C,DashBoard!R$3,'Q1'!$Q:$Q,"Y")</f>
        <v>1</v>
      </c>
      <c r="S6" s="35">
        <f>SUMIFS('Q1'!$L:$L,'Q1'!$C:$C,DashBoard!S$3,'Q1'!$Q:$Q,"Y")</f>
        <v>0</v>
      </c>
      <c r="T6" s="35">
        <f>SUMIFS('Q1'!$L:$L,'Q1'!$C:$C,DashBoard!T$3,'Q1'!$Q:$Q,"Y")</f>
        <v>0</v>
      </c>
    </row>
    <row r="7" spans="2:20" hidden="1" x14ac:dyDescent="0.25">
      <c r="B7" s="42"/>
      <c r="C7" s="41" t="s">
        <v>10</v>
      </c>
      <c r="D7" s="36"/>
      <c r="E7" s="35">
        <f>SUMIFS('Q1'!$M:$M,'Q1'!$C:$C,DashBoard!E$3,'Q1'!$Q:$Q,"Y")</f>
        <v>0</v>
      </c>
      <c r="F7" s="35">
        <f>SUMIFS('Q1'!$M:$M,'Q1'!$C:$C,DashBoard!F$3,'Q1'!$Q:$Q,"Y")</f>
        <v>2</v>
      </c>
      <c r="G7" s="35">
        <f>SUMIFS('Q1'!$M:$M,'Q1'!$C:$C,DashBoard!G$3,'Q1'!$Q:$Q,"Y")</f>
        <v>4</v>
      </c>
      <c r="H7" s="35">
        <f>SUMIFS('Q1'!$M:$M,'Q1'!$C:$C,DashBoard!H$3,'Q1'!$Q:$Q,"Y")</f>
        <v>2</v>
      </c>
      <c r="I7" s="35">
        <f>SUMIFS('Q1'!$M:$M,'Q1'!$C:$C,DashBoard!I$3,'Q1'!$Q:$Q,"Y")</f>
        <v>0</v>
      </c>
      <c r="J7" s="35">
        <f>SUMIFS('Q1'!$M:$M,'Q1'!$C:$C,DashBoard!J$3,'Q1'!$Q:$Q,"Y")</f>
        <v>0</v>
      </c>
      <c r="K7" s="35">
        <f>SUMIFS('Q1'!$M:$M,'Q1'!$C:$C,DashBoard!K$3,'Q1'!$Q:$Q,"Y")</f>
        <v>0</v>
      </c>
      <c r="L7" s="35">
        <f>SUMIFS('Q1'!$M:$M,'Q1'!$C:$C,DashBoard!L$3,'Q1'!$Q:$Q,"Y")</f>
        <v>5</v>
      </c>
      <c r="M7" s="35">
        <f>SUMIFS('Q1'!$M:$M,'Q1'!$C:$C,DashBoard!M$3,'Q1'!$Q:$Q,"Y")</f>
        <v>14</v>
      </c>
      <c r="N7" s="35">
        <f>SUMIFS('Q1'!$M:$M,'Q1'!$C:$C,DashBoard!N$3,'Q1'!$Q:$Q,"Y")</f>
        <v>6</v>
      </c>
      <c r="O7" s="35">
        <f>SUMIFS('Q1'!$M:$M,'Q1'!$C:$C,DashBoard!O$3,'Q1'!$Q:$Q,"Y")</f>
        <v>8</v>
      </c>
      <c r="P7" s="35">
        <f>SUMIFS('Q1'!$M:$M,'Q1'!$C:$C,DashBoard!P$3,'Q1'!$Q:$Q,"Y")</f>
        <v>10</v>
      </c>
      <c r="Q7" s="35">
        <f>SUMIFS('Q1'!$M:$M,'Q1'!$C:$C,DashBoard!Q$3,'Q1'!$Q:$Q,"Y")</f>
        <v>8</v>
      </c>
      <c r="R7" s="35">
        <f>SUMIFS('Q1'!$M:$M,'Q1'!$C:$C,DashBoard!R$3,'Q1'!$Q:$Q,"Y")</f>
        <v>1</v>
      </c>
      <c r="S7" s="35">
        <f>SUMIFS('Q1'!$M:$M,'Q1'!$C:$C,DashBoard!S$3,'Q1'!$Q:$Q,"Y")</f>
        <v>6</v>
      </c>
      <c r="T7" s="35">
        <f>SUMIFS('Q1'!$M:$M,'Q1'!$C:$C,DashBoard!T$3,'Q1'!$Q:$Q,"Y")</f>
        <v>0</v>
      </c>
    </row>
    <row r="8" spans="2:20" hidden="1" x14ac:dyDescent="0.25">
      <c r="B8" s="42"/>
      <c r="C8" s="41" t="s">
        <v>12</v>
      </c>
      <c r="D8" s="36"/>
      <c r="E8" s="35">
        <f>SUMIFS('Q1'!$K:$K,'Q1'!$C:$C,DashBoard!E$3,'Q1'!$Q:$Q,"Y")</f>
        <v>0</v>
      </c>
      <c r="F8" s="35">
        <f>SUMIFS('Q1'!$K:$K,'Q1'!$C:$C,DashBoard!F$3,'Q1'!$Q:$Q,"Y")</f>
        <v>1</v>
      </c>
      <c r="G8" s="35">
        <f>SUMIFS('Q1'!$K:$K,'Q1'!$C:$C,DashBoard!G$3,'Q1'!$Q:$Q,"Y")</f>
        <v>2</v>
      </c>
      <c r="H8" s="35">
        <f>SUMIFS('Q1'!$K:$K,'Q1'!$C:$C,DashBoard!H$3,'Q1'!$Q:$Q,"Y")</f>
        <v>2</v>
      </c>
      <c r="I8" s="35">
        <f>SUMIFS('Q1'!$K:$K,'Q1'!$C:$C,DashBoard!I$3,'Q1'!$Q:$Q,"Y")</f>
        <v>0</v>
      </c>
      <c r="J8" s="35">
        <f>SUMIFS('Q1'!$K:$K,'Q1'!$C:$C,DashBoard!J$3,'Q1'!$Q:$Q,"Y")</f>
        <v>0</v>
      </c>
      <c r="K8" s="35">
        <f>SUMIFS('Q1'!$K:$K,'Q1'!$C:$C,DashBoard!K$3,'Q1'!$Q:$Q,"Y")</f>
        <v>0</v>
      </c>
      <c r="L8" s="35">
        <f>SUMIFS('Q1'!$K:$K,'Q1'!$C:$C,DashBoard!L$3,'Q1'!$Q:$Q,"Y")</f>
        <v>5</v>
      </c>
      <c r="M8" s="35">
        <f>SUMIFS('Q1'!$K:$K,'Q1'!$C:$C,DashBoard!M$3,'Q1'!$Q:$Q,"Y")</f>
        <v>13</v>
      </c>
      <c r="N8" s="35">
        <f>SUMIFS('Q1'!$K:$K,'Q1'!$C:$C,DashBoard!N$3,'Q1'!$Q:$Q,"Y")</f>
        <v>5</v>
      </c>
      <c r="O8" s="35">
        <f>SUMIFS('Q1'!$K:$K,'Q1'!$C:$C,DashBoard!O$3,'Q1'!$Q:$Q,"Y")</f>
        <v>7</v>
      </c>
      <c r="P8" s="35">
        <f>SUMIFS('Q1'!$K:$K,'Q1'!$C:$C,DashBoard!P$3,'Q1'!$Q:$Q,"Y")</f>
        <v>9</v>
      </c>
      <c r="Q8" s="35">
        <f>SUMIFS('Q1'!$K:$K,'Q1'!$C:$C,DashBoard!Q$3,'Q1'!$Q:$Q,"Y")</f>
        <v>6</v>
      </c>
      <c r="R8" s="35">
        <f>SUMIFS('Q1'!$K:$K,'Q1'!$C:$C,DashBoard!R$3,'Q1'!$Q:$Q,"Y")</f>
        <v>0</v>
      </c>
      <c r="S8" s="35">
        <f>SUMIFS('Q1'!$K:$K,'Q1'!$C:$C,DashBoard!S$3,'Q1'!$Q:$Q,"Y")</f>
        <v>6</v>
      </c>
      <c r="T8" s="35">
        <f>SUMIFS('Q1'!$K:$K,'Q1'!$C:$C,DashBoard!T$3,'Q1'!$Q:$Q,"Y")</f>
        <v>0</v>
      </c>
    </row>
    <row r="9" spans="2:20" x14ac:dyDescent="0.25">
      <c r="B9" s="42"/>
      <c r="C9" s="33"/>
      <c r="D9" s="36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2:20" x14ac:dyDescent="0.25">
      <c r="B10" s="42" t="s">
        <v>6</v>
      </c>
      <c r="C10" s="41" t="s">
        <v>50</v>
      </c>
      <c r="D10" s="36"/>
      <c r="E10" s="34" t="str">
        <f>IFERROR(E13/E12,"-")</f>
        <v>-</v>
      </c>
      <c r="F10" s="34">
        <f t="shared" ref="F10" si="1">IFERROR(F13/F12,"-")</f>
        <v>0.5</v>
      </c>
      <c r="G10" s="34">
        <f t="shared" ref="G10:T10" si="2">IFERROR(G13/G12,"-")</f>
        <v>0.5</v>
      </c>
      <c r="H10" s="34">
        <f t="shared" si="2"/>
        <v>0</v>
      </c>
      <c r="I10" s="34">
        <f t="shared" si="2"/>
        <v>1</v>
      </c>
      <c r="J10" s="34" t="str">
        <f t="shared" si="2"/>
        <v>-</v>
      </c>
      <c r="K10" s="34">
        <f t="shared" si="2"/>
        <v>1</v>
      </c>
      <c r="L10" s="34">
        <f t="shared" si="2"/>
        <v>0.75</v>
      </c>
      <c r="M10" s="34">
        <f t="shared" si="2"/>
        <v>0.75</v>
      </c>
      <c r="N10" s="34">
        <f t="shared" si="2"/>
        <v>0.5</v>
      </c>
      <c r="O10" s="34">
        <f t="shared" si="2"/>
        <v>0.5</v>
      </c>
      <c r="P10" s="34">
        <f t="shared" si="2"/>
        <v>0.5714285714285714</v>
      </c>
      <c r="Q10" s="34">
        <f t="shared" si="2"/>
        <v>0.83333333333333337</v>
      </c>
      <c r="R10" s="34">
        <f t="shared" si="2"/>
        <v>1</v>
      </c>
      <c r="S10" s="34">
        <f t="shared" si="2"/>
        <v>0.66666666666666663</v>
      </c>
      <c r="T10" s="34">
        <f t="shared" si="2"/>
        <v>0.5</v>
      </c>
    </row>
    <row r="11" spans="2:20" hidden="1" x14ac:dyDescent="0.25">
      <c r="B11" s="42"/>
      <c r="C11" s="41" t="s">
        <v>250</v>
      </c>
      <c r="D11" s="36"/>
      <c r="E11" s="35">
        <f>SUMIFS('Q2'!$L:$L,'Q2'!$C:$C,DashBoard!E$3,'Q2'!$Q:$Q,"Y")</f>
        <v>0</v>
      </c>
      <c r="F11" s="35">
        <f>SUMIFS('Q2'!$L:$L,'Q2'!$C:$C,DashBoard!F$3,'Q2'!$Q:$Q,"Y")</f>
        <v>1</v>
      </c>
      <c r="G11" s="35">
        <f>SUMIFS('Q2'!$L:$L,'Q2'!$C:$C,DashBoard!G$3,'Q2'!$Q:$Q,"Y")</f>
        <v>2</v>
      </c>
      <c r="H11" s="35">
        <f>SUMIFS('Q2'!$L:$L,'Q2'!$C:$C,DashBoard!H$3,'Q2'!$Q:$Q,"Y")</f>
        <v>2</v>
      </c>
      <c r="I11" s="35">
        <f>SUMIFS('Q2'!$L:$L,'Q2'!$C:$C,DashBoard!I$3,'Q2'!$Q:$Q,"Y")</f>
        <v>0</v>
      </c>
      <c r="J11" s="35">
        <f>SUMIFS('Q2'!$L:$L,'Q2'!$C:$C,DashBoard!J$3,'Q2'!$Q:$Q,"Y")</f>
        <v>0</v>
      </c>
      <c r="K11" s="35">
        <f>SUMIFS('Q2'!$L:$L,'Q2'!$C:$C,DashBoard!K$3,'Q2'!$Q:$Q,"Y")</f>
        <v>0</v>
      </c>
      <c r="L11" s="35">
        <f>SUMIFS('Q2'!$L:$L,'Q2'!$C:$C,DashBoard!L$3,'Q2'!$Q:$Q,"Y")</f>
        <v>1</v>
      </c>
      <c r="M11" s="35">
        <f>SUMIFS('Q2'!$L:$L,'Q2'!$C:$C,DashBoard!M$3,'Q2'!$Q:$Q,"Y")</f>
        <v>3</v>
      </c>
      <c r="N11" s="35">
        <f>SUMIFS('Q2'!$L:$L,'Q2'!$C:$C,DashBoard!N$3,'Q2'!$Q:$Q,"Y")</f>
        <v>2</v>
      </c>
      <c r="O11" s="35">
        <f>SUMIFS('Q2'!$L:$L,'Q2'!$C:$C,DashBoard!O$3,'Q2'!$Q:$Q,"Y")</f>
        <v>2</v>
      </c>
      <c r="P11" s="35">
        <f>SUMIFS('Q2'!$L:$L,'Q2'!$C:$C,DashBoard!P$3,'Q2'!$Q:$Q,"Y")</f>
        <v>3</v>
      </c>
      <c r="Q11" s="35">
        <f>SUMIFS('Q2'!$L:$L,'Q2'!$C:$C,DashBoard!Q$3,'Q2'!$Q:$Q,"Y")</f>
        <v>1</v>
      </c>
      <c r="R11" s="35">
        <f>SUMIFS('Q2'!$L:$L,'Q2'!$C:$C,DashBoard!R$3,'Q2'!$Q:$Q,"Y")</f>
        <v>0</v>
      </c>
      <c r="S11" s="35">
        <f>SUMIFS('Q2'!$L:$L,'Q2'!$C:$C,DashBoard!S$3,'Q2'!$Q:$Q,"Y")</f>
        <v>2</v>
      </c>
      <c r="T11" s="35">
        <f>SUMIFS('Q2'!$L:$L,'Q2'!$C:$C,DashBoard!T$3,'Q2'!$Q:$Q,"Y")</f>
        <v>1</v>
      </c>
    </row>
    <row r="12" spans="2:20" hidden="1" x14ac:dyDescent="0.25">
      <c r="B12" s="42"/>
      <c r="C12" s="41" t="s">
        <v>10</v>
      </c>
      <c r="D12" s="36"/>
      <c r="E12" s="35">
        <f>SUMIFS('Q2'!$M:$M,'Q2'!$C:$C,DashBoard!E$3,'Q2'!$Q:$Q,"Y")</f>
        <v>0</v>
      </c>
      <c r="F12" s="35">
        <f>SUMIFS('Q2'!$M:$M,'Q2'!$C:$C,DashBoard!F$3,'Q2'!$Q:$Q,"Y")</f>
        <v>2</v>
      </c>
      <c r="G12" s="35">
        <f>SUMIFS('Q2'!$M:$M,'Q2'!$C:$C,DashBoard!G$3,'Q2'!$Q:$Q,"Y")</f>
        <v>4</v>
      </c>
      <c r="H12" s="35">
        <f>SUMIFS('Q2'!$M:$M,'Q2'!$C:$C,DashBoard!H$3,'Q2'!$Q:$Q,"Y")</f>
        <v>2</v>
      </c>
      <c r="I12" s="35">
        <f>SUMIFS('Q2'!$M:$M,'Q2'!$C:$C,DashBoard!I$3,'Q2'!$Q:$Q,"Y")</f>
        <v>1</v>
      </c>
      <c r="J12" s="35">
        <f>SUMIFS('Q2'!$M:$M,'Q2'!$C:$C,DashBoard!J$3,'Q2'!$Q:$Q,"Y")</f>
        <v>0</v>
      </c>
      <c r="K12" s="35">
        <f>SUMIFS('Q2'!$M:$M,'Q2'!$C:$C,DashBoard!K$3,'Q2'!$Q:$Q,"Y")</f>
        <v>2</v>
      </c>
      <c r="L12" s="35">
        <f>SUMIFS('Q2'!$M:$M,'Q2'!$C:$C,DashBoard!L$3,'Q2'!$Q:$Q,"Y")</f>
        <v>4</v>
      </c>
      <c r="M12" s="35">
        <f>SUMIFS('Q2'!$M:$M,'Q2'!$C:$C,DashBoard!M$3,'Q2'!$Q:$Q,"Y")</f>
        <v>12</v>
      </c>
      <c r="N12" s="35">
        <f>SUMIFS('Q2'!$M:$M,'Q2'!$C:$C,DashBoard!N$3,'Q2'!$Q:$Q,"Y")</f>
        <v>4</v>
      </c>
      <c r="O12" s="35">
        <f>SUMIFS('Q2'!$M:$M,'Q2'!$C:$C,DashBoard!O$3,'Q2'!$Q:$Q,"Y")</f>
        <v>4</v>
      </c>
      <c r="P12" s="35">
        <f>SUMIFS('Q2'!$M:$M,'Q2'!$C:$C,DashBoard!P$3,'Q2'!$Q:$Q,"Y")</f>
        <v>7</v>
      </c>
      <c r="Q12" s="35">
        <f>SUMIFS('Q2'!$M:$M,'Q2'!$C:$C,DashBoard!Q$3,'Q2'!$Q:$Q,"Y")</f>
        <v>6</v>
      </c>
      <c r="R12" s="35">
        <f>SUMIFS('Q2'!$M:$M,'Q2'!$C:$C,DashBoard!R$3,'Q2'!$Q:$Q,"Y")</f>
        <v>2</v>
      </c>
      <c r="S12" s="35">
        <f>SUMIFS('Q2'!$M:$M,'Q2'!$C:$C,DashBoard!S$3,'Q2'!$Q:$Q,"Y")</f>
        <v>6</v>
      </c>
      <c r="T12" s="35">
        <f>SUMIFS('Q2'!$M:$M,'Q2'!$C:$C,DashBoard!T$3,'Q2'!$Q:$Q,"Y")</f>
        <v>2</v>
      </c>
    </row>
    <row r="13" spans="2:20" hidden="1" x14ac:dyDescent="0.25">
      <c r="B13" s="42"/>
      <c r="C13" s="41" t="s">
        <v>12</v>
      </c>
      <c r="D13" s="36"/>
      <c r="E13" s="35">
        <f>SUMIFS('Q2'!$K:$K,'Q2'!$C:$C,DashBoard!E$3,'Q2'!$Q:$Q,"Y")</f>
        <v>0</v>
      </c>
      <c r="F13" s="35">
        <f>SUMIFS('Q2'!$K:$K,'Q2'!$C:$C,DashBoard!F$3,'Q2'!$Q:$Q,"Y")</f>
        <v>1</v>
      </c>
      <c r="G13" s="35">
        <f>SUMIFS('Q2'!$K:$K,'Q2'!$C:$C,DashBoard!G$3,'Q2'!$Q:$Q,"Y")</f>
        <v>2</v>
      </c>
      <c r="H13" s="35">
        <f>SUMIFS('Q2'!$K:$K,'Q2'!$C:$C,DashBoard!H$3,'Q2'!$Q:$Q,"Y")</f>
        <v>0</v>
      </c>
      <c r="I13" s="35">
        <f>SUMIFS('Q2'!$K:$K,'Q2'!$C:$C,DashBoard!I$3,'Q2'!$Q:$Q,"Y")</f>
        <v>1</v>
      </c>
      <c r="J13" s="35">
        <f>SUMIFS('Q2'!$K:$K,'Q2'!$C:$C,DashBoard!J$3,'Q2'!$Q:$Q,"Y")</f>
        <v>0</v>
      </c>
      <c r="K13" s="35">
        <f>SUMIFS('Q2'!$K:$K,'Q2'!$C:$C,DashBoard!K$3,'Q2'!$Q:$Q,"Y")</f>
        <v>2</v>
      </c>
      <c r="L13" s="35">
        <f>SUMIFS('Q2'!$K:$K,'Q2'!$C:$C,DashBoard!L$3,'Q2'!$Q:$Q,"Y")</f>
        <v>3</v>
      </c>
      <c r="M13" s="35">
        <f>SUMIFS('Q2'!$K:$K,'Q2'!$C:$C,DashBoard!M$3,'Q2'!$Q:$Q,"Y")</f>
        <v>9</v>
      </c>
      <c r="N13" s="35">
        <f>SUMIFS('Q2'!$K:$K,'Q2'!$C:$C,DashBoard!N$3,'Q2'!$Q:$Q,"Y")</f>
        <v>2</v>
      </c>
      <c r="O13" s="35">
        <f>SUMIFS('Q2'!$K:$K,'Q2'!$C:$C,DashBoard!O$3,'Q2'!$Q:$Q,"Y")</f>
        <v>2</v>
      </c>
      <c r="P13" s="35">
        <f>SUMIFS('Q2'!$K:$K,'Q2'!$C:$C,DashBoard!P$3,'Q2'!$Q:$Q,"Y")</f>
        <v>4</v>
      </c>
      <c r="Q13" s="35">
        <f>SUMIFS('Q2'!$K:$K,'Q2'!$C:$C,DashBoard!Q$3,'Q2'!$Q:$Q,"Y")</f>
        <v>5</v>
      </c>
      <c r="R13" s="35">
        <f>SUMIFS('Q2'!$K:$K,'Q2'!$C:$C,DashBoard!R$3,'Q2'!$Q:$Q,"Y")</f>
        <v>2</v>
      </c>
      <c r="S13" s="35">
        <f>SUMIFS('Q2'!$K:$K,'Q2'!$C:$C,DashBoard!S$3,'Q2'!$Q:$Q,"Y")</f>
        <v>4</v>
      </c>
      <c r="T13" s="35">
        <f>SUMIFS('Q2'!$K:$K,'Q2'!$C:$C,DashBoard!T$3,'Q2'!$Q:$Q,"Y")</f>
        <v>1</v>
      </c>
    </row>
    <row r="14" spans="2:20" x14ac:dyDescent="0.25">
      <c r="B14" s="42"/>
      <c r="C14" s="33"/>
      <c r="D14" s="3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2:20" x14ac:dyDescent="0.25">
      <c r="B15" s="42" t="s">
        <v>7</v>
      </c>
      <c r="C15" s="41" t="s">
        <v>50</v>
      </c>
      <c r="D15" s="36"/>
      <c r="E15" s="34" t="str">
        <f>IFERROR(E18/E17,"-")</f>
        <v>-</v>
      </c>
      <c r="F15" s="34">
        <f t="shared" ref="F15" si="3">IFERROR(F18/F17,"-")</f>
        <v>0.5</v>
      </c>
      <c r="G15" s="34">
        <f t="shared" ref="G15:T15" si="4">IFERROR(G18/G17,"-")</f>
        <v>0.5</v>
      </c>
      <c r="H15" s="34">
        <f t="shared" si="4"/>
        <v>0.5</v>
      </c>
      <c r="I15" s="34">
        <f t="shared" si="4"/>
        <v>1</v>
      </c>
      <c r="J15" s="34" t="str">
        <f t="shared" si="4"/>
        <v>-</v>
      </c>
      <c r="K15" s="34">
        <f t="shared" si="4"/>
        <v>1</v>
      </c>
      <c r="L15" s="34">
        <f t="shared" si="4"/>
        <v>0.66666666666666663</v>
      </c>
      <c r="M15" s="34">
        <f t="shared" si="4"/>
        <v>1</v>
      </c>
      <c r="N15" s="34" t="str">
        <f t="shared" si="4"/>
        <v>-</v>
      </c>
      <c r="O15" s="34" t="str">
        <f t="shared" si="4"/>
        <v>-</v>
      </c>
      <c r="P15" s="34">
        <f t="shared" si="4"/>
        <v>0.75</v>
      </c>
      <c r="Q15" s="34">
        <f t="shared" si="4"/>
        <v>1</v>
      </c>
      <c r="R15" s="34">
        <f t="shared" si="4"/>
        <v>1</v>
      </c>
      <c r="S15" s="34">
        <f t="shared" si="4"/>
        <v>1</v>
      </c>
      <c r="T15" s="34" t="str">
        <f t="shared" si="4"/>
        <v>-</v>
      </c>
    </row>
    <row r="16" spans="2:20" hidden="1" x14ac:dyDescent="0.25">
      <c r="B16" s="42"/>
      <c r="C16" s="41" t="s">
        <v>250</v>
      </c>
      <c r="D16" s="36"/>
      <c r="E16" s="35">
        <f>SUMIFS('Q3'!$L:$L,'Q3'!$C:$C,DashBoard!E$3,'Q3'!$Q:$Q,"Y")</f>
        <v>0</v>
      </c>
      <c r="F16" s="35">
        <f>SUMIFS('Q3'!$L:$L,'Q3'!$C:$C,DashBoard!F$3,'Q3'!$Q:$Q,"Y")</f>
        <v>1</v>
      </c>
      <c r="G16" s="35">
        <f>SUMIFS('Q3'!$L:$L,'Q3'!$C:$C,DashBoard!G$3,'Q3'!$Q:$Q,"Y")</f>
        <v>1</v>
      </c>
      <c r="H16" s="35">
        <f>SUMIFS('Q3'!$L:$L,'Q3'!$C:$C,DashBoard!H$3,'Q3'!$Q:$Q,"Y")</f>
        <v>1</v>
      </c>
      <c r="I16" s="35">
        <f>SUMIFS('Q3'!$L:$L,'Q3'!$C:$C,DashBoard!I$3,'Q3'!$Q:$Q,"Y")</f>
        <v>0</v>
      </c>
      <c r="J16" s="35">
        <f>SUMIFS('Q3'!$L:$L,'Q3'!$C:$C,DashBoard!J$3,'Q3'!$Q:$Q,"Y")</f>
        <v>0</v>
      </c>
      <c r="K16" s="35">
        <f>SUMIFS('Q3'!$L:$L,'Q3'!$C:$C,DashBoard!K$3,'Q3'!$Q:$Q,"Y")</f>
        <v>0</v>
      </c>
      <c r="L16" s="35">
        <f>SUMIFS('Q3'!$L:$L,'Q3'!$C:$C,DashBoard!L$3,'Q3'!$Q:$Q,"Y")</f>
        <v>2</v>
      </c>
      <c r="M16" s="35">
        <f>SUMIFS('Q3'!$L:$L,'Q3'!$C:$C,DashBoard!M$3,'Q3'!$Q:$Q,"Y")</f>
        <v>0</v>
      </c>
      <c r="N16" s="35">
        <f>SUMIFS('Q3'!$L:$L,'Q3'!$C:$C,DashBoard!N$3,'Q3'!$Q:$Q,"Y")</f>
        <v>0</v>
      </c>
      <c r="O16" s="35">
        <f>SUMIFS('Q3'!$L:$L,'Q3'!$C:$C,DashBoard!O$3,'Q3'!$Q:$Q,"Y")</f>
        <v>0</v>
      </c>
      <c r="P16" s="35">
        <f>SUMIFS('Q3'!$L:$L,'Q3'!$C:$C,DashBoard!P$3,'Q3'!$Q:$Q,"Y")</f>
        <v>2</v>
      </c>
      <c r="Q16" s="35">
        <f>SUMIFS('Q3'!$L:$L,'Q3'!$C:$C,DashBoard!Q$3,'Q3'!$Q:$Q,"Y")</f>
        <v>0</v>
      </c>
      <c r="R16" s="35">
        <f>SUMIFS('Q3'!$L:$L,'Q3'!$C:$C,DashBoard!R$3,'Q3'!$Q:$Q,"Y")</f>
        <v>0</v>
      </c>
      <c r="S16" s="35">
        <f>SUMIFS('Q3'!$L:$L,'Q3'!$C:$C,DashBoard!S$3,'Q3'!$Q:$Q,"Y")</f>
        <v>0</v>
      </c>
      <c r="T16" s="35">
        <f>SUMIFS('Q3'!$L:$L,'Q3'!$C:$C,DashBoard!T$3,'Q3'!$Q:$Q,"Y")</f>
        <v>0</v>
      </c>
    </row>
    <row r="17" spans="2:20" hidden="1" x14ac:dyDescent="0.25">
      <c r="B17" s="42"/>
      <c r="C17" s="41" t="s">
        <v>10</v>
      </c>
      <c r="D17" s="36"/>
      <c r="E17" s="35">
        <f>SUMIFS('Q3'!$M:$M,'Q3'!$C:$C,DashBoard!E$3,'Q3'!$Q:$Q,"Y")</f>
        <v>0</v>
      </c>
      <c r="F17" s="35">
        <f>SUMIFS('Q3'!$M:$M,'Q3'!$C:$C,DashBoard!F$3,'Q3'!$Q:$Q,"Y")</f>
        <v>2</v>
      </c>
      <c r="G17" s="35">
        <f>SUMIFS('Q3'!$M:$M,'Q3'!$C:$C,DashBoard!G$3,'Q3'!$Q:$Q,"Y")</f>
        <v>2</v>
      </c>
      <c r="H17" s="35">
        <f>SUMIFS('Q3'!$M:$M,'Q3'!$C:$C,DashBoard!H$3,'Q3'!$Q:$Q,"Y")</f>
        <v>2</v>
      </c>
      <c r="I17" s="35">
        <f>SUMIFS('Q3'!$M:$M,'Q3'!$C:$C,DashBoard!I$3,'Q3'!$Q:$Q,"Y")</f>
        <v>4</v>
      </c>
      <c r="J17" s="35">
        <f>SUMIFS('Q3'!$M:$M,'Q3'!$C:$C,DashBoard!J$3,'Q3'!$Q:$Q,"Y")</f>
        <v>0</v>
      </c>
      <c r="K17" s="35">
        <f>SUMIFS('Q3'!$M:$M,'Q3'!$C:$C,DashBoard!K$3,'Q3'!$Q:$Q,"Y")</f>
        <v>2</v>
      </c>
      <c r="L17" s="35">
        <f>SUMIFS('Q3'!$M:$M,'Q3'!$C:$C,DashBoard!L$3,'Q3'!$Q:$Q,"Y")</f>
        <v>6</v>
      </c>
      <c r="M17" s="35">
        <f>SUMIFS('Q3'!$M:$M,'Q3'!$C:$C,DashBoard!M$3,'Q3'!$Q:$Q,"Y")</f>
        <v>10</v>
      </c>
      <c r="N17" s="35">
        <f>SUMIFS('Q3'!$M:$M,'Q3'!$C:$C,DashBoard!N$3,'Q3'!$Q:$Q,"Y")</f>
        <v>0</v>
      </c>
      <c r="O17" s="35">
        <f>SUMIFS('Q3'!$M:$M,'Q3'!$C:$C,DashBoard!O$3,'Q3'!$Q:$Q,"Y")</f>
        <v>0</v>
      </c>
      <c r="P17" s="35">
        <f>SUMIFS('Q3'!$M:$M,'Q3'!$C:$C,DashBoard!P$3,'Q3'!$Q:$Q,"Y")</f>
        <v>8</v>
      </c>
      <c r="Q17" s="35">
        <f>SUMIFS('Q3'!$M:$M,'Q3'!$C:$C,DashBoard!Q$3,'Q3'!$Q:$Q,"Y")</f>
        <v>6</v>
      </c>
      <c r="R17" s="35">
        <f>SUMIFS('Q3'!$M:$M,'Q3'!$C:$C,DashBoard!R$3,'Q3'!$Q:$Q,"Y")</f>
        <v>2</v>
      </c>
      <c r="S17" s="35">
        <f>SUMIFS('Q3'!$M:$M,'Q3'!$C:$C,DashBoard!S$3,'Q3'!$Q:$Q,"Y")</f>
        <v>4</v>
      </c>
      <c r="T17" s="35">
        <f>SUMIFS('Q3'!$M:$M,'Q3'!$C:$C,DashBoard!T$3,'Q3'!$Q:$Q,"Y")</f>
        <v>0</v>
      </c>
    </row>
    <row r="18" spans="2:20" hidden="1" x14ac:dyDescent="0.25">
      <c r="B18" s="42"/>
      <c r="C18" s="41" t="s">
        <v>12</v>
      </c>
      <c r="D18" s="36"/>
      <c r="E18" s="35">
        <f>SUMIFS('Q3'!$K:$K,'Q3'!$C:$C,DashBoard!E$3,'Q3'!$Q:$Q,"Y")</f>
        <v>0</v>
      </c>
      <c r="F18" s="35">
        <f>SUMIFS('Q3'!$K:$K,'Q3'!$C:$C,DashBoard!F$3,'Q3'!$Q:$Q,"Y")</f>
        <v>1</v>
      </c>
      <c r="G18" s="35">
        <f>SUMIFS('Q3'!$K:$K,'Q3'!$C:$C,DashBoard!G$3,'Q3'!$Q:$Q,"Y")</f>
        <v>1</v>
      </c>
      <c r="H18" s="35">
        <f>SUMIFS('Q3'!$K:$K,'Q3'!$C:$C,DashBoard!H$3,'Q3'!$Q:$Q,"Y")</f>
        <v>1</v>
      </c>
      <c r="I18" s="35">
        <f>SUMIFS('Q3'!$K:$K,'Q3'!$C:$C,DashBoard!I$3,'Q3'!$Q:$Q,"Y")</f>
        <v>4</v>
      </c>
      <c r="J18" s="35">
        <f>SUMIFS('Q3'!$K:$K,'Q3'!$C:$C,DashBoard!J$3,'Q3'!$Q:$Q,"Y")</f>
        <v>0</v>
      </c>
      <c r="K18" s="35">
        <f>SUMIFS('Q3'!$K:$K,'Q3'!$C:$C,DashBoard!K$3,'Q3'!$Q:$Q,"Y")</f>
        <v>2</v>
      </c>
      <c r="L18" s="35">
        <f>SUMIFS('Q3'!$K:$K,'Q3'!$C:$C,DashBoard!L$3,'Q3'!$Q:$Q,"Y")</f>
        <v>4</v>
      </c>
      <c r="M18" s="35">
        <f>SUMIFS('Q3'!$K:$K,'Q3'!$C:$C,DashBoard!M$3,'Q3'!$Q:$Q,"Y")</f>
        <v>10</v>
      </c>
      <c r="N18" s="35">
        <f>SUMIFS('Q3'!$K:$K,'Q3'!$C:$C,DashBoard!N$3,'Q3'!$Q:$Q,"Y")</f>
        <v>0</v>
      </c>
      <c r="O18" s="35">
        <f>SUMIFS('Q3'!$K:$K,'Q3'!$C:$C,DashBoard!O$3,'Q3'!$Q:$Q,"Y")</f>
        <v>0</v>
      </c>
      <c r="P18" s="35">
        <f>SUMIFS('Q3'!$K:$K,'Q3'!$C:$C,DashBoard!P$3,'Q3'!$Q:$Q,"Y")</f>
        <v>6</v>
      </c>
      <c r="Q18" s="35">
        <f>SUMIFS('Q3'!$K:$K,'Q3'!$C:$C,DashBoard!Q$3,'Q3'!$Q:$Q,"Y")</f>
        <v>6</v>
      </c>
      <c r="R18" s="35">
        <f>SUMIFS('Q3'!$K:$K,'Q3'!$C:$C,DashBoard!R$3,'Q3'!$Q:$Q,"Y")</f>
        <v>2</v>
      </c>
      <c r="S18" s="35">
        <f>SUMIFS('Q3'!$K:$K,'Q3'!$C:$C,DashBoard!S$3,'Q3'!$Q:$Q,"Y")</f>
        <v>4</v>
      </c>
      <c r="T18" s="35">
        <f>SUMIFS('Q3'!$K:$K,'Q3'!$C:$C,DashBoard!T$3,'Q3'!$Q:$Q,"Y")</f>
        <v>0</v>
      </c>
    </row>
    <row r="19" spans="2:20" x14ac:dyDescent="0.25">
      <c r="B19" s="48"/>
      <c r="C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B20" s="42" t="s">
        <v>252</v>
      </c>
      <c r="C20" s="41" t="s">
        <v>50</v>
      </c>
      <c r="D20" s="36"/>
      <c r="E20" s="34" t="str">
        <f>IFERROR(E23/E22,"-")</f>
        <v>-</v>
      </c>
      <c r="F20" s="34" t="str">
        <f t="shared" ref="F20:T20" si="5">IFERROR(F23/F22,"-")</f>
        <v>-</v>
      </c>
      <c r="G20" s="34" t="str">
        <f t="shared" si="5"/>
        <v>-</v>
      </c>
      <c r="H20" s="34">
        <f t="shared" si="5"/>
        <v>0.33333333333333331</v>
      </c>
      <c r="I20" s="34">
        <f t="shared" si="5"/>
        <v>1</v>
      </c>
      <c r="J20" s="34" t="str">
        <f t="shared" si="5"/>
        <v>-</v>
      </c>
      <c r="K20" s="34">
        <f t="shared" si="5"/>
        <v>1</v>
      </c>
      <c r="L20" s="34">
        <f t="shared" si="5"/>
        <v>1</v>
      </c>
      <c r="M20" s="34">
        <f t="shared" si="5"/>
        <v>0.33333333333333331</v>
      </c>
      <c r="N20" s="34" t="str">
        <f t="shared" si="5"/>
        <v>-</v>
      </c>
      <c r="O20" s="34" t="str">
        <f t="shared" si="5"/>
        <v>-</v>
      </c>
      <c r="P20" s="34">
        <f t="shared" si="5"/>
        <v>0.44444444444444442</v>
      </c>
      <c r="Q20" s="34">
        <f t="shared" si="5"/>
        <v>0.58333333333333337</v>
      </c>
      <c r="R20" s="34">
        <f t="shared" si="5"/>
        <v>0.66666666666666663</v>
      </c>
      <c r="S20" s="34">
        <f t="shared" si="5"/>
        <v>0.66666666666666663</v>
      </c>
      <c r="T20" s="34" t="str">
        <f t="shared" si="5"/>
        <v>-</v>
      </c>
    </row>
    <row r="21" spans="2:20" hidden="1" x14ac:dyDescent="0.25">
      <c r="B21" s="42"/>
      <c r="C21" s="41" t="s">
        <v>250</v>
      </c>
      <c r="D21" s="36"/>
      <c r="E21" s="35">
        <f>SUMIFS('Q4'!$O:$O,'Q4'!$C:$C,DashBoard!E$3,'Q4'!$T:$T,"Y")</f>
        <v>0</v>
      </c>
      <c r="F21" s="35">
        <f>SUMIFS('Q4'!$O:$O,'Q4'!$C:$C,DashBoard!F$3,'Q4'!$T:$T,"Y")</f>
        <v>0</v>
      </c>
      <c r="G21" s="35">
        <f>SUMIFS('Q4'!$O:$O,'Q4'!$C:$C,DashBoard!G$3,'Q4'!$T:$T,"Y")</f>
        <v>0</v>
      </c>
      <c r="H21" s="35">
        <f>SUMIFS('Q4'!$O:$O,'Q4'!$C:$C,DashBoard!H$3,'Q4'!$T:$T,"Y")</f>
        <v>2</v>
      </c>
      <c r="I21" s="35">
        <f>SUMIFS('Q4'!$O:$O,'Q4'!$C:$C,DashBoard!I$3,'Q4'!$T:$T,"Y")</f>
        <v>0</v>
      </c>
      <c r="J21" s="35">
        <f>SUMIFS('Q4'!$O:$O,'Q4'!$C:$C,DashBoard!J$3,'Q4'!$T:$T,"Y")</f>
        <v>0</v>
      </c>
      <c r="K21" s="35">
        <f>SUMIFS('Q4'!$O:$O,'Q4'!$C:$C,DashBoard!K$3,'Q4'!$T:$T,"Y")</f>
        <v>0</v>
      </c>
      <c r="L21" s="35">
        <f>SUMIFS('Q4'!$O:$O,'Q4'!$C:$C,DashBoard!L$3,'Q4'!$T:$T,"Y")</f>
        <v>0</v>
      </c>
      <c r="M21" s="35">
        <f>SUMIFS('Q4'!$O:$O,'Q4'!$C:$C,DashBoard!M$3,'Q4'!$T:$T,"Y")</f>
        <v>2</v>
      </c>
      <c r="N21" s="35">
        <f>SUMIFS('Q4'!$O:$O,'Q4'!$C:$C,DashBoard!N$3,'Q4'!$T:$T,"Y")</f>
        <v>0</v>
      </c>
      <c r="O21" s="35">
        <f>SUMIFS('Q4'!$O:$O,'Q4'!$C:$C,DashBoard!O$3,'Q4'!$T:$T,"Y")</f>
        <v>0</v>
      </c>
      <c r="P21" s="35">
        <f>SUMIFS('Q4'!$O:$O,'Q4'!$C:$C,DashBoard!P$3,'Q4'!$T:$T,"Y")</f>
        <v>5</v>
      </c>
      <c r="Q21" s="35">
        <f>SUMIFS('Q4'!$O:$O,'Q4'!$C:$C,DashBoard!Q$3,'Q4'!$T:$T,"Y")</f>
        <v>5</v>
      </c>
      <c r="R21" s="35">
        <f>SUMIFS('Q4'!$O:$O,'Q4'!$C:$C,DashBoard!R$3,'Q4'!$T:$T,"Y")</f>
        <v>1</v>
      </c>
      <c r="S21" s="35">
        <f>SUMIFS('Q4'!$O:$O,'Q4'!$C:$C,DashBoard!S$3,'Q4'!$T:$T,"Y")</f>
        <v>1</v>
      </c>
      <c r="T21" s="35">
        <f>SUMIFS('Q4'!$O:$O,'Q4'!$C:$C,DashBoard!T$3,'Q4'!$T:$T,"Y")</f>
        <v>0</v>
      </c>
    </row>
    <row r="22" spans="2:20" hidden="1" x14ac:dyDescent="0.25">
      <c r="B22" s="42"/>
      <c r="C22" s="41" t="s">
        <v>10</v>
      </c>
      <c r="D22" s="36"/>
      <c r="E22" s="35">
        <f>SUMIFS('Q4'!$P:$P,'Q4'!$C:$C,DashBoard!E$3,'Q4'!$T:$T,"Y")</f>
        <v>0</v>
      </c>
      <c r="F22" s="35">
        <f>SUMIFS('Q4'!$P:$P,'Q4'!$C:$C,DashBoard!F$3,'Q4'!$T:$T,"Y")</f>
        <v>0</v>
      </c>
      <c r="G22" s="35">
        <f>SUMIFS('Q4'!$P:$P,'Q4'!$C:$C,DashBoard!G$3,'Q4'!$T:$T,"Y")</f>
        <v>0</v>
      </c>
      <c r="H22" s="35">
        <f>SUMIFS('Q4'!$P:$P,'Q4'!$C:$C,DashBoard!H$3,'Q4'!$T:$T,"Y")</f>
        <v>3</v>
      </c>
      <c r="I22" s="35">
        <f>SUMIFS('Q4'!$P:$P,'Q4'!$C:$C,DashBoard!I$3,'Q4'!$T:$T,"Y")</f>
        <v>6</v>
      </c>
      <c r="J22" s="35">
        <f>SUMIFS('Q4'!$P:$P,'Q4'!$C:$C,DashBoard!J$3,'Q4'!$T:$T,"Y")</f>
        <v>0</v>
      </c>
      <c r="K22" s="35">
        <f>SUMIFS('Q4'!$P:$P,'Q4'!$C:$C,DashBoard!K$3,'Q4'!$T:$T,"Y")</f>
        <v>3</v>
      </c>
      <c r="L22" s="35">
        <f>SUMIFS('Q4'!$P:$P,'Q4'!$C:$C,DashBoard!L$3,'Q4'!$T:$T,"Y")</f>
        <v>6</v>
      </c>
      <c r="M22" s="35">
        <f>SUMIFS('Q4'!$P:$P,'Q4'!$C:$C,DashBoard!M$3,'Q4'!$T:$T,"Y")</f>
        <v>3</v>
      </c>
      <c r="N22" s="35">
        <f>SUMIFS('Q4'!$P:$P,'Q4'!$C:$C,DashBoard!N$3,'Q4'!$T:$T,"Y")</f>
        <v>0</v>
      </c>
      <c r="O22" s="35">
        <f>SUMIFS('Q4'!$P:$P,'Q4'!$C:$C,DashBoard!O$3,'Q4'!$T:$T,"Y")</f>
        <v>0</v>
      </c>
      <c r="P22" s="35">
        <f>SUMIFS('Q4'!$P:$P,'Q4'!$C:$C,DashBoard!P$3,'Q4'!$T:$T,"Y")</f>
        <v>9</v>
      </c>
      <c r="Q22" s="35">
        <f>SUMIFS('Q4'!$P:$P,'Q4'!$C:$C,DashBoard!Q$3,'Q4'!$T:$T,"Y")</f>
        <v>12</v>
      </c>
      <c r="R22" s="35">
        <f>SUMIFS('Q4'!$P:$P,'Q4'!$C:$C,DashBoard!R$3,'Q4'!$T:$T,"Y")</f>
        <v>3</v>
      </c>
      <c r="S22" s="35">
        <f>SUMIFS('Q4'!$P:$P,'Q4'!$C:$C,DashBoard!S$3,'Q4'!$T:$T,"Y")</f>
        <v>3</v>
      </c>
      <c r="T22" s="35">
        <f>SUMIFS('Q4'!$P:$P,'Q4'!$C:$C,DashBoard!T$3,'Q4'!$T:$T,"Y")</f>
        <v>0</v>
      </c>
    </row>
    <row r="23" spans="2:20" hidden="1" x14ac:dyDescent="0.25">
      <c r="B23" s="42"/>
      <c r="C23" s="41" t="s">
        <v>12</v>
      </c>
      <c r="D23" s="36"/>
      <c r="E23" s="35">
        <f>SUMIFS('Q4'!$N:$N,'Q4'!$C:$C,DashBoard!E$3,'Q4'!$T:$T,"Y")</f>
        <v>0</v>
      </c>
      <c r="F23" s="35">
        <f>SUMIFS('Q4'!$N:$N,'Q4'!$C:$C,DashBoard!F$3,'Q4'!$T:$T,"Y")</f>
        <v>0</v>
      </c>
      <c r="G23" s="35">
        <f>SUMIFS('Q4'!$N:$N,'Q4'!$C:$C,DashBoard!G$3,'Q4'!$T:$T,"Y")</f>
        <v>0</v>
      </c>
      <c r="H23" s="35">
        <f>SUMIFS('Q4'!$N:$N,'Q4'!$C:$C,DashBoard!H$3,'Q4'!$T:$T,"Y")</f>
        <v>1</v>
      </c>
      <c r="I23" s="35">
        <f>SUMIFS('Q4'!$N:$N,'Q4'!$C:$C,DashBoard!I$3,'Q4'!$T:$T,"Y")</f>
        <v>6</v>
      </c>
      <c r="J23" s="35">
        <f>SUMIFS('Q4'!$N:$N,'Q4'!$C:$C,DashBoard!J$3,'Q4'!$T:$T,"Y")</f>
        <v>0</v>
      </c>
      <c r="K23" s="35">
        <f>SUMIFS('Q4'!$N:$N,'Q4'!$C:$C,DashBoard!K$3,'Q4'!$T:$T,"Y")</f>
        <v>3</v>
      </c>
      <c r="L23" s="35">
        <f>SUMIFS('Q4'!$N:$N,'Q4'!$C:$C,DashBoard!L$3,'Q4'!$T:$T,"Y")</f>
        <v>6</v>
      </c>
      <c r="M23" s="35">
        <f>SUMIFS('Q4'!$N:$N,'Q4'!$C:$C,DashBoard!M$3,'Q4'!$T:$T,"Y")</f>
        <v>1</v>
      </c>
      <c r="N23" s="35">
        <f>SUMIFS('Q4'!$N:$N,'Q4'!$C:$C,DashBoard!N$3,'Q4'!$T:$T,"Y")</f>
        <v>0</v>
      </c>
      <c r="O23" s="35">
        <f>SUMIFS('Q4'!$N:$N,'Q4'!$C:$C,DashBoard!O$3,'Q4'!$T:$T,"Y")</f>
        <v>0</v>
      </c>
      <c r="P23" s="35">
        <f>SUMIFS('Q4'!$N:$N,'Q4'!$C:$C,DashBoard!P$3,'Q4'!$T:$T,"Y")</f>
        <v>4</v>
      </c>
      <c r="Q23" s="35">
        <f>SUMIFS('Q4'!$N:$N,'Q4'!$C:$C,DashBoard!Q$3,'Q4'!$T:$T,"Y")</f>
        <v>7</v>
      </c>
      <c r="R23" s="35">
        <f>SUMIFS('Q4'!$N:$N,'Q4'!$C:$C,DashBoard!R$3,'Q4'!$T:$T,"Y")</f>
        <v>2</v>
      </c>
      <c r="S23" s="35">
        <f>SUMIFS('Q4'!$N:$N,'Q4'!$C:$C,DashBoard!S$3,'Q4'!$T:$T,"Y")</f>
        <v>2</v>
      </c>
      <c r="T23" s="35">
        <f>SUMIFS('Q4'!$N:$N,'Q4'!$C:$C,DashBoard!T$3,'Q4'!$T:$T,"Y")</f>
        <v>0</v>
      </c>
    </row>
    <row r="24" spans="2:20" x14ac:dyDescent="0.25">
      <c r="B24" s="48"/>
      <c r="C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</row>
    <row r="25" spans="2:20" ht="27.75" customHeight="1" x14ac:dyDescent="0.25">
      <c r="B25" s="62" t="s">
        <v>48</v>
      </c>
      <c r="C25" s="63"/>
      <c r="D25" s="38"/>
      <c r="E25" s="39" t="str">
        <f>IFERROR(AVERAGE(E5,E10,E15,E20),"-")</f>
        <v>-</v>
      </c>
      <c r="F25" s="39">
        <f t="shared" ref="F25:T25" si="6">IFERROR(AVERAGE(F5,F10,F15,F20),"-")</f>
        <v>0.5</v>
      </c>
      <c r="G25" s="39">
        <f t="shared" si="6"/>
        <v>0.5</v>
      </c>
      <c r="H25" s="39">
        <f t="shared" si="6"/>
        <v>0.45833333333333331</v>
      </c>
      <c r="I25" s="39">
        <f t="shared" si="6"/>
        <v>1</v>
      </c>
      <c r="J25" s="39" t="str">
        <f t="shared" si="6"/>
        <v>-</v>
      </c>
      <c r="K25" s="39">
        <f t="shared" si="6"/>
        <v>1</v>
      </c>
      <c r="L25" s="39">
        <f t="shared" si="6"/>
        <v>0.85416666666666663</v>
      </c>
      <c r="M25" s="39">
        <f t="shared" si="6"/>
        <v>0.75297619047619058</v>
      </c>
      <c r="N25" s="39">
        <f t="shared" si="6"/>
        <v>0.66666666666666674</v>
      </c>
      <c r="O25" s="39">
        <f t="shared" si="6"/>
        <v>0.6875</v>
      </c>
      <c r="P25" s="39">
        <f t="shared" si="6"/>
        <v>0.66646825396825404</v>
      </c>
      <c r="Q25" s="39">
        <f t="shared" si="6"/>
        <v>0.79166666666666674</v>
      </c>
      <c r="R25" s="39">
        <f t="shared" si="6"/>
        <v>0.66666666666666663</v>
      </c>
      <c r="S25" s="39">
        <f t="shared" si="6"/>
        <v>0.83333333333333326</v>
      </c>
      <c r="T25" s="39">
        <f t="shared" si="6"/>
        <v>0.5</v>
      </c>
    </row>
  </sheetData>
  <mergeCells count="1">
    <mergeCell ref="B25:C25"/>
  </mergeCells>
  <conditionalFormatting sqref="E5:T5 E10:T10 E15:T15">
    <cfRule type="cellIs" dxfId="1" priority="5" operator="lessThan">
      <formula>0.5</formula>
    </cfRule>
  </conditionalFormatting>
  <conditionalFormatting sqref="E20:T20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85"/>
  <sheetViews>
    <sheetView showGridLines="0" tabSelected="1" workbookViewId="0">
      <pane xSplit="3" ySplit="3" topLeftCell="D8" activePane="bottomRight" state="frozen"/>
      <selection pane="topRight" activeCell="D1" sqref="D1"/>
      <selection pane="bottomLeft" activeCell="A4" sqref="A4"/>
      <selection pane="bottomRight" activeCell="A24" sqref="A24:XFD24"/>
    </sheetView>
  </sheetViews>
  <sheetFormatPr defaultRowHeight="15" x14ac:dyDescent="0.25"/>
  <cols>
    <col min="1" max="1" width="1.28515625" customWidth="1"/>
    <col min="2" max="2" width="17.5703125" customWidth="1"/>
    <col min="3" max="4" width="30.42578125" customWidth="1"/>
    <col min="5" max="5" width="12.28515625" customWidth="1"/>
    <col min="6" max="6" width="12.28515625" style="14" customWidth="1"/>
    <col min="7" max="8" width="12.28515625" customWidth="1"/>
    <col min="9" max="9" width="12.28515625" style="14" customWidth="1"/>
    <col min="10" max="10" width="12.28515625" customWidth="1"/>
    <col min="11" max="12" width="12.28515625" style="24" customWidth="1"/>
    <col min="13" max="13" width="13.5703125" style="24" bestFit="1" customWidth="1"/>
    <col min="14" max="14" width="19.7109375" bestFit="1" customWidth="1"/>
    <col min="24" max="24" width="21.28515625" customWidth="1"/>
  </cols>
  <sheetData>
    <row r="1" spans="2:24" ht="28.5" customHeight="1" x14ac:dyDescent="0.25">
      <c r="B1" s="30" t="s">
        <v>16</v>
      </c>
      <c r="C1" s="2"/>
      <c r="D1" s="2"/>
      <c r="E1" s="29" t="s">
        <v>17</v>
      </c>
      <c r="F1" s="1"/>
      <c r="G1" s="2"/>
      <c r="H1" s="2"/>
      <c r="I1" s="1"/>
      <c r="J1" s="2"/>
      <c r="K1" s="28"/>
      <c r="L1" s="28"/>
      <c r="M1" s="28"/>
      <c r="N1" s="2"/>
    </row>
    <row r="2" spans="2:24" ht="15.75" x14ac:dyDescent="0.25">
      <c r="E2" s="64" t="s">
        <v>54</v>
      </c>
      <c r="F2" s="65"/>
      <c r="G2" s="66"/>
      <c r="H2" s="67" t="s">
        <v>51</v>
      </c>
      <c r="I2" s="67"/>
      <c r="J2" s="67"/>
    </row>
    <row r="3" spans="2:24" s="13" customFormat="1" ht="29.25" customHeight="1" x14ac:dyDescent="0.25">
      <c r="B3" s="10" t="s">
        <v>4</v>
      </c>
      <c r="C3" s="11" t="s">
        <v>0</v>
      </c>
      <c r="D3" s="52" t="s">
        <v>53</v>
      </c>
      <c r="E3" s="15" t="s">
        <v>13</v>
      </c>
      <c r="F3" s="12" t="s">
        <v>14</v>
      </c>
      <c r="G3" s="16" t="s">
        <v>1</v>
      </c>
      <c r="H3" s="19" t="s">
        <v>13</v>
      </c>
      <c r="I3" s="20" t="s">
        <v>14</v>
      </c>
      <c r="J3" s="20" t="s">
        <v>1</v>
      </c>
      <c r="K3" s="25" t="s">
        <v>12</v>
      </c>
      <c r="L3" s="25" t="s">
        <v>56</v>
      </c>
      <c r="M3" s="25" t="s">
        <v>11</v>
      </c>
      <c r="N3" s="11" t="s">
        <v>55</v>
      </c>
    </row>
    <row r="4" spans="2:24" x14ac:dyDescent="0.25">
      <c r="B4" s="5" t="s">
        <v>253</v>
      </c>
      <c r="C4" s="5" t="s">
        <v>45</v>
      </c>
      <c r="D4" s="53">
        <f ca="1">IFERROR(NOW()-VLOOKUP(B4,Table6[[#All],[Employee Name]:[Date Joined]],3,0),"")</f>
        <v>9025.9386355324095</v>
      </c>
      <c r="E4" s="17"/>
      <c r="F4" s="44" t="s">
        <v>2</v>
      </c>
      <c r="G4" s="18"/>
      <c r="H4" s="21"/>
      <c r="I4" s="44" t="s">
        <v>2</v>
      </c>
      <c r="J4" s="23"/>
      <c r="K4" s="26">
        <f>COUNTIF('Q1'!$F4:$J4,"yes")</f>
        <v>2</v>
      </c>
      <c r="L4" s="27">
        <f t="shared" ref="L4:L61" si="0">COUNTIF(E4:J4,"No")</f>
        <v>0</v>
      </c>
      <c r="M4" s="27">
        <f>K4+L4</f>
        <v>2</v>
      </c>
      <c r="N4" s="8">
        <f>IFERROR('Q1'!$K4/'Q1'!$M4,"")</f>
        <v>1</v>
      </c>
      <c r="Q4" t="str">
        <f>IFERROR(IF((DATE(2023,1,1) - VLOOKUP(B4,Table6[],3,0)) &lt;=365,"Y","N"),"N")</f>
        <v>N</v>
      </c>
    </row>
    <row r="5" spans="2:24" x14ac:dyDescent="0.25">
      <c r="B5" s="5" t="s">
        <v>58</v>
      </c>
      <c r="C5" s="5" t="s">
        <v>35</v>
      </c>
      <c r="D5" s="53">
        <f ca="1">IFERROR(NOW()-VLOOKUP(B5,Table6[[#All],[Employee Name]:[Date Joined]],3,0),"")</f>
        <v>601.93863553240953</v>
      </c>
      <c r="E5" s="17"/>
      <c r="F5" s="45" t="s">
        <v>3</v>
      </c>
      <c r="G5" s="21"/>
      <c r="H5" s="21"/>
      <c r="I5" s="44" t="s">
        <v>2</v>
      </c>
      <c r="J5" s="23"/>
      <c r="K5" s="26">
        <f>COUNTIF('Q1'!$F5:$J5,"yes")</f>
        <v>1</v>
      </c>
      <c r="L5" s="27">
        <f t="shared" si="0"/>
        <v>1</v>
      </c>
      <c r="M5" s="27">
        <f t="shared" ref="M5:M60" si="1">K5+L5</f>
        <v>2</v>
      </c>
      <c r="N5" s="8">
        <f>IFERROR('Q1'!$K5/'Q1'!$M5,"")</f>
        <v>0.5</v>
      </c>
      <c r="Q5" t="str">
        <f>IFERROR(IF((DATE(2023,1,1) - VLOOKUP(B5,Table6[],3,0)) &lt;=365,"Y","N"),"N")</f>
        <v>Y</v>
      </c>
      <c r="X5" s="3" t="s">
        <v>15</v>
      </c>
    </row>
    <row r="6" spans="2:24" x14ac:dyDescent="0.25">
      <c r="B6" s="5" t="s">
        <v>59</v>
      </c>
      <c r="C6" s="5" t="s">
        <v>19</v>
      </c>
      <c r="D6" s="53">
        <f ca="1">IFERROR(NOW()-VLOOKUP(B6,Table6[[#All],[Employee Name]:[Date Joined]],3,0),"")</f>
        <v>699.93863553240953</v>
      </c>
      <c r="E6" s="17"/>
      <c r="F6" s="45" t="s">
        <v>3</v>
      </c>
      <c r="G6" s="21"/>
      <c r="H6" s="21"/>
      <c r="I6" s="44" t="s">
        <v>2</v>
      </c>
      <c r="J6" s="23"/>
      <c r="K6" s="26">
        <f>COUNTIF('Q1'!$F6:$J6,"yes")</f>
        <v>1</v>
      </c>
      <c r="L6" s="27">
        <f t="shared" si="0"/>
        <v>1</v>
      </c>
      <c r="M6" s="27">
        <f t="shared" si="1"/>
        <v>2</v>
      </c>
      <c r="N6" s="8">
        <f>IFERROR('Q1'!$K6/'Q1'!$M6,"")</f>
        <v>0.5</v>
      </c>
      <c r="Q6" t="str">
        <f>IFERROR(IF((DATE(2023,1,1) - VLOOKUP(B6,Table6[],3,0)) &lt;=365,"Y","N"),"N")</f>
        <v>Y</v>
      </c>
      <c r="X6" t="s">
        <v>2</v>
      </c>
    </row>
    <row r="7" spans="2:24" x14ac:dyDescent="0.25">
      <c r="B7" s="5" t="s">
        <v>60</v>
      </c>
      <c r="C7" s="5" t="s">
        <v>19</v>
      </c>
      <c r="D7" s="53">
        <f ca="1">IFERROR(NOW()-VLOOKUP(B7,Table6[[#All],[Employee Name]:[Date Joined]],3,0),"")</f>
        <v>541.93863553240953</v>
      </c>
      <c r="E7" s="17"/>
      <c r="F7" s="45" t="s">
        <v>3</v>
      </c>
      <c r="G7" s="21"/>
      <c r="H7" s="21"/>
      <c r="I7" s="44" t="s">
        <v>2</v>
      </c>
      <c r="J7" s="23"/>
      <c r="K7" s="26">
        <f>COUNTIF('Q1'!$F7:$J7,"yes")</f>
        <v>1</v>
      </c>
      <c r="L7" s="27">
        <f t="shared" si="0"/>
        <v>1</v>
      </c>
      <c r="M7" s="27">
        <f t="shared" si="1"/>
        <v>2</v>
      </c>
      <c r="N7" s="8">
        <f>IFERROR('Q1'!$K7/'Q1'!$M7,"")</f>
        <v>0.5</v>
      </c>
      <c r="Q7" t="str">
        <f>IFERROR(IF((DATE(2023,1,1) - VLOOKUP(B7,Table6[],3,0)) &lt;=365,"Y","N"),"N")</f>
        <v>Y</v>
      </c>
      <c r="X7" t="s">
        <v>3</v>
      </c>
    </row>
    <row r="8" spans="2:24" x14ac:dyDescent="0.25">
      <c r="B8" s="5" t="s">
        <v>61</v>
      </c>
      <c r="C8" s="5" t="s">
        <v>20</v>
      </c>
      <c r="D8" s="53">
        <f ca="1">IFERROR(NOW()-VLOOKUP(B8,Table6[[#All],[Employee Name]:[Date Joined]],3,0),"")</f>
        <v>1154.9386355324095</v>
      </c>
      <c r="E8" s="17"/>
      <c r="F8" s="45" t="s">
        <v>3</v>
      </c>
      <c r="G8" s="21"/>
      <c r="H8" s="21"/>
      <c r="I8" s="44" t="s">
        <v>2</v>
      </c>
      <c r="J8" s="23"/>
      <c r="K8" s="26">
        <f>COUNTIF('Q1'!$F8:$J8,"yes")</f>
        <v>1</v>
      </c>
      <c r="L8" s="27">
        <f t="shared" si="0"/>
        <v>1</v>
      </c>
      <c r="M8" s="27">
        <f t="shared" si="1"/>
        <v>2</v>
      </c>
      <c r="N8" s="8">
        <f>IFERROR('Q1'!$K8/'Q1'!$M8,"")</f>
        <v>0.5</v>
      </c>
      <c r="Q8" t="str">
        <f>IFERROR(IF((DATE(2023,1,1) - VLOOKUP(B8,Table6[],3,0)) &lt;=365,"Y","N"),"N")</f>
        <v>N</v>
      </c>
    </row>
    <row r="9" spans="2:24" x14ac:dyDescent="0.25">
      <c r="B9" s="5" t="s">
        <v>62</v>
      </c>
      <c r="C9" s="5" t="s">
        <v>20</v>
      </c>
      <c r="D9" s="53">
        <f ca="1">IFERROR(NOW()-VLOOKUP(B9,Table6[[#All],[Employee Name]:[Date Joined]],3,0),"")</f>
        <v>1012.9386355324095</v>
      </c>
      <c r="E9" s="17"/>
      <c r="F9" s="44" t="s">
        <v>2</v>
      </c>
      <c r="G9" s="21"/>
      <c r="H9" s="21"/>
      <c r="I9" s="44" t="s">
        <v>2</v>
      </c>
      <c r="J9" s="23"/>
      <c r="K9" s="26">
        <f>COUNTIF('Q1'!$F9:$J9,"yes")</f>
        <v>2</v>
      </c>
      <c r="L9" s="27">
        <f t="shared" si="0"/>
        <v>0</v>
      </c>
      <c r="M9" s="27">
        <f t="shared" si="1"/>
        <v>2</v>
      </c>
      <c r="N9" s="8">
        <f>IFERROR('Q1'!$K9/'Q1'!$M9,"")</f>
        <v>1</v>
      </c>
      <c r="Q9" t="str">
        <f>IFERROR(IF((DATE(2023,1,1) - VLOOKUP(B9,Table6[],3,0)) &lt;=365,"Y","N"),"N")</f>
        <v>N</v>
      </c>
    </row>
    <row r="10" spans="2:24" x14ac:dyDescent="0.25">
      <c r="B10" s="5" t="s">
        <v>63</v>
      </c>
      <c r="C10" s="5" t="s">
        <v>20</v>
      </c>
      <c r="D10" s="53">
        <f ca="1">IFERROR(NOW()-VLOOKUP(B10,Table6[[#All],[Employee Name]:[Date Joined]],3,0),"")</f>
        <v>433.93863553240953</v>
      </c>
      <c r="E10" s="17"/>
      <c r="F10" s="44" t="s">
        <v>2</v>
      </c>
      <c r="G10" s="21"/>
      <c r="H10" s="21"/>
      <c r="I10" s="44" t="s">
        <v>2</v>
      </c>
      <c r="J10" s="23"/>
      <c r="K10" s="26">
        <f>COUNTIF('Q1'!$F10:$J10,"yes")</f>
        <v>2</v>
      </c>
      <c r="L10" s="27">
        <f t="shared" si="0"/>
        <v>0</v>
      </c>
      <c r="M10" s="27">
        <f t="shared" si="1"/>
        <v>2</v>
      </c>
      <c r="N10" s="8">
        <f>IFERROR('Q1'!$K10/'Q1'!$M10,"")</f>
        <v>1</v>
      </c>
      <c r="Q10" t="str">
        <f>IFERROR(IF((DATE(2023,1,1) - VLOOKUP(B10,Table6[],3,0)) &lt;=365,"Y","N"),"N")</f>
        <v>Y</v>
      </c>
    </row>
    <row r="11" spans="2:24" x14ac:dyDescent="0.25">
      <c r="B11" s="5" t="s">
        <v>64</v>
      </c>
      <c r="C11" s="5" t="s">
        <v>21</v>
      </c>
      <c r="D11" s="53">
        <f ca="1">IFERROR(NOW()-VLOOKUP(B11,Table6[[#All],[Employee Name]:[Date Joined]],3,0),"")</f>
        <v>1656.9386355324095</v>
      </c>
      <c r="E11" s="17"/>
      <c r="F11" s="44" t="s">
        <v>2</v>
      </c>
      <c r="G11" s="21"/>
      <c r="H11" s="21"/>
      <c r="I11" s="44" t="s">
        <v>2</v>
      </c>
      <c r="J11" s="23"/>
      <c r="K11" s="26">
        <f>COUNTIF('Q1'!$F11:$J11,"yes")</f>
        <v>2</v>
      </c>
      <c r="L11" s="27">
        <f t="shared" si="0"/>
        <v>0</v>
      </c>
      <c r="M11" s="27">
        <f t="shared" si="1"/>
        <v>2</v>
      </c>
      <c r="N11" s="8">
        <f>IFERROR('Q1'!$K11/'Q1'!$M11,"")</f>
        <v>1</v>
      </c>
      <c r="Q11" t="str">
        <f>IFERROR(IF((DATE(2023,1,1) - VLOOKUP(B11,Table6[],3,0)) &lt;=365,"Y","N"),"N")</f>
        <v>N</v>
      </c>
    </row>
    <row r="12" spans="2:24" x14ac:dyDescent="0.25">
      <c r="B12" s="5" t="s">
        <v>68</v>
      </c>
      <c r="C12" s="5" t="s">
        <v>8</v>
      </c>
      <c r="D12" s="53">
        <f ca="1">IFERROR(NOW()-VLOOKUP(B12,Table6[[#All],[Employee Name]:[Date Joined]],3,0),"")</f>
        <v>1383.9386355324095</v>
      </c>
      <c r="E12" s="17"/>
      <c r="F12" s="44" t="s">
        <v>2</v>
      </c>
      <c r="G12" s="21"/>
      <c r="H12" s="21"/>
      <c r="I12" s="44" t="s">
        <v>2</v>
      </c>
      <c r="J12" s="23"/>
      <c r="K12" s="26">
        <f>COUNTIF('Q1'!$F12:$J12,"yes")</f>
        <v>2</v>
      </c>
      <c r="L12" s="27">
        <f t="shared" si="0"/>
        <v>0</v>
      </c>
      <c r="M12" s="27">
        <f t="shared" si="1"/>
        <v>2</v>
      </c>
      <c r="N12" s="8">
        <f>IFERROR('Q1'!$K12/'Q1'!$M12,"")</f>
        <v>1</v>
      </c>
      <c r="Q12" t="str">
        <f>IFERROR(IF((DATE(2023,1,1) - VLOOKUP(B12,Table6[],3,0)) &lt;=365,"Y","N"),"N")</f>
        <v>N</v>
      </c>
    </row>
    <row r="13" spans="2:24" x14ac:dyDescent="0.25">
      <c r="B13" s="5" t="s">
        <v>69</v>
      </c>
      <c r="C13" s="5" t="s">
        <v>8</v>
      </c>
      <c r="D13" s="53">
        <f ca="1">IFERROR(NOW()-VLOOKUP(B13,Table6[[#All],[Employee Name]:[Date Joined]],3,0),"")</f>
        <v>1091.9386355324095</v>
      </c>
      <c r="E13" s="17"/>
      <c r="F13" s="45" t="s">
        <v>3</v>
      </c>
      <c r="G13" s="21"/>
      <c r="H13" s="21"/>
      <c r="I13" s="44" t="s">
        <v>2</v>
      </c>
      <c r="J13" s="23"/>
      <c r="K13" s="26">
        <f>COUNTIF('Q1'!$F13:$J13,"yes")</f>
        <v>1</v>
      </c>
      <c r="L13" s="27">
        <f t="shared" si="0"/>
        <v>1</v>
      </c>
      <c r="M13" s="27">
        <f t="shared" si="1"/>
        <v>2</v>
      </c>
      <c r="N13" s="8">
        <f>IFERROR('Q1'!$K13/'Q1'!$M13,"")</f>
        <v>0.5</v>
      </c>
      <c r="Q13" t="str">
        <f>IFERROR(IF((DATE(2023,1,1) - VLOOKUP(B13,Table6[],3,0)) &lt;=365,"Y","N"),"N")</f>
        <v>N</v>
      </c>
    </row>
    <row r="14" spans="2:24" x14ac:dyDescent="0.25">
      <c r="B14" s="5" t="s">
        <v>70</v>
      </c>
      <c r="C14" s="5" t="s">
        <v>22</v>
      </c>
      <c r="D14" s="53">
        <f ca="1">IFERROR(NOW()-VLOOKUP(B14,Table6[[#All],[Employee Name]:[Date Joined]],3,0),"")</f>
        <v>363.93863553240953</v>
      </c>
      <c r="E14" s="17"/>
      <c r="F14" s="46" t="s">
        <v>44</v>
      </c>
      <c r="G14" s="21"/>
      <c r="H14" s="21"/>
      <c r="I14" s="46" t="s">
        <v>44</v>
      </c>
      <c r="J14" s="23"/>
      <c r="K14" s="26">
        <f>COUNTIF('Q1'!$F14:$J14,"yes")</f>
        <v>0</v>
      </c>
      <c r="L14" s="27">
        <f t="shared" si="0"/>
        <v>0</v>
      </c>
      <c r="M14" s="27">
        <f t="shared" si="1"/>
        <v>0</v>
      </c>
      <c r="N14" s="8" t="str">
        <f>IFERROR('Q1'!$K14/'Q1'!$M14,"")</f>
        <v/>
      </c>
      <c r="Q14" t="str">
        <f>IFERROR(IF((DATE(2023,1,1) - VLOOKUP(B14,Table6[],3,0)) &lt;=365,"Y","N"),"N")</f>
        <v>Y</v>
      </c>
    </row>
    <row r="15" spans="2:24" x14ac:dyDescent="0.25">
      <c r="B15" s="5" t="s">
        <v>71</v>
      </c>
      <c r="C15" s="5" t="s">
        <v>22</v>
      </c>
      <c r="D15" s="53">
        <f ca="1">IFERROR(NOW()-VLOOKUP(B15,Table6[[#All],[Employee Name]:[Date Joined]],3,0),"")</f>
        <v>1469.9386355324095</v>
      </c>
      <c r="E15" s="17"/>
      <c r="F15" s="45" t="s">
        <v>3</v>
      </c>
      <c r="G15" s="21"/>
      <c r="H15" s="21"/>
      <c r="I15" s="44" t="s">
        <v>2</v>
      </c>
      <c r="J15" s="23"/>
      <c r="K15" s="26">
        <f>COUNTIF('Q1'!$F15:$J15,"yes")</f>
        <v>1</v>
      </c>
      <c r="L15" s="27">
        <f t="shared" si="0"/>
        <v>1</v>
      </c>
      <c r="M15" s="27">
        <f t="shared" si="1"/>
        <v>2</v>
      </c>
      <c r="N15" s="8">
        <f>IFERROR('Q1'!$K15/'Q1'!$M15,"")</f>
        <v>0.5</v>
      </c>
      <c r="Q15" t="str">
        <f>IFERROR(IF((DATE(2023,1,1) - VLOOKUP(B15,Table6[],3,0)) &lt;=365,"Y","N"),"N")</f>
        <v>N</v>
      </c>
    </row>
    <row r="16" spans="2:24" x14ac:dyDescent="0.25">
      <c r="B16" s="5" t="s">
        <v>72</v>
      </c>
      <c r="C16" s="5" t="s">
        <v>22</v>
      </c>
      <c r="D16" s="53">
        <f ca="1">IFERROR(NOW()-VLOOKUP(B16,Table6[[#All],[Employee Name]:[Date Joined]],3,0),"")</f>
        <v>1469.9386355324095</v>
      </c>
      <c r="E16" s="17"/>
      <c r="F16" s="44" t="s">
        <v>2</v>
      </c>
      <c r="G16" s="21"/>
      <c r="H16" s="21"/>
      <c r="I16" s="44" t="s">
        <v>2</v>
      </c>
      <c r="J16" s="23"/>
      <c r="K16" s="26">
        <f>COUNTIF('Q1'!$F16:$J16,"yes")</f>
        <v>2</v>
      </c>
      <c r="L16" s="27">
        <f t="shared" si="0"/>
        <v>0</v>
      </c>
      <c r="M16" s="27">
        <f t="shared" si="1"/>
        <v>2</v>
      </c>
      <c r="N16" s="8">
        <f>IFERROR('Q1'!$K16/'Q1'!$M16,"")</f>
        <v>1</v>
      </c>
      <c r="Q16" t="str">
        <f>IFERROR(IF((DATE(2023,1,1) - VLOOKUP(B16,Table6[],3,0)) &lt;=365,"Y","N"),"N")</f>
        <v>N</v>
      </c>
    </row>
    <row r="17" spans="2:17" x14ac:dyDescent="0.25">
      <c r="B17" s="5" t="s">
        <v>75</v>
      </c>
      <c r="C17" s="5" t="s">
        <v>23</v>
      </c>
      <c r="D17" s="53">
        <f ca="1">IFERROR(NOW()-VLOOKUP(B17,Table6[[#All],[Employee Name]:[Date Joined]],3,0),"")</f>
        <v>627.93863553240953</v>
      </c>
      <c r="E17" s="17"/>
      <c r="F17" s="44" t="s">
        <v>2</v>
      </c>
      <c r="G17" s="21"/>
      <c r="H17" s="21"/>
      <c r="I17" s="44" t="s">
        <v>2</v>
      </c>
      <c r="J17" s="23"/>
      <c r="K17" s="26">
        <f>COUNTIF('Q1'!$F17:$J17,"yes")</f>
        <v>2</v>
      </c>
      <c r="L17" s="27">
        <f t="shared" si="0"/>
        <v>0</v>
      </c>
      <c r="M17" s="27">
        <f t="shared" si="1"/>
        <v>2</v>
      </c>
      <c r="N17" s="8">
        <f>IFERROR('Q1'!$K17/'Q1'!$M17,"")</f>
        <v>1</v>
      </c>
      <c r="Q17" t="str">
        <f>IFERROR(IF((DATE(2023,1,1) - VLOOKUP(B17,Table6[],3,0)) &lt;=365,"Y","N"),"N")</f>
        <v>Y</v>
      </c>
    </row>
    <row r="18" spans="2:17" x14ac:dyDescent="0.25">
      <c r="B18" s="5" t="s">
        <v>76</v>
      </c>
      <c r="C18" s="5" t="s">
        <v>23</v>
      </c>
      <c r="D18" s="53">
        <f ca="1">IFERROR(NOW()-VLOOKUP(B18,Table6[[#All],[Employee Name]:[Date Joined]],3,0),"")</f>
        <v>993.93863553240953</v>
      </c>
      <c r="E18" s="17"/>
      <c r="F18" s="45" t="s">
        <v>3</v>
      </c>
      <c r="G18" s="21"/>
      <c r="H18" s="21"/>
      <c r="I18" s="44" t="s">
        <v>2</v>
      </c>
      <c r="J18" s="23"/>
      <c r="K18" s="26">
        <f>COUNTIF('Q1'!$F18:$J18,"yes")</f>
        <v>1</v>
      </c>
      <c r="L18" s="27">
        <f t="shared" si="0"/>
        <v>1</v>
      </c>
      <c r="M18" s="27">
        <f t="shared" si="1"/>
        <v>2</v>
      </c>
      <c r="N18" s="8">
        <f>IFERROR('Q1'!$K18/'Q1'!$M18,"")</f>
        <v>0.5</v>
      </c>
      <c r="Q18" t="str">
        <f>IFERROR(IF((DATE(2023,1,1) - VLOOKUP(B18,Table6[],3,0)) &lt;=365,"Y","N"),"N")</f>
        <v>N</v>
      </c>
    </row>
    <row r="19" spans="2:17" x14ac:dyDescent="0.25">
      <c r="B19" s="5" t="s">
        <v>77</v>
      </c>
      <c r="C19" s="5" t="s">
        <v>23</v>
      </c>
      <c r="D19" s="53">
        <f ca="1">IFERROR(NOW()-VLOOKUP(B19,Table6[[#All],[Employee Name]:[Date Joined]],3,0),"")</f>
        <v>748.93863553240953</v>
      </c>
      <c r="E19" s="17"/>
      <c r="F19" s="44" t="s">
        <v>2</v>
      </c>
      <c r="G19" s="21"/>
      <c r="H19" s="21"/>
      <c r="I19" s="44" t="s">
        <v>2</v>
      </c>
      <c r="J19" s="23"/>
      <c r="K19" s="26">
        <f>COUNTIF('Q1'!$F19:$J19,"yes")</f>
        <v>2</v>
      </c>
      <c r="L19" s="27">
        <f t="shared" si="0"/>
        <v>0</v>
      </c>
      <c r="M19" s="27">
        <f t="shared" si="1"/>
        <v>2</v>
      </c>
      <c r="N19" s="8">
        <f>IFERROR('Q1'!$K19/'Q1'!$M19,"")</f>
        <v>1</v>
      </c>
      <c r="Q19" t="str">
        <f>IFERROR(IF((DATE(2023,1,1) - VLOOKUP(B19,Table6[],3,0)) &lt;=365,"Y","N"),"N")</f>
        <v>Y</v>
      </c>
    </row>
    <row r="20" spans="2:17" x14ac:dyDescent="0.25">
      <c r="B20" s="5" t="s">
        <v>78</v>
      </c>
      <c r="C20" s="5" t="s">
        <v>23</v>
      </c>
      <c r="D20" s="53">
        <f ca="1">IFERROR(NOW()-VLOOKUP(B20,Table6[[#All],[Employee Name]:[Date Joined]],3,0),"")</f>
        <v>389.93863553240953</v>
      </c>
      <c r="E20" s="17"/>
      <c r="F20" s="46" t="s">
        <v>44</v>
      </c>
      <c r="G20" s="21"/>
      <c r="H20" s="21"/>
      <c r="I20" s="44" t="s">
        <v>2</v>
      </c>
      <c r="J20" s="23"/>
      <c r="K20" s="26">
        <f>COUNTIF('Q1'!$F20:$J20,"yes")</f>
        <v>1</v>
      </c>
      <c r="L20" s="27">
        <f t="shared" si="0"/>
        <v>0</v>
      </c>
      <c r="M20" s="27">
        <f t="shared" si="1"/>
        <v>1</v>
      </c>
      <c r="N20" s="8">
        <f>IFERROR('Q1'!$K20/'Q1'!$M20,"")</f>
        <v>1</v>
      </c>
      <c r="Q20" t="str">
        <f>IFERROR(IF((DATE(2023,1,1) - VLOOKUP(B20,Table6[],3,0)) &lt;=365,"Y","N"),"N")</f>
        <v>Y</v>
      </c>
    </row>
    <row r="21" spans="2:17" x14ac:dyDescent="0.25">
      <c r="B21" s="5" t="s">
        <v>79</v>
      </c>
      <c r="C21" s="5" t="s">
        <v>24</v>
      </c>
      <c r="D21" s="53">
        <f ca="1">IFERROR(NOW()-VLOOKUP(B21,Table6[[#All],[Employee Name]:[Date Joined]],3,0),"")</f>
        <v>558.93863553240953</v>
      </c>
      <c r="E21" s="17"/>
      <c r="F21" s="44" t="s">
        <v>2</v>
      </c>
      <c r="G21" s="21"/>
      <c r="H21" s="21"/>
      <c r="I21" s="44" t="s">
        <v>2</v>
      </c>
      <c r="J21" s="23"/>
      <c r="K21" s="26">
        <f>COUNTIF('Q1'!$F21:$J21,"yes")</f>
        <v>2</v>
      </c>
      <c r="L21" s="27">
        <f t="shared" si="0"/>
        <v>0</v>
      </c>
      <c r="M21" s="27">
        <f t="shared" si="1"/>
        <v>2</v>
      </c>
      <c r="N21" s="8">
        <f>IFERROR('Q1'!$K21/'Q1'!$M21,"")</f>
        <v>1</v>
      </c>
      <c r="Q21" t="str">
        <f>IFERROR(IF((DATE(2023,1,1) - VLOOKUP(B21,Table6[],3,0)) &lt;=365,"Y","N"),"N")</f>
        <v>Y</v>
      </c>
    </row>
    <row r="22" spans="2:17" x14ac:dyDescent="0.25">
      <c r="B22" s="5" t="s">
        <v>80</v>
      </c>
      <c r="C22" s="5" t="s">
        <v>24</v>
      </c>
      <c r="D22" s="53">
        <f ca="1">IFERROR(NOW()-VLOOKUP(B22,Table6[[#All],[Employee Name]:[Date Joined]],3,0),"")</f>
        <v>573.93863553240953</v>
      </c>
      <c r="E22" s="17"/>
      <c r="F22" s="44" t="s">
        <v>2</v>
      </c>
      <c r="G22" s="21"/>
      <c r="H22" s="21"/>
      <c r="I22" s="44" t="s">
        <v>2</v>
      </c>
      <c r="J22" s="23"/>
      <c r="K22" s="26">
        <f>COUNTIF('Q1'!$F22:$J22,"yes")</f>
        <v>2</v>
      </c>
      <c r="L22" s="27">
        <f t="shared" si="0"/>
        <v>0</v>
      </c>
      <c r="M22" s="27">
        <f t="shared" si="1"/>
        <v>2</v>
      </c>
      <c r="N22" s="8">
        <f>IFERROR('Q1'!$K22/'Q1'!$M22,"")</f>
        <v>1</v>
      </c>
      <c r="Q22" t="str">
        <f>IFERROR(IF((DATE(2023,1,1) - VLOOKUP(B22,Table6[],3,0)) &lt;=365,"Y","N"),"N")</f>
        <v>Y</v>
      </c>
    </row>
    <row r="23" spans="2:17" x14ac:dyDescent="0.25">
      <c r="B23" s="5" t="s">
        <v>81</v>
      </c>
      <c r="C23" s="5" t="s">
        <v>24</v>
      </c>
      <c r="D23" s="53">
        <f ca="1">IFERROR(NOW()-VLOOKUP(B23,Table6[[#All],[Employee Name]:[Date Joined]],3,0),"")</f>
        <v>1238.9386355324095</v>
      </c>
      <c r="E23" s="17"/>
      <c r="F23" s="44" t="s">
        <v>2</v>
      </c>
      <c r="G23" s="21"/>
      <c r="H23" s="21"/>
      <c r="I23" s="44" t="s">
        <v>2</v>
      </c>
      <c r="J23" s="23"/>
      <c r="K23" s="26">
        <f>COUNTIF('Q1'!$F23:$J23,"yes")</f>
        <v>2</v>
      </c>
      <c r="L23" s="27">
        <f t="shared" si="0"/>
        <v>0</v>
      </c>
      <c r="M23" s="27">
        <f t="shared" si="1"/>
        <v>2</v>
      </c>
      <c r="N23" s="8">
        <f>IFERROR('Q1'!$K23/'Q1'!$M23,"")</f>
        <v>1</v>
      </c>
      <c r="Q23" t="str">
        <f>IFERROR(IF((DATE(2023,1,1) - VLOOKUP(B23,Table6[],3,0)) &lt;=365,"Y","N"),"N")</f>
        <v>N</v>
      </c>
    </row>
    <row r="24" spans="2:17" customFormat="1" x14ac:dyDescent="0.25">
      <c r="B24" s="5" t="s">
        <v>84</v>
      </c>
      <c r="C24" s="5" t="s">
        <v>24</v>
      </c>
      <c r="D24" s="53">
        <f ca="1">IFERROR(NOW()-VLOOKUP(B24,Table6[[#All],[Employee Name]:[Date Joined]],3,0),"")</f>
        <v>566.93863553240953</v>
      </c>
      <c r="E24" s="17"/>
      <c r="F24" s="45" t="s">
        <v>3</v>
      </c>
      <c r="G24" s="21"/>
      <c r="H24" s="21"/>
      <c r="I24" s="44" t="s">
        <v>2</v>
      </c>
      <c r="J24" s="23"/>
      <c r="K24" s="26">
        <f>COUNTIF('Q1'!$F24:$J24,"yes")</f>
        <v>1</v>
      </c>
      <c r="L24" s="27">
        <f t="shared" si="0"/>
        <v>1</v>
      </c>
      <c r="M24" s="27">
        <f t="shared" si="1"/>
        <v>2</v>
      </c>
      <c r="N24" s="8">
        <f>IFERROR('Q1'!$K24/'Q1'!$M24,"")</f>
        <v>0.5</v>
      </c>
      <c r="Q24" t="str">
        <f>IFERROR(IF((DATE(2023,1,1) - VLOOKUP(B24,Table6[],3,0)) &lt;=365,"Y","N"),"N")</f>
        <v>Y</v>
      </c>
    </row>
    <row r="25" spans="2:17" customFormat="1" x14ac:dyDescent="0.25">
      <c r="B25" s="5" t="s">
        <v>85</v>
      </c>
      <c r="C25" s="5" t="s">
        <v>24</v>
      </c>
      <c r="D25" s="53">
        <f ca="1">IFERROR(NOW()-VLOOKUP(B25,Table6[[#All],[Employee Name]:[Date Joined]],3,0),"")</f>
        <v>566.93863553240953</v>
      </c>
      <c r="E25" s="17"/>
      <c r="F25" s="44" t="s">
        <v>2</v>
      </c>
      <c r="G25" s="21"/>
      <c r="H25" s="21"/>
      <c r="I25" s="44" t="s">
        <v>2</v>
      </c>
      <c r="J25" s="23"/>
      <c r="K25" s="26">
        <f>COUNTIF('Q1'!$F25:$J25,"yes")</f>
        <v>2</v>
      </c>
      <c r="L25" s="27">
        <f t="shared" si="0"/>
        <v>0</v>
      </c>
      <c r="M25" s="27">
        <f t="shared" si="1"/>
        <v>2</v>
      </c>
      <c r="N25" s="8">
        <f>IFERROR('Q1'!$K25/'Q1'!$M25,"")</f>
        <v>1</v>
      </c>
      <c r="Q25" t="str">
        <f>IFERROR(IF((DATE(2023,1,1) - VLOOKUP(B25,Table6[],3,0)) &lt;=365,"Y","N"),"N")</f>
        <v>Y</v>
      </c>
    </row>
    <row r="26" spans="2:17" customFormat="1" x14ac:dyDescent="0.25">
      <c r="B26" s="5" t="s">
        <v>86</v>
      </c>
      <c r="C26" s="5" t="s">
        <v>24</v>
      </c>
      <c r="D26" s="53" t="str">
        <f ca="1">IFERROR(NOW()-VLOOKUP(B26,Table6[[#All],[Employee Name]:[Date Joined]],3,0),"")</f>
        <v/>
      </c>
      <c r="E26" s="17"/>
      <c r="F26" s="44" t="s">
        <v>2</v>
      </c>
      <c r="G26" s="21"/>
      <c r="H26" s="21"/>
      <c r="I26" s="44" t="s">
        <v>2</v>
      </c>
      <c r="J26" s="23"/>
      <c r="K26" s="26">
        <f>COUNTIF('Q1'!$F26:$J26,"yes")</f>
        <v>2</v>
      </c>
      <c r="L26" s="27">
        <f t="shared" si="0"/>
        <v>0</v>
      </c>
      <c r="M26" s="27">
        <f t="shared" si="1"/>
        <v>2</v>
      </c>
      <c r="N26" s="8">
        <f>IFERROR('Q1'!$K26/'Q1'!$M26,"")</f>
        <v>1</v>
      </c>
      <c r="Q26" t="str">
        <f>IFERROR(IF((DATE(2023,1,1) - VLOOKUP(B26,Table6[],3,0)) &lt;=365,"Y","N"),"N")</f>
        <v>N</v>
      </c>
    </row>
    <row r="27" spans="2:17" customFormat="1" x14ac:dyDescent="0.25">
      <c r="B27" s="5" t="s">
        <v>87</v>
      </c>
      <c r="C27" s="5" t="s">
        <v>24</v>
      </c>
      <c r="D27" s="53">
        <f ca="1">IFERROR(NOW()-VLOOKUP(B27,Table6[[#All],[Employee Name]:[Date Joined]],3,0),"")</f>
        <v>1850.9386355324095</v>
      </c>
      <c r="E27" s="17"/>
      <c r="F27" s="44" t="s">
        <v>2</v>
      </c>
      <c r="G27" s="21"/>
      <c r="H27" s="21"/>
      <c r="I27" s="44" t="s">
        <v>2</v>
      </c>
      <c r="J27" s="23"/>
      <c r="K27" s="26">
        <f>COUNTIF('Q1'!$F27:$J27,"yes")</f>
        <v>2</v>
      </c>
      <c r="L27" s="27">
        <f t="shared" si="0"/>
        <v>0</v>
      </c>
      <c r="M27" s="27">
        <f t="shared" si="1"/>
        <v>2</v>
      </c>
      <c r="N27" s="8">
        <f>IFERROR('Q1'!$K27/'Q1'!$M27,"")</f>
        <v>1</v>
      </c>
      <c r="Q27" t="str">
        <f>IFERROR(IF((DATE(2023,1,1) - VLOOKUP(B27,Table6[],3,0)) &lt;=365,"Y","N"),"N")</f>
        <v>N</v>
      </c>
    </row>
    <row r="28" spans="2:17" customFormat="1" x14ac:dyDescent="0.25">
      <c r="B28" s="5" t="s">
        <v>88</v>
      </c>
      <c r="C28" s="5" t="s">
        <v>24</v>
      </c>
      <c r="D28" s="53">
        <f ca="1">IFERROR(NOW()-VLOOKUP(B28,Table6[[#All],[Employee Name]:[Date Joined]],3,0),"")</f>
        <v>1287.9386355324095</v>
      </c>
      <c r="E28" s="17"/>
      <c r="F28" s="44" t="s">
        <v>2</v>
      </c>
      <c r="G28" s="21"/>
      <c r="H28" s="21"/>
      <c r="I28" s="44" t="s">
        <v>2</v>
      </c>
      <c r="J28" s="23"/>
      <c r="K28" s="26">
        <f>COUNTIF('Q1'!$F28:$J28,"yes")</f>
        <v>2</v>
      </c>
      <c r="L28" s="27">
        <f t="shared" si="0"/>
        <v>0</v>
      </c>
      <c r="M28" s="27">
        <f t="shared" si="1"/>
        <v>2</v>
      </c>
      <c r="N28" s="8">
        <f>IFERROR('Q1'!$K28/'Q1'!$M28,"")</f>
        <v>1</v>
      </c>
      <c r="Q28" t="str">
        <f>IFERROR(IF((DATE(2023,1,1) - VLOOKUP(B28,Table6[],3,0)) &lt;=365,"Y","N"),"N")</f>
        <v>N</v>
      </c>
    </row>
    <row r="29" spans="2:17" customFormat="1" x14ac:dyDescent="0.25">
      <c r="B29" s="5" t="s">
        <v>89</v>
      </c>
      <c r="C29" s="5" t="s">
        <v>24</v>
      </c>
      <c r="D29" s="53">
        <f ca="1">IFERROR(NOW()-VLOOKUP(B29,Table6[[#All],[Employee Name]:[Date Joined]],3,0),"")</f>
        <v>4980.9386355324095</v>
      </c>
      <c r="E29" s="17"/>
      <c r="F29" s="44" t="s">
        <v>2</v>
      </c>
      <c r="G29" s="21"/>
      <c r="H29" s="21"/>
      <c r="I29" s="44" t="s">
        <v>2</v>
      </c>
      <c r="J29" s="23"/>
      <c r="K29" s="26">
        <f>COUNTIF('Q1'!$F29:$J29,"yes")</f>
        <v>2</v>
      </c>
      <c r="L29" s="27">
        <f t="shared" si="0"/>
        <v>0</v>
      </c>
      <c r="M29" s="27">
        <f t="shared" si="1"/>
        <v>2</v>
      </c>
      <c r="N29" s="8">
        <f>IFERROR('Q1'!$K29/'Q1'!$M29,"")</f>
        <v>1</v>
      </c>
      <c r="Q29" t="str">
        <f>IFERROR(IF((DATE(2023,1,1) - VLOOKUP(B29,Table6[],3,0)) &lt;=365,"Y","N"),"N")</f>
        <v>N</v>
      </c>
    </row>
    <row r="30" spans="2:17" customFormat="1" x14ac:dyDescent="0.25">
      <c r="B30" s="5" t="s">
        <v>90</v>
      </c>
      <c r="C30" s="5" t="s">
        <v>24</v>
      </c>
      <c r="D30" s="53">
        <f ca="1">IFERROR(NOW()-VLOOKUP(B30,Table6[[#All],[Employee Name]:[Date Joined]],3,0),"")</f>
        <v>874.93863553240953</v>
      </c>
      <c r="E30" s="17"/>
      <c r="F30" s="44" t="s">
        <v>2</v>
      </c>
      <c r="G30" s="21"/>
      <c r="H30" s="21"/>
      <c r="I30" s="44" t="s">
        <v>2</v>
      </c>
      <c r="J30" s="23"/>
      <c r="K30" s="26">
        <f>COUNTIF('Q1'!$F30:$J30,"yes")</f>
        <v>2</v>
      </c>
      <c r="L30" s="27">
        <f t="shared" si="0"/>
        <v>0</v>
      </c>
      <c r="M30" s="27">
        <f t="shared" si="1"/>
        <v>2</v>
      </c>
      <c r="N30" s="8">
        <f>IFERROR('Q1'!$K30/'Q1'!$M30,"")</f>
        <v>1</v>
      </c>
      <c r="Q30" t="str">
        <f>IFERROR(IF((DATE(2023,1,1) - VLOOKUP(B30,Table6[],3,0)) &lt;=365,"Y","N"),"N")</f>
        <v>N</v>
      </c>
    </row>
    <row r="31" spans="2:17" customFormat="1" x14ac:dyDescent="0.25">
      <c r="B31" s="5" t="s">
        <v>91</v>
      </c>
      <c r="C31" s="5" t="s">
        <v>24</v>
      </c>
      <c r="D31" s="53">
        <f ca="1">IFERROR(NOW()-VLOOKUP(B31,Table6[[#All],[Employee Name]:[Date Joined]],3,0),"")</f>
        <v>767.93863553240953</v>
      </c>
      <c r="E31" s="17"/>
      <c r="F31" s="44" t="s">
        <v>2</v>
      </c>
      <c r="G31" s="21"/>
      <c r="H31" s="21"/>
      <c r="I31" s="44" t="s">
        <v>2</v>
      </c>
      <c r="J31" s="23"/>
      <c r="K31" s="26">
        <f>COUNTIF('Q1'!$F31:$J31,"yes")</f>
        <v>2</v>
      </c>
      <c r="L31" s="27">
        <f t="shared" si="0"/>
        <v>0</v>
      </c>
      <c r="M31" s="27">
        <f t="shared" si="1"/>
        <v>2</v>
      </c>
      <c r="N31" s="8">
        <f>IFERROR('Q1'!$K31/'Q1'!$M31,"")</f>
        <v>1</v>
      </c>
      <c r="Q31" t="str">
        <f>IFERROR(IF((DATE(2023,1,1) - VLOOKUP(B31,Table6[],3,0)) &lt;=365,"Y","N"),"N")</f>
        <v>Y</v>
      </c>
    </row>
    <row r="32" spans="2:17" customFormat="1" x14ac:dyDescent="0.25">
      <c r="B32" s="5" t="s">
        <v>92</v>
      </c>
      <c r="C32" s="5" t="s">
        <v>24</v>
      </c>
      <c r="D32" s="53">
        <f ca="1">IFERROR(NOW()-VLOOKUP(B32,Table6[[#All],[Employee Name]:[Date Joined]],3,0),"")</f>
        <v>767.93863553240953</v>
      </c>
      <c r="E32" s="17"/>
      <c r="F32" s="44" t="s">
        <v>2</v>
      </c>
      <c r="G32" s="21"/>
      <c r="H32" s="21"/>
      <c r="I32" s="44" t="s">
        <v>2</v>
      </c>
      <c r="J32" s="23"/>
      <c r="K32" s="26">
        <f>COUNTIF('Q1'!$F32:$J32,"yes")</f>
        <v>2</v>
      </c>
      <c r="L32" s="27">
        <f t="shared" si="0"/>
        <v>0</v>
      </c>
      <c r="M32" s="27">
        <f t="shared" si="1"/>
        <v>2</v>
      </c>
      <c r="N32" s="8">
        <f>IFERROR('Q1'!$K32/'Q1'!$M32,"")</f>
        <v>1</v>
      </c>
      <c r="Q32" t="str">
        <f>IFERROR(IF((DATE(2023,1,1) - VLOOKUP(B32,Table6[],3,0)) &lt;=365,"Y","N"),"N")</f>
        <v>Y</v>
      </c>
    </row>
    <row r="33" spans="2:17" customFormat="1" x14ac:dyDescent="0.25">
      <c r="B33" s="5" t="s">
        <v>93</v>
      </c>
      <c r="C33" s="5" t="s">
        <v>24</v>
      </c>
      <c r="D33" s="53">
        <f ca="1">IFERROR(NOW()-VLOOKUP(B33,Table6[[#All],[Employee Name]:[Date Joined]],3,0),"")</f>
        <v>2686.9386355324095</v>
      </c>
      <c r="E33" s="17"/>
      <c r="F33" s="45" t="s">
        <v>3</v>
      </c>
      <c r="G33" s="21"/>
      <c r="H33" s="21"/>
      <c r="I33" s="44" t="s">
        <v>2</v>
      </c>
      <c r="J33" s="23"/>
      <c r="K33" s="26">
        <f>COUNTIF('Q1'!$F33:$J33,"yes")</f>
        <v>1</v>
      </c>
      <c r="L33" s="27">
        <f t="shared" si="0"/>
        <v>1</v>
      </c>
      <c r="M33" s="27">
        <f t="shared" si="1"/>
        <v>2</v>
      </c>
      <c r="N33" s="8">
        <f>IFERROR('Q1'!$K33/'Q1'!$M33,"")</f>
        <v>0.5</v>
      </c>
      <c r="Q33" t="str">
        <f>IFERROR(IF((DATE(2023,1,1) - VLOOKUP(B33,Table6[],3,0)) &lt;=365,"Y","N"),"N")</f>
        <v>N</v>
      </c>
    </row>
    <row r="34" spans="2:17" customFormat="1" x14ac:dyDescent="0.25">
      <c r="B34" s="5" t="s">
        <v>94</v>
      </c>
      <c r="C34" s="5" t="s">
        <v>24</v>
      </c>
      <c r="D34" s="53">
        <f ca="1">IFERROR(NOW()-VLOOKUP(B34,Table6[[#All],[Employee Name]:[Date Joined]],3,0),"")</f>
        <v>1193.9386355324095</v>
      </c>
      <c r="E34" s="17"/>
      <c r="F34" s="45" t="s">
        <v>3</v>
      </c>
      <c r="G34" s="21"/>
      <c r="H34" s="21"/>
      <c r="I34" s="44" t="s">
        <v>2</v>
      </c>
      <c r="J34" s="23"/>
      <c r="K34" s="26">
        <f>COUNTIF('Q1'!$F34:$J34,"yes")</f>
        <v>1</v>
      </c>
      <c r="L34" s="27">
        <f t="shared" si="0"/>
        <v>1</v>
      </c>
      <c r="M34" s="27">
        <f t="shared" si="1"/>
        <v>2</v>
      </c>
      <c r="N34" s="8">
        <f>IFERROR('Q1'!$K34/'Q1'!$M34,"")</f>
        <v>0.5</v>
      </c>
      <c r="Q34" t="str">
        <f>IFERROR(IF((DATE(2023,1,1) - VLOOKUP(B34,Table6[],3,0)) &lt;=365,"Y","N"),"N")</f>
        <v>N</v>
      </c>
    </row>
    <row r="35" spans="2:17" customFormat="1" x14ac:dyDescent="0.25">
      <c r="B35" s="5" t="s">
        <v>95</v>
      </c>
      <c r="C35" s="5" t="s">
        <v>24</v>
      </c>
      <c r="D35" s="53">
        <f ca="1">IFERROR(NOW()-VLOOKUP(B35,Table6[[#All],[Employee Name]:[Date Joined]],3,0),"")</f>
        <v>1193.9386355324095</v>
      </c>
      <c r="E35" s="17"/>
      <c r="F35" s="45" t="s">
        <v>3</v>
      </c>
      <c r="G35" s="21"/>
      <c r="H35" s="21"/>
      <c r="I35" s="44" t="s">
        <v>2</v>
      </c>
      <c r="J35" s="23"/>
      <c r="K35" s="26">
        <f>COUNTIF('Q1'!$F35:$J35,"yes")</f>
        <v>1</v>
      </c>
      <c r="L35" s="27">
        <f t="shared" si="0"/>
        <v>1</v>
      </c>
      <c r="M35" s="27">
        <f t="shared" si="1"/>
        <v>2</v>
      </c>
      <c r="N35" s="8">
        <f>IFERROR('Q1'!$K35/'Q1'!$M35,"")</f>
        <v>0.5</v>
      </c>
      <c r="Q35" t="str">
        <f>IFERROR(IF((DATE(2023,1,1) - VLOOKUP(B35,Table6[],3,0)) &lt;=365,"Y","N"),"N")</f>
        <v>N</v>
      </c>
    </row>
    <row r="36" spans="2:17" customFormat="1" x14ac:dyDescent="0.25">
      <c r="B36" s="5" t="s">
        <v>96</v>
      </c>
      <c r="C36" s="5" t="s">
        <v>24</v>
      </c>
      <c r="D36" s="53">
        <f ca="1">IFERROR(NOW()-VLOOKUP(B36,Table6[[#All],[Employee Name]:[Date Joined]],3,0),"")</f>
        <v>2090.9386355324095</v>
      </c>
      <c r="E36" s="17"/>
      <c r="F36" s="45" t="s">
        <v>3</v>
      </c>
      <c r="G36" s="21"/>
      <c r="H36" s="21"/>
      <c r="I36" s="44" t="s">
        <v>2</v>
      </c>
      <c r="J36" s="23"/>
      <c r="K36" s="26">
        <f>COUNTIF('Q1'!$F36:$J36,"yes")</f>
        <v>1</v>
      </c>
      <c r="L36" s="27">
        <f t="shared" si="0"/>
        <v>1</v>
      </c>
      <c r="M36" s="27">
        <f t="shared" si="1"/>
        <v>2</v>
      </c>
      <c r="N36" s="8">
        <f>IFERROR('Q1'!$K36/'Q1'!$M36,"")</f>
        <v>0.5</v>
      </c>
      <c r="Q36" t="str">
        <f>IFERROR(IF((DATE(2023,1,1) - VLOOKUP(B36,Table6[],3,0)) &lt;=365,"Y","N"),"N")</f>
        <v>N</v>
      </c>
    </row>
    <row r="37" spans="2:17" customFormat="1" x14ac:dyDescent="0.25">
      <c r="B37" s="5" t="s">
        <v>97</v>
      </c>
      <c r="C37" s="5" t="s">
        <v>24</v>
      </c>
      <c r="D37" s="53">
        <f ca="1">IFERROR(NOW()-VLOOKUP(B37,Table6[[#All],[Employee Name]:[Date Joined]],3,0),"")</f>
        <v>524.93863553240953</v>
      </c>
      <c r="E37" s="17"/>
      <c r="F37" s="44" t="s">
        <v>2</v>
      </c>
      <c r="G37" s="21"/>
      <c r="H37" s="21"/>
      <c r="I37" s="44" t="s">
        <v>2</v>
      </c>
      <c r="J37" s="23"/>
      <c r="K37" s="26">
        <f>COUNTIF('Q1'!$F37:$J37,"yes")</f>
        <v>2</v>
      </c>
      <c r="L37" s="27">
        <f t="shared" si="0"/>
        <v>0</v>
      </c>
      <c r="M37" s="27">
        <f t="shared" si="1"/>
        <v>2</v>
      </c>
      <c r="N37" s="8">
        <f>IFERROR('Q1'!$K37/'Q1'!$M37,"")</f>
        <v>1</v>
      </c>
      <c r="Q37" t="str">
        <f>IFERROR(IF((DATE(2023,1,1) - VLOOKUP(B37,Table6[],3,0)) &lt;=365,"Y","N"),"N")</f>
        <v>Y</v>
      </c>
    </row>
    <row r="38" spans="2:17" customFormat="1" x14ac:dyDescent="0.25">
      <c r="B38" s="5" t="s">
        <v>98</v>
      </c>
      <c r="C38" s="5" t="s">
        <v>24</v>
      </c>
      <c r="D38" s="53">
        <f ca="1">IFERROR(NOW()-VLOOKUP(B38,Table6[[#All],[Employee Name]:[Date Joined]],3,0),"")</f>
        <v>3250.9386355324095</v>
      </c>
      <c r="E38" s="17"/>
      <c r="F38" s="44" t="s">
        <v>2</v>
      </c>
      <c r="G38" s="21"/>
      <c r="H38" s="21"/>
      <c r="I38" s="44" t="s">
        <v>2</v>
      </c>
      <c r="J38" s="23"/>
      <c r="K38" s="26">
        <f>COUNTIF('Q1'!$F38:$J38,"yes")</f>
        <v>2</v>
      </c>
      <c r="L38" s="27">
        <f t="shared" si="0"/>
        <v>0</v>
      </c>
      <c r="M38" s="27">
        <f t="shared" si="1"/>
        <v>2</v>
      </c>
      <c r="N38" s="8">
        <f>IFERROR('Q1'!$K38/'Q1'!$M38,"")</f>
        <v>1</v>
      </c>
      <c r="Q38" t="str">
        <f>IFERROR(IF((DATE(2023,1,1) - VLOOKUP(B38,Table6[],3,0)) &lt;=365,"Y","N"),"N")</f>
        <v>N</v>
      </c>
    </row>
    <row r="39" spans="2:17" customFormat="1" x14ac:dyDescent="0.25">
      <c r="B39" s="5" t="s">
        <v>99</v>
      </c>
      <c r="C39" s="5" t="s">
        <v>24</v>
      </c>
      <c r="D39" s="53">
        <f ca="1">IFERROR(NOW()-VLOOKUP(B39,Table6[[#All],[Employee Name]:[Date Joined]],3,0),"")</f>
        <v>4797.9386355324095</v>
      </c>
      <c r="E39" s="17"/>
      <c r="F39" s="45" t="s">
        <v>3</v>
      </c>
      <c r="G39" s="21"/>
      <c r="H39" s="21"/>
      <c r="I39" s="44" t="s">
        <v>2</v>
      </c>
      <c r="J39" s="23"/>
      <c r="K39" s="26">
        <f>COUNTIF('Q1'!$F39:$J39,"yes")</f>
        <v>1</v>
      </c>
      <c r="L39" s="27">
        <f t="shared" si="0"/>
        <v>1</v>
      </c>
      <c r="M39" s="27">
        <f t="shared" si="1"/>
        <v>2</v>
      </c>
      <c r="N39" s="8">
        <f>IFERROR('Q1'!$K39/'Q1'!$M39,"")</f>
        <v>0.5</v>
      </c>
      <c r="Q39" t="str">
        <f>IFERROR(IF((DATE(2023,1,1) - VLOOKUP(B39,Table6[],3,0)) &lt;=365,"Y","N"),"N")</f>
        <v>N</v>
      </c>
    </row>
    <row r="40" spans="2:17" customFormat="1" x14ac:dyDescent="0.25">
      <c r="B40" s="5" t="s">
        <v>100</v>
      </c>
      <c r="C40" s="5" t="s">
        <v>25</v>
      </c>
      <c r="D40" s="53">
        <f ca="1">IFERROR(NOW()-VLOOKUP(B40,Table6[[#All],[Employee Name]:[Date Joined]],3,0),"")</f>
        <v>888.93863553240953</v>
      </c>
      <c r="E40" s="17"/>
      <c r="F40" s="45" t="s">
        <v>3</v>
      </c>
      <c r="G40" s="21"/>
      <c r="H40" s="21"/>
      <c r="I40" s="44" t="s">
        <v>2</v>
      </c>
      <c r="J40" s="23"/>
      <c r="K40" s="26">
        <f>COUNTIF('Q1'!$F40:$J40,"yes")</f>
        <v>1</v>
      </c>
      <c r="L40" s="27">
        <f t="shared" si="0"/>
        <v>1</v>
      </c>
      <c r="M40" s="27">
        <f t="shared" si="1"/>
        <v>2</v>
      </c>
      <c r="N40" s="8">
        <f>IFERROR('Q1'!$K40/'Q1'!$M40,"")</f>
        <v>0.5</v>
      </c>
      <c r="Q40" t="str">
        <f>IFERROR(IF((DATE(2023,1,1) - VLOOKUP(B40,Table6[],3,0)) &lt;=365,"Y","N"),"N")</f>
        <v>N</v>
      </c>
    </row>
    <row r="41" spans="2:17" customFormat="1" x14ac:dyDescent="0.25">
      <c r="B41" s="5" t="s">
        <v>101</v>
      </c>
      <c r="C41" s="5" t="s">
        <v>25</v>
      </c>
      <c r="D41" s="53">
        <f ca="1">IFERROR(NOW()-VLOOKUP(B41,Table6[[#All],[Employee Name]:[Date Joined]],3,0),"")</f>
        <v>2700.9386355324095</v>
      </c>
      <c r="E41" s="17"/>
      <c r="F41" s="45" t="s">
        <v>3</v>
      </c>
      <c r="G41" s="21"/>
      <c r="H41" s="21"/>
      <c r="I41" s="44" t="s">
        <v>2</v>
      </c>
      <c r="J41" s="23"/>
      <c r="K41" s="26">
        <f>COUNTIF('Q1'!$F41:$J41,"yes")</f>
        <v>1</v>
      </c>
      <c r="L41" s="27">
        <f t="shared" si="0"/>
        <v>1</v>
      </c>
      <c r="M41" s="27">
        <f t="shared" si="1"/>
        <v>2</v>
      </c>
      <c r="N41" s="8">
        <f>IFERROR('Q1'!$K41/'Q1'!$M41,"")</f>
        <v>0.5</v>
      </c>
      <c r="Q41" t="str">
        <f>IFERROR(IF((DATE(2023,1,1) - VLOOKUP(B41,Table6[],3,0)) &lt;=365,"Y","N"),"N")</f>
        <v>N</v>
      </c>
    </row>
    <row r="42" spans="2:17" customFormat="1" x14ac:dyDescent="0.25">
      <c r="B42" s="5" t="s">
        <v>102</v>
      </c>
      <c r="C42" s="5" t="s">
        <v>25</v>
      </c>
      <c r="D42" s="53">
        <f ca="1">IFERROR(NOW()-VLOOKUP(B42,Table6[[#All],[Employee Name]:[Date Joined]],3,0),"")</f>
        <v>634.93863553240953</v>
      </c>
      <c r="E42" s="17"/>
      <c r="F42" s="44" t="s">
        <v>2</v>
      </c>
      <c r="G42" s="21"/>
      <c r="H42" s="21"/>
      <c r="I42" s="45" t="s">
        <v>3</v>
      </c>
      <c r="J42" s="23"/>
      <c r="K42" s="26">
        <f>COUNTIF('Q1'!$F42:$J42,"yes")</f>
        <v>1</v>
      </c>
      <c r="L42" s="27">
        <f t="shared" si="0"/>
        <v>1</v>
      </c>
      <c r="M42" s="27">
        <f t="shared" si="1"/>
        <v>2</v>
      </c>
      <c r="N42" s="8">
        <f>IFERROR('Q1'!$K42/'Q1'!$M42,"")</f>
        <v>0.5</v>
      </c>
      <c r="Q42" t="str">
        <f>IFERROR(IF((DATE(2023,1,1) - VLOOKUP(B42,Table6[],3,0)) &lt;=365,"Y","N"),"N")</f>
        <v>Y</v>
      </c>
    </row>
    <row r="43" spans="2:17" customFormat="1" x14ac:dyDescent="0.25">
      <c r="B43" s="5" t="s">
        <v>103</v>
      </c>
      <c r="C43" s="5" t="s">
        <v>25</v>
      </c>
      <c r="D43" s="53">
        <f ca="1">IFERROR(NOW()-VLOOKUP(B43,Table6[[#All],[Employee Name]:[Date Joined]],3,0),"")</f>
        <v>2791.9386355324095</v>
      </c>
      <c r="E43" s="17"/>
      <c r="F43" s="44" t="s">
        <v>2</v>
      </c>
      <c r="G43" s="21"/>
      <c r="H43" s="21"/>
      <c r="I43" s="44" t="s">
        <v>2</v>
      </c>
      <c r="J43" s="23"/>
      <c r="K43" s="26">
        <f>COUNTIF('Q1'!$F43:$J43,"yes")</f>
        <v>2</v>
      </c>
      <c r="L43" s="27">
        <f t="shared" si="0"/>
        <v>0</v>
      </c>
      <c r="M43" s="27">
        <f t="shared" si="1"/>
        <v>2</v>
      </c>
      <c r="N43" s="8">
        <f>IFERROR('Q1'!$K43/'Q1'!$M43,"")</f>
        <v>1</v>
      </c>
      <c r="Q43" t="str">
        <f>IFERROR(IF((DATE(2023,1,1) - VLOOKUP(B43,Table6[],3,0)) &lt;=365,"Y","N"),"N")</f>
        <v>N</v>
      </c>
    </row>
    <row r="44" spans="2:17" customFormat="1" x14ac:dyDescent="0.25">
      <c r="B44" s="5" t="s">
        <v>104</v>
      </c>
      <c r="C44" s="5" t="s">
        <v>25</v>
      </c>
      <c r="D44" s="53">
        <f ca="1">IFERROR(NOW()-VLOOKUP(B44,Table6[[#All],[Employee Name]:[Date Joined]],3,0),"")</f>
        <v>1154.9386355324095</v>
      </c>
      <c r="E44" s="17"/>
      <c r="F44" s="45" t="s">
        <v>3</v>
      </c>
      <c r="G44" s="21"/>
      <c r="H44" s="21"/>
      <c r="I44" s="45" t="s">
        <v>3</v>
      </c>
      <c r="J44" s="23"/>
      <c r="K44" s="26">
        <f>COUNTIF('Q1'!$F44:$J44,"yes")</f>
        <v>0</v>
      </c>
      <c r="L44" s="27">
        <f t="shared" si="0"/>
        <v>2</v>
      </c>
      <c r="M44" s="27">
        <f t="shared" si="1"/>
        <v>2</v>
      </c>
      <c r="N44" s="8">
        <f>IFERROR('Q1'!$K44/'Q1'!$M44,"")</f>
        <v>0</v>
      </c>
      <c r="Q44" t="str">
        <f>IFERROR(IF((DATE(2023,1,1) - VLOOKUP(B44,Table6[],3,0)) &lt;=365,"Y","N"),"N")</f>
        <v>N</v>
      </c>
    </row>
    <row r="45" spans="2:17" customFormat="1" x14ac:dyDescent="0.25">
      <c r="B45" s="5" t="s">
        <v>105</v>
      </c>
      <c r="C45" s="5" t="s">
        <v>25</v>
      </c>
      <c r="D45" s="53">
        <f ca="1">IFERROR(NOW()-VLOOKUP(B45,Table6[[#All],[Employee Name]:[Date Joined]],3,0),"")</f>
        <v>1993.9386355324095</v>
      </c>
      <c r="E45" s="17"/>
      <c r="F45" s="45" t="s">
        <v>3</v>
      </c>
      <c r="G45" s="21"/>
      <c r="H45" s="21"/>
      <c r="I45" s="44" t="s">
        <v>2</v>
      </c>
      <c r="J45" s="23"/>
      <c r="K45" s="26">
        <f>COUNTIF('Q1'!$F45:$J45,"yes")</f>
        <v>1</v>
      </c>
      <c r="L45" s="27">
        <f t="shared" si="0"/>
        <v>1</v>
      </c>
      <c r="M45" s="27">
        <f t="shared" si="1"/>
        <v>2</v>
      </c>
      <c r="N45" s="8">
        <f>IFERROR('Q1'!$K45/'Q1'!$M45,"")</f>
        <v>0.5</v>
      </c>
      <c r="Q45" t="str">
        <f>IFERROR(IF((DATE(2023,1,1) - VLOOKUP(B45,Table6[],3,0)) &lt;=365,"Y","N"),"N")</f>
        <v>N</v>
      </c>
    </row>
    <row r="46" spans="2:17" customFormat="1" x14ac:dyDescent="0.25">
      <c r="B46" s="5" t="s">
        <v>106</v>
      </c>
      <c r="C46" s="5" t="s">
        <v>25</v>
      </c>
      <c r="D46" s="53">
        <f ca="1">IFERROR(NOW()-VLOOKUP(B46,Table6[[#All],[Employee Name]:[Date Joined]],3,0),"")</f>
        <v>1539.9386355324095</v>
      </c>
      <c r="E46" s="17"/>
      <c r="F46" s="45" t="s">
        <v>3</v>
      </c>
      <c r="G46" s="21"/>
      <c r="H46" s="21"/>
      <c r="I46" s="44" t="s">
        <v>2</v>
      </c>
      <c r="J46" s="23"/>
      <c r="K46" s="26">
        <f>COUNTIF('Q1'!$F46:$J46,"yes")</f>
        <v>1</v>
      </c>
      <c r="L46" s="27">
        <f t="shared" si="0"/>
        <v>1</v>
      </c>
      <c r="M46" s="27">
        <f t="shared" si="1"/>
        <v>2</v>
      </c>
      <c r="N46" s="8">
        <f>IFERROR('Q1'!$K46/'Q1'!$M46,"")</f>
        <v>0.5</v>
      </c>
      <c r="Q46" t="str">
        <f>IFERROR(IF((DATE(2023,1,1) - VLOOKUP(B46,Table6[],3,0)) &lt;=365,"Y","N"),"N")</f>
        <v>N</v>
      </c>
    </row>
    <row r="47" spans="2:17" customFormat="1" x14ac:dyDescent="0.25">
      <c r="B47" s="5" t="s">
        <v>107</v>
      </c>
      <c r="C47" s="5" t="s">
        <v>25</v>
      </c>
      <c r="D47" s="53">
        <f ca="1">IFERROR(NOW()-VLOOKUP(B47,Table6[[#All],[Employee Name]:[Date Joined]],3,0),"")</f>
        <v>678.93863553240953</v>
      </c>
      <c r="E47" s="17"/>
      <c r="F47" s="44" t="s">
        <v>2</v>
      </c>
      <c r="G47" s="21"/>
      <c r="H47" s="21"/>
      <c r="I47" s="44" t="s">
        <v>2</v>
      </c>
      <c r="J47" s="23"/>
      <c r="K47" s="26">
        <f>COUNTIF('Q1'!$F47:$J47,"yes")</f>
        <v>2</v>
      </c>
      <c r="L47" s="27">
        <f t="shared" si="0"/>
        <v>0</v>
      </c>
      <c r="M47" s="27">
        <f t="shared" si="1"/>
        <v>2</v>
      </c>
      <c r="N47" s="8">
        <f>IFERROR('Q1'!$K47/'Q1'!$M47,"")</f>
        <v>1</v>
      </c>
      <c r="Q47" t="str">
        <f>IFERROR(IF((DATE(2023,1,1) - VLOOKUP(B47,Table6[],3,0)) &lt;=365,"Y","N"),"N")</f>
        <v>Y</v>
      </c>
    </row>
    <row r="48" spans="2:17" customFormat="1" x14ac:dyDescent="0.25">
      <c r="B48" s="5" t="s">
        <v>108</v>
      </c>
      <c r="C48" s="5" t="s">
        <v>25</v>
      </c>
      <c r="D48" s="53">
        <f ca="1">IFERROR(NOW()-VLOOKUP(B48,Table6[[#All],[Employee Name]:[Date Joined]],3,0),"")</f>
        <v>790.93863553240953</v>
      </c>
      <c r="E48" s="17"/>
      <c r="F48" s="44" t="s">
        <v>2</v>
      </c>
      <c r="G48" s="21"/>
      <c r="H48" s="21"/>
      <c r="I48" s="44" t="s">
        <v>2</v>
      </c>
      <c r="J48" s="23"/>
      <c r="K48" s="26">
        <f>COUNTIF('Q1'!$F48:$J48,"yes")</f>
        <v>2</v>
      </c>
      <c r="L48" s="27">
        <f t="shared" si="0"/>
        <v>0</v>
      </c>
      <c r="M48" s="27">
        <f t="shared" si="1"/>
        <v>2</v>
      </c>
      <c r="N48" s="8">
        <f>IFERROR('Q1'!$K48/'Q1'!$M48,"")</f>
        <v>1</v>
      </c>
      <c r="Q48" t="str">
        <f>IFERROR(IF((DATE(2023,1,1) - VLOOKUP(B48,Table6[],3,0)) &lt;=365,"Y","N"),"N")</f>
        <v>Y</v>
      </c>
    </row>
    <row r="49" spans="2:17" customFormat="1" x14ac:dyDescent="0.25">
      <c r="B49" s="5" t="s">
        <v>109</v>
      </c>
      <c r="C49" s="5" t="s">
        <v>25</v>
      </c>
      <c r="D49" s="53">
        <f ca="1">IFERROR(NOW()-VLOOKUP(B49,Table6[[#All],[Employee Name]:[Date Joined]],3,0),"")</f>
        <v>2751.9386355324095</v>
      </c>
      <c r="E49" s="17"/>
      <c r="F49" s="45" t="s">
        <v>3</v>
      </c>
      <c r="G49" s="21"/>
      <c r="H49" s="21"/>
      <c r="I49" s="44" t="s">
        <v>2</v>
      </c>
      <c r="J49" s="23"/>
      <c r="K49" s="26">
        <f>COUNTIF('Q1'!$F49:$J49,"yes")</f>
        <v>1</v>
      </c>
      <c r="L49" s="27">
        <f t="shared" si="0"/>
        <v>1</v>
      </c>
      <c r="M49" s="27">
        <f t="shared" si="1"/>
        <v>2</v>
      </c>
      <c r="N49" s="8">
        <f>IFERROR('Q1'!$K49/'Q1'!$M49,"")</f>
        <v>0.5</v>
      </c>
      <c r="Q49" t="str">
        <f>IFERROR(IF((DATE(2023,1,1) - VLOOKUP(B49,Table6[],3,0)) &lt;=365,"Y","N"),"N")</f>
        <v>N</v>
      </c>
    </row>
    <row r="50" spans="2:17" customFormat="1" x14ac:dyDescent="0.25">
      <c r="B50" s="5" t="s">
        <v>110</v>
      </c>
      <c r="C50" s="5" t="s">
        <v>25</v>
      </c>
      <c r="D50" s="53">
        <f ca="1">IFERROR(NOW()-VLOOKUP(B50,Table6[[#All],[Employee Name]:[Date Joined]],3,0),"")</f>
        <v>1056.9386355324095</v>
      </c>
      <c r="E50" s="17"/>
      <c r="F50" s="45" t="s">
        <v>3</v>
      </c>
      <c r="G50" s="21"/>
      <c r="H50" s="21"/>
      <c r="I50" s="44" t="s">
        <v>2</v>
      </c>
      <c r="J50" s="23"/>
      <c r="K50" s="26">
        <f>COUNTIF('Q1'!$F50:$J50,"yes")</f>
        <v>1</v>
      </c>
      <c r="L50" s="27">
        <f t="shared" si="0"/>
        <v>1</v>
      </c>
      <c r="M50" s="27">
        <f t="shared" si="1"/>
        <v>2</v>
      </c>
      <c r="N50" s="8">
        <f>IFERROR('Q1'!$K50/'Q1'!$M50,"")</f>
        <v>0.5</v>
      </c>
      <c r="Q50" t="str">
        <f>IFERROR(IF((DATE(2023,1,1) - VLOOKUP(B50,Table6[],3,0)) &lt;=365,"Y","N"),"N")</f>
        <v>N</v>
      </c>
    </row>
    <row r="51" spans="2:17" customFormat="1" x14ac:dyDescent="0.25">
      <c r="B51" s="5" t="s">
        <v>111</v>
      </c>
      <c r="C51" s="5" t="s">
        <v>25</v>
      </c>
      <c r="D51" s="53">
        <f ca="1">IFERROR(NOW()-VLOOKUP(B51,Table6[[#All],[Employee Name]:[Date Joined]],3,0),"")</f>
        <v>888.93863553240953</v>
      </c>
      <c r="E51" s="17"/>
      <c r="F51" s="45" t="s">
        <v>3</v>
      </c>
      <c r="G51" s="21"/>
      <c r="H51" s="21"/>
      <c r="I51" s="44" t="s">
        <v>2</v>
      </c>
      <c r="J51" s="23"/>
      <c r="K51" s="26">
        <f>COUNTIF('Q1'!$F51:$J51,"yes")</f>
        <v>1</v>
      </c>
      <c r="L51" s="27">
        <f t="shared" si="0"/>
        <v>1</v>
      </c>
      <c r="M51" s="27">
        <f t="shared" si="1"/>
        <v>2</v>
      </c>
      <c r="N51" s="8">
        <f>IFERROR('Q1'!$K51/'Q1'!$M51,"")</f>
        <v>0.5</v>
      </c>
      <c r="Q51" t="str">
        <f>IFERROR(IF((DATE(2023,1,1) - VLOOKUP(B51,Table6[],3,0)) &lt;=365,"Y","N"),"N")</f>
        <v>N</v>
      </c>
    </row>
    <row r="52" spans="2:17" customFormat="1" x14ac:dyDescent="0.25">
      <c r="B52" s="5" t="s">
        <v>112</v>
      </c>
      <c r="C52" s="5" t="s">
        <v>26</v>
      </c>
      <c r="D52" s="53">
        <f ca="1">IFERROR(NOW()-VLOOKUP(B52,Table6[[#All],[Employee Name]:[Date Joined]],3,0),"")</f>
        <v>2939.9386355324095</v>
      </c>
      <c r="E52" s="17"/>
      <c r="F52" s="44" t="s">
        <v>2</v>
      </c>
      <c r="G52" s="21"/>
      <c r="H52" s="21"/>
      <c r="I52" s="44" t="s">
        <v>2</v>
      </c>
      <c r="J52" s="23"/>
      <c r="K52" s="26">
        <f>COUNTIF('Q1'!$F52:$J52,"yes")</f>
        <v>2</v>
      </c>
      <c r="L52" s="27">
        <f t="shared" si="0"/>
        <v>0</v>
      </c>
      <c r="M52" s="27">
        <f t="shared" si="1"/>
        <v>2</v>
      </c>
      <c r="N52" s="8">
        <f>IFERROR('Q1'!$K52/'Q1'!$M52,"")</f>
        <v>1</v>
      </c>
      <c r="Q52" t="str">
        <f>IFERROR(IF((DATE(2023,1,1) - VLOOKUP(B52,Table6[],3,0)) &lt;=365,"Y","N"),"N")</f>
        <v>N</v>
      </c>
    </row>
    <row r="53" spans="2:17" customFormat="1" x14ac:dyDescent="0.25">
      <c r="B53" s="5" t="s">
        <v>113</v>
      </c>
      <c r="C53" s="5" t="s">
        <v>26</v>
      </c>
      <c r="D53" s="53">
        <f ca="1">IFERROR(NOW()-VLOOKUP(B53,Table6[[#All],[Employee Name]:[Date Joined]],3,0),"")</f>
        <v>761.93863553240953</v>
      </c>
      <c r="E53" s="17"/>
      <c r="F53" s="44" t="s">
        <v>2</v>
      </c>
      <c r="G53" s="21"/>
      <c r="H53" s="21"/>
      <c r="I53" s="44" t="s">
        <v>2</v>
      </c>
      <c r="J53" s="23"/>
      <c r="K53" s="26">
        <f>COUNTIF('Q1'!$F53:$J53,"yes")</f>
        <v>2</v>
      </c>
      <c r="L53" s="27">
        <f t="shared" si="0"/>
        <v>0</v>
      </c>
      <c r="M53" s="27">
        <f t="shared" si="1"/>
        <v>2</v>
      </c>
      <c r="N53" s="8">
        <f>IFERROR('Q1'!$K53/'Q1'!$M53,"")</f>
        <v>1</v>
      </c>
      <c r="Q53" t="str">
        <f>IFERROR(IF((DATE(2023,1,1) - VLOOKUP(B53,Table6[],3,0)) &lt;=365,"Y","N"),"N")</f>
        <v>Y</v>
      </c>
    </row>
    <row r="54" spans="2:17" customFormat="1" x14ac:dyDescent="0.25">
      <c r="B54" s="5" t="s">
        <v>114</v>
      </c>
      <c r="C54" s="5" t="s">
        <v>249</v>
      </c>
      <c r="D54" s="53" t="str">
        <f ca="1">IFERROR(NOW()-VLOOKUP(B54,Table6[[#All],[Employee Name]:[Date Joined]],3,0),"")</f>
        <v/>
      </c>
      <c r="E54" s="17"/>
      <c r="F54" s="47" t="s">
        <v>44</v>
      </c>
      <c r="G54" s="21"/>
      <c r="H54" s="21"/>
      <c r="I54" s="47" t="s">
        <v>44</v>
      </c>
      <c r="J54" s="23"/>
      <c r="K54" s="26">
        <f>COUNTIF('Q1'!$F54:$J54,"yes")</f>
        <v>0</v>
      </c>
      <c r="L54" s="27">
        <f t="shared" si="0"/>
        <v>0</v>
      </c>
      <c r="M54" s="27">
        <f t="shared" si="1"/>
        <v>0</v>
      </c>
      <c r="N54" s="8" t="str">
        <f>IFERROR('Q1'!$K54/'Q1'!$M54,"")</f>
        <v/>
      </c>
      <c r="Q54" t="str">
        <f>IFERROR(IF((DATE(2023,1,1) - VLOOKUP(B54,Table6[],3,0)) &lt;=365,"Y","N"),"N")</f>
        <v>N</v>
      </c>
    </row>
    <row r="55" spans="2:17" customFormat="1" x14ac:dyDescent="0.25">
      <c r="B55" s="5" t="s">
        <v>115</v>
      </c>
      <c r="C55" s="5" t="s">
        <v>26</v>
      </c>
      <c r="D55" s="53">
        <f ca="1">IFERROR(NOW()-VLOOKUP(B55,Table6[[#All],[Employee Name]:[Date Joined]],3,0),"")</f>
        <v>761.93863553240953</v>
      </c>
      <c r="E55" s="17"/>
      <c r="F55" s="44" t="s">
        <v>2</v>
      </c>
      <c r="G55" s="21"/>
      <c r="H55" s="21"/>
      <c r="I55" s="44" t="s">
        <v>2</v>
      </c>
      <c r="J55" s="23"/>
      <c r="K55" s="26">
        <f>COUNTIF('Q1'!$F55:$J55,"yes")</f>
        <v>2</v>
      </c>
      <c r="L55" s="27">
        <f t="shared" si="0"/>
        <v>0</v>
      </c>
      <c r="M55" s="27">
        <f t="shared" si="1"/>
        <v>2</v>
      </c>
      <c r="N55" s="8">
        <f>IFERROR('Q1'!$K55/'Q1'!$M55,"")</f>
        <v>1</v>
      </c>
      <c r="Q55" t="str">
        <f>IFERROR(IF((DATE(2023,1,1) - VLOOKUP(B55,Table6[],3,0)) &lt;=365,"Y","N"),"N")</f>
        <v>Y</v>
      </c>
    </row>
    <row r="56" spans="2:17" customFormat="1" x14ac:dyDescent="0.25">
      <c r="B56" s="5" t="s">
        <v>116</v>
      </c>
      <c r="C56" s="5" t="s">
        <v>26</v>
      </c>
      <c r="D56" s="53">
        <f ca="1">IFERROR(NOW()-VLOOKUP(B56,Table6[[#All],[Employee Name]:[Date Joined]],3,0),"")</f>
        <v>692.93863553240953</v>
      </c>
      <c r="E56" s="17"/>
      <c r="F56" s="45" t="s">
        <v>3</v>
      </c>
      <c r="G56" s="21"/>
      <c r="H56" s="21"/>
      <c r="I56" s="44" t="s">
        <v>2</v>
      </c>
      <c r="J56" s="23"/>
      <c r="K56" s="26">
        <f>COUNTIF('Q1'!$F56:$J56,"yes")</f>
        <v>1</v>
      </c>
      <c r="L56" s="27">
        <f t="shared" si="0"/>
        <v>1</v>
      </c>
      <c r="M56" s="27">
        <f t="shared" si="1"/>
        <v>2</v>
      </c>
      <c r="N56" s="8">
        <f>IFERROR('Q1'!$K56/'Q1'!$M56,"")</f>
        <v>0.5</v>
      </c>
      <c r="Q56" t="str">
        <f>IFERROR(IF((DATE(2023,1,1) - VLOOKUP(B56,Table6[],3,0)) &lt;=365,"Y","N"),"N")</f>
        <v>Y</v>
      </c>
    </row>
    <row r="57" spans="2:17" customFormat="1" x14ac:dyDescent="0.25">
      <c r="B57" s="5" t="s">
        <v>117</v>
      </c>
      <c r="C57" s="5" t="s">
        <v>26</v>
      </c>
      <c r="D57" s="53">
        <f ca="1">IFERROR(NOW()-VLOOKUP(B57,Table6[[#All],[Employee Name]:[Date Joined]],3,0),"")</f>
        <v>3188.9386355324095</v>
      </c>
      <c r="E57" s="17"/>
      <c r="F57" s="44" t="s">
        <v>2</v>
      </c>
      <c r="G57" s="21"/>
      <c r="H57" s="21"/>
      <c r="I57" s="44" t="s">
        <v>2</v>
      </c>
      <c r="J57" s="23"/>
      <c r="K57" s="26">
        <f>COUNTIF('Q1'!$F57:$J57,"yes")</f>
        <v>2</v>
      </c>
      <c r="L57" s="27">
        <f t="shared" si="0"/>
        <v>0</v>
      </c>
      <c r="M57" s="27">
        <f t="shared" si="1"/>
        <v>2</v>
      </c>
      <c r="N57" s="8">
        <f>IFERROR('Q1'!$K57/'Q1'!$M57,"")</f>
        <v>1</v>
      </c>
      <c r="Q57" t="str">
        <f>IFERROR(IF((DATE(2023,1,1) - VLOOKUP(B57,Table6[],3,0)) &lt;=365,"Y","N"),"N")</f>
        <v>N</v>
      </c>
    </row>
    <row r="58" spans="2:17" customFormat="1" x14ac:dyDescent="0.25">
      <c r="B58" s="5" t="s">
        <v>118</v>
      </c>
      <c r="C58" s="5" t="s">
        <v>26</v>
      </c>
      <c r="D58" s="53">
        <f ca="1">IFERROR(NOW()-VLOOKUP(B58,Table6[[#All],[Employee Name]:[Date Joined]],3,0),"")</f>
        <v>1348.9386355324095</v>
      </c>
      <c r="E58" s="17"/>
      <c r="F58" s="44" t="s">
        <v>2</v>
      </c>
      <c r="G58" s="21"/>
      <c r="H58" s="21"/>
      <c r="I58" s="44" t="s">
        <v>2</v>
      </c>
      <c r="J58" s="23"/>
      <c r="K58" s="26">
        <f>COUNTIF('Q1'!$F58:$J58,"yes")</f>
        <v>2</v>
      </c>
      <c r="L58" s="27">
        <f t="shared" si="0"/>
        <v>0</v>
      </c>
      <c r="M58" s="27">
        <f t="shared" si="1"/>
        <v>2</v>
      </c>
      <c r="N58" s="8">
        <f>IFERROR('Q1'!$K58/'Q1'!$M58,"")</f>
        <v>1</v>
      </c>
      <c r="Q58" t="str">
        <f>IFERROR(IF((DATE(2023,1,1) - VLOOKUP(B58,Table6[],3,0)) &lt;=365,"Y","N"),"N")</f>
        <v>N</v>
      </c>
    </row>
    <row r="59" spans="2:17" customFormat="1" x14ac:dyDescent="0.25">
      <c r="B59" s="5" t="s">
        <v>119</v>
      </c>
      <c r="C59" s="5" t="s">
        <v>26</v>
      </c>
      <c r="D59" s="53">
        <f ca="1">IFERROR(NOW()-VLOOKUP(B59,Table6[[#All],[Employee Name]:[Date Joined]],3,0),"")</f>
        <v>1348.9386355324095</v>
      </c>
      <c r="E59" s="17"/>
      <c r="F59" s="45" t="s">
        <v>3</v>
      </c>
      <c r="G59" s="21"/>
      <c r="H59" s="21"/>
      <c r="I59" s="44" t="s">
        <v>2</v>
      </c>
      <c r="J59" s="23"/>
      <c r="K59" s="26">
        <f>COUNTIF('Q1'!$F59:$J59,"yes")</f>
        <v>1</v>
      </c>
      <c r="L59" s="27">
        <f t="shared" si="0"/>
        <v>1</v>
      </c>
      <c r="M59" s="27">
        <f t="shared" si="1"/>
        <v>2</v>
      </c>
      <c r="N59" s="8">
        <f>IFERROR('Q1'!$K59/'Q1'!$M59,"")</f>
        <v>0.5</v>
      </c>
      <c r="Q59" t="str">
        <f>IFERROR(IF((DATE(2023,1,1) - VLOOKUP(B59,Table6[],3,0)) &lt;=365,"Y","N"),"N")</f>
        <v>N</v>
      </c>
    </row>
    <row r="60" spans="2:17" customFormat="1" x14ac:dyDescent="0.25">
      <c r="B60" s="5" t="s">
        <v>120</v>
      </c>
      <c r="C60" s="5" t="s">
        <v>26</v>
      </c>
      <c r="D60" s="53">
        <f ca="1">IFERROR(NOW()-VLOOKUP(B60,Table6[[#All],[Employee Name]:[Date Joined]],3,0),"")</f>
        <v>2869.9386355324095</v>
      </c>
      <c r="E60" s="17"/>
      <c r="F60" s="44" t="s">
        <v>2</v>
      </c>
      <c r="G60" s="21"/>
      <c r="H60" s="21"/>
      <c r="I60" s="44" t="s">
        <v>2</v>
      </c>
      <c r="J60" s="23"/>
      <c r="K60" s="26">
        <f>COUNTIF('Q1'!$F60:$J60,"yes")</f>
        <v>2</v>
      </c>
      <c r="L60" s="27">
        <f t="shared" si="0"/>
        <v>0</v>
      </c>
      <c r="M60" s="27">
        <f t="shared" si="1"/>
        <v>2</v>
      </c>
      <c r="N60" s="8">
        <f>IFERROR('Q1'!$K60/'Q1'!$M60,"")</f>
        <v>1</v>
      </c>
      <c r="Q60" t="str">
        <f>IFERROR(IF((DATE(2023,1,1) - VLOOKUP(B60,Table6[],3,0)) &lt;=365,"Y","N"),"N")</f>
        <v>N</v>
      </c>
    </row>
    <row r="61" spans="2:17" customFormat="1" x14ac:dyDescent="0.25">
      <c r="B61" s="5" t="s">
        <v>121</v>
      </c>
      <c r="C61" s="5" t="s">
        <v>26</v>
      </c>
      <c r="D61" s="53">
        <f ca="1">IFERROR(NOW()-VLOOKUP(B61,Table6[[#All],[Employee Name]:[Date Joined]],3,0),"")</f>
        <v>2180.9386355324095</v>
      </c>
      <c r="E61" s="17"/>
      <c r="F61" s="44" t="s">
        <v>2</v>
      </c>
      <c r="G61" s="21"/>
      <c r="H61" s="21"/>
      <c r="I61" s="44" t="s">
        <v>2</v>
      </c>
      <c r="J61" s="23"/>
      <c r="K61" s="26">
        <f>COUNTIF('Q1'!$F61:$J61,"yes")</f>
        <v>2</v>
      </c>
      <c r="L61" s="27">
        <f t="shared" si="0"/>
        <v>0</v>
      </c>
      <c r="M61" s="27">
        <f t="shared" ref="M61:M123" si="2">K61+L61</f>
        <v>2</v>
      </c>
      <c r="N61" s="8">
        <f>IFERROR('Q1'!$K61/'Q1'!$M61,"")</f>
        <v>1</v>
      </c>
      <c r="Q61" t="str">
        <f>IFERROR(IF((DATE(2023,1,1) - VLOOKUP(B61,Table6[],3,0)) &lt;=365,"Y","N"),"N")</f>
        <v>N</v>
      </c>
    </row>
    <row r="62" spans="2:17" customFormat="1" x14ac:dyDescent="0.25">
      <c r="B62" s="5" t="s">
        <v>122</v>
      </c>
      <c r="C62" s="5" t="s">
        <v>26</v>
      </c>
      <c r="D62" s="53">
        <f ca="1">IFERROR(NOW()-VLOOKUP(B62,Table6[[#All],[Employee Name]:[Date Joined]],3,0),"")</f>
        <v>1070.9386355324095</v>
      </c>
      <c r="E62" s="17"/>
      <c r="F62" s="45" t="s">
        <v>3</v>
      </c>
      <c r="G62" s="21"/>
      <c r="H62" s="21"/>
      <c r="I62" s="44" t="s">
        <v>2</v>
      </c>
      <c r="J62" s="23"/>
      <c r="K62" s="26">
        <f>COUNTIF('Q1'!$F62:$J62,"yes")</f>
        <v>1</v>
      </c>
      <c r="L62" s="27">
        <f t="shared" ref="L62:L124" si="3">COUNTIF(E62:J62,"No")</f>
        <v>1</v>
      </c>
      <c r="M62" s="27">
        <f t="shared" si="2"/>
        <v>2</v>
      </c>
      <c r="N62" s="8">
        <f>IFERROR('Q1'!$K62/'Q1'!$M62,"")</f>
        <v>0.5</v>
      </c>
      <c r="Q62" t="str">
        <f>IFERROR(IF((DATE(2023,1,1) - VLOOKUP(B62,Table6[],3,0)) &lt;=365,"Y","N"),"N")</f>
        <v>N</v>
      </c>
    </row>
    <row r="63" spans="2:17" customFormat="1" x14ac:dyDescent="0.25">
      <c r="B63" s="5" t="s">
        <v>123</v>
      </c>
      <c r="C63" s="5" t="s">
        <v>26</v>
      </c>
      <c r="D63" s="53">
        <f ca="1">IFERROR(NOW()-VLOOKUP(B63,Table6[[#All],[Employee Name]:[Date Joined]],3,0),"")</f>
        <v>2756.9386355324095</v>
      </c>
      <c r="E63" s="17"/>
      <c r="F63" s="44" t="s">
        <v>2</v>
      </c>
      <c r="G63" s="21"/>
      <c r="H63" s="21"/>
      <c r="I63" s="44" t="s">
        <v>2</v>
      </c>
      <c r="J63" s="23"/>
      <c r="K63" s="26">
        <f>COUNTIF('Q1'!$F63:$J63,"yes")</f>
        <v>2</v>
      </c>
      <c r="L63" s="27">
        <f t="shared" si="3"/>
        <v>0</v>
      </c>
      <c r="M63" s="27">
        <f t="shared" si="2"/>
        <v>2</v>
      </c>
      <c r="N63" s="8">
        <f>IFERROR('Q1'!$K63/'Q1'!$M63,"")</f>
        <v>1</v>
      </c>
      <c r="Q63" t="str">
        <f>IFERROR(IF((DATE(2023,1,1) - VLOOKUP(B63,Table6[],3,0)) &lt;=365,"Y","N"),"N")</f>
        <v>N</v>
      </c>
    </row>
    <row r="64" spans="2:17" customFormat="1" x14ac:dyDescent="0.25">
      <c r="B64" s="5" t="s">
        <v>124</v>
      </c>
      <c r="C64" s="5" t="s">
        <v>26</v>
      </c>
      <c r="D64" s="53">
        <f ca="1">IFERROR(NOW()-VLOOKUP(B64,Table6[[#All],[Employee Name]:[Date Joined]],3,0),"")</f>
        <v>6255.9386355324095</v>
      </c>
      <c r="E64" s="17"/>
      <c r="F64" s="45" t="s">
        <v>3</v>
      </c>
      <c r="G64" s="21"/>
      <c r="H64" s="21"/>
      <c r="I64" s="44" t="s">
        <v>2</v>
      </c>
      <c r="J64" s="23"/>
      <c r="K64" s="26">
        <f>COUNTIF('Q1'!$F64:$J64,"yes")</f>
        <v>1</v>
      </c>
      <c r="L64" s="27">
        <f t="shared" si="3"/>
        <v>1</v>
      </c>
      <c r="M64" s="27">
        <f t="shared" si="2"/>
        <v>2</v>
      </c>
      <c r="N64" s="8">
        <f>IFERROR('Q1'!$K64/'Q1'!$M64,"")</f>
        <v>0.5</v>
      </c>
      <c r="Q64" t="str">
        <f>IFERROR(IF((DATE(2023,1,1) - VLOOKUP(B64,Table6[],3,0)) &lt;=365,"Y","N"),"N")</f>
        <v>N</v>
      </c>
    </row>
    <row r="65" spans="2:17" customFormat="1" x14ac:dyDescent="0.25">
      <c r="B65" s="5" t="s">
        <v>125</v>
      </c>
      <c r="C65" s="5" t="s">
        <v>26</v>
      </c>
      <c r="D65" s="53">
        <f ca="1">IFERROR(NOW()-VLOOKUP(B65,Table6[[#All],[Employee Name]:[Date Joined]],3,0),"")</f>
        <v>1132.9386355324095</v>
      </c>
      <c r="E65" s="17"/>
      <c r="F65" s="44" t="s">
        <v>2</v>
      </c>
      <c r="G65" s="21"/>
      <c r="H65" s="21"/>
      <c r="I65" s="44" t="s">
        <v>2</v>
      </c>
      <c r="J65" s="23"/>
      <c r="K65" s="26">
        <f>COUNTIF('Q1'!$F65:$J65,"yes")</f>
        <v>2</v>
      </c>
      <c r="L65" s="27">
        <f t="shared" si="3"/>
        <v>0</v>
      </c>
      <c r="M65" s="27">
        <f t="shared" si="2"/>
        <v>2</v>
      </c>
      <c r="N65" s="8">
        <f>IFERROR('Q1'!$K65/'Q1'!$M65,"")</f>
        <v>1</v>
      </c>
      <c r="Q65" t="str">
        <f>IFERROR(IF((DATE(2023,1,1) - VLOOKUP(B65,Table6[],3,0)) &lt;=365,"Y","N"),"N")</f>
        <v>N</v>
      </c>
    </row>
    <row r="66" spans="2:17" customFormat="1" x14ac:dyDescent="0.25">
      <c r="B66" s="5" t="s">
        <v>126</v>
      </c>
      <c r="C66" s="5" t="s">
        <v>26</v>
      </c>
      <c r="D66" s="53">
        <f ca="1">IFERROR(NOW()-VLOOKUP(B66,Table6[[#All],[Employee Name]:[Date Joined]],3,0),"")</f>
        <v>1056.9386355324095</v>
      </c>
      <c r="E66" s="17"/>
      <c r="F66" s="44" t="s">
        <v>2</v>
      </c>
      <c r="G66" s="21"/>
      <c r="H66" s="21"/>
      <c r="I66" s="44" t="s">
        <v>2</v>
      </c>
      <c r="J66" s="23"/>
      <c r="K66" s="26">
        <f>COUNTIF('Q1'!$F66:$J66,"yes")</f>
        <v>2</v>
      </c>
      <c r="L66" s="27">
        <f t="shared" si="3"/>
        <v>0</v>
      </c>
      <c r="M66" s="27">
        <f t="shared" si="2"/>
        <v>2</v>
      </c>
      <c r="N66" s="8">
        <f>IFERROR('Q1'!$K66/'Q1'!$M66,"")</f>
        <v>1</v>
      </c>
      <c r="Q66" t="str">
        <f>IFERROR(IF((DATE(2023,1,1) - VLOOKUP(B66,Table6[],3,0)) &lt;=365,"Y","N"),"N")</f>
        <v>N</v>
      </c>
    </row>
    <row r="67" spans="2:17" customFormat="1" x14ac:dyDescent="0.25">
      <c r="B67" s="5" t="s">
        <v>127</v>
      </c>
      <c r="C67" s="5" t="s">
        <v>26</v>
      </c>
      <c r="D67" s="53">
        <f ca="1">IFERROR(NOW()-VLOOKUP(B67,Table6[[#All],[Employee Name]:[Date Joined]],3,0),"")</f>
        <v>664.93863553240953</v>
      </c>
      <c r="E67" s="17"/>
      <c r="F67" s="44" t="s">
        <v>2</v>
      </c>
      <c r="G67" s="21"/>
      <c r="H67" s="21"/>
      <c r="I67" s="44" t="s">
        <v>2</v>
      </c>
      <c r="J67" s="23"/>
      <c r="K67" s="26">
        <f>COUNTIF('Q1'!$F67:$J67,"yes")</f>
        <v>2</v>
      </c>
      <c r="L67" s="27">
        <f t="shared" si="3"/>
        <v>0</v>
      </c>
      <c r="M67" s="27">
        <f t="shared" si="2"/>
        <v>2</v>
      </c>
      <c r="N67" s="8">
        <f>IFERROR('Q1'!$K67/'Q1'!$M67,"")</f>
        <v>1</v>
      </c>
      <c r="Q67" t="str">
        <f>IFERROR(IF((DATE(2023,1,1) - VLOOKUP(B67,Table6[],3,0)) &lt;=365,"Y","N"),"N")</f>
        <v>Y</v>
      </c>
    </row>
    <row r="68" spans="2:17" customFormat="1" x14ac:dyDescent="0.25">
      <c r="B68" s="5" t="s">
        <v>128</v>
      </c>
      <c r="C68" s="5" t="s">
        <v>27</v>
      </c>
      <c r="D68" s="53">
        <f ca="1">IFERROR(NOW()-VLOOKUP(B68,Table6[[#All],[Employee Name]:[Date Joined]],3,0),"")</f>
        <v>664.93863553240953</v>
      </c>
      <c r="E68" s="17"/>
      <c r="F68" s="44" t="s">
        <v>2</v>
      </c>
      <c r="G68" s="21"/>
      <c r="H68" s="21"/>
      <c r="I68" s="44" t="s">
        <v>2</v>
      </c>
      <c r="J68" s="23"/>
      <c r="K68" s="26">
        <f>COUNTIF('Q1'!$F68:$J68,"yes")</f>
        <v>2</v>
      </c>
      <c r="L68" s="27">
        <f t="shared" si="3"/>
        <v>0</v>
      </c>
      <c r="M68" s="27">
        <f t="shared" si="2"/>
        <v>2</v>
      </c>
      <c r="N68" s="8">
        <f>IFERROR('Q1'!$K68/'Q1'!$M68,"")</f>
        <v>1</v>
      </c>
      <c r="Q68" t="str">
        <f>IFERROR(IF((DATE(2023,1,1) - VLOOKUP(B68,Table6[],3,0)) &lt;=365,"Y","N"),"N")</f>
        <v>Y</v>
      </c>
    </row>
    <row r="69" spans="2:17" customFormat="1" x14ac:dyDescent="0.25">
      <c r="B69" s="5" t="s">
        <v>129</v>
      </c>
      <c r="C69" s="5" t="s">
        <v>27</v>
      </c>
      <c r="D69" s="53">
        <f ca="1">IFERROR(NOW()-VLOOKUP(B69,Table6[[#All],[Employee Name]:[Date Joined]],3,0),"")</f>
        <v>2608.9386355324095</v>
      </c>
      <c r="E69" s="17"/>
      <c r="F69" s="45" t="s">
        <v>3</v>
      </c>
      <c r="G69" s="21"/>
      <c r="H69" s="21"/>
      <c r="I69" s="45" t="s">
        <v>3</v>
      </c>
      <c r="J69" s="23"/>
      <c r="K69" s="26">
        <f>COUNTIF('Q1'!$F69:$J69,"yes")</f>
        <v>0</v>
      </c>
      <c r="L69" s="27">
        <f t="shared" si="3"/>
        <v>2</v>
      </c>
      <c r="M69" s="27">
        <f t="shared" si="2"/>
        <v>2</v>
      </c>
      <c r="N69" s="8">
        <f>IFERROR('Q1'!$K69/'Q1'!$M69,"")</f>
        <v>0</v>
      </c>
      <c r="Q69" t="str">
        <f>IFERROR(IF((DATE(2023,1,1) - VLOOKUP(B69,Table6[],3,0)) &lt;=365,"Y","N"),"N")</f>
        <v>N</v>
      </c>
    </row>
    <row r="70" spans="2:17" customFormat="1" x14ac:dyDescent="0.25">
      <c r="B70" s="5" t="s">
        <v>130</v>
      </c>
      <c r="C70" s="5" t="s">
        <v>27</v>
      </c>
      <c r="D70" s="53">
        <f ca="1">IFERROR(NOW()-VLOOKUP(B70,Table6[[#All],[Employee Name]:[Date Joined]],3,0),"")</f>
        <v>3639.9386355324095</v>
      </c>
      <c r="E70" s="17"/>
      <c r="F70" s="45" t="s">
        <v>3</v>
      </c>
      <c r="G70" s="21"/>
      <c r="H70" s="21"/>
      <c r="I70" s="44" t="s">
        <v>2</v>
      </c>
      <c r="J70" s="23"/>
      <c r="K70" s="26">
        <f>COUNTIF('Q1'!$F70:$J70,"yes")</f>
        <v>1</v>
      </c>
      <c r="L70" s="27">
        <f t="shared" si="3"/>
        <v>1</v>
      </c>
      <c r="M70" s="27">
        <f t="shared" si="2"/>
        <v>2</v>
      </c>
      <c r="N70" s="8">
        <f>IFERROR('Q1'!$K70/'Q1'!$M70,"")</f>
        <v>0.5</v>
      </c>
      <c r="Q70" t="str">
        <f>IFERROR(IF((DATE(2023,1,1) - VLOOKUP(B70,Table6[],3,0)) &lt;=365,"Y","N"),"N")</f>
        <v>N</v>
      </c>
    </row>
    <row r="71" spans="2:17" customFormat="1" x14ac:dyDescent="0.25">
      <c r="B71" s="5" t="s">
        <v>132</v>
      </c>
      <c r="C71" s="5" t="s">
        <v>27</v>
      </c>
      <c r="D71" s="53">
        <f ca="1">IFERROR(NOW()-VLOOKUP(B71,Table6[[#All],[Employee Name]:[Date Joined]],3,0),"")</f>
        <v>727.93863553240953</v>
      </c>
      <c r="E71" s="17"/>
      <c r="F71" s="44" t="s">
        <v>2</v>
      </c>
      <c r="G71" s="21"/>
      <c r="H71" s="21"/>
      <c r="I71" s="44" t="s">
        <v>2</v>
      </c>
      <c r="J71" s="23"/>
      <c r="K71" s="26">
        <f>COUNTIF('Q1'!$F71:$J71,"yes")</f>
        <v>2</v>
      </c>
      <c r="L71" s="27">
        <f t="shared" si="3"/>
        <v>0</v>
      </c>
      <c r="M71" s="27">
        <f t="shared" si="2"/>
        <v>2</v>
      </c>
      <c r="N71" s="8">
        <f>IFERROR('Q1'!$K71/'Q1'!$M71,"")</f>
        <v>1</v>
      </c>
      <c r="Q71" t="str">
        <f>IFERROR(IF((DATE(2023,1,1) - VLOOKUP(B71,Table6[],3,0)) &lt;=365,"Y","N"),"N")</f>
        <v>Y</v>
      </c>
    </row>
    <row r="72" spans="2:17" customFormat="1" x14ac:dyDescent="0.25">
      <c r="B72" s="5" t="s">
        <v>133</v>
      </c>
      <c r="C72" s="5" t="s">
        <v>27</v>
      </c>
      <c r="D72" s="53">
        <f ca="1">IFERROR(NOW()-VLOOKUP(B72,Table6[[#All],[Employee Name]:[Date Joined]],3,0),"")</f>
        <v>1496.9386355324095</v>
      </c>
      <c r="E72" s="17"/>
      <c r="F72" s="44" t="s">
        <v>2</v>
      </c>
      <c r="G72" s="21"/>
      <c r="H72" s="21"/>
      <c r="I72" s="44" t="s">
        <v>2</v>
      </c>
      <c r="J72" s="23"/>
      <c r="K72" s="26">
        <f>COUNTIF('Q1'!$F72:$J72,"yes")</f>
        <v>2</v>
      </c>
      <c r="L72" s="27">
        <f t="shared" si="3"/>
        <v>0</v>
      </c>
      <c r="M72" s="27">
        <f t="shared" si="2"/>
        <v>2</v>
      </c>
      <c r="N72" s="8">
        <f>IFERROR('Q1'!$K72/'Q1'!$M72,"")</f>
        <v>1</v>
      </c>
      <c r="Q72" t="str">
        <f>IFERROR(IF((DATE(2023,1,1) - VLOOKUP(B72,Table6[],3,0)) &lt;=365,"Y","N"),"N")</f>
        <v>N</v>
      </c>
    </row>
    <row r="73" spans="2:17" customFormat="1" x14ac:dyDescent="0.25">
      <c r="B73" s="5" t="s">
        <v>134</v>
      </c>
      <c r="C73" s="5" t="s">
        <v>27</v>
      </c>
      <c r="D73" s="53">
        <f ca="1">IFERROR(NOW()-VLOOKUP(B73,Table6[[#All],[Employee Name]:[Date Joined]],3,0),"")</f>
        <v>1965.9386355324095</v>
      </c>
      <c r="E73" s="17"/>
      <c r="F73" s="44" t="s">
        <v>2</v>
      </c>
      <c r="G73" s="21"/>
      <c r="H73" s="21"/>
      <c r="I73" s="44" t="s">
        <v>2</v>
      </c>
      <c r="J73" s="23"/>
      <c r="K73" s="26">
        <f>COUNTIF('Q1'!$F73:$J73,"yes")</f>
        <v>2</v>
      </c>
      <c r="L73" s="27">
        <f t="shared" si="3"/>
        <v>0</v>
      </c>
      <c r="M73" s="27">
        <f t="shared" si="2"/>
        <v>2</v>
      </c>
      <c r="N73" s="8">
        <f>IFERROR('Q1'!$K73/'Q1'!$M73,"")</f>
        <v>1</v>
      </c>
      <c r="Q73" t="str">
        <f>IFERROR(IF((DATE(2023,1,1) - VLOOKUP(B73,Table6[],3,0)) &lt;=365,"Y","N"),"N")</f>
        <v>N</v>
      </c>
    </row>
    <row r="74" spans="2:17" customFormat="1" x14ac:dyDescent="0.25">
      <c r="B74" s="5" t="s">
        <v>135</v>
      </c>
      <c r="C74" s="5" t="s">
        <v>27</v>
      </c>
      <c r="D74" s="53">
        <f ca="1">IFERROR(NOW()-VLOOKUP(B74,Table6[[#All],[Employee Name]:[Date Joined]],3,0),"")</f>
        <v>447.93863553240953</v>
      </c>
      <c r="E74" s="17"/>
      <c r="F74" s="44" t="s">
        <v>2</v>
      </c>
      <c r="G74" s="21"/>
      <c r="H74" s="21"/>
      <c r="I74" s="44" t="s">
        <v>2</v>
      </c>
      <c r="J74" s="23"/>
      <c r="K74" s="26">
        <f>COUNTIF('Q1'!$F74:$J74,"yes")</f>
        <v>2</v>
      </c>
      <c r="L74" s="27">
        <f t="shared" si="3"/>
        <v>0</v>
      </c>
      <c r="M74" s="27">
        <f t="shared" si="2"/>
        <v>2</v>
      </c>
      <c r="N74" s="8">
        <f>IFERROR('Q1'!$K74/'Q1'!$M74,"")</f>
        <v>1</v>
      </c>
      <c r="Q74" t="str">
        <f>IFERROR(IF((DATE(2023,1,1) - VLOOKUP(B74,Table6[],3,0)) &lt;=365,"Y","N"),"N")</f>
        <v>Y</v>
      </c>
    </row>
    <row r="75" spans="2:17" customFormat="1" x14ac:dyDescent="0.25">
      <c r="B75" s="5" t="s">
        <v>136</v>
      </c>
      <c r="C75" s="5" t="s">
        <v>27</v>
      </c>
      <c r="D75" s="53">
        <f ca="1">IFERROR(NOW()-VLOOKUP(B75,Table6[[#All],[Employee Name]:[Date Joined]],3,0),"")</f>
        <v>2470.9386355324095</v>
      </c>
      <c r="E75" s="17"/>
      <c r="F75" s="44" t="s">
        <v>2</v>
      </c>
      <c r="G75" s="21"/>
      <c r="H75" s="21"/>
      <c r="I75" s="44" t="s">
        <v>2</v>
      </c>
      <c r="J75" s="23"/>
      <c r="K75" s="26">
        <f>COUNTIF('Q1'!$F75:$J75,"yes")</f>
        <v>2</v>
      </c>
      <c r="L75" s="27">
        <f t="shared" si="3"/>
        <v>0</v>
      </c>
      <c r="M75" s="27">
        <f t="shared" si="2"/>
        <v>2</v>
      </c>
      <c r="N75" s="8">
        <f>IFERROR('Q1'!$K75/'Q1'!$M75,"")</f>
        <v>1</v>
      </c>
      <c r="Q75" t="str">
        <f>IFERROR(IF((DATE(2023,1,1) - VLOOKUP(B75,Table6[],3,0)) &lt;=365,"Y","N"),"N")</f>
        <v>N</v>
      </c>
    </row>
    <row r="76" spans="2:17" customFormat="1" x14ac:dyDescent="0.25">
      <c r="B76" s="5" t="s">
        <v>139</v>
      </c>
      <c r="C76" s="5" t="s">
        <v>27</v>
      </c>
      <c r="D76" s="53">
        <f ca="1">IFERROR(NOW()-VLOOKUP(B76,Table6[[#All],[Employee Name]:[Date Joined]],3,0),"")</f>
        <v>600.93863553240953</v>
      </c>
      <c r="E76" s="17"/>
      <c r="F76" s="45" t="s">
        <v>3</v>
      </c>
      <c r="G76" s="21"/>
      <c r="H76" s="21"/>
      <c r="I76" s="44" t="s">
        <v>2</v>
      </c>
      <c r="J76" s="23"/>
      <c r="K76" s="26">
        <f>COUNTIF('Q1'!$F76:$J76,"yes")</f>
        <v>1</v>
      </c>
      <c r="L76" s="27">
        <f t="shared" si="3"/>
        <v>1</v>
      </c>
      <c r="M76" s="27">
        <f t="shared" si="2"/>
        <v>2</v>
      </c>
      <c r="N76" s="8">
        <f>IFERROR('Q1'!$K76/'Q1'!$M76,"")</f>
        <v>0.5</v>
      </c>
      <c r="Q76" t="str">
        <f>IFERROR(IF((DATE(2023,1,1) - VLOOKUP(B76,Table6[],3,0)) &lt;=365,"Y","N"),"N")</f>
        <v>Y</v>
      </c>
    </row>
    <row r="77" spans="2:17" customFormat="1" x14ac:dyDescent="0.25">
      <c r="B77" s="5" t="s">
        <v>140</v>
      </c>
      <c r="C77" s="5" t="s">
        <v>27</v>
      </c>
      <c r="D77" s="53">
        <f ca="1">IFERROR(NOW()-VLOOKUP(B77,Table6[[#All],[Employee Name]:[Date Joined]],3,0),"")</f>
        <v>761.93863553240953</v>
      </c>
      <c r="E77" s="17"/>
      <c r="F77" s="44" t="s">
        <v>2</v>
      </c>
      <c r="G77" s="21"/>
      <c r="H77" s="21"/>
      <c r="I77" s="44" t="s">
        <v>2</v>
      </c>
      <c r="J77" s="23"/>
      <c r="K77" s="26">
        <f>COUNTIF('Q1'!$F77:$J77,"yes")</f>
        <v>2</v>
      </c>
      <c r="L77" s="27">
        <f t="shared" si="3"/>
        <v>0</v>
      </c>
      <c r="M77" s="27">
        <f t="shared" si="2"/>
        <v>2</v>
      </c>
      <c r="N77" s="8">
        <f>IFERROR('Q1'!$K77/'Q1'!$M77,"")</f>
        <v>1</v>
      </c>
      <c r="Q77" t="str">
        <f>IFERROR(IF((DATE(2023,1,1) - VLOOKUP(B77,Table6[],3,0)) &lt;=365,"Y","N"),"N")</f>
        <v>Y</v>
      </c>
    </row>
    <row r="78" spans="2:17" customFormat="1" x14ac:dyDescent="0.25">
      <c r="B78" s="5" t="s">
        <v>141</v>
      </c>
      <c r="C78" s="5" t="s">
        <v>28</v>
      </c>
      <c r="D78" s="53">
        <f ca="1">IFERROR(NOW()-VLOOKUP(B78,Table6[[#All],[Employee Name]:[Date Joined]],3,0),"")</f>
        <v>768.93863553240953</v>
      </c>
      <c r="E78" s="17"/>
      <c r="F78" s="45" t="s">
        <v>3</v>
      </c>
      <c r="G78" s="21"/>
      <c r="H78" s="21"/>
      <c r="I78" s="44" t="s">
        <v>2</v>
      </c>
      <c r="J78" s="23"/>
      <c r="K78" s="26">
        <f>COUNTIF('Q1'!$F78:$J78,"yes")</f>
        <v>1</v>
      </c>
      <c r="L78" s="27">
        <f t="shared" si="3"/>
        <v>1</v>
      </c>
      <c r="M78" s="27">
        <f t="shared" si="2"/>
        <v>2</v>
      </c>
      <c r="N78" s="8">
        <f>IFERROR('Q1'!$K78/'Q1'!$M78,"")</f>
        <v>0.5</v>
      </c>
      <c r="Q78" t="str">
        <f>IFERROR(IF((DATE(2023,1,1) - VLOOKUP(B78,Table6[],3,0)) &lt;=365,"Y","N"),"N")</f>
        <v>Y</v>
      </c>
    </row>
    <row r="79" spans="2:17" customFormat="1" x14ac:dyDescent="0.25">
      <c r="B79" s="5" t="s">
        <v>142</v>
      </c>
      <c r="C79" s="5" t="s">
        <v>28</v>
      </c>
      <c r="D79" s="53">
        <f ca="1">IFERROR(NOW()-VLOOKUP(B79,Table6[[#All],[Employee Name]:[Date Joined]],3,0),"")</f>
        <v>1166.9386355324095</v>
      </c>
      <c r="E79" s="17"/>
      <c r="F79" s="45" t="s">
        <v>3</v>
      </c>
      <c r="G79" s="21"/>
      <c r="H79" s="21"/>
      <c r="I79" s="44" t="s">
        <v>2</v>
      </c>
      <c r="J79" s="23"/>
      <c r="K79" s="26">
        <f>COUNTIF('Q1'!$F79:$J79,"yes")</f>
        <v>1</v>
      </c>
      <c r="L79" s="27">
        <f t="shared" si="3"/>
        <v>1</v>
      </c>
      <c r="M79" s="27">
        <f t="shared" si="2"/>
        <v>2</v>
      </c>
      <c r="N79" s="8">
        <f>IFERROR('Q1'!$K79/'Q1'!$M79,"")</f>
        <v>0.5</v>
      </c>
      <c r="Q79" t="str">
        <f>IFERROR(IF((DATE(2023,1,1) - VLOOKUP(B79,Table6[],3,0)) &lt;=365,"Y","N"),"N")</f>
        <v>N</v>
      </c>
    </row>
    <row r="80" spans="2:17" customFormat="1" x14ac:dyDescent="0.25">
      <c r="B80" s="5" t="s">
        <v>143</v>
      </c>
      <c r="C80" s="5" t="s">
        <v>28</v>
      </c>
      <c r="D80" s="53">
        <f ca="1">IFERROR(NOW()-VLOOKUP(B80,Table6[[#All],[Employee Name]:[Date Joined]],3,0),"")</f>
        <v>6688.9386355324095</v>
      </c>
      <c r="E80" s="17"/>
      <c r="F80" s="45" t="s">
        <v>3</v>
      </c>
      <c r="G80" s="21"/>
      <c r="H80" s="21"/>
      <c r="I80" s="44" t="s">
        <v>2</v>
      </c>
      <c r="J80" s="23"/>
      <c r="K80" s="26">
        <f>COUNTIF('Q1'!$F80:$J80,"yes")</f>
        <v>1</v>
      </c>
      <c r="L80" s="27">
        <f t="shared" si="3"/>
        <v>1</v>
      </c>
      <c r="M80" s="27">
        <f t="shared" si="2"/>
        <v>2</v>
      </c>
      <c r="N80" s="8">
        <f>IFERROR('Q1'!$K80/'Q1'!$M80,"")</f>
        <v>0.5</v>
      </c>
      <c r="Q80" t="str">
        <f>IFERROR(IF((DATE(2023,1,1) - VLOOKUP(B80,Table6[],3,0)) &lt;=365,"Y","N"),"N")</f>
        <v>N</v>
      </c>
    </row>
    <row r="81" spans="2:17" customFormat="1" x14ac:dyDescent="0.25">
      <c r="B81" s="5" t="s">
        <v>144</v>
      </c>
      <c r="C81" s="5" t="s">
        <v>28</v>
      </c>
      <c r="D81" s="53">
        <f ca="1">IFERROR(NOW()-VLOOKUP(B81,Table6[[#All],[Employee Name]:[Date Joined]],3,0),"")</f>
        <v>3729.9386355324095</v>
      </c>
      <c r="E81" s="17"/>
      <c r="F81" s="45" t="s">
        <v>3</v>
      </c>
      <c r="G81" s="21"/>
      <c r="H81" s="21"/>
      <c r="I81" s="44" t="s">
        <v>2</v>
      </c>
      <c r="J81" s="23"/>
      <c r="K81" s="26">
        <f>COUNTIF('Q1'!$F81:$J81,"yes")</f>
        <v>1</v>
      </c>
      <c r="L81" s="27">
        <f t="shared" si="3"/>
        <v>1</v>
      </c>
      <c r="M81" s="27">
        <f t="shared" si="2"/>
        <v>2</v>
      </c>
      <c r="N81" s="8">
        <f>IFERROR('Q1'!$K81/'Q1'!$M81,"")</f>
        <v>0.5</v>
      </c>
      <c r="Q81" t="str">
        <f>IFERROR(IF((DATE(2023,1,1) - VLOOKUP(B81,Table6[],3,0)) &lt;=365,"Y","N"),"N")</f>
        <v>N</v>
      </c>
    </row>
    <row r="82" spans="2:17" customFormat="1" x14ac:dyDescent="0.25">
      <c r="B82" s="5" t="s">
        <v>145</v>
      </c>
      <c r="C82" s="5" t="s">
        <v>28</v>
      </c>
      <c r="D82" s="53">
        <f ca="1">IFERROR(NOW()-VLOOKUP(B82,Table6[[#All],[Employee Name]:[Date Joined]],3,0),"")</f>
        <v>1817.9386355324095</v>
      </c>
      <c r="E82" s="17"/>
      <c r="F82" s="45" t="s">
        <v>3</v>
      </c>
      <c r="G82" s="21"/>
      <c r="H82" s="21"/>
      <c r="I82" s="44" t="s">
        <v>2</v>
      </c>
      <c r="J82" s="23"/>
      <c r="K82" s="26">
        <f>COUNTIF('Q1'!$F82:$J82,"yes")</f>
        <v>1</v>
      </c>
      <c r="L82" s="27">
        <f t="shared" si="3"/>
        <v>1</v>
      </c>
      <c r="M82" s="27">
        <f t="shared" si="2"/>
        <v>2</v>
      </c>
      <c r="N82" s="8">
        <f>IFERROR('Q1'!$K82/'Q1'!$M82,"")</f>
        <v>0.5</v>
      </c>
      <c r="Q82" t="str">
        <f>IFERROR(IF((DATE(2023,1,1) - VLOOKUP(B82,Table6[],3,0)) &lt;=365,"Y","N"),"N")</f>
        <v>N</v>
      </c>
    </row>
    <row r="83" spans="2:17" customFormat="1" x14ac:dyDescent="0.25">
      <c r="B83" s="5" t="s">
        <v>146</v>
      </c>
      <c r="C83" s="5" t="s">
        <v>28</v>
      </c>
      <c r="D83" s="53">
        <f ca="1">IFERROR(NOW()-VLOOKUP(B83,Table6[[#All],[Employee Name]:[Date Joined]],3,0),"")</f>
        <v>356.93863553240953</v>
      </c>
      <c r="E83" s="17"/>
      <c r="F83" s="47" t="s">
        <v>44</v>
      </c>
      <c r="G83" s="21"/>
      <c r="H83" s="21"/>
      <c r="I83" s="47" t="s">
        <v>44</v>
      </c>
      <c r="J83" s="23"/>
      <c r="K83" s="26">
        <f>COUNTIF('Q1'!$F83:$J83,"yes")</f>
        <v>0</v>
      </c>
      <c r="L83" s="27">
        <f t="shared" si="3"/>
        <v>0</v>
      </c>
      <c r="M83" s="27">
        <f t="shared" si="2"/>
        <v>0</v>
      </c>
      <c r="N83" s="8" t="str">
        <f>IFERROR('Q1'!$K83/'Q1'!$M83,"")</f>
        <v/>
      </c>
      <c r="Q83" t="str">
        <f>IFERROR(IF((DATE(2023,1,1) - VLOOKUP(B83,Table6[],3,0)) &lt;=365,"Y","N"),"N")</f>
        <v>Y</v>
      </c>
    </row>
    <row r="84" spans="2:17" customFormat="1" x14ac:dyDescent="0.25">
      <c r="B84" s="5" t="s">
        <v>147</v>
      </c>
      <c r="C84" s="5" t="s">
        <v>28</v>
      </c>
      <c r="D84" s="53">
        <f ca="1">IFERROR(NOW()-VLOOKUP(B84,Table6[[#All],[Employee Name]:[Date Joined]],3,0),"")</f>
        <v>2196.9386355324095</v>
      </c>
      <c r="E84" s="17"/>
      <c r="F84" s="44" t="s">
        <v>2</v>
      </c>
      <c r="G84" s="21"/>
      <c r="H84" s="21"/>
      <c r="I84" s="44" t="s">
        <v>2</v>
      </c>
      <c r="J84" s="23"/>
      <c r="K84" s="26">
        <f>COUNTIF('Q1'!$F84:$J84,"yes")</f>
        <v>2</v>
      </c>
      <c r="L84" s="27">
        <f t="shared" si="3"/>
        <v>0</v>
      </c>
      <c r="M84" s="27">
        <f t="shared" si="2"/>
        <v>2</v>
      </c>
      <c r="N84" s="8">
        <f>IFERROR('Q1'!$K84/'Q1'!$M84,"")</f>
        <v>1</v>
      </c>
      <c r="Q84" t="str">
        <f>IFERROR(IF((DATE(2023,1,1) - VLOOKUP(B84,Table6[],3,0)) &lt;=365,"Y","N"),"N")</f>
        <v>N</v>
      </c>
    </row>
    <row r="85" spans="2:17" customFormat="1" x14ac:dyDescent="0.25">
      <c r="B85" s="5" t="s">
        <v>148</v>
      </c>
      <c r="C85" s="5" t="s">
        <v>28</v>
      </c>
      <c r="D85" s="53">
        <f ca="1">IFERROR(NOW()-VLOOKUP(B85,Table6[[#All],[Employee Name]:[Date Joined]],3,0),"")</f>
        <v>2196.9386355324095</v>
      </c>
      <c r="E85" s="17"/>
      <c r="F85" s="44" t="s">
        <v>2</v>
      </c>
      <c r="G85" s="21"/>
      <c r="H85" s="21"/>
      <c r="I85" s="44" t="s">
        <v>2</v>
      </c>
      <c r="J85" s="23"/>
      <c r="K85" s="26">
        <f>COUNTIF('Q1'!$F85:$J85,"yes")</f>
        <v>2</v>
      </c>
      <c r="L85" s="27">
        <f t="shared" si="3"/>
        <v>0</v>
      </c>
      <c r="M85" s="27">
        <f t="shared" si="2"/>
        <v>2</v>
      </c>
      <c r="N85" s="8">
        <f>IFERROR('Q1'!$K85/'Q1'!$M85,"")</f>
        <v>1</v>
      </c>
      <c r="Q85" t="str">
        <f>IFERROR(IF((DATE(2023,1,1) - VLOOKUP(B85,Table6[],3,0)) &lt;=365,"Y","N"),"N")</f>
        <v>N</v>
      </c>
    </row>
    <row r="86" spans="2:17" customFormat="1" x14ac:dyDescent="0.25">
      <c r="B86" s="5" t="s">
        <v>149</v>
      </c>
      <c r="C86" s="5" t="s">
        <v>28</v>
      </c>
      <c r="D86" s="53">
        <f ca="1">IFERROR(NOW()-VLOOKUP(B86,Table6[[#All],[Employee Name]:[Date Joined]],3,0),"")</f>
        <v>929.93863553240953</v>
      </c>
      <c r="E86" s="17"/>
      <c r="F86" s="44" t="s">
        <v>2</v>
      </c>
      <c r="G86" s="21"/>
      <c r="H86" s="21"/>
      <c r="I86" s="44" t="s">
        <v>2</v>
      </c>
      <c r="J86" s="23"/>
      <c r="K86" s="26">
        <f>COUNTIF('Q1'!$F86:$J86,"yes")</f>
        <v>2</v>
      </c>
      <c r="L86" s="27">
        <f t="shared" si="3"/>
        <v>0</v>
      </c>
      <c r="M86" s="27">
        <f t="shared" si="2"/>
        <v>2</v>
      </c>
      <c r="N86" s="8">
        <f>IFERROR('Q1'!$K86/'Q1'!$M86,"")</f>
        <v>1</v>
      </c>
      <c r="Q86" t="str">
        <f>IFERROR(IF((DATE(2023,1,1) - VLOOKUP(B86,Table6[],3,0)) &lt;=365,"Y","N"),"N")</f>
        <v>N</v>
      </c>
    </row>
    <row r="87" spans="2:17" customFormat="1" x14ac:dyDescent="0.25">
      <c r="B87" s="5" t="s">
        <v>151</v>
      </c>
      <c r="C87" s="5" t="s">
        <v>28</v>
      </c>
      <c r="D87" s="53">
        <f ca="1">IFERROR(NOW()-VLOOKUP(B87,Table6[[#All],[Employee Name]:[Date Joined]],3,0),"")</f>
        <v>629.93863553240953</v>
      </c>
      <c r="E87" s="17"/>
      <c r="F87" s="44" t="s">
        <v>2</v>
      </c>
      <c r="G87" s="21"/>
      <c r="H87" s="21"/>
      <c r="I87" s="44" t="s">
        <v>2</v>
      </c>
      <c r="J87" s="23"/>
      <c r="K87" s="26">
        <f>COUNTIF('Q1'!$F87:$J87,"yes")</f>
        <v>2</v>
      </c>
      <c r="L87" s="27">
        <f t="shared" si="3"/>
        <v>0</v>
      </c>
      <c r="M87" s="27">
        <f t="shared" si="2"/>
        <v>2</v>
      </c>
      <c r="N87" s="8">
        <f>IFERROR('Q1'!$K87/'Q1'!$M87,"")</f>
        <v>1</v>
      </c>
      <c r="Q87" t="str">
        <f>IFERROR(IF((DATE(2023,1,1) - VLOOKUP(B87,Table6[],3,0)) &lt;=365,"Y","N"),"N")</f>
        <v>Y</v>
      </c>
    </row>
    <row r="88" spans="2:17" customFormat="1" x14ac:dyDescent="0.25">
      <c r="B88" s="5" t="s">
        <v>152</v>
      </c>
      <c r="C88" s="5" t="s">
        <v>28</v>
      </c>
      <c r="D88" s="53">
        <f ca="1">IFERROR(NOW()-VLOOKUP(B88,Table6[[#All],[Employee Name]:[Date Joined]],3,0),"")</f>
        <v>797.93863553240953</v>
      </c>
      <c r="E88" s="17"/>
      <c r="F88" s="44" t="s">
        <v>2</v>
      </c>
      <c r="G88" s="21"/>
      <c r="H88" s="21"/>
      <c r="I88" s="44" t="s">
        <v>2</v>
      </c>
      <c r="J88" s="23"/>
      <c r="K88" s="26">
        <f>COUNTIF('Q1'!$F88:$J88,"yes")</f>
        <v>2</v>
      </c>
      <c r="L88" s="27">
        <f t="shared" si="3"/>
        <v>0</v>
      </c>
      <c r="M88" s="27">
        <f t="shared" si="2"/>
        <v>2</v>
      </c>
      <c r="N88" s="8">
        <f>IFERROR('Q1'!$K88/'Q1'!$M88,"")</f>
        <v>1</v>
      </c>
      <c r="Q88" t="str">
        <f>IFERROR(IF((DATE(2023,1,1) - VLOOKUP(B88,Table6[],3,0)) &lt;=365,"Y","N"),"N")</f>
        <v>Y</v>
      </c>
    </row>
    <row r="89" spans="2:17" customFormat="1" x14ac:dyDescent="0.25">
      <c r="B89" s="5" t="s">
        <v>153</v>
      </c>
      <c r="C89" s="5" t="s">
        <v>28</v>
      </c>
      <c r="D89" s="53" t="str">
        <f ca="1">IFERROR(NOW()-VLOOKUP(B89,Table6[[#All],[Employee Name]:[Date Joined]],3,0),"")</f>
        <v/>
      </c>
      <c r="E89" s="17"/>
      <c r="F89" s="45" t="s">
        <v>3</v>
      </c>
      <c r="G89" s="21"/>
      <c r="H89" s="21"/>
      <c r="I89" s="44" t="s">
        <v>2</v>
      </c>
      <c r="J89" s="23"/>
      <c r="K89" s="26">
        <f>COUNTIF('Q1'!$F89:$J89,"yes")</f>
        <v>1</v>
      </c>
      <c r="L89" s="27">
        <f t="shared" si="3"/>
        <v>1</v>
      </c>
      <c r="M89" s="27">
        <f t="shared" si="2"/>
        <v>2</v>
      </c>
      <c r="N89" s="8">
        <f>IFERROR('Q1'!$K89/'Q1'!$M89,"")</f>
        <v>0.5</v>
      </c>
      <c r="Q89" t="str">
        <f>IFERROR(IF((DATE(2023,1,1) - VLOOKUP(B89,Table6[],3,0)) &lt;=365,"Y","N"),"N")</f>
        <v>N</v>
      </c>
    </row>
    <row r="90" spans="2:17" customFormat="1" x14ac:dyDescent="0.25">
      <c r="B90" s="5" t="s">
        <v>154</v>
      </c>
      <c r="C90" s="5" t="s">
        <v>28</v>
      </c>
      <c r="D90" s="53">
        <f ca="1">IFERROR(NOW()-VLOOKUP(B90,Table6[[#All],[Employee Name]:[Date Joined]],3,0),"")</f>
        <v>1068.9386355324095</v>
      </c>
      <c r="E90" s="17"/>
      <c r="F90" s="45" t="s">
        <v>3</v>
      </c>
      <c r="G90" s="21"/>
      <c r="H90" s="21"/>
      <c r="I90" s="44" t="s">
        <v>2</v>
      </c>
      <c r="J90" s="23"/>
      <c r="K90" s="26">
        <f>COUNTIF('Q1'!$F90:$J90,"yes")</f>
        <v>1</v>
      </c>
      <c r="L90" s="27">
        <f t="shared" si="3"/>
        <v>1</v>
      </c>
      <c r="M90" s="27">
        <f t="shared" si="2"/>
        <v>2</v>
      </c>
      <c r="N90" s="8">
        <f>IFERROR('Q1'!$K90/'Q1'!$M90,"")</f>
        <v>0.5</v>
      </c>
      <c r="Q90" t="str">
        <f>IFERROR(IF((DATE(2023,1,1) - VLOOKUP(B90,Table6[],3,0)) &lt;=365,"Y","N"),"N")</f>
        <v>N</v>
      </c>
    </row>
    <row r="91" spans="2:17" customFormat="1" x14ac:dyDescent="0.25">
      <c r="B91" s="5" t="s">
        <v>156</v>
      </c>
      <c r="C91" s="5" t="s">
        <v>28</v>
      </c>
      <c r="D91" s="53">
        <f ca="1">IFERROR(NOW()-VLOOKUP(B91,Table6[[#All],[Employee Name]:[Date Joined]],3,0),"")</f>
        <v>433.93863553240953</v>
      </c>
      <c r="E91" s="17"/>
      <c r="F91" s="45" t="s">
        <v>3</v>
      </c>
      <c r="G91" s="21"/>
      <c r="H91" s="21"/>
      <c r="I91" s="44" t="s">
        <v>2</v>
      </c>
      <c r="J91" s="23"/>
      <c r="K91" s="26">
        <f>COUNTIF('Q1'!$F91:$J91,"yes")</f>
        <v>1</v>
      </c>
      <c r="L91" s="27">
        <f t="shared" si="3"/>
        <v>1</v>
      </c>
      <c r="M91" s="27">
        <f t="shared" si="2"/>
        <v>2</v>
      </c>
      <c r="N91" s="8">
        <f>IFERROR('Q1'!$K91/'Q1'!$M91,"")</f>
        <v>0.5</v>
      </c>
      <c r="Q91" t="str">
        <f>IFERROR(IF((DATE(2023,1,1) - VLOOKUP(B91,Table6[],3,0)) &lt;=365,"Y","N"),"N")</f>
        <v>Y</v>
      </c>
    </row>
    <row r="92" spans="2:17" customFormat="1" x14ac:dyDescent="0.25">
      <c r="B92" s="5" t="s">
        <v>157</v>
      </c>
      <c r="C92" s="5" t="s">
        <v>36</v>
      </c>
      <c r="D92" s="53">
        <f ca="1">IFERROR(NOW()-VLOOKUP(B92,Table6[[#All],[Employee Name]:[Date Joined]],3,0),"")</f>
        <v>5921.9386355324095</v>
      </c>
      <c r="E92" s="17"/>
      <c r="F92" s="44" t="s">
        <v>2</v>
      </c>
      <c r="G92" s="21"/>
      <c r="H92" s="21"/>
      <c r="I92" s="44" t="s">
        <v>2</v>
      </c>
      <c r="J92" s="23"/>
      <c r="K92" s="26">
        <f>COUNTIF('Q1'!$F92:$J92,"yes")</f>
        <v>2</v>
      </c>
      <c r="L92" s="27">
        <f t="shared" si="3"/>
        <v>0</v>
      </c>
      <c r="M92" s="27">
        <f t="shared" si="2"/>
        <v>2</v>
      </c>
      <c r="N92" s="8">
        <f>IFERROR('Q1'!$K92/'Q1'!$M92,"")</f>
        <v>1</v>
      </c>
      <c r="Q92" t="str">
        <f>IFERROR(IF((DATE(2023,1,1) - VLOOKUP(B92,Table6[],3,0)) &lt;=365,"Y","N"),"N")</f>
        <v>N</v>
      </c>
    </row>
    <row r="93" spans="2:17" customFormat="1" x14ac:dyDescent="0.25">
      <c r="B93" s="5" t="s">
        <v>158</v>
      </c>
      <c r="C93" s="5" t="s">
        <v>36</v>
      </c>
      <c r="D93" s="53">
        <f ca="1">IFERROR(NOW()-VLOOKUP(B93,Table6[[#All],[Employee Name]:[Date Joined]],3,0),"")</f>
        <v>937.93863553240953</v>
      </c>
      <c r="E93" s="17"/>
      <c r="F93" s="45" t="s">
        <v>3</v>
      </c>
      <c r="G93" s="21"/>
      <c r="H93" s="21"/>
      <c r="I93" s="45" t="s">
        <v>3</v>
      </c>
      <c r="J93" s="23"/>
      <c r="K93" s="26">
        <f>COUNTIF('Q1'!$F93:$J93,"yes")</f>
        <v>0</v>
      </c>
      <c r="L93" s="27">
        <f t="shared" si="3"/>
        <v>2</v>
      </c>
      <c r="M93" s="27">
        <f t="shared" si="2"/>
        <v>2</v>
      </c>
      <c r="N93" s="8">
        <f>IFERROR('Q1'!$K93/'Q1'!$M93,"")</f>
        <v>0</v>
      </c>
      <c r="Q93" t="str">
        <f>IFERROR(IF((DATE(2023,1,1) - VLOOKUP(B93,Table6[],3,0)) &lt;=365,"Y","N"),"N")</f>
        <v>N</v>
      </c>
    </row>
    <row r="94" spans="2:17" customFormat="1" x14ac:dyDescent="0.25">
      <c r="B94" s="5" t="s">
        <v>159</v>
      </c>
      <c r="C94" s="5" t="s">
        <v>36</v>
      </c>
      <c r="D94" s="53">
        <f ca="1">IFERROR(NOW()-VLOOKUP(B94,Table6[[#All],[Employee Name]:[Date Joined]],3,0),"")</f>
        <v>412.93863553240953</v>
      </c>
      <c r="E94" s="17"/>
      <c r="F94" s="44" t="s">
        <v>2</v>
      </c>
      <c r="G94" s="21"/>
      <c r="H94" s="21"/>
      <c r="I94" s="44" t="s">
        <v>2</v>
      </c>
      <c r="J94" s="23"/>
      <c r="K94" s="26">
        <f>COUNTIF('Q1'!$F94:$J94,"yes")</f>
        <v>2</v>
      </c>
      <c r="L94" s="27">
        <f t="shared" si="3"/>
        <v>0</v>
      </c>
      <c r="M94" s="27">
        <f t="shared" si="2"/>
        <v>2</v>
      </c>
      <c r="N94" s="8">
        <f>IFERROR('Q1'!$K94/'Q1'!$M94,"")</f>
        <v>1</v>
      </c>
      <c r="Q94" t="str">
        <f>IFERROR(IF((DATE(2023,1,1) - VLOOKUP(B94,Table6[],3,0)) &lt;=365,"Y","N"),"N")</f>
        <v>Y</v>
      </c>
    </row>
    <row r="95" spans="2:17" customFormat="1" x14ac:dyDescent="0.25">
      <c r="B95" s="5" t="s">
        <v>160</v>
      </c>
      <c r="C95" s="5" t="s">
        <v>9</v>
      </c>
      <c r="D95" s="53" t="str">
        <f ca="1">IFERROR(NOW()-VLOOKUP(B95,Table6[[#All],[Employee Name]:[Date Joined]],3,0),"")</f>
        <v/>
      </c>
      <c r="E95" s="17"/>
      <c r="F95" s="44" t="s">
        <v>2</v>
      </c>
      <c r="G95" s="21"/>
      <c r="H95" s="21"/>
      <c r="I95" s="44" t="s">
        <v>2</v>
      </c>
      <c r="J95" s="23"/>
      <c r="K95" s="26">
        <f>COUNTIF('Q1'!$F95:$J95,"yes")</f>
        <v>2</v>
      </c>
      <c r="L95" s="27">
        <f t="shared" si="3"/>
        <v>0</v>
      </c>
      <c r="M95" s="27">
        <f t="shared" si="2"/>
        <v>2</v>
      </c>
      <c r="N95" s="8">
        <f>IFERROR('Q1'!$K95/'Q1'!$M95,"")</f>
        <v>1</v>
      </c>
      <c r="Q95" t="str">
        <f>IFERROR(IF((DATE(2023,1,1) - VLOOKUP(B95,Table6[],3,0)) &lt;=365,"Y","N"),"N")</f>
        <v>N</v>
      </c>
    </row>
    <row r="96" spans="2:17" customFormat="1" x14ac:dyDescent="0.25">
      <c r="B96" s="5" t="s">
        <v>161</v>
      </c>
      <c r="C96" s="5" t="s">
        <v>9</v>
      </c>
      <c r="D96" s="53">
        <f ca="1">IFERROR(NOW()-VLOOKUP(B96,Table6[[#All],[Employee Name]:[Date Joined]],3,0),"")</f>
        <v>895.93863553240953</v>
      </c>
      <c r="E96" s="17"/>
      <c r="F96" s="44" t="s">
        <v>2</v>
      </c>
      <c r="G96" s="21"/>
      <c r="H96" s="21"/>
      <c r="I96" s="44" t="s">
        <v>2</v>
      </c>
      <c r="J96" s="23"/>
      <c r="K96" s="26">
        <f>COUNTIF('Q1'!$F96:$J96,"yes")</f>
        <v>2</v>
      </c>
      <c r="L96" s="27">
        <f t="shared" si="3"/>
        <v>0</v>
      </c>
      <c r="M96" s="27">
        <f t="shared" si="2"/>
        <v>2</v>
      </c>
      <c r="N96" s="8">
        <f>IFERROR('Q1'!$K96/'Q1'!$M96,"")</f>
        <v>1</v>
      </c>
      <c r="Q96" t="str">
        <f>IFERROR(IF((DATE(2023,1,1) - VLOOKUP(B96,Table6[],3,0)) &lt;=365,"Y","N"),"N")</f>
        <v>N</v>
      </c>
    </row>
    <row r="97" spans="2:17" customFormat="1" x14ac:dyDescent="0.25">
      <c r="B97" s="5" t="s">
        <v>162</v>
      </c>
      <c r="C97" s="5" t="s">
        <v>9</v>
      </c>
      <c r="D97" s="53">
        <f ca="1">IFERROR(NOW()-VLOOKUP(B97,Table6[[#All],[Employee Name]:[Date Joined]],3,0),"")</f>
        <v>6718.9386355324095</v>
      </c>
      <c r="E97" s="17"/>
      <c r="F97" s="44" t="s">
        <v>2</v>
      </c>
      <c r="G97" s="21"/>
      <c r="H97" s="21"/>
      <c r="I97" s="44" t="s">
        <v>2</v>
      </c>
      <c r="J97" s="23"/>
      <c r="K97" s="26">
        <f>COUNTIF('Q1'!$F97:$J97,"yes")</f>
        <v>2</v>
      </c>
      <c r="L97" s="27">
        <f t="shared" si="3"/>
        <v>0</v>
      </c>
      <c r="M97" s="27">
        <f t="shared" si="2"/>
        <v>2</v>
      </c>
      <c r="N97" s="8">
        <f>IFERROR('Q1'!$K97/'Q1'!$M97,"")</f>
        <v>1</v>
      </c>
      <c r="Q97" t="str">
        <f>IFERROR(IF((DATE(2023,1,1) - VLOOKUP(B97,Table6[],3,0)) &lt;=365,"Y","N"),"N")</f>
        <v>N</v>
      </c>
    </row>
    <row r="98" spans="2:17" customFormat="1" x14ac:dyDescent="0.25">
      <c r="B98" s="5" t="s">
        <v>164</v>
      </c>
      <c r="C98" s="5" t="s">
        <v>9</v>
      </c>
      <c r="D98" s="53">
        <f ca="1">IFERROR(NOW()-VLOOKUP(B98,Table6[[#All],[Employee Name]:[Date Joined]],3,0),"")</f>
        <v>6598.9386355324095</v>
      </c>
      <c r="E98" s="17"/>
      <c r="F98" s="44" t="s">
        <v>2</v>
      </c>
      <c r="G98" s="21"/>
      <c r="H98" s="21"/>
      <c r="I98" s="44" t="s">
        <v>2</v>
      </c>
      <c r="J98" s="23"/>
      <c r="K98" s="26">
        <f>COUNTIF('Q1'!$F98:$J98,"yes")</f>
        <v>2</v>
      </c>
      <c r="L98" s="27">
        <f t="shared" si="3"/>
        <v>0</v>
      </c>
      <c r="M98" s="27">
        <f t="shared" si="2"/>
        <v>2</v>
      </c>
      <c r="N98" s="8">
        <f>IFERROR('Q1'!$K98/'Q1'!$M98,"")</f>
        <v>1</v>
      </c>
      <c r="Q98" t="str">
        <f>IFERROR(IF((DATE(2023,1,1) - VLOOKUP(B98,Table6[],3,0)) &lt;=365,"Y","N"),"N")</f>
        <v>N</v>
      </c>
    </row>
    <row r="99" spans="2:17" customFormat="1" x14ac:dyDescent="0.25">
      <c r="B99" s="5" t="s">
        <v>165</v>
      </c>
      <c r="C99" s="5" t="s">
        <v>9</v>
      </c>
      <c r="D99" s="53">
        <f ca="1">IFERROR(NOW()-VLOOKUP(B99,Table6[[#All],[Employee Name]:[Date Joined]],3,0),"")</f>
        <v>342.93863553240953</v>
      </c>
      <c r="E99" s="17"/>
      <c r="F99" s="45" t="s">
        <v>3</v>
      </c>
      <c r="G99" s="21"/>
      <c r="H99" s="21"/>
      <c r="I99" s="47" t="s">
        <v>44</v>
      </c>
      <c r="J99" s="23"/>
      <c r="K99" s="26">
        <f>COUNTIF('Q1'!$F99:$J99,"yes")</f>
        <v>0</v>
      </c>
      <c r="L99" s="27">
        <f t="shared" si="3"/>
        <v>1</v>
      </c>
      <c r="M99" s="27">
        <f t="shared" si="2"/>
        <v>1</v>
      </c>
      <c r="N99" s="8">
        <f>IFERROR('Q1'!$K99/'Q1'!$M99,"")</f>
        <v>0</v>
      </c>
      <c r="Q99" t="str">
        <f>IFERROR(IF((DATE(2023,1,1) - VLOOKUP(B99,Table6[],3,0)) &lt;=365,"Y","N"),"N")</f>
        <v>Y</v>
      </c>
    </row>
    <row r="100" spans="2:17" customFormat="1" x14ac:dyDescent="0.25">
      <c r="B100" s="5" t="s">
        <v>166</v>
      </c>
      <c r="C100" s="5" t="s">
        <v>29</v>
      </c>
      <c r="D100" s="53">
        <f ca="1">IFERROR(NOW()-VLOOKUP(B100,Table6[[#All],[Employee Name]:[Date Joined]],3,0),"")</f>
        <v>509.93863553240953</v>
      </c>
      <c r="E100" s="17"/>
      <c r="F100" s="44" t="s">
        <v>2</v>
      </c>
      <c r="G100" s="21"/>
      <c r="H100" s="21"/>
      <c r="I100" s="44" t="s">
        <v>2</v>
      </c>
      <c r="J100" s="23"/>
      <c r="K100" s="26">
        <f>COUNTIF('Q1'!$F100:$J100,"yes")</f>
        <v>2</v>
      </c>
      <c r="L100" s="27">
        <f t="shared" si="3"/>
        <v>0</v>
      </c>
      <c r="M100" s="27">
        <f t="shared" si="2"/>
        <v>2</v>
      </c>
      <c r="N100" s="8">
        <f>IFERROR('Q1'!$K100/'Q1'!$M100,"")</f>
        <v>1</v>
      </c>
      <c r="Q100" t="str">
        <f>IFERROR(IF((DATE(2023,1,1) - VLOOKUP(B100,Table6[],3,0)) &lt;=365,"Y","N"),"N")</f>
        <v>Y</v>
      </c>
    </row>
    <row r="101" spans="2:17" customFormat="1" x14ac:dyDescent="0.25">
      <c r="B101" s="5" t="s">
        <v>167</v>
      </c>
      <c r="C101" s="5" t="s">
        <v>29</v>
      </c>
      <c r="D101" s="53">
        <f ca="1">IFERROR(NOW()-VLOOKUP(B101,Table6[[#All],[Employee Name]:[Date Joined]],3,0),"")</f>
        <v>559.93863553240953</v>
      </c>
      <c r="E101" s="17"/>
      <c r="F101" s="44" t="s">
        <v>2</v>
      </c>
      <c r="G101" s="21"/>
      <c r="H101" s="21"/>
      <c r="I101" s="44" t="s">
        <v>2</v>
      </c>
      <c r="J101" s="23"/>
      <c r="K101" s="26">
        <f>COUNTIF('Q1'!$F101:$J101,"yes")</f>
        <v>2</v>
      </c>
      <c r="L101" s="27">
        <f t="shared" si="3"/>
        <v>0</v>
      </c>
      <c r="M101" s="27">
        <f t="shared" si="2"/>
        <v>2</v>
      </c>
      <c r="N101" s="8">
        <f>IFERROR('Q1'!$K101/'Q1'!$M101,"")</f>
        <v>1</v>
      </c>
      <c r="Q101" t="str">
        <f>IFERROR(IF((DATE(2023,1,1) - VLOOKUP(B101,Table6[],3,0)) &lt;=365,"Y","N"),"N")</f>
        <v>Y</v>
      </c>
    </row>
    <row r="102" spans="2:17" customFormat="1" x14ac:dyDescent="0.25">
      <c r="B102" s="5" t="s">
        <v>168</v>
      </c>
      <c r="C102" s="5" t="s">
        <v>29</v>
      </c>
      <c r="D102" s="53">
        <f ca="1">IFERROR(NOW()-VLOOKUP(B102,Table6[[#All],[Employee Name]:[Date Joined]],3,0),"")</f>
        <v>1749.9386355324095</v>
      </c>
      <c r="E102" s="17"/>
      <c r="F102" s="45" t="s">
        <v>3</v>
      </c>
      <c r="G102" s="21"/>
      <c r="H102" s="21"/>
      <c r="I102" s="44" t="s">
        <v>2</v>
      </c>
      <c r="J102" s="23"/>
      <c r="K102" s="26">
        <f>COUNTIF('Q1'!$F102:$J102,"yes")</f>
        <v>1</v>
      </c>
      <c r="L102" s="27">
        <f t="shared" si="3"/>
        <v>1</v>
      </c>
      <c r="M102" s="27">
        <f t="shared" si="2"/>
        <v>2</v>
      </c>
      <c r="N102" s="8">
        <f>IFERROR('Q1'!$K102/'Q1'!$M102,"")</f>
        <v>0.5</v>
      </c>
      <c r="Q102" t="str">
        <f>IFERROR(IF((DATE(2023,1,1) - VLOOKUP(B102,Table6[],3,0)) &lt;=365,"Y","N"),"N")</f>
        <v>N</v>
      </c>
    </row>
    <row r="103" spans="2:17" customFormat="1" x14ac:dyDescent="0.25">
      <c r="B103" s="5" t="s">
        <v>169</v>
      </c>
      <c r="C103" s="5" t="s">
        <v>29</v>
      </c>
      <c r="D103" s="53">
        <f ca="1">IFERROR(NOW()-VLOOKUP(B103,Table6[[#All],[Employee Name]:[Date Joined]],3,0),"")</f>
        <v>4253.9386355324095</v>
      </c>
      <c r="E103" s="17"/>
      <c r="F103" s="44" t="s">
        <v>2</v>
      </c>
      <c r="G103" s="21"/>
      <c r="H103" s="21"/>
      <c r="I103" s="44" t="s">
        <v>2</v>
      </c>
      <c r="J103" s="23"/>
      <c r="K103" s="26">
        <f>COUNTIF('Q1'!$F103:$J103,"yes")</f>
        <v>2</v>
      </c>
      <c r="L103" s="27">
        <f t="shared" si="3"/>
        <v>0</v>
      </c>
      <c r="M103" s="27">
        <f t="shared" si="2"/>
        <v>2</v>
      </c>
      <c r="N103" s="8">
        <f>IFERROR('Q1'!$K103/'Q1'!$M103,"")</f>
        <v>1</v>
      </c>
      <c r="Q103" t="str">
        <f>IFERROR(IF((DATE(2023,1,1) - VLOOKUP(B103,Table6[],3,0)) &lt;=365,"Y","N"),"N")</f>
        <v>N</v>
      </c>
    </row>
    <row r="104" spans="2:17" customFormat="1" x14ac:dyDescent="0.25">
      <c r="B104" s="5" t="s">
        <v>170</v>
      </c>
      <c r="C104" s="5" t="s">
        <v>29</v>
      </c>
      <c r="D104" s="53">
        <f ca="1">IFERROR(NOW()-VLOOKUP(B104,Table6[[#All],[Employee Name]:[Date Joined]],3,0),"")</f>
        <v>720.93863553240953</v>
      </c>
      <c r="E104" s="17"/>
      <c r="F104" s="44" t="s">
        <v>2</v>
      </c>
      <c r="G104" s="21"/>
      <c r="H104" s="21"/>
      <c r="I104" s="44" t="s">
        <v>2</v>
      </c>
      <c r="J104" s="23"/>
      <c r="K104" s="26">
        <f>COUNTIF('Q1'!$F104:$J104,"yes")</f>
        <v>2</v>
      </c>
      <c r="L104" s="27">
        <f t="shared" si="3"/>
        <v>0</v>
      </c>
      <c r="M104" s="27">
        <f t="shared" si="2"/>
        <v>2</v>
      </c>
      <c r="N104" s="8">
        <f>IFERROR('Q1'!$K104/'Q1'!$M104,"")</f>
        <v>1</v>
      </c>
      <c r="Q104" t="str">
        <f>IFERROR(IF((DATE(2023,1,1) - VLOOKUP(B104,Table6[],3,0)) &lt;=365,"Y","N"),"N")</f>
        <v>Y</v>
      </c>
    </row>
    <row r="105" spans="2:17" customFormat="1" x14ac:dyDescent="0.25">
      <c r="B105" s="5" t="s">
        <v>171</v>
      </c>
      <c r="C105" s="5" t="s">
        <v>30</v>
      </c>
      <c r="D105" s="53">
        <f ca="1">IFERROR(NOW()-VLOOKUP(B105,Table6[[#All],[Employee Name]:[Date Joined]],3,0),"")</f>
        <v>958.93863553240953</v>
      </c>
      <c r="E105" s="17"/>
      <c r="F105" s="44" t="s">
        <v>2</v>
      </c>
      <c r="G105" s="21"/>
      <c r="H105" s="21"/>
      <c r="I105" s="44" t="s">
        <v>2</v>
      </c>
      <c r="J105" s="23"/>
      <c r="K105" s="26">
        <f>COUNTIF('Q1'!$F105:$J105,"yes")</f>
        <v>2</v>
      </c>
      <c r="L105" s="27">
        <f t="shared" si="3"/>
        <v>0</v>
      </c>
      <c r="M105" s="27">
        <f t="shared" si="2"/>
        <v>2</v>
      </c>
      <c r="N105" s="8">
        <f>IFERROR('Q1'!$K105/'Q1'!$M105,"")</f>
        <v>1</v>
      </c>
      <c r="Q105" t="str">
        <f>IFERROR(IF((DATE(2023,1,1) - VLOOKUP(B105,Table6[],3,0)) &lt;=365,"Y","N"),"N")</f>
        <v>N</v>
      </c>
    </row>
    <row r="106" spans="2:17" customFormat="1" x14ac:dyDescent="0.25">
      <c r="B106" s="5" t="s">
        <v>172</v>
      </c>
      <c r="C106" s="5" t="s">
        <v>30</v>
      </c>
      <c r="D106" s="53">
        <f ca="1">IFERROR(NOW()-VLOOKUP(B106,Table6[[#All],[Employee Name]:[Date Joined]],3,0),"")</f>
        <v>1697.9386355324095</v>
      </c>
      <c r="E106" s="17"/>
      <c r="F106" s="45" t="s">
        <v>3</v>
      </c>
      <c r="G106" s="21"/>
      <c r="H106" s="21"/>
      <c r="I106" s="44" t="s">
        <v>2</v>
      </c>
      <c r="J106" s="23"/>
      <c r="K106" s="26">
        <f>COUNTIF('Q1'!$F106:$J106,"yes")</f>
        <v>1</v>
      </c>
      <c r="L106" s="27">
        <f t="shared" si="3"/>
        <v>1</v>
      </c>
      <c r="M106" s="27">
        <f t="shared" si="2"/>
        <v>2</v>
      </c>
      <c r="N106" s="8">
        <f>IFERROR('Q1'!$K106/'Q1'!$M106,"")</f>
        <v>0.5</v>
      </c>
      <c r="Q106" t="str">
        <f>IFERROR(IF((DATE(2023,1,1) - VLOOKUP(B106,Table6[],3,0)) &lt;=365,"Y","N"),"N")</f>
        <v>N</v>
      </c>
    </row>
    <row r="107" spans="2:17" customFormat="1" x14ac:dyDescent="0.25">
      <c r="B107" s="5" t="s">
        <v>173</v>
      </c>
      <c r="C107" s="5" t="s">
        <v>30</v>
      </c>
      <c r="D107" s="53">
        <f ca="1">IFERROR(NOW()-VLOOKUP(B107,Table6[[#All],[Employee Name]:[Date Joined]],3,0),"")</f>
        <v>1040.9386355324095</v>
      </c>
      <c r="E107" s="17"/>
      <c r="F107" s="44" t="s">
        <v>2</v>
      </c>
      <c r="G107" s="21"/>
      <c r="H107" s="21"/>
      <c r="I107" s="44" t="s">
        <v>2</v>
      </c>
      <c r="J107" s="23"/>
      <c r="K107" s="26">
        <f>COUNTIF('Q1'!$F107:$J107,"yes")</f>
        <v>2</v>
      </c>
      <c r="L107" s="27">
        <f t="shared" si="3"/>
        <v>0</v>
      </c>
      <c r="M107" s="27">
        <f t="shared" si="2"/>
        <v>2</v>
      </c>
      <c r="N107" s="8">
        <f>IFERROR('Q1'!$K107/'Q1'!$M107,"")</f>
        <v>1</v>
      </c>
      <c r="Q107" t="str">
        <f>IFERROR(IF((DATE(2023,1,1) - VLOOKUP(B107,Table6[],3,0)) &lt;=365,"Y","N"),"N")</f>
        <v>N</v>
      </c>
    </row>
    <row r="108" spans="2:17" customFormat="1" x14ac:dyDescent="0.25">
      <c r="B108" s="5" t="s">
        <v>174</v>
      </c>
      <c r="C108" s="5" t="s">
        <v>30</v>
      </c>
      <c r="D108" s="53">
        <f ca="1">IFERROR(NOW()-VLOOKUP(B108,Table6[[#All],[Employee Name]:[Date Joined]],3,0),"")</f>
        <v>636.93863553240953</v>
      </c>
      <c r="E108" s="17"/>
      <c r="F108" s="46" t="s">
        <v>44</v>
      </c>
      <c r="G108" s="21"/>
      <c r="H108" s="21"/>
      <c r="I108" s="46" t="s">
        <v>44</v>
      </c>
      <c r="J108" s="23"/>
      <c r="K108" s="26">
        <f>COUNTIF('Q1'!$F108:$J108,"yes")</f>
        <v>0</v>
      </c>
      <c r="L108" s="27">
        <f t="shared" si="3"/>
        <v>0</v>
      </c>
      <c r="M108" s="27">
        <f t="shared" si="2"/>
        <v>0</v>
      </c>
      <c r="N108" s="8" t="str">
        <f>IFERROR('Q1'!$K108/'Q1'!$M108,"")</f>
        <v/>
      </c>
      <c r="Q108" t="str">
        <f>IFERROR(IF((DATE(2023,1,1) - VLOOKUP(B108,Table6[],3,0)) &lt;=365,"Y","N"),"N")</f>
        <v>Y</v>
      </c>
    </row>
    <row r="109" spans="2:17" customFormat="1" x14ac:dyDescent="0.25">
      <c r="B109" s="5" t="s">
        <v>175</v>
      </c>
      <c r="C109" s="5" t="s">
        <v>31</v>
      </c>
      <c r="D109" s="53">
        <f ca="1">IFERROR(NOW()-VLOOKUP(B109,Table6[[#All],[Employee Name]:[Date Joined]],3,0),"")</f>
        <v>370.93863553240953</v>
      </c>
      <c r="E109" s="17"/>
      <c r="F109" s="45" t="s">
        <v>3</v>
      </c>
      <c r="G109" s="21"/>
      <c r="H109" s="21"/>
      <c r="I109" s="44" t="s">
        <v>2</v>
      </c>
      <c r="J109" s="23"/>
      <c r="K109" s="26">
        <f>COUNTIF('Q1'!$F109:$J109,"yes")</f>
        <v>1</v>
      </c>
      <c r="L109" s="27">
        <f t="shared" si="3"/>
        <v>1</v>
      </c>
      <c r="M109" s="27">
        <f t="shared" si="2"/>
        <v>2</v>
      </c>
      <c r="N109" s="8">
        <f>IFERROR('Q1'!$K109/'Q1'!$M109,"")</f>
        <v>0.5</v>
      </c>
      <c r="Q109" t="str">
        <f>IFERROR(IF((DATE(2023,1,1) - VLOOKUP(B109,Table6[],3,0)) &lt;=365,"Y","N"),"N")</f>
        <v>Y</v>
      </c>
    </row>
    <row r="110" spans="2:17" customFormat="1" x14ac:dyDescent="0.25">
      <c r="B110" s="5" t="s">
        <v>176</v>
      </c>
      <c r="C110" s="5" t="s">
        <v>31</v>
      </c>
      <c r="D110" s="53">
        <f ca="1">IFERROR(NOW()-VLOOKUP(B110,Table6[[#All],[Employee Name]:[Date Joined]],3,0),"")</f>
        <v>15091.93863553241</v>
      </c>
      <c r="E110" s="17"/>
      <c r="F110" s="44" t="s">
        <v>2</v>
      </c>
      <c r="G110" s="21"/>
      <c r="H110" s="21"/>
      <c r="I110" s="44" t="s">
        <v>2</v>
      </c>
      <c r="J110" s="23"/>
      <c r="K110" s="26">
        <f>COUNTIF('Q1'!$F110:$J110,"yes")</f>
        <v>2</v>
      </c>
      <c r="L110" s="27">
        <f t="shared" si="3"/>
        <v>0</v>
      </c>
      <c r="M110" s="27">
        <f t="shared" si="2"/>
        <v>2</v>
      </c>
      <c r="N110" s="8">
        <f>IFERROR('Q1'!$K110/'Q1'!$M110,"")</f>
        <v>1</v>
      </c>
      <c r="Q110" t="str">
        <f>IFERROR(IF((DATE(2023,1,1) - VLOOKUP(B110,Table6[],3,0)) &lt;=365,"Y","N"),"N")</f>
        <v>N</v>
      </c>
    </row>
    <row r="111" spans="2:17" customFormat="1" x14ac:dyDescent="0.25">
      <c r="B111" s="5" t="s">
        <v>177</v>
      </c>
      <c r="C111" s="5" t="s">
        <v>31</v>
      </c>
      <c r="D111" s="53">
        <f ca="1">IFERROR(NOW()-VLOOKUP(B111,Table6[[#All],[Employee Name]:[Date Joined]],3,0),"")</f>
        <v>2180.9386355324095</v>
      </c>
      <c r="E111" s="17"/>
      <c r="F111" s="44" t="s">
        <v>2</v>
      </c>
      <c r="G111" s="21"/>
      <c r="H111" s="21"/>
      <c r="I111" s="44" t="s">
        <v>2</v>
      </c>
      <c r="J111" s="23"/>
      <c r="K111" s="26">
        <f>COUNTIF('Q1'!$F111:$J111,"yes")</f>
        <v>2</v>
      </c>
      <c r="L111" s="27">
        <f t="shared" si="3"/>
        <v>0</v>
      </c>
      <c r="M111" s="27">
        <f t="shared" si="2"/>
        <v>2</v>
      </c>
      <c r="N111" s="8">
        <f>IFERROR('Q1'!$K111/'Q1'!$M111,"")</f>
        <v>1</v>
      </c>
      <c r="Q111" t="str">
        <f>IFERROR(IF((DATE(2023,1,1) - VLOOKUP(B111,Table6[],3,0)) &lt;=365,"Y","N"),"N")</f>
        <v>N</v>
      </c>
    </row>
    <row r="112" spans="2:17" customFormat="1" x14ac:dyDescent="0.25">
      <c r="B112" s="5" t="s">
        <v>178</v>
      </c>
      <c r="C112" s="5" t="s">
        <v>31</v>
      </c>
      <c r="D112" s="53">
        <f ca="1">IFERROR(NOW()-VLOOKUP(B112,Table6[[#All],[Employee Name]:[Date Joined]],3,0),"")</f>
        <v>417.93863553240953</v>
      </c>
      <c r="E112" s="17"/>
      <c r="F112" s="46" t="s">
        <v>44</v>
      </c>
      <c r="G112" s="21"/>
      <c r="H112" s="21"/>
      <c r="I112" s="44" t="s">
        <v>2</v>
      </c>
      <c r="J112" s="23"/>
      <c r="K112" s="26">
        <f>COUNTIF('Q1'!$F112:$J112,"yes")</f>
        <v>1</v>
      </c>
      <c r="L112" s="27">
        <f t="shared" si="3"/>
        <v>0</v>
      </c>
      <c r="M112" s="27">
        <f t="shared" si="2"/>
        <v>1</v>
      </c>
      <c r="N112" s="8">
        <f>IFERROR('Q1'!$K112/'Q1'!$M112,"")</f>
        <v>1</v>
      </c>
      <c r="Q112" t="str">
        <f>IFERROR(IF((DATE(2023,1,1) - VLOOKUP(B112,Table6[],3,0)) &lt;=365,"Y","N"),"N")</f>
        <v>Y</v>
      </c>
    </row>
    <row r="113" spans="2:17" customFormat="1" x14ac:dyDescent="0.25">
      <c r="B113" s="5" t="s">
        <v>179</v>
      </c>
      <c r="C113" s="5" t="s">
        <v>31</v>
      </c>
      <c r="D113" s="53">
        <f ca="1">IFERROR(NOW()-VLOOKUP(B113,Table6[[#All],[Employee Name]:[Date Joined]],3,0),"")</f>
        <v>387.93863553240953</v>
      </c>
      <c r="E113" s="17"/>
      <c r="F113" s="44" t="s">
        <v>2</v>
      </c>
      <c r="G113" s="21"/>
      <c r="H113" s="21"/>
      <c r="I113" s="44" t="s">
        <v>2</v>
      </c>
      <c r="J113" s="23"/>
      <c r="K113" s="26">
        <f>COUNTIF('Q1'!$F113:$J113,"yes")</f>
        <v>2</v>
      </c>
      <c r="L113" s="27">
        <f t="shared" si="3"/>
        <v>0</v>
      </c>
      <c r="M113" s="27">
        <f t="shared" si="2"/>
        <v>2</v>
      </c>
      <c r="N113" s="8">
        <f>IFERROR('Q1'!$K113/'Q1'!$M113,"")</f>
        <v>1</v>
      </c>
      <c r="Q113" t="str">
        <f>IFERROR(IF((DATE(2023,1,1) - VLOOKUP(B113,Table6[],3,0)) &lt;=365,"Y","N"),"N")</f>
        <v>Y</v>
      </c>
    </row>
    <row r="114" spans="2:17" customFormat="1" x14ac:dyDescent="0.25">
      <c r="B114" s="5" t="s">
        <v>180</v>
      </c>
      <c r="C114" s="5" t="s">
        <v>31</v>
      </c>
      <c r="D114" s="53">
        <f ca="1">IFERROR(NOW()-VLOOKUP(B114,Table6[[#All],[Employee Name]:[Date Joined]],3,0),"")</f>
        <v>2029.9386355324095</v>
      </c>
      <c r="E114" s="17"/>
      <c r="F114" s="44" t="s">
        <v>2</v>
      </c>
      <c r="G114" s="21"/>
      <c r="H114" s="21"/>
      <c r="I114" s="44" t="s">
        <v>2</v>
      </c>
      <c r="J114" s="23"/>
      <c r="K114" s="26">
        <f>COUNTIF('Q1'!$F114:$J114,"yes")</f>
        <v>2</v>
      </c>
      <c r="L114" s="27">
        <f t="shared" si="3"/>
        <v>0</v>
      </c>
      <c r="M114" s="27">
        <f t="shared" si="2"/>
        <v>2</v>
      </c>
      <c r="N114" s="8">
        <f>IFERROR('Q1'!$K114/'Q1'!$M114,"")</f>
        <v>1</v>
      </c>
      <c r="Q114" t="str">
        <f>IFERROR(IF((DATE(2023,1,1) - VLOOKUP(B114,Table6[],3,0)) &lt;=365,"Y","N"),"N")</f>
        <v>N</v>
      </c>
    </row>
    <row r="115" spans="2:17" customFormat="1" x14ac:dyDescent="0.25">
      <c r="B115" s="5" t="s">
        <v>181</v>
      </c>
      <c r="C115" s="5" t="s">
        <v>31</v>
      </c>
      <c r="D115" s="53">
        <f ca="1">IFERROR(NOW()-VLOOKUP(B115,Table6[[#All],[Employee Name]:[Date Joined]],3,0),"")</f>
        <v>2215.9386355324095</v>
      </c>
      <c r="E115" s="17"/>
      <c r="F115" s="46" t="s">
        <v>44</v>
      </c>
      <c r="G115" s="21"/>
      <c r="H115" s="21"/>
      <c r="I115" s="44" t="s">
        <v>2</v>
      </c>
      <c r="J115" s="23"/>
      <c r="K115" s="26">
        <f>COUNTIF('Q1'!$F115:$J115,"yes")</f>
        <v>1</v>
      </c>
      <c r="L115" s="27">
        <f t="shared" si="3"/>
        <v>0</v>
      </c>
      <c r="M115" s="27">
        <f t="shared" si="2"/>
        <v>1</v>
      </c>
      <c r="N115" s="8">
        <f>IFERROR('Q1'!$K115/'Q1'!$M115,"")</f>
        <v>1</v>
      </c>
      <c r="Q115" t="str">
        <f>IFERROR(IF((DATE(2023,1,1) - VLOOKUP(B115,Table6[],3,0)) &lt;=365,"Y","N"),"N")</f>
        <v>N</v>
      </c>
    </row>
    <row r="116" spans="2:17" customFormat="1" x14ac:dyDescent="0.25">
      <c r="B116" s="5" t="s">
        <v>182</v>
      </c>
      <c r="C116" s="5" t="s">
        <v>31</v>
      </c>
      <c r="D116" s="53">
        <f ca="1">IFERROR(NOW()-VLOOKUP(B116,Table6[[#All],[Employee Name]:[Date Joined]],3,0),"")</f>
        <v>391.93863553240953</v>
      </c>
      <c r="E116" s="17"/>
      <c r="F116" s="45" t="s">
        <v>3</v>
      </c>
      <c r="G116" s="21"/>
      <c r="H116" s="21"/>
      <c r="I116" s="44" t="s">
        <v>2</v>
      </c>
      <c r="J116" s="23"/>
      <c r="K116" s="26">
        <f>COUNTIF('Q1'!$F116:$J116,"yes")</f>
        <v>1</v>
      </c>
      <c r="L116" s="27">
        <f t="shared" si="3"/>
        <v>1</v>
      </c>
      <c r="M116" s="27">
        <f t="shared" si="2"/>
        <v>2</v>
      </c>
      <c r="N116" s="8">
        <f>IFERROR('Q1'!$K116/'Q1'!$M116,"")</f>
        <v>0.5</v>
      </c>
      <c r="Q116" t="str">
        <f>IFERROR(IF((DATE(2023,1,1) - VLOOKUP(B116,Table6[],3,0)) &lt;=365,"Y","N"),"N")</f>
        <v>Y</v>
      </c>
    </row>
    <row r="117" spans="2:17" customFormat="1" x14ac:dyDescent="0.25">
      <c r="B117" s="5" t="s">
        <v>183</v>
      </c>
      <c r="C117" s="5" t="s">
        <v>31</v>
      </c>
      <c r="D117" s="53">
        <f ca="1">IFERROR(NOW()-VLOOKUP(B117,Table6[[#All],[Employee Name]:[Date Joined]],3,0),"")</f>
        <v>2617.9386355324095</v>
      </c>
      <c r="E117" s="17"/>
      <c r="F117" s="44" t="s">
        <v>2</v>
      </c>
      <c r="G117" s="21"/>
      <c r="H117" s="21"/>
      <c r="I117" s="44" t="s">
        <v>2</v>
      </c>
      <c r="J117" s="23"/>
      <c r="K117" s="26">
        <f>COUNTIF('Q1'!$F117:$J117,"yes")</f>
        <v>2</v>
      </c>
      <c r="L117" s="27">
        <f t="shared" si="3"/>
        <v>0</v>
      </c>
      <c r="M117" s="27">
        <f t="shared" si="2"/>
        <v>2</v>
      </c>
      <c r="N117" s="8">
        <f>IFERROR('Q1'!$K117/'Q1'!$M117,"")</f>
        <v>1</v>
      </c>
      <c r="Q117" t="str">
        <f>IFERROR(IF((DATE(2023,1,1) - VLOOKUP(B117,Table6[],3,0)) &lt;=365,"Y","N"),"N")</f>
        <v>N</v>
      </c>
    </row>
    <row r="118" spans="2:17" customFormat="1" x14ac:dyDescent="0.25">
      <c r="B118" s="5" t="s">
        <v>184</v>
      </c>
      <c r="C118" s="5" t="s">
        <v>31</v>
      </c>
      <c r="D118" s="53">
        <f ca="1">IFERROR(NOW()-VLOOKUP(B118,Table6[[#All],[Employee Name]:[Date Joined]],3,0),"")</f>
        <v>923.93863553240953</v>
      </c>
      <c r="E118" s="17"/>
      <c r="F118" s="46" t="s">
        <v>44</v>
      </c>
      <c r="G118" s="21"/>
      <c r="H118" s="21"/>
      <c r="I118" s="46" t="s">
        <v>44</v>
      </c>
      <c r="J118" s="23"/>
      <c r="K118" s="26">
        <f>COUNTIF('Q1'!$F118:$J118,"yes")</f>
        <v>0</v>
      </c>
      <c r="L118" s="27">
        <f t="shared" si="3"/>
        <v>0</v>
      </c>
      <c r="M118" s="27">
        <f t="shared" si="2"/>
        <v>0</v>
      </c>
      <c r="N118" s="8" t="str">
        <f>IFERROR('Q1'!$K118/'Q1'!$M118,"")</f>
        <v/>
      </c>
      <c r="Q118" t="str">
        <f>IFERROR(IF((DATE(2023,1,1) - VLOOKUP(B118,Table6[],3,0)) &lt;=365,"Y","N"),"N")</f>
        <v>N</v>
      </c>
    </row>
    <row r="119" spans="2:17" customFormat="1" x14ac:dyDescent="0.25">
      <c r="B119" s="5" t="s">
        <v>185</v>
      </c>
      <c r="C119" s="5" t="s">
        <v>249</v>
      </c>
      <c r="D119" s="53" t="str">
        <f ca="1">IFERROR(NOW()-VLOOKUP(B119,Table6[[#All],[Employee Name]:[Date Joined]],3,0),"")</f>
        <v/>
      </c>
      <c r="E119" s="17"/>
      <c r="F119" s="45" t="s">
        <v>3</v>
      </c>
      <c r="G119" s="21"/>
      <c r="H119" s="21"/>
      <c r="I119" s="44" t="s">
        <v>2</v>
      </c>
      <c r="J119" s="23"/>
      <c r="K119" s="26">
        <f>COUNTIF('Q1'!$F119:$J119,"yes")</f>
        <v>1</v>
      </c>
      <c r="L119" s="27">
        <f t="shared" si="3"/>
        <v>1</v>
      </c>
      <c r="M119" s="27">
        <f t="shared" si="2"/>
        <v>2</v>
      </c>
      <c r="N119" s="8">
        <f>IFERROR('Q1'!$K119/'Q1'!$M119,"")</f>
        <v>0.5</v>
      </c>
      <c r="Q119" t="str">
        <f>IFERROR(IF((DATE(2023,1,1) - VLOOKUP(B119,Table6[],3,0)) &lt;=365,"Y","N"),"N")</f>
        <v>N</v>
      </c>
    </row>
    <row r="120" spans="2:17" customFormat="1" x14ac:dyDescent="0.25">
      <c r="B120" s="5" t="s">
        <v>186</v>
      </c>
      <c r="C120" s="5" t="s">
        <v>37</v>
      </c>
      <c r="D120" s="53">
        <f ca="1">IFERROR(NOW()-VLOOKUP(B120,Table6[[#All],[Employee Name]:[Date Joined]],3,0),"")</f>
        <v>1938.9386355324095</v>
      </c>
      <c r="E120" s="17"/>
      <c r="F120" s="45" t="s">
        <v>3</v>
      </c>
      <c r="G120" s="21"/>
      <c r="H120" s="21"/>
      <c r="I120" s="44" t="s">
        <v>2</v>
      </c>
      <c r="J120" s="23"/>
      <c r="K120" s="26">
        <f>COUNTIF('Q1'!$F120:$J120,"yes")</f>
        <v>1</v>
      </c>
      <c r="L120" s="27">
        <f t="shared" si="3"/>
        <v>1</v>
      </c>
      <c r="M120" s="27">
        <f t="shared" si="2"/>
        <v>2</v>
      </c>
      <c r="N120" s="8">
        <f>IFERROR('Q1'!$K120/'Q1'!$M120,"")</f>
        <v>0.5</v>
      </c>
      <c r="Q120" t="str">
        <f>IFERROR(IF((DATE(2023,1,1) - VLOOKUP(B120,Table6[],3,0)) &lt;=365,"Y","N"),"N")</f>
        <v>N</v>
      </c>
    </row>
    <row r="121" spans="2:17" customFormat="1" x14ac:dyDescent="0.25">
      <c r="B121" s="5" t="s">
        <v>187</v>
      </c>
      <c r="C121" s="5" t="s">
        <v>37</v>
      </c>
      <c r="D121" s="53">
        <f ca="1">IFERROR(NOW()-VLOOKUP(B121,Table6[[#All],[Employee Name]:[Date Joined]],3,0),"")</f>
        <v>678.93863553240953</v>
      </c>
      <c r="E121" s="17"/>
      <c r="F121" s="44" t="s">
        <v>2</v>
      </c>
      <c r="G121" s="21"/>
      <c r="H121" s="21"/>
      <c r="I121" s="44" t="s">
        <v>2</v>
      </c>
      <c r="J121" s="23"/>
      <c r="K121" s="26">
        <f>COUNTIF('Q1'!$F121:$J121,"yes")</f>
        <v>2</v>
      </c>
      <c r="L121" s="27">
        <f t="shared" si="3"/>
        <v>0</v>
      </c>
      <c r="M121" s="27">
        <f t="shared" si="2"/>
        <v>2</v>
      </c>
      <c r="N121" s="8">
        <f>IFERROR('Q1'!$K121/'Q1'!$M121,"")</f>
        <v>1</v>
      </c>
      <c r="Q121" t="str">
        <f>IFERROR(IF((DATE(2023,1,1) - VLOOKUP(B121,Table6[],3,0)) &lt;=365,"Y","N"),"N")</f>
        <v>Y</v>
      </c>
    </row>
    <row r="122" spans="2:17" customFormat="1" x14ac:dyDescent="0.25">
      <c r="B122" s="5" t="s">
        <v>188</v>
      </c>
      <c r="C122" s="5" t="s">
        <v>37</v>
      </c>
      <c r="D122" s="53">
        <f ca="1">IFERROR(NOW()-VLOOKUP(B122,Table6[[#All],[Employee Name]:[Date Joined]],3,0),"")</f>
        <v>983.93863553240953</v>
      </c>
      <c r="E122" s="17"/>
      <c r="F122" s="45" t="s">
        <v>3</v>
      </c>
      <c r="G122" s="21"/>
      <c r="H122" s="21"/>
      <c r="I122" s="45" t="s">
        <v>3</v>
      </c>
      <c r="J122" s="23"/>
      <c r="K122" s="26">
        <f>COUNTIF('Q1'!$F122:$J122,"yes")</f>
        <v>0</v>
      </c>
      <c r="L122" s="27">
        <f t="shared" si="3"/>
        <v>2</v>
      </c>
      <c r="M122" s="27">
        <f t="shared" si="2"/>
        <v>2</v>
      </c>
      <c r="N122" s="8">
        <f>IFERROR('Q1'!$K122/'Q1'!$M122,"")</f>
        <v>0</v>
      </c>
      <c r="Q122" t="str">
        <f>IFERROR(IF((DATE(2023,1,1) - VLOOKUP(B122,Table6[],3,0)) &lt;=365,"Y","N"),"N")</f>
        <v>N</v>
      </c>
    </row>
    <row r="123" spans="2:17" customFormat="1" x14ac:dyDescent="0.25">
      <c r="B123" s="5" t="s">
        <v>189</v>
      </c>
      <c r="C123" s="5" t="s">
        <v>37</v>
      </c>
      <c r="D123" s="53">
        <f ca="1">IFERROR(NOW()-VLOOKUP(B123,Table6[[#All],[Employee Name]:[Date Joined]],3,0),"")</f>
        <v>405.93863553240953</v>
      </c>
      <c r="E123" s="17"/>
      <c r="F123" s="45" t="s">
        <v>3</v>
      </c>
      <c r="G123" s="21"/>
      <c r="H123" s="21"/>
      <c r="I123" s="45" t="s">
        <v>3</v>
      </c>
      <c r="J123" s="23"/>
      <c r="K123" s="26">
        <f>COUNTIF('Q1'!$F123:$J123,"yes")</f>
        <v>0</v>
      </c>
      <c r="L123" s="27">
        <f t="shared" si="3"/>
        <v>2</v>
      </c>
      <c r="M123" s="27">
        <f t="shared" si="2"/>
        <v>2</v>
      </c>
      <c r="N123" s="8">
        <f>IFERROR('Q1'!$K123/'Q1'!$M123,"")</f>
        <v>0</v>
      </c>
      <c r="Q123" t="str">
        <f>IFERROR(IF((DATE(2023,1,1) - VLOOKUP(B123,Table6[],3,0)) &lt;=365,"Y","N"),"N")</f>
        <v>Y</v>
      </c>
    </row>
    <row r="124" spans="2:17" customFormat="1" x14ac:dyDescent="0.25">
      <c r="B124" s="5" t="s">
        <v>191</v>
      </c>
      <c r="C124" s="5" t="s">
        <v>37</v>
      </c>
      <c r="D124" s="53">
        <f ca="1">IFERROR(NOW()-VLOOKUP(B124,Table6[[#All],[Employee Name]:[Date Joined]],3,0),"")</f>
        <v>632.93863553240953</v>
      </c>
      <c r="E124" s="17"/>
      <c r="F124" s="45" t="s">
        <v>3</v>
      </c>
      <c r="G124" s="21"/>
      <c r="H124" s="21"/>
      <c r="I124" s="45" t="s">
        <v>3</v>
      </c>
      <c r="J124" s="23"/>
      <c r="K124" s="26">
        <f>COUNTIF('Q1'!$F124:$J124,"yes")</f>
        <v>0</v>
      </c>
      <c r="L124" s="27">
        <f t="shared" si="3"/>
        <v>2</v>
      </c>
      <c r="M124" s="27">
        <f t="shared" ref="M124:M166" si="4">K124+L124</f>
        <v>2</v>
      </c>
      <c r="N124" s="8">
        <f>IFERROR('Q1'!$K124/'Q1'!$M124,"")</f>
        <v>0</v>
      </c>
      <c r="Q124" t="str">
        <f>IFERROR(IF((DATE(2023,1,1) - VLOOKUP(B124,Table6[],3,0)) &lt;=365,"Y","N"),"N")</f>
        <v>Y</v>
      </c>
    </row>
    <row r="125" spans="2:17" customFormat="1" x14ac:dyDescent="0.25">
      <c r="B125" s="5" t="s">
        <v>192</v>
      </c>
      <c r="C125" s="5" t="s">
        <v>37</v>
      </c>
      <c r="D125" s="53">
        <f ca="1">IFERROR(NOW()-VLOOKUP(B125,Table6[[#All],[Employee Name]:[Date Joined]],3,0),"")</f>
        <v>720.93863553240953</v>
      </c>
      <c r="E125" s="17"/>
      <c r="F125" s="45" t="s">
        <v>3</v>
      </c>
      <c r="G125" s="21"/>
      <c r="H125" s="21"/>
      <c r="I125" s="45" t="s">
        <v>3</v>
      </c>
      <c r="J125" s="23"/>
      <c r="K125" s="26">
        <f>COUNTIF('Q1'!$F125:$J125,"yes")</f>
        <v>0</v>
      </c>
      <c r="L125" s="27">
        <f t="shared" ref="L125:L166" si="5">COUNTIF(E125:J125,"No")</f>
        <v>2</v>
      </c>
      <c r="M125" s="27">
        <f t="shared" si="4"/>
        <v>2</v>
      </c>
      <c r="N125" s="8">
        <f>IFERROR('Q1'!$K125/'Q1'!$M125,"")</f>
        <v>0</v>
      </c>
      <c r="Q125" t="str">
        <f>IFERROR(IF((DATE(2023,1,1) - VLOOKUP(B125,Table6[],3,0)) &lt;=365,"Y","N"),"N")</f>
        <v>Y</v>
      </c>
    </row>
    <row r="126" spans="2:17" customFormat="1" x14ac:dyDescent="0.25">
      <c r="B126" s="5" t="s">
        <v>193</v>
      </c>
      <c r="C126" s="5" t="s">
        <v>37</v>
      </c>
      <c r="D126" s="53">
        <f ca="1">IFERROR(NOW()-VLOOKUP(B126,Table6[[#All],[Employee Name]:[Date Joined]],3,0),"")</f>
        <v>754.93863553240953</v>
      </c>
      <c r="E126" s="17"/>
      <c r="F126" s="45" t="s">
        <v>3</v>
      </c>
      <c r="G126" s="21"/>
      <c r="H126" s="21"/>
      <c r="I126" s="45" t="s">
        <v>3</v>
      </c>
      <c r="J126" s="23"/>
      <c r="K126" s="26">
        <f>COUNTIF('Q1'!$F126:$J126,"yes")</f>
        <v>0</v>
      </c>
      <c r="L126" s="27">
        <f t="shared" si="5"/>
        <v>2</v>
      </c>
      <c r="M126" s="27">
        <f t="shared" si="4"/>
        <v>2</v>
      </c>
      <c r="N126" s="8">
        <f>IFERROR('Q1'!$K126/'Q1'!$M126,"")</f>
        <v>0</v>
      </c>
      <c r="Q126" t="str">
        <f>IFERROR(IF((DATE(2023,1,1) - VLOOKUP(B126,Table6[],3,0)) &lt;=365,"Y","N"),"N")</f>
        <v>Y</v>
      </c>
    </row>
    <row r="127" spans="2:17" customFormat="1" x14ac:dyDescent="0.25">
      <c r="B127" s="5" t="s">
        <v>196</v>
      </c>
      <c r="C127" s="5" t="s">
        <v>37</v>
      </c>
      <c r="D127" s="53">
        <f ca="1">IFERROR(NOW()-VLOOKUP(B127,Table6[[#All],[Employee Name]:[Date Joined]],3,0),"")</f>
        <v>754.93863553240953</v>
      </c>
      <c r="E127" s="17"/>
      <c r="F127" s="45" t="s">
        <v>3</v>
      </c>
      <c r="G127" s="21"/>
      <c r="H127" s="21"/>
      <c r="I127" s="45" t="s">
        <v>3</v>
      </c>
      <c r="J127" s="23"/>
      <c r="K127" s="26">
        <f>COUNTIF('Q1'!$F127:$J127,"yes")</f>
        <v>0</v>
      </c>
      <c r="L127" s="27">
        <f t="shared" si="5"/>
        <v>2</v>
      </c>
      <c r="M127" s="27">
        <f t="shared" si="4"/>
        <v>2</v>
      </c>
      <c r="N127" s="8">
        <f>IFERROR('Q1'!$K127/'Q1'!$M127,"")</f>
        <v>0</v>
      </c>
      <c r="Q127" t="str">
        <f>IFERROR(IF((DATE(2023,1,1) - VLOOKUP(B127,Table6[],3,0)) &lt;=365,"Y","N"),"N")</f>
        <v>Y</v>
      </c>
    </row>
    <row r="128" spans="2:17" customFormat="1" x14ac:dyDescent="0.25">
      <c r="B128" s="5" t="s">
        <v>197</v>
      </c>
      <c r="C128" s="5" t="s">
        <v>37</v>
      </c>
      <c r="D128" s="53">
        <f ca="1">IFERROR(NOW()-VLOOKUP(B128,Table6[[#All],[Employee Name]:[Date Joined]],3,0),"")</f>
        <v>1483.9386355324095</v>
      </c>
      <c r="E128" s="17"/>
      <c r="F128" s="44" t="s">
        <v>2</v>
      </c>
      <c r="G128" s="21"/>
      <c r="H128" s="21"/>
      <c r="I128" s="44" t="s">
        <v>2</v>
      </c>
      <c r="J128" s="23"/>
      <c r="K128" s="26">
        <f>COUNTIF('Q1'!$F128:$J128,"yes")</f>
        <v>2</v>
      </c>
      <c r="L128" s="27">
        <f t="shared" si="5"/>
        <v>0</v>
      </c>
      <c r="M128" s="27">
        <f t="shared" si="4"/>
        <v>2</v>
      </c>
      <c r="N128" s="8">
        <f>IFERROR('Q1'!$K128/'Q1'!$M128,"")</f>
        <v>1</v>
      </c>
      <c r="Q128" t="str">
        <f>IFERROR(IF((DATE(2023,1,1) - VLOOKUP(B128,Table6[],3,0)) &lt;=365,"Y","N"),"N")</f>
        <v>N</v>
      </c>
    </row>
    <row r="129" spans="2:17" customFormat="1" x14ac:dyDescent="0.25">
      <c r="B129" s="5" t="s">
        <v>198</v>
      </c>
      <c r="C129" s="5" t="s">
        <v>37</v>
      </c>
      <c r="D129" s="53">
        <f ca="1">IFERROR(NOW()-VLOOKUP(B129,Table6[[#All],[Employee Name]:[Date Joined]],3,0),"")</f>
        <v>321.93863553240953</v>
      </c>
      <c r="E129" s="17"/>
      <c r="F129" s="45" t="s">
        <v>3</v>
      </c>
      <c r="G129" s="21"/>
      <c r="H129" s="21"/>
      <c r="I129" s="44" t="s">
        <v>2</v>
      </c>
      <c r="J129" s="23"/>
      <c r="K129" s="26">
        <f>COUNTIF('Q1'!$F129:$J129,"yes")</f>
        <v>1</v>
      </c>
      <c r="L129" s="27">
        <f t="shared" si="5"/>
        <v>1</v>
      </c>
      <c r="M129" s="27">
        <f t="shared" si="4"/>
        <v>2</v>
      </c>
      <c r="N129" s="8">
        <f>IFERROR('Q1'!$K129/'Q1'!$M129,"")</f>
        <v>0.5</v>
      </c>
      <c r="Q129" t="str">
        <f>IFERROR(IF((DATE(2023,1,1) - VLOOKUP(B129,Table6[],3,0)) &lt;=365,"Y","N"),"N")</f>
        <v>Y</v>
      </c>
    </row>
    <row r="130" spans="2:17" customFormat="1" x14ac:dyDescent="0.25">
      <c r="B130" s="5" t="s">
        <v>199</v>
      </c>
      <c r="C130" s="5" t="s">
        <v>37</v>
      </c>
      <c r="D130" s="53">
        <f ca="1">IFERROR(NOW()-VLOOKUP(B130,Table6[[#All],[Employee Name]:[Date Joined]],3,0),"")</f>
        <v>321.93863553240953</v>
      </c>
      <c r="E130" s="17"/>
      <c r="F130" s="46" t="s">
        <v>44</v>
      </c>
      <c r="G130" s="21"/>
      <c r="H130" s="21"/>
      <c r="I130" s="46" t="s">
        <v>44</v>
      </c>
      <c r="J130" s="23"/>
      <c r="K130" s="26">
        <f>COUNTIF('Q1'!$F130:$J130,"yes")</f>
        <v>0</v>
      </c>
      <c r="L130" s="27">
        <f t="shared" si="5"/>
        <v>0</v>
      </c>
      <c r="M130" s="27">
        <f t="shared" si="4"/>
        <v>0</v>
      </c>
      <c r="N130" s="8" t="str">
        <f>IFERROR('Q1'!$K130/'Q1'!$M130,"")</f>
        <v/>
      </c>
      <c r="Q130" t="str">
        <f>IFERROR(IF((DATE(2023,1,1) - VLOOKUP(B130,Table6[],3,0)) &lt;=365,"Y","N"),"N")</f>
        <v>Y</v>
      </c>
    </row>
    <row r="131" spans="2:17" customFormat="1" x14ac:dyDescent="0.25">
      <c r="B131" s="5" t="s">
        <v>200</v>
      </c>
      <c r="C131" s="5" t="s">
        <v>37</v>
      </c>
      <c r="D131" s="53">
        <f ca="1">IFERROR(NOW()-VLOOKUP(B131,Table6[[#All],[Employee Name]:[Date Joined]],3,0),"")</f>
        <v>45375.93863553241</v>
      </c>
      <c r="E131" s="17"/>
      <c r="F131" s="45" t="s">
        <v>3</v>
      </c>
      <c r="G131" s="21"/>
      <c r="H131" s="21"/>
      <c r="I131" s="44" t="s">
        <v>2</v>
      </c>
      <c r="J131" s="23"/>
      <c r="K131" s="26">
        <f>COUNTIF('Q1'!$F131:$J131,"yes")</f>
        <v>1</v>
      </c>
      <c r="L131" s="27">
        <f t="shared" si="5"/>
        <v>1</v>
      </c>
      <c r="M131" s="27">
        <f t="shared" si="4"/>
        <v>2</v>
      </c>
      <c r="N131" s="8">
        <f>IFERROR('Q1'!$K131/'Q1'!$M131,"")</f>
        <v>0.5</v>
      </c>
      <c r="Q131" t="str">
        <f>IFERROR(IF((DATE(2023,1,1) - VLOOKUP(B131,Table6[],3,0)) &lt;=365,"Y","N"),"N")</f>
        <v>N</v>
      </c>
    </row>
    <row r="132" spans="2:17" customFormat="1" x14ac:dyDescent="0.25">
      <c r="B132" s="5" t="s">
        <v>201</v>
      </c>
      <c r="C132" s="5" t="s">
        <v>37</v>
      </c>
      <c r="D132" s="53">
        <f ca="1">IFERROR(NOW()-VLOOKUP(B132,Table6[[#All],[Employee Name]:[Date Joined]],3,0),"")</f>
        <v>1273.9386355324095</v>
      </c>
      <c r="E132" s="17"/>
      <c r="F132" s="45" t="s">
        <v>3</v>
      </c>
      <c r="G132" s="21"/>
      <c r="H132" s="21"/>
      <c r="I132" s="45" t="s">
        <v>3</v>
      </c>
      <c r="J132" s="23"/>
      <c r="K132" s="26">
        <f>COUNTIF('Q1'!$F132:$J132,"yes")</f>
        <v>0</v>
      </c>
      <c r="L132" s="27">
        <f t="shared" si="5"/>
        <v>2</v>
      </c>
      <c r="M132" s="27">
        <f t="shared" si="4"/>
        <v>2</v>
      </c>
      <c r="N132" s="8">
        <f>IFERROR('Q1'!$K132/'Q1'!$M132,"")</f>
        <v>0</v>
      </c>
      <c r="Q132" t="str">
        <f>IFERROR(IF((DATE(2023,1,1) - VLOOKUP(B132,Table6[],3,0)) &lt;=365,"Y","N"),"N")</f>
        <v>N</v>
      </c>
    </row>
    <row r="133" spans="2:17" customFormat="1" x14ac:dyDescent="0.25">
      <c r="B133" s="5" t="s">
        <v>202</v>
      </c>
      <c r="C133" s="5" t="s">
        <v>37</v>
      </c>
      <c r="D133" s="53">
        <f ca="1">IFERROR(NOW()-VLOOKUP(B133,Table6[[#All],[Employee Name]:[Date Joined]],3,0),"")</f>
        <v>1049.9386355324095</v>
      </c>
      <c r="E133" s="17"/>
      <c r="F133" s="45" t="s">
        <v>3</v>
      </c>
      <c r="G133" s="21"/>
      <c r="H133" s="21"/>
      <c r="I133" s="45" t="s">
        <v>3</v>
      </c>
      <c r="J133" s="23"/>
      <c r="K133" s="26">
        <f>COUNTIF('Q1'!$F133:$J133,"yes")</f>
        <v>0</v>
      </c>
      <c r="L133" s="27">
        <f t="shared" si="5"/>
        <v>2</v>
      </c>
      <c r="M133" s="27">
        <f t="shared" si="4"/>
        <v>2</v>
      </c>
      <c r="N133" s="8">
        <f>IFERROR('Q1'!$K133/'Q1'!$M133,"")</f>
        <v>0</v>
      </c>
      <c r="Q133" t="str">
        <f>IFERROR(IF((DATE(2023,1,1) - VLOOKUP(B133,Table6[],3,0)) &lt;=365,"Y","N"),"N")</f>
        <v>N</v>
      </c>
    </row>
    <row r="134" spans="2:17" customFormat="1" x14ac:dyDescent="0.25">
      <c r="B134" s="5" t="s">
        <v>203</v>
      </c>
      <c r="C134" s="5" t="s">
        <v>37</v>
      </c>
      <c r="D134" s="53">
        <f ca="1">IFERROR(NOW()-VLOOKUP(B134,Table6[[#All],[Employee Name]:[Date Joined]],3,0),"")</f>
        <v>1084.9386355324095</v>
      </c>
      <c r="E134" s="17"/>
      <c r="F134" s="44" t="s">
        <v>2</v>
      </c>
      <c r="G134" s="21"/>
      <c r="H134" s="21"/>
      <c r="I134" s="45" t="s">
        <v>3</v>
      </c>
      <c r="J134" s="23"/>
      <c r="K134" s="26">
        <f>COUNTIF('Q1'!$F134:$J134,"yes")</f>
        <v>1</v>
      </c>
      <c r="L134" s="27">
        <f t="shared" si="5"/>
        <v>1</v>
      </c>
      <c r="M134" s="27">
        <f t="shared" si="4"/>
        <v>2</v>
      </c>
      <c r="N134" s="8">
        <f>IFERROR('Q1'!$K134/'Q1'!$M134,"")</f>
        <v>0.5</v>
      </c>
      <c r="Q134" t="str">
        <f>IFERROR(IF((DATE(2023,1,1) - VLOOKUP(B134,Table6[],3,0)) &lt;=365,"Y","N"),"N")</f>
        <v>N</v>
      </c>
    </row>
    <row r="135" spans="2:17" customFormat="1" x14ac:dyDescent="0.25">
      <c r="B135" s="5" t="s">
        <v>204</v>
      </c>
      <c r="C135" s="5" t="s">
        <v>37</v>
      </c>
      <c r="D135" s="53">
        <f ca="1">IFERROR(NOW()-VLOOKUP(B135,Table6[[#All],[Employee Name]:[Date Joined]],3,0),"")</f>
        <v>782.93863553240953</v>
      </c>
      <c r="E135" s="17"/>
      <c r="F135" s="45" t="s">
        <v>3</v>
      </c>
      <c r="G135" s="21"/>
      <c r="H135" s="21"/>
      <c r="I135" s="45" t="s">
        <v>3</v>
      </c>
      <c r="J135" s="23"/>
      <c r="K135" s="26">
        <f>COUNTIF('Q1'!$F135:$J135,"yes")</f>
        <v>0</v>
      </c>
      <c r="L135" s="27">
        <f t="shared" si="5"/>
        <v>2</v>
      </c>
      <c r="M135" s="27">
        <f t="shared" si="4"/>
        <v>2</v>
      </c>
      <c r="N135" s="8">
        <f>IFERROR('Q1'!$K135/'Q1'!$M135,"")</f>
        <v>0</v>
      </c>
      <c r="Q135" t="str">
        <f>IFERROR(IF((DATE(2023,1,1) - VLOOKUP(B135,Table6[],3,0)) &lt;=365,"Y","N"),"N")</f>
        <v>Y</v>
      </c>
    </row>
    <row r="136" spans="2:17" customFormat="1" x14ac:dyDescent="0.25">
      <c r="B136" s="5" t="s">
        <v>205</v>
      </c>
      <c r="C136" s="5" t="s">
        <v>37</v>
      </c>
      <c r="D136" s="53">
        <f ca="1">IFERROR(NOW()-VLOOKUP(B136,Table6[[#All],[Employee Name]:[Date Joined]],3,0),"")</f>
        <v>321.93863553240953</v>
      </c>
      <c r="E136" s="17"/>
      <c r="F136" s="46" t="s">
        <v>44</v>
      </c>
      <c r="G136" s="21"/>
      <c r="H136" s="21"/>
      <c r="I136" s="46" t="s">
        <v>44</v>
      </c>
      <c r="J136" s="23"/>
      <c r="K136" s="26">
        <f>COUNTIF('Q1'!$F136:$J136,"yes")</f>
        <v>0</v>
      </c>
      <c r="L136" s="27">
        <f t="shared" si="5"/>
        <v>0</v>
      </c>
      <c r="M136" s="27">
        <f t="shared" si="4"/>
        <v>0</v>
      </c>
      <c r="N136" s="8" t="str">
        <f>IFERROR('Q1'!$K136/'Q1'!$M136,"")</f>
        <v/>
      </c>
      <c r="Q136" t="str">
        <f>IFERROR(IF((DATE(2023,1,1) - VLOOKUP(B136,Table6[],3,0)) &lt;=365,"Y","N"),"N")</f>
        <v>Y</v>
      </c>
    </row>
    <row r="137" spans="2:17" customFormat="1" x14ac:dyDescent="0.25">
      <c r="B137" s="5" t="s">
        <v>207</v>
      </c>
      <c r="C137" s="5" t="s">
        <v>37</v>
      </c>
      <c r="D137" s="53">
        <f ca="1">IFERROR(NOW()-VLOOKUP(B137,Table6[[#All],[Employee Name]:[Date Joined]],3,0),"")</f>
        <v>641.93863553240953</v>
      </c>
      <c r="E137" s="17"/>
      <c r="F137" s="45" t="s">
        <v>3</v>
      </c>
      <c r="G137" s="21"/>
      <c r="H137" s="21"/>
      <c r="I137" s="45" t="s">
        <v>3</v>
      </c>
      <c r="J137" s="23"/>
      <c r="K137" s="26">
        <f>COUNTIF('Q1'!$F137:$J137,"yes")</f>
        <v>0</v>
      </c>
      <c r="L137" s="27">
        <f t="shared" si="5"/>
        <v>2</v>
      </c>
      <c r="M137" s="27">
        <f t="shared" si="4"/>
        <v>2</v>
      </c>
      <c r="N137" s="8">
        <f>IFERROR('Q1'!$K137/'Q1'!$M137,"")</f>
        <v>0</v>
      </c>
      <c r="Q137" t="str">
        <f>IFERROR(IF((DATE(2023,1,1) - VLOOKUP(B137,Table6[],3,0)) &lt;=365,"Y","N"),"N")</f>
        <v>Y</v>
      </c>
    </row>
    <row r="138" spans="2:17" customFormat="1" x14ac:dyDescent="0.25">
      <c r="B138" s="5" t="s">
        <v>208</v>
      </c>
      <c r="C138" s="5" t="s">
        <v>37</v>
      </c>
      <c r="D138" s="53">
        <f ca="1">IFERROR(NOW()-VLOOKUP(B138,Table6[[#All],[Employee Name]:[Date Joined]],3,0),"")</f>
        <v>545.93863553240953</v>
      </c>
      <c r="E138" s="17"/>
      <c r="F138" s="45" t="s">
        <v>3</v>
      </c>
      <c r="G138" s="21"/>
      <c r="H138" s="21"/>
      <c r="I138" s="45" t="s">
        <v>3</v>
      </c>
      <c r="J138" s="23"/>
      <c r="K138" s="26">
        <f>COUNTIF('Q1'!$F138:$J138,"yes")</f>
        <v>0</v>
      </c>
      <c r="L138" s="27">
        <f t="shared" si="5"/>
        <v>2</v>
      </c>
      <c r="M138" s="27">
        <f t="shared" si="4"/>
        <v>2</v>
      </c>
      <c r="N138" s="8">
        <f>IFERROR('Q1'!$K138/'Q1'!$M138,"")</f>
        <v>0</v>
      </c>
      <c r="Q138" t="str">
        <f>IFERROR(IF((DATE(2023,1,1) - VLOOKUP(B138,Table6[],3,0)) &lt;=365,"Y","N"),"N")</f>
        <v>Y</v>
      </c>
    </row>
    <row r="139" spans="2:17" customFormat="1" x14ac:dyDescent="0.25">
      <c r="B139" s="5" t="s">
        <v>209</v>
      </c>
      <c r="C139" s="5" t="s">
        <v>37</v>
      </c>
      <c r="D139" s="53">
        <f ca="1">IFERROR(NOW()-VLOOKUP(B139,Table6[[#All],[Employee Name]:[Date Joined]],3,0),"")</f>
        <v>446.93863553240953</v>
      </c>
      <c r="E139" s="17"/>
      <c r="F139" s="45" t="s">
        <v>3</v>
      </c>
      <c r="G139" s="21"/>
      <c r="H139" s="21"/>
      <c r="I139" s="45" t="s">
        <v>3</v>
      </c>
      <c r="J139" s="23"/>
      <c r="K139" s="26">
        <f>COUNTIF('Q1'!$F139:$J139,"yes")</f>
        <v>0</v>
      </c>
      <c r="L139" s="27">
        <f t="shared" si="5"/>
        <v>2</v>
      </c>
      <c r="M139" s="27">
        <f t="shared" si="4"/>
        <v>2</v>
      </c>
      <c r="N139" s="8">
        <f>IFERROR('Q1'!$K139/'Q1'!$M139,"")</f>
        <v>0</v>
      </c>
      <c r="Q139" t="str">
        <f>IFERROR(IF((DATE(2023,1,1) - VLOOKUP(B139,Table6[],3,0)) &lt;=365,"Y","N"),"N")</f>
        <v>Y</v>
      </c>
    </row>
    <row r="140" spans="2:17" customFormat="1" x14ac:dyDescent="0.25">
      <c r="B140" s="5" t="s">
        <v>210</v>
      </c>
      <c r="C140" s="5" t="s">
        <v>37</v>
      </c>
      <c r="D140" s="53">
        <f ca="1">IFERROR(NOW()-VLOOKUP(B140,Table6[[#All],[Employee Name]:[Date Joined]],3,0),"")</f>
        <v>655.93863553240953</v>
      </c>
      <c r="E140" s="17"/>
      <c r="F140" s="45" t="s">
        <v>3</v>
      </c>
      <c r="G140" s="21"/>
      <c r="H140" s="21"/>
      <c r="I140" s="45" t="s">
        <v>3</v>
      </c>
      <c r="J140" s="23"/>
      <c r="K140" s="26">
        <f>COUNTIF('Q1'!$F140:$J140,"yes")</f>
        <v>0</v>
      </c>
      <c r="L140" s="27">
        <f t="shared" si="5"/>
        <v>2</v>
      </c>
      <c r="M140" s="27">
        <f t="shared" si="4"/>
        <v>2</v>
      </c>
      <c r="N140" s="8">
        <f>IFERROR('Q1'!$K140/'Q1'!$M140,"")</f>
        <v>0</v>
      </c>
      <c r="Q140" t="str">
        <f>IFERROR(IF((DATE(2023,1,1) - VLOOKUP(B140,Table6[],3,0)) &lt;=365,"Y","N"),"N")</f>
        <v>Y</v>
      </c>
    </row>
    <row r="141" spans="2:17" customFormat="1" x14ac:dyDescent="0.25">
      <c r="B141" s="5" t="s">
        <v>211</v>
      </c>
      <c r="C141" s="5" t="s">
        <v>249</v>
      </c>
      <c r="D141" s="53" t="str">
        <f ca="1">IFERROR(NOW()-VLOOKUP(B141,Table6[[#All],[Employee Name]:[Date Joined]],3,0),"")</f>
        <v/>
      </c>
      <c r="E141" s="17"/>
      <c r="F141" s="47" t="s">
        <v>44</v>
      </c>
      <c r="G141" s="21"/>
      <c r="H141" s="21"/>
      <c r="I141" s="45" t="s">
        <v>3</v>
      </c>
      <c r="J141" s="23"/>
      <c r="K141" s="26">
        <f>COUNTIF('Q1'!$F141:$J141,"yes")</f>
        <v>0</v>
      </c>
      <c r="L141" s="27">
        <f t="shared" si="5"/>
        <v>1</v>
      </c>
      <c r="M141" s="27">
        <f t="shared" si="4"/>
        <v>1</v>
      </c>
      <c r="N141" s="8">
        <f>IFERROR('Q1'!$K141/'Q1'!$M141,"")</f>
        <v>0</v>
      </c>
      <c r="Q141" t="str">
        <f>IFERROR(IF((DATE(2023,1,1) - VLOOKUP(B141,Table6[],3,0)) &lt;=365,"Y","N"),"N")</f>
        <v>N</v>
      </c>
    </row>
    <row r="142" spans="2:17" customFormat="1" x14ac:dyDescent="0.25">
      <c r="B142" s="5" t="s">
        <v>212</v>
      </c>
      <c r="C142" s="5" t="s">
        <v>38</v>
      </c>
      <c r="D142" s="53">
        <f ca="1">IFERROR(NOW()-VLOOKUP(B142,Table6[[#All],[Employee Name]:[Date Joined]],3,0),"")</f>
        <v>1283.9386355324095</v>
      </c>
      <c r="E142" s="17"/>
      <c r="F142" s="45" t="s">
        <v>3</v>
      </c>
      <c r="G142" s="21"/>
      <c r="H142" s="21"/>
      <c r="I142" s="45" t="s">
        <v>3</v>
      </c>
      <c r="J142" s="23"/>
      <c r="K142" s="26">
        <f>COUNTIF('Q1'!$F142:$J142,"yes")</f>
        <v>0</v>
      </c>
      <c r="L142" s="27">
        <f t="shared" si="5"/>
        <v>2</v>
      </c>
      <c r="M142" s="27">
        <f t="shared" si="4"/>
        <v>2</v>
      </c>
      <c r="N142" s="8">
        <f>IFERROR('Q1'!$K142/'Q1'!$M142,"")</f>
        <v>0</v>
      </c>
      <c r="Q142" t="str">
        <f>IFERROR(IF((DATE(2023,1,1) - VLOOKUP(B142,Table6[],3,0)) &lt;=365,"Y","N"),"N")</f>
        <v>N</v>
      </c>
    </row>
    <row r="143" spans="2:17" customFormat="1" x14ac:dyDescent="0.25">
      <c r="B143" s="5" t="s">
        <v>213</v>
      </c>
      <c r="C143" s="5" t="s">
        <v>38</v>
      </c>
      <c r="D143" s="53">
        <f ca="1">IFERROR(NOW()-VLOOKUP(B143,Table6[[#All],[Employee Name]:[Date Joined]],3,0),"")</f>
        <v>2197.9386355324095</v>
      </c>
      <c r="E143" s="17"/>
      <c r="F143" s="45" t="s">
        <v>3</v>
      </c>
      <c r="G143" s="21"/>
      <c r="H143" s="21"/>
      <c r="I143" s="45" t="s">
        <v>3</v>
      </c>
      <c r="J143" s="23"/>
      <c r="K143" s="26">
        <f>COUNTIF('Q1'!$F143:$J143,"yes")</f>
        <v>0</v>
      </c>
      <c r="L143" s="27">
        <f t="shared" si="5"/>
        <v>2</v>
      </c>
      <c r="M143" s="27">
        <f t="shared" si="4"/>
        <v>2</v>
      </c>
      <c r="N143" s="8">
        <f>IFERROR('Q1'!$K143/'Q1'!$M143,"")</f>
        <v>0</v>
      </c>
      <c r="Q143" t="str">
        <f>IFERROR(IF((DATE(2023,1,1) - VLOOKUP(B143,Table6[],3,0)) &lt;=365,"Y","N"),"N")</f>
        <v>N</v>
      </c>
    </row>
    <row r="144" spans="2:17" customFormat="1" x14ac:dyDescent="0.25">
      <c r="B144" s="5" t="s">
        <v>215</v>
      </c>
      <c r="C144" s="5" t="s">
        <v>38</v>
      </c>
      <c r="D144" s="53">
        <f ca="1">IFERROR(NOW()-VLOOKUP(B144,Table6[[#All],[Employee Name]:[Date Joined]],3,0),"")</f>
        <v>1587.9386355324095</v>
      </c>
      <c r="E144" s="17"/>
      <c r="F144" s="45" t="s">
        <v>3</v>
      </c>
      <c r="G144" s="21"/>
      <c r="H144" s="21"/>
      <c r="I144" s="45" t="s">
        <v>3</v>
      </c>
      <c r="J144" s="23"/>
      <c r="K144" s="26">
        <f>COUNTIF('Q1'!$F144:$J144,"yes")</f>
        <v>0</v>
      </c>
      <c r="L144" s="27">
        <f t="shared" si="5"/>
        <v>2</v>
      </c>
      <c r="M144" s="27">
        <f t="shared" si="4"/>
        <v>2</v>
      </c>
      <c r="N144" s="8">
        <f>IFERROR('Q1'!$K144/'Q1'!$M144,"")</f>
        <v>0</v>
      </c>
      <c r="Q144" t="str">
        <f>IFERROR(IF((DATE(2023,1,1) - VLOOKUP(B144,Table6[],3,0)) &lt;=365,"Y","N"),"N")</f>
        <v>N</v>
      </c>
    </row>
    <row r="145" spans="2:17" customFormat="1" x14ac:dyDescent="0.25">
      <c r="B145" s="5" t="s">
        <v>216</v>
      </c>
      <c r="C145" s="5" t="s">
        <v>38</v>
      </c>
      <c r="D145" s="53">
        <f ca="1">IFERROR(NOW()-VLOOKUP(B145,Table6[[#All],[Employee Name]:[Date Joined]],3,0),"")</f>
        <v>810.93863553240953</v>
      </c>
      <c r="E145" s="17"/>
      <c r="F145" s="45" t="s">
        <v>3</v>
      </c>
      <c r="G145" s="21"/>
      <c r="H145" s="21"/>
      <c r="I145" s="45" t="s">
        <v>3</v>
      </c>
      <c r="J145" s="23"/>
      <c r="K145" s="26">
        <f>COUNTIF('Q1'!$F145:$J145,"yes")</f>
        <v>0</v>
      </c>
      <c r="L145" s="27">
        <f t="shared" si="5"/>
        <v>2</v>
      </c>
      <c r="M145" s="27">
        <f t="shared" si="4"/>
        <v>2</v>
      </c>
      <c r="N145" s="8">
        <f>IFERROR('Q1'!$K145/'Q1'!$M145,"")</f>
        <v>0</v>
      </c>
      <c r="Q145" t="str">
        <f>IFERROR(IF((DATE(2023,1,1) - VLOOKUP(B145,Table6[],3,0)) &lt;=365,"Y","N"),"N")</f>
        <v>Y</v>
      </c>
    </row>
    <row r="146" spans="2:17" customFormat="1" x14ac:dyDescent="0.25">
      <c r="B146" s="5" t="s">
        <v>217</v>
      </c>
      <c r="C146" s="5" t="s">
        <v>38</v>
      </c>
      <c r="D146" s="53">
        <f ca="1">IFERROR(NOW()-VLOOKUP(B146,Table6[[#All],[Employee Name]:[Date Joined]],3,0),"")</f>
        <v>297.93863553240953</v>
      </c>
      <c r="E146" s="17"/>
      <c r="F146" s="47" t="s">
        <v>44</v>
      </c>
      <c r="G146" s="21"/>
      <c r="H146" s="21"/>
      <c r="I146" s="45" t="s">
        <v>3</v>
      </c>
      <c r="J146" s="23"/>
      <c r="K146" s="26">
        <f>COUNTIF('Q1'!$F146:$J146,"yes")</f>
        <v>0</v>
      </c>
      <c r="L146" s="27">
        <f t="shared" si="5"/>
        <v>1</v>
      </c>
      <c r="M146" s="27">
        <f t="shared" si="4"/>
        <v>1</v>
      </c>
      <c r="N146" s="8">
        <f>IFERROR('Q1'!$K146/'Q1'!$M146,"")</f>
        <v>0</v>
      </c>
      <c r="Q146" t="str">
        <f>IFERROR(IF((DATE(2023,1,1) - VLOOKUP(B146,Table6[],3,0)) &lt;=365,"Y","N"),"N")</f>
        <v>Y</v>
      </c>
    </row>
    <row r="147" spans="2:17" customFormat="1" x14ac:dyDescent="0.25">
      <c r="B147" s="5" t="s">
        <v>218</v>
      </c>
      <c r="C147" s="5" t="s">
        <v>38</v>
      </c>
      <c r="D147" s="53">
        <f ca="1">IFERROR(NOW()-VLOOKUP(B147,Table6[[#All],[Employee Name]:[Date Joined]],3,0),"")</f>
        <v>2700.9386355324095</v>
      </c>
      <c r="E147" s="17"/>
      <c r="F147" s="45" t="s">
        <v>3</v>
      </c>
      <c r="G147" s="21"/>
      <c r="H147" s="21"/>
      <c r="I147" s="44" t="s">
        <v>2</v>
      </c>
      <c r="J147" s="23"/>
      <c r="K147" s="26">
        <f>COUNTIF('Q1'!$F147:$J147,"yes")</f>
        <v>1</v>
      </c>
      <c r="L147" s="27">
        <f t="shared" si="5"/>
        <v>1</v>
      </c>
      <c r="M147" s="27">
        <f t="shared" si="4"/>
        <v>2</v>
      </c>
      <c r="N147" s="8">
        <f>IFERROR('Q1'!$K147/'Q1'!$M147,"")</f>
        <v>0.5</v>
      </c>
      <c r="Q147" t="str">
        <f>IFERROR(IF((DATE(2023,1,1) - VLOOKUP(B147,Table6[],3,0)) &lt;=365,"Y","N"),"N")</f>
        <v>N</v>
      </c>
    </row>
    <row r="148" spans="2:17" customFormat="1" x14ac:dyDescent="0.25">
      <c r="B148" s="5" t="s">
        <v>219</v>
      </c>
      <c r="C148" s="5" t="s">
        <v>38</v>
      </c>
      <c r="D148" s="53" t="str">
        <f ca="1">IFERROR(NOW()-VLOOKUP(B148,Table6[[#All],[Employee Name]:[Date Joined]],3,0),"")</f>
        <v/>
      </c>
      <c r="E148" s="17"/>
      <c r="F148" s="45" t="s">
        <v>3</v>
      </c>
      <c r="G148" s="21"/>
      <c r="H148" s="21"/>
      <c r="I148" s="45" t="s">
        <v>3</v>
      </c>
      <c r="J148" s="23"/>
      <c r="K148" s="26">
        <f>COUNTIF('Q1'!$F148:$J148,"yes")</f>
        <v>0</v>
      </c>
      <c r="L148" s="27">
        <f t="shared" si="5"/>
        <v>2</v>
      </c>
      <c r="M148" s="27">
        <f t="shared" si="4"/>
        <v>2</v>
      </c>
      <c r="N148" s="8">
        <f>IFERROR('Q1'!$K148/'Q1'!$M148,"")</f>
        <v>0</v>
      </c>
      <c r="Q148" t="str">
        <f>IFERROR(IF((DATE(2023,1,1) - VLOOKUP(B148,Table6[],3,0)) &lt;=365,"Y","N"),"N")</f>
        <v>N</v>
      </c>
    </row>
    <row r="149" spans="2:17" customFormat="1" x14ac:dyDescent="0.25">
      <c r="B149" s="5" t="s">
        <v>220</v>
      </c>
      <c r="C149" s="5" t="s">
        <v>38</v>
      </c>
      <c r="D149" s="53">
        <f ca="1">IFERROR(NOW()-VLOOKUP(B149,Table6[[#All],[Employee Name]:[Date Joined]],3,0),"")</f>
        <v>1297.9386355324095</v>
      </c>
      <c r="E149" s="17"/>
      <c r="F149" s="45" t="s">
        <v>3</v>
      </c>
      <c r="G149" s="21"/>
      <c r="H149" s="21"/>
      <c r="I149" s="45" t="s">
        <v>3</v>
      </c>
      <c r="J149" s="23"/>
      <c r="K149" s="26">
        <f>COUNTIF('Q1'!$F149:$J149,"yes")</f>
        <v>0</v>
      </c>
      <c r="L149" s="27">
        <f t="shared" si="5"/>
        <v>2</v>
      </c>
      <c r="M149" s="27">
        <f t="shared" si="4"/>
        <v>2</v>
      </c>
      <c r="N149" s="8">
        <f>IFERROR('Q1'!$K149/'Q1'!$M149,"")</f>
        <v>0</v>
      </c>
      <c r="Q149" t="str">
        <f>IFERROR(IF((DATE(2023,1,1) - VLOOKUP(B149,Table6[],3,0)) &lt;=365,"Y","N"),"N")</f>
        <v>N</v>
      </c>
    </row>
    <row r="150" spans="2:17" customFormat="1" x14ac:dyDescent="0.25">
      <c r="B150" s="5" t="s">
        <v>221</v>
      </c>
      <c r="C150" s="5" t="s">
        <v>38</v>
      </c>
      <c r="D150" s="53" t="str">
        <f ca="1">IFERROR(NOW()-VLOOKUP(B150,Table6[[#All],[Employee Name]:[Date Joined]],3,0),"")</f>
        <v/>
      </c>
      <c r="E150" s="17"/>
      <c r="F150" s="45" t="s">
        <v>3</v>
      </c>
      <c r="G150" s="21"/>
      <c r="H150" s="21"/>
      <c r="I150" s="45" t="s">
        <v>3</v>
      </c>
      <c r="J150" s="23"/>
      <c r="K150" s="26">
        <f>COUNTIF('Q1'!$F150:$J150,"yes")</f>
        <v>0</v>
      </c>
      <c r="L150" s="27">
        <f t="shared" si="5"/>
        <v>2</v>
      </c>
      <c r="M150" s="27">
        <f t="shared" si="4"/>
        <v>2</v>
      </c>
      <c r="N150" s="8">
        <f>IFERROR('Q1'!$K150/'Q1'!$M150,"")</f>
        <v>0</v>
      </c>
      <c r="Q150" t="str">
        <f>IFERROR(IF((DATE(2023,1,1) - VLOOKUP(B150,Table6[],3,0)) &lt;=365,"Y","N"),"N")</f>
        <v>N</v>
      </c>
    </row>
    <row r="151" spans="2:17" customFormat="1" x14ac:dyDescent="0.25">
      <c r="B151" s="5" t="s">
        <v>222</v>
      </c>
      <c r="C151" s="5" t="s">
        <v>38</v>
      </c>
      <c r="D151" s="53">
        <f ca="1">IFERROR(NOW()-VLOOKUP(B151,Table6[[#All],[Employee Name]:[Date Joined]],3,0),"")</f>
        <v>690.93863553240953</v>
      </c>
      <c r="E151" s="17"/>
      <c r="F151" s="44" t="s">
        <v>2</v>
      </c>
      <c r="G151" s="21"/>
      <c r="H151" s="21"/>
      <c r="I151" s="45" t="s">
        <v>3</v>
      </c>
      <c r="J151" s="23"/>
      <c r="K151" s="26">
        <f>COUNTIF('Q1'!$F151:$J151,"yes")</f>
        <v>1</v>
      </c>
      <c r="L151" s="27">
        <f t="shared" si="5"/>
        <v>1</v>
      </c>
      <c r="M151" s="27">
        <f t="shared" si="4"/>
        <v>2</v>
      </c>
      <c r="N151" s="8">
        <f>IFERROR('Q1'!$K151/'Q1'!$M151,"")</f>
        <v>0.5</v>
      </c>
      <c r="Q151" t="str">
        <f>IFERROR(IF((DATE(2023,1,1) - VLOOKUP(B151,Table6[],3,0)) &lt;=365,"Y","N"),"N")</f>
        <v>Y</v>
      </c>
    </row>
    <row r="152" spans="2:17" customFormat="1" x14ac:dyDescent="0.25">
      <c r="B152" s="5" t="s">
        <v>223</v>
      </c>
      <c r="C152" s="5" t="s">
        <v>38</v>
      </c>
      <c r="D152" s="53">
        <f ca="1">IFERROR(NOW()-VLOOKUP(B152,Table6[[#All],[Employee Name]:[Date Joined]],3,0),"")</f>
        <v>937.93863553240953</v>
      </c>
      <c r="E152" s="17"/>
      <c r="F152" s="45" t="s">
        <v>3</v>
      </c>
      <c r="G152" s="21"/>
      <c r="H152" s="21"/>
      <c r="I152" s="45" t="s">
        <v>3</v>
      </c>
      <c r="J152" s="23"/>
      <c r="K152" s="26">
        <f>COUNTIF('Q1'!$F152:$J152,"yes")</f>
        <v>0</v>
      </c>
      <c r="L152" s="27">
        <f t="shared" si="5"/>
        <v>2</v>
      </c>
      <c r="M152" s="27">
        <f t="shared" si="4"/>
        <v>2</v>
      </c>
      <c r="N152" s="8">
        <f>IFERROR('Q1'!$K152/'Q1'!$M152,"")</f>
        <v>0</v>
      </c>
      <c r="Q152" t="str">
        <f>IFERROR(IF((DATE(2023,1,1) - VLOOKUP(B152,Table6[],3,0)) &lt;=365,"Y","N"),"N")</f>
        <v>N</v>
      </c>
    </row>
    <row r="153" spans="2:17" customFormat="1" x14ac:dyDescent="0.25">
      <c r="B153" s="5" t="s">
        <v>224</v>
      </c>
      <c r="C153" s="5" t="s">
        <v>38</v>
      </c>
      <c r="D153" s="53">
        <f ca="1">IFERROR(NOW()-VLOOKUP(B153,Table6[[#All],[Employee Name]:[Date Joined]],3,0),"")</f>
        <v>1308.9386355324095</v>
      </c>
      <c r="E153" s="17"/>
      <c r="F153" s="45" t="s">
        <v>3</v>
      </c>
      <c r="G153" s="21"/>
      <c r="H153" s="21"/>
      <c r="I153" s="45" t="s">
        <v>3</v>
      </c>
      <c r="J153" s="23"/>
      <c r="K153" s="26">
        <f>COUNTIF('Q1'!$F153:$J153,"yes")</f>
        <v>0</v>
      </c>
      <c r="L153" s="27">
        <f t="shared" si="5"/>
        <v>2</v>
      </c>
      <c r="M153" s="27">
        <f t="shared" si="4"/>
        <v>2</v>
      </c>
      <c r="N153" s="8">
        <f>IFERROR('Q1'!$K153/'Q1'!$M153,"")</f>
        <v>0</v>
      </c>
      <c r="Q153" t="str">
        <f>IFERROR(IF((DATE(2023,1,1) - VLOOKUP(B153,Table6[],3,0)) &lt;=365,"Y","N"),"N")</f>
        <v>N</v>
      </c>
    </row>
    <row r="154" spans="2:17" customFormat="1" x14ac:dyDescent="0.25">
      <c r="B154" s="5" t="s">
        <v>225</v>
      </c>
      <c r="C154" s="5" t="s">
        <v>38</v>
      </c>
      <c r="D154" s="53">
        <f ca="1">IFERROR(NOW()-VLOOKUP(B154,Table6[[#All],[Employee Name]:[Date Joined]],3,0),"")</f>
        <v>2215.9386355324095</v>
      </c>
      <c r="E154" s="17"/>
      <c r="F154" s="44" t="s">
        <v>2</v>
      </c>
      <c r="G154" s="21"/>
      <c r="H154" s="21"/>
      <c r="I154" s="44" t="s">
        <v>2</v>
      </c>
      <c r="J154" s="23"/>
      <c r="K154" s="26">
        <f>COUNTIF('Q1'!$F154:$J154,"yes")</f>
        <v>2</v>
      </c>
      <c r="L154" s="27">
        <f t="shared" si="5"/>
        <v>0</v>
      </c>
      <c r="M154" s="27">
        <f t="shared" si="4"/>
        <v>2</v>
      </c>
      <c r="N154" s="8">
        <f>IFERROR('Q1'!$K154/'Q1'!$M154,"")</f>
        <v>1</v>
      </c>
      <c r="Q154" t="str">
        <f>IFERROR(IF((DATE(2023,1,1) - VLOOKUP(B154,Table6[],3,0)) &lt;=365,"Y","N"),"N")</f>
        <v>N</v>
      </c>
    </row>
    <row r="155" spans="2:17" customFormat="1" x14ac:dyDescent="0.25">
      <c r="B155" s="5" t="s">
        <v>226</v>
      </c>
      <c r="C155" s="5" t="s">
        <v>38</v>
      </c>
      <c r="D155" s="53">
        <f ca="1">IFERROR(NOW()-VLOOKUP(B155,Table6[[#All],[Employee Name]:[Date Joined]],3,0),"")</f>
        <v>937.93863553240953</v>
      </c>
      <c r="E155" s="17"/>
      <c r="F155" s="45" t="s">
        <v>3</v>
      </c>
      <c r="G155" s="21"/>
      <c r="H155" s="21"/>
      <c r="I155" s="44" t="s">
        <v>2</v>
      </c>
      <c r="J155" s="23"/>
      <c r="K155" s="26">
        <f>COUNTIF('Q1'!$F155:$J155,"yes")</f>
        <v>1</v>
      </c>
      <c r="L155" s="27">
        <f t="shared" si="5"/>
        <v>1</v>
      </c>
      <c r="M155" s="27">
        <f t="shared" si="4"/>
        <v>2</v>
      </c>
      <c r="N155" s="8">
        <f>IFERROR('Q1'!$K155/'Q1'!$M155,"")</f>
        <v>0.5</v>
      </c>
      <c r="Q155" t="str">
        <f>IFERROR(IF((DATE(2023,1,1) - VLOOKUP(B155,Table6[],3,0)) &lt;=365,"Y","N"),"N")</f>
        <v>N</v>
      </c>
    </row>
    <row r="156" spans="2:17" customFormat="1" x14ac:dyDescent="0.25">
      <c r="B156" s="5" t="s">
        <v>228</v>
      </c>
      <c r="C156" s="5" t="s">
        <v>38</v>
      </c>
      <c r="D156" s="53">
        <f ca="1">IFERROR(NOW()-VLOOKUP(B156,Table6[[#All],[Employee Name]:[Date Joined]],3,0),"")</f>
        <v>475.93863553240953</v>
      </c>
      <c r="E156" s="17"/>
      <c r="F156" s="45" t="s">
        <v>3</v>
      </c>
      <c r="G156" s="21"/>
      <c r="H156" s="21"/>
      <c r="I156" s="45" t="s">
        <v>3</v>
      </c>
      <c r="J156" s="23"/>
      <c r="K156" s="26">
        <f>COUNTIF('Q1'!$F156:$J156,"yes")</f>
        <v>0</v>
      </c>
      <c r="L156" s="27">
        <f t="shared" si="5"/>
        <v>2</v>
      </c>
      <c r="M156" s="27">
        <f t="shared" si="4"/>
        <v>2</v>
      </c>
      <c r="N156" s="8">
        <f>IFERROR('Q1'!$K156/'Q1'!$M156,"")</f>
        <v>0</v>
      </c>
      <c r="Q156" t="str">
        <f>IFERROR(IF((DATE(2023,1,1) - VLOOKUP(B156,Table6[],3,0)) &lt;=365,"Y","N"),"N")</f>
        <v>Y</v>
      </c>
    </row>
    <row r="157" spans="2:17" customFormat="1" x14ac:dyDescent="0.25">
      <c r="B157" s="5" t="s">
        <v>230</v>
      </c>
      <c r="C157" s="5" t="s">
        <v>39</v>
      </c>
      <c r="D157" s="53" t="str">
        <f ca="1">IFERROR(NOW()-VLOOKUP(B157,Table6[[#All],[Employee Name]:[Date Joined]],3,0),"")</f>
        <v/>
      </c>
      <c r="E157" s="17"/>
      <c r="F157" s="45" t="s">
        <v>3</v>
      </c>
      <c r="G157" s="21"/>
      <c r="H157" s="21"/>
      <c r="I157" s="45" t="s">
        <v>3</v>
      </c>
      <c r="J157" s="23"/>
      <c r="K157" s="26">
        <f>COUNTIF('Q1'!$F157:$J157,"yes")</f>
        <v>0</v>
      </c>
      <c r="L157" s="27">
        <f t="shared" si="5"/>
        <v>2</v>
      </c>
      <c r="M157" s="27">
        <f t="shared" si="4"/>
        <v>2</v>
      </c>
      <c r="N157" s="8">
        <f>IFERROR('Q1'!$K157/'Q1'!$M157,"")</f>
        <v>0</v>
      </c>
      <c r="Q157" t="str">
        <f>IFERROR(IF((DATE(2023,1,1) - VLOOKUP(B157,Table6[],3,0)) &lt;=365,"Y","N"),"N")</f>
        <v>N</v>
      </c>
    </row>
    <row r="158" spans="2:17" customFormat="1" x14ac:dyDescent="0.25">
      <c r="B158" s="5" t="s">
        <v>232</v>
      </c>
      <c r="C158" s="5" t="s">
        <v>39</v>
      </c>
      <c r="D158" s="53" t="str">
        <f ca="1">IFERROR(NOW()-VLOOKUP(B158,Table6[[#All],[Employee Name]:[Date Joined]],3,0),"")</f>
        <v/>
      </c>
      <c r="E158" s="17"/>
      <c r="F158" s="45" t="s">
        <v>3</v>
      </c>
      <c r="G158" s="21"/>
      <c r="H158" s="21"/>
      <c r="I158" s="45" t="s">
        <v>3</v>
      </c>
      <c r="J158" s="23"/>
      <c r="K158" s="26">
        <f>COUNTIF('Q1'!$F158:$J158,"yes")</f>
        <v>0</v>
      </c>
      <c r="L158" s="27">
        <f t="shared" si="5"/>
        <v>2</v>
      </c>
      <c r="M158" s="27">
        <f t="shared" si="4"/>
        <v>2</v>
      </c>
      <c r="N158" s="8">
        <f>IFERROR('Q1'!$K158/'Q1'!$M158,"")</f>
        <v>0</v>
      </c>
      <c r="Q158" t="str">
        <f>IFERROR(IF((DATE(2023,1,1) - VLOOKUP(B158,Table6[],3,0)) &lt;=365,"Y","N"),"N")</f>
        <v>N</v>
      </c>
    </row>
    <row r="159" spans="2:17" customFormat="1" x14ac:dyDescent="0.25">
      <c r="B159" s="5" t="s">
        <v>233</v>
      </c>
      <c r="C159" s="5" t="s">
        <v>39</v>
      </c>
      <c r="D159" s="53">
        <f ca="1">IFERROR(NOW()-VLOOKUP(B159,Table6[[#All],[Employee Name]:[Date Joined]],3,0),"")</f>
        <v>412.93863553240953</v>
      </c>
      <c r="E159" s="17"/>
      <c r="F159" s="45" t="s">
        <v>3</v>
      </c>
      <c r="G159" s="21"/>
      <c r="H159" s="21"/>
      <c r="I159" s="45" t="s">
        <v>3</v>
      </c>
      <c r="J159" s="23"/>
      <c r="K159" s="26">
        <f>COUNTIF('Q1'!$F159:$J159,"yes")</f>
        <v>0</v>
      </c>
      <c r="L159" s="27">
        <f t="shared" si="5"/>
        <v>2</v>
      </c>
      <c r="M159" s="27">
        <f t="shared" si="4"/>
        <v>2</v>
      </c>
      <c r="N159" s="8">
        <f>IFERROR('Q1'!$K159/'Q1'!$M159,"")</f>
        <v>0</v>
      </c>
      <c r="Q159" t="str">
        <f>IFERROR(IF((DATE(2023,1,1) - VLOOKUP(B159,Table6[],3,0)) &lt;=365,"Y","N"),"N")</f>
        <v>Y</v>
      </c>
    </row>
    <row r="160" spans="2:17" customFormat="1" x14ac:dyDescent="0.25">
      <c r="B160" s="5" t="s">
        <v>234</v>
      </c>
      <c r="C160" s="5" t="s">
        <v>40</v>
      </c>
      <c r="D160" s="53">
        <f ca="1">IFERROR(NOW()-VLOOKUP(B160,Table6[[#All],[Employee Name]:[Date Joined]],3,0),"")</f>
        <v>479.93863553240953</v>
      </c>
      <c r="E160" s="17"/>
      <c r="F160" s="44" t="s">
        <v>2</v>
      </c>
      <c r="G160" s="21"/>
      <c r="H160" s="21"/>
      <c r="I160" s="45" t="s">
        <v>3</v>
      </c>
      <c r="J160" s="23"/>
      <c r="K160" s="26">
        <f>COUNTIF('Q1'!$F160:$J160,"yes")</f>
        <v>1</v>
      </c>
      <c r="L160" s="27">
        <f t="shared" si="5"/>
        <v>1</v>
      </c>
      <c r="M160" s="27">
        <f t="shared" si="4"/>
        <v>2</v>
      </c>
      <c r="N160" s="8">
        <f>IFERROR('Q1'!$K160/'Q1'!$M160,"")</f>
        <v>0.5</v>
      </c>
      <c r="Q160" t="str">
        <f>IFERROR(IF((DATE(2023,1,1) - VLOOKUP(B160,Table6[],3,0)) &lt;=365,"Y","N"),"N")</f>
        <v>Y</v>
      </c>
    </row>
    <row r="161" spans="2:17" customFormat="1" x14ac:dyDescent="0.25">
      <c r="B161" s="5" t="s">
        <v>235</v>
      </c>
      <c r="C161" s="5" t="s">
        <v>40</v>
      </c>
      <c r="D161" s="53">
        <f ca="1">IFERROR(NOW()-VLOOKUP(B161,Table6[[#All],[Employee Name]:[Date Joined]],3,0),"")</f>
        <v>1539.9386355324095</v>
      </c>
      <c r="E161" s="17"/>
      <c r="F161" s="44" t="s">
        <v>2</v>
      </c>
      <c r="G161" s="21"/>
      <c r="H161" s="21"/>
      <c r="I161" s="45" t="s">
        <v>3</v>
      </c>
      <c r="J161" s="23"/>
      <c r="K161" s="26">
        <f>COUNTIF('Q1'!$F161:$J161,"yes")</f>
        <v>1</v>
      </c>
      <c r="L161" s="27">
        <f t="shared" si="5"/>
        <v>1</v>
      </c>
      <c r="M161" s="27">
        <f t="shared" si="4"/>
        <v>2</v>
      </c>
      <c r="N161" s="8">
        <f>IFERROR('Q1'!$K161/'Q1'!$M161,"")</f>
        <v>0.5</v>
      </c>
      <c r="Q161" t="str">
        <f>IFERROR(IF((DATE(2023,1,1) - VLOOKUP(B161,Table6[],3,0)) &lt;=365,"Y","N"),"N")</f>
        <v>N</v>
      </c>
    </row>
    <row r="162" spans="2:17" customFormat="1" x14ac:dyDescent="0.25">
      <c r="B162" s="5" t="s">
        <v>236</v>
      </c>
      <c r="C162" s="5" t="s">
        <v>41</v>
      </c>
      <c r="D162" s="53" t="str">
        <f ca="1">IFERROR(NOW()-VLOOKUP(B162,Table6[[#All],[Employee Name]:[Date Joined]],3,0),"")</f>
        <v/>
      </c>
      <c r="E162" s="17"/>
      <c r="F162" s="45" t="s">
        <v>3</v>
      </c>
      <c r="G162" s="21"/>
      <c r="H162" s="21"/>
      <c r="I162" s="45" t="s">
        <v>3</v>
      </c>
      <c r="J162" s="23"/>
      <c r="K162" s="26">
        <f>COUNTIF('Q1'!$F162:$J162,"yes")</f>
        <v>0</v>
      </c>
      <c r="L162" s="27">
        <f t="shared" si="5"/>
        <v>2</v>
      </c>
      <c r="M162" s="27">
        <f t="shared" si="4"/>
        <v>2</v>
      </c>
      <c r="N162" s="8">
        <f>IFERROR('Q1'!$K162/'Q1'!$M162,"")</f>
        <v>0</v>
      </c>
      <c r="Q162" t="str">
        <f>IFERROR(IF((DATE(2023,1,1) - VLOOKUP(B162,Table6[],3,0)) &lt;=365,"Y","N"),"N")</f>
        <v>N</v>
      </c>
    </row>
    <row r="163" spans="2:17" customFormat="1" x14ac:dyDescent="0.25">
      <c r="B163" s="5" t="s">
        <v>237</v>
      </c>
      <c r="C163" s="5" t="s">
        <v>41</v>
      </c>
      <c r="D163" s="53">
        <f ca="1">IFERROR(NOW()-VLOOKUP(B163,Table6[[#All],[Employee Name]:[Date Joined]],3,0),"")</f>
        <v>1348.9386355324095</v>
      </c>
      <c r="E163" s="17"/>
      <c r="F163" s="45" t="s">
        <v>3</v>
      </c>
      <c r="G163" s="21"/>
      <c r="H163" s="21"/>
      <c r="I163" s="44" t="s">
        <v>2</v>
      </c>
      <c r="J163" s="23"/>
      <c r="K163" s="26">
        <f>COUNTIF('Q1'!$F163:$J163,"yes")</f>
        <v>1</v>
      </c>
      <c r="L163" s="27">
        <f t="shared" si="5"/>
        <v>1</v>
      </c>
      <c r="M163" s="27">
        <f t="shared" si="4"/>
        <v>2</v>
      </c>
      <c r="N163" s="8">
        <f>IFERROR('Q1'!$K163/'Q1'!$M163,"")</f>
        <v>0.5</v>
      </c>
      <c r="Q163" t="str">
        <f>IFERROR(IF((DATE(2023,1,1) - VLOOKUP(B163,Table6[],3,0)) &lt;=365,"Y","N"),"N")</f>
        <v>N</v>
      </c>
    </row>
    <row r="164" spans="2:17" customFormat="1" x14ac:dyDescent="0.25">
      <c r="B164" s="5" t="s">
        <v>238</v>
      </c>
      <c r="C164" s="5" t="s">
        <v>42</v>
      </c>
      <c r="D164" s="53">
        <f ca="1">IFERROR(NOW()-VLOOKUP(B164,Table6[[#All],[Employee Name]:[Date Joined]],3,0),"")</f>
        <v>664.93863553240953</v>
      </c>
      <c r="E164" s="17"/>
      <c r="F164" s="44" t="s">
        <v>2</v>
      </c>
      <c r="G164" s="21"/>
      <c r="H164" s="21"/>
      <c r="I164" s="44" t="s">
        <v>2</v>
      </c>
      <c r="J164" s="23"/>
      <c r="K164" s="26">
        <f>COUNTIF('Q1'!$F164:$J164,"yes")</f>
        <v>2</v>
      </c>
      <c r="L164" s="27">
        <f t="shared" si="5"/>
        <v>0</v>
      </c>
      <c r="M164" s="27">
        <f t="shared" si="4"/>
        <v>2</v>
      </c>
      <c r="N164" s="8">
        <f>IFERROR('Q1'!$K164/'Q1'!$M164,"")</f>
        <v>1</v>
      </c>
      <c r="Q164" t="str">
        <f>IFERROR(IF((DATE(2023,1,1) - VLOOKUP(B164,Table6[],3,0)) &lt;=365,"Y","N"),"N")</f>
        <v>Y</v>
      </c>
    </row>
    <row r="165" spans="2:17" customFormat="1" x14ac:dyDescent="0.25">
      <c r="B165" s="5" t="s">
        <v>239</v>
      </c>
      <c r="C165" s="5" t="s">
        <v>43</v>
      </c>
      <c r="D165" s="53">
        <f ca="1">IFERROR(NOW()-VLOOKUP(B165,Table6[[#All],[Employee Name]:[Date Joined]],3,0),"")</f>
        <v>1098.9386355324095</v>
      </c>
      <c r="E165" s="17"/>
      <c r="F165" s="44" t="s">
        <v>2</v>
      </c>
      <c r="G165" s="21"/>
      <c r="H165" s="21"/>
      <c r="I165" s="45" t="s">
        <v>3</v>
      </c>
      <c r="J165" s="23"/>
      <c r="K165" s="26">
        <f>COUNTIF('Q1'!$F165:$J165,"yes")</f>
        <v>1</v>
      </c>
      <c r="L165" s="27">
        <f t="shared" si="5"/>
        <v>1</v>
      </c>
      <c r="M165" s="27">
        <f t="shared" si="4"/>
        <v>2</v>
      </c>
      <c r="N165" s="8">
        <f>IFERROR('Q1'!$K165/'Q1'!$M165,"")</f>
        <v>0.5</v>
      </c>
      <c r="Q165" t="str">
        <f>IFERROR(IF((DATE(2023,1,1) - VLOOKUP(B165,Table6[],3,0)) &lt;=365,"Y","N"),"N")</f>
        <v>N</v>
      </c>
    </row>
    <row r="166" spans="2:17" customFormat="1" x14ac:dyDescent="0.25">
      <c r="B166" s="5" t="s">
        <v>240</v>
      </c>
      <c r="C166" s="5" t="s">
        <v>43</v>
      </c>
      <c r="D166" s="53">
        <f ca="1">IFERROR(NOW()-VLOOKUP(B166,Table6[[#All],[Employee Name]:[Date Joined]],3,0),"")</f>
        <v>662.93863553240953</v>
      </c>
      <c r="E166" s="17"/>
      <c r="F166" s="45" t="s">
        <v>3</v>
      </c>
      <c r="G166" s="21"/>
      <c r="H166" s="21"/>
      <c r="I166" s="45" t="s">
        <v>3</v>
      </c>
      <c r="J166" s="23"/>
      <c r="K166" s="26">
        <f>COUNTIF('Q1'!$F166:$J166,"yes")</f>
        <v>0</v>
      </c>
      <c r="L166" s="27">
        <f t="shared" si="5"/>
        <v>2</v>
      </c>
      <c r="M166" s="27">
        <f t="shared" si="4"/>
        <v>2</v>
      </c>
      <c r="N166" s="8">
        <f>IFERROR('Q1'!$K166/'Q1'!$M166,"")</f>
        <v>0</v>
      </c>
      <c r="Q166" t="str">
        <f>IFERROR(IF((DATE(2023,1,1) - VLOOKUP(B166,Table6[],3,0)) &lt;=365,"Y","N"),"N")</f>
        <v>Y</v>
      </c>
    </row>
    <row r="167" spans="2:17" customFormat="1" x14ac:dyDescent="0.25">
      <c r="B167" s="5" t="s">
        <v>241</v>
      </c>
      <c r="C167" s="5" t="s">
        <v>43</v>
      </c>
      <c r="D167" s="14"/>
      <c r="E167" s="17"/>
      <c r="F167" s="44" t="s">
        <v>2</v>
      </c>
      <c r="G167" s="21"/>
      <c r="H167" s="21"/>
      <c r="I167" s="44" t="s">
        <v>2</v>
      </c>
      <c r="J167" s="23"/>
      <c r="K167" s="26">
        <f>COUNTIF('Q1'!$F167:$J167,"yes")</f>
        <v>2</v>
      </c>
      <c r="L167" s="27">
        <f t="shared" ref="L167" si="6">COUNTIF(E167:J167,"No")</f>
        <v>0</v>
      </c>
      <c r="M167" s="27">
        <f t="shared" ref="M167" si="7">K167+L167</f>
        <v>2</v>
      </c>
      <c r="N167" s="8">
        <f>IFERROR('Q1'!$K167/'Q1'!$M167,"")</f>
        <v>1</v>
      </c>
      <c r="Q167" t="str">
        <f>IFERROR(IF((DATE(2023,1,1) - VLOOKUP(B167,Table6[],3,0)) &lt;=365,"Y","N"),"N")</f>
        <v>N</v>
      </c>
    </row>
    <row r="168" spans="2:17" customFormat="1" x14ac:dyDescent="0.25">
      <c r="D168" s="14"/>
      <c r="F168" s="14"/>
      <c r="G168" s="14"/>
      <c r="I168" s="14"/>
      <c r="J168" s="24"/>
      <c r="K168" s="24"/>
    </row>
    <row r="169" spans="2:17" customFormat="1" x14ac:dyDescent="0.25">
      <c r="D169" s="14"/>
      <c r="F169" s="14"/>
      <c r="G169" s="14"/>
      <c r="I169" s="14"/>
      <c r="J169" s="24"/>
      <c r="K169" s="24"/>
    </row>
    <row r="170" spans="2:17" customFormat="1" x14ac:dyDescent="0.25">
      <c r="D170" s="14"/>
      <c r="F170" s="14"/>
      <c r="G170" s="14"/>
      <c r="I170" s="14"/>
      <c r="J170" s="24"/>
      <c r="K170" s="24"/>
    </row>
    <row r="171" spans="2:17" customFormat="1" x14ac:dyDescent="0.25">
      <c r="D171" s="14"/>
      <c r="F171" s="14"/>
      <c r="G171" s="14"/>
      <c r="I171" s="14"/>
      <c r="J171" s="24"/>
      <c r="K171" s="24"/>
    </row>
    <row r="172" spans="2:17" customFormat="1" x14ac:dyDescent="0.25">
      <c r="D172" s="14"/>
      <c r="F172" s="14"/>
      <c r="G172" s="14"/>
      <c r="I172" s="14"/>
      <c r="J172" s="24"/>
      <c r="K172" s="24"/>
    </row>
    <row r="173" spans="2:17" customFormat="1" x14ac:dyDescent="0.25">
      <c r="D173" s="14"/>
      <c r="F173" s="14"/>
      <c r="G173" s="14"/>
      <c r="I173" s="14"/>
      <c r="J173" s="24"/>
      <c r="K173" s="24"/>
    </row>
    <row r="174" spans="2:17" customFormat="1" x14ac:dyDescent="0.25">
      <c r="D174" s="14"/>
      <c r="F174" s="14"/>
      <c r="G174" s="14"/>
      <c r="I174" s="14"/>
      <c r="J174" s="24"/>
      <c r="K174" s="24"/>
    </row>
    <row r="175" spans="2:17" customFormat="1" x14ac:dyDescent="0.25">
      <c r="D175" s="14"/>
      <c r="F175" s="14"/>
      <c r="G175" s="14"/>
      <c r="I175" s="14"/>
      <c r="J175" s="24"/>
      <c r="K175" s="24"/>
    </row>
    <row r="176" spans="2:17" customFormat="1" x14ac:dyDescent="0.25">
      <c r="D176" s="14"/>
      <c r="F176" s="14"/>
      <c r="G176" s="14"/>
      <c r="I176" s="14"/>
      <c r="J176" s="24"/>
      <c r="K176" s="24"/>
    </row>
    <row r="177" spans="4:13" customFormat="1" x14ac:dyDescent="0.25">
      <c r="D177" s="14"/>
      <c r="F177" s="14"/>
      <c r="G177" s="14"/>
      <c r="I177" s="14"/>
      <c r="J177" s="24"/>
      <c r="K177" s="24"/>
    </row>
    <row r="178" spans="4:13" customFormat="1" x14ac:dyDescent="0.25">
      <c r="D178" s="14"/>
      <c r="F178" s="14"/>
      <c r="G178" s="14"/>
      <c r="I178" s="14"/>
      <c r="J178" s="24"/>
      <c r="K178" s="24"/>
    </row>
    <row r="179" spans="4:13" customFormat="1" x14ac:dyDescent="0.25">
      <c r="D179" s="14"/>
      <c r="F179" s="14"/>
      <c r="G179" s="14"/>
      <c r="I179" s="14"/>
      <c r="J179" s="24"/>
      <c r="K179" s="24"/>
    </row>
    <row r="180" spans="4:13" customFormat="1" x14ac:dyDescent="0.25">
      <c r="D180" s="14"/>
      <c r="F180" s="14"/>
      <c r="G180" s="14"/>
      <c r="I180" s="14"/>
      <c r="J180" s="24"/>
      <c r="K180" s="24"/>
    </row>
    <row r="181" spans="4:13" customFormat="1" x14ac:dyDescent="0.25">
      <c r="D181" s="14"/>
      <c r="F181" s="14"/>
      <c r="G181" s="14"/>
      <c r="I181" s="14"/>
      <c r="J181" s="24"/>
      <c r="K181" s="24"/>
    </row>
    <row r="182" spans="4:13" customFormat="1" x14ac:dyDescent="0.25">
      <c r="D182" s="14"/>
      <c r="F182" s="14"/>
      <c r="G182" s="14"/>
      <c r="I182" s="14"/>
      <c r="J182" s="24"/>
      <c r="K182" s="24"/>
    </row>
    <row r="183" spans="4:13" customFormat="1" x14ac:dyDescent="0.25">
      <c r="D183" s="14"/>
      <c r="F183" s="14"/>
      <c r="G183" s="14"/>
      <c r="I183" s="14"/>
      <c r="J183" s="24"/>
      <c r="K183" s="24"/>
    </row>
    <row r="184" spans="4:13" customFormat="1" x14ac:dyDescent="0.25">
      <c r="D184" s="14"/>
      <c r="F184" s="14"/>
      <c r="G184" s="14"/>
      <c r="I184" s="14"/>
      <c r="J184" s="24"/>
      <c r="K184" s="24"/>
    </row>
    <row r="185" spans="4:13" customFormat="1" x14ac:dyDescent="0.25">
      <c r="F185" s="14"/>
      <c r="I185" s="14"/>
      <c r="K185" s="24"/>
      <c r="L185" s="24"/>
      <c r="M185" s="24"/>
    </row>
  </sheetData>
  <mergeCells count="2">
    <mergeCell ref="E2:G2"/>
    <mergeCell ref="H2:J2"/>
  </mergeCells>
  <phoneticPr fontId="5" type="noConversion"/>
  <dataValidations count="2">
    <dataValidation type="list" allowBlank="1" showInputMessage="1" showErrorMessage="1" sqref="B185:B188 B15:B167 B9:B13 B5:B7" xr:uid="{00000000-0002-0000-0100-000000000000}">
      <formula1>$C$5:$C$1048576</formula1>
    </dataValidation>
    <dataValidation type="list" allowBlank="1" showInputMessage="1" showErrorMessage="1" sqref="B14" xr:uid="{00000000-0002-0000-0100-000001000000}">
      <formula1>$B$5:$B$1048576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X1486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RowHeight="15" x14ac:dyDescent="0.25"/>
  <cols>
    <col min="1" max="1" width="1.28515625" customWidth="1"/>
    <col min="2" max="2" width="22.28515625" customWidth="1"/>
    <col min="3" max="3" width="28.42578125" customWidth="1"/>
    <col min="4" max="4" width="30.42578125" customWidth="1"/>
    <col min="5" max="5" width="12.28515625" customWidth="1"/>
    <col min="6" max="6" width="12.28515625" style="14" customWidth="1"/>
    <col min="7" max="8" width="12.28515625" customWidth="1"/>
    <col min="9" max="9" width="12.28515625" style="14" customWidth="1"/>
    <col min="10" max="10" width="12.28515625" customWidth="1"/>
    <col min="11" max="12" width="12.28515625" style="24" customWidth="1"/>
    <col min="13" max="13" width="13.5703125" style="24" bestFit="1" customWidth="1"/>
    <col min="14" max="14" width="19.7109375" bestFit="1" customWidth="1"/>
    <col min="24" max="24" width="21.28515625" customWidth="1"/>
  </cols>
  <sheetData>
    <row r="1" spans="2:24" ht="28.5" customHeight="1" x14ac:dyDescent="0.25">
      <c r="B1" s="30" t="s">
        <v>247</v>
      </c>
      <c r="C1" s="2"/>
      <c r="D1" s="2"/>
      <c r="E1" s="29" t="s">
        <v>17</v>
      </c>
      <c r="F1" s="1"/>
      <c r="G1" s="2"/>
      <c r="H1" s="2"/>
      <c r="I1" s="1"/>
      <c r="J1" s="2"/>
      <c r="K1" s="28"/>
      <c r="L1" s="28"/>
      <c r="M1" s="28"/>
      <c r="N1" s="2"/>
    </row>
    <row r="2" spans="2:24" ht="15.75" customHeight="1" x14ac:dyDescent="0.25">
      <c r="E2" s="64" t="s">
        <v>46</v>
      </c>
      <c r="F2" s="68"/>
      <c r="G2" s="69"/>
      <c r="H2" s="67" t="s">
        <v>47</v>
      </c>
      <c r="I2" s="70"/>
      <c r="J2" s="70"/>
    </row>
    <row r="3" spans="2:24" s="13" customFormat="1" ht="29.25" customHeight="1" x14ac:dyDescent="0.25">
      <c r="B3" s="10" t="s">
        <v>4</v>
      </c>
      <c r="C3" s="11" t="s">
        <v>0</v>
      </c>
      <c r="D3" s="52" t="s">
        <v>53</v>
      </c>
      <c r="E3" s="15" t="s">
        <v>13</v>
      </c>
      <c r="F3" s="12" t="s">
        <v>14</v>
      </c>
      <c r="G3" s="16" t="s">
        <v>1</v>
      </c>
      <c r="H3" s="19" t="s">
        <v>13</v>
      </c>
      <c r="I3" s="20" t="s">
        <v>14</v>
      </c>
      <c r="J3" s="20" t="s">
        <v>1</v>
      </c>
      <c r="K3" s="25" t="s">
        <v>12</v>
      </c>
      <c r="L3" s="25" t="s">
        <v>56</v>
      </c>
      <c r="M3" s="25" t="s">
        <v>11</v>
      </c>
      <c r="N3" s="11" t="s">
        <v>55</v>
      </c>
    </row>
    <row r="4" spans="2:24" x14ac:dyDescent="0.25">
      <c r="B4" s="5" t="s">
        <v>248</v>
      </c>
      <c r="C4" s="5" t="s">
        <v>253</v>
      </c>
      <c r="D4" s="53" t="str">
        <f ca="1">IFERROR(NOW()-VLOOKUP(B4,Table6[[#All],[Employee Name]:[Date Joined]],3,0),"")</f>
        <v/>
      </c>
      <c r="E4" s="17"/>
      <c r="F4" s="44" t="s">
        <v>2</v>
      </c>
      <c r="G4" s="18"/>
      <c r="H4" s="21"/>
      <c r="I4" s="44" t="s">
        <v>2</v>
      </c>
      <c r="J4" s="23"/>
      <c r="K4" s="26">
        <f>COUNTIF('Q2'!$F4:$J4,"yes")</f>
        <v>2</v>
      </c>
      <c r="L4" s="27">
        <f t="shared" ref="L4:L32" si="0">COUNTIF(E4:J4,"No")</f>
        <v>0</v>
      </c>
      <c r="M4" s="27">
        <f>K4+L4</f>
        <v>2</v>
      </c>
      <c r="N4" s="8">
        <f>IFERROR('Q2'!$K4/'Q2'!$M4,"")</f>
        <v>1</v>
      </c>
      <c r="Q4" t="str">
        <f>IFERROR(IF((DATE(2023,4,1) - VLOOKUP(B4,Table6[],3,0)) &lt;=365,"Y","N"),"N")</f>
        <v>N</v>
      </c>
    </row>
    <row r="5" spans="2:24" x14ac:dyDescent="0.25">
      <c r="B5" s="57" t="s">
        <v>58</v>
      </c>
      <c r="C5" s="57" t="s">
        <v>35</v>
      </c>
      <c r="D5" s="53">
        <f ca="1">IFERROR(NOW()-VLOOKUP(B5,Table6[[#All],[Employee Name]:[Date Joined]],3,0),"")</f>
        <v>601.93863553240953</v>
      </c>
      <c r="E5" s="17"/>
      <c r="F5" s="44" t="s">
        <v>2</v>
      </c>
      <c r="G5" s="21"/>
      <c r="H5" s="21"/>
      <c r="I5" s="45" t="s">
        <v>3</v>
      </c>
      <c r="J5" s="23"/>
      <c r="K5" s="26">
        <f>COUNTIF('Q2'!$F5:$J5,"yes")</f>
        <v>1</v>
      </c>
      <c r="L5" s="27">
        <f t="shared" si="0"/>
        <v>1</v>
      </c>
      <c r="M5" s="27">
        <f t="shared" ref="M5:M65" si="1">K5+L5</f>
        <v>2</v>
      </c>
      <c r="N5" s="8">
        <f>IFERROR('Q2'!$K5/'Q2'!$M5,"")</f>
        <v>0.5</v>
      </c>
      <c r="Q5" t="str">
        <f>IFERROR(IF((DATE(2023,4,1) - VLOOKUP(B5,Table6[],3,0)) &lt;=365,"Y","N"),"N")</f>
        <v>Y</v>
      </c>
      <c r="X5" s="3" t="s">
        <v>15</v>
      </c>
    </row>
    <row r="6" spans="2:24" x14ac:dyDescent="0.25">
      <c r="B6" s="57" t="s">
        <v>59</v>
      </c>
      <c r="C6" s="57" t="s">
        <v>19</v>
      </c>
      <c r="D6" s="53">
        <f ca="1">IFERROR(NOW()-VLOOKUP(B6,Table6[[#All],[Employee Name]:[Date Joined]],3,0),"")</f>
        <v>699.93863553240953</v>
      </c>
      <c r="E6" s="17"/>
      <c r="F6" s="44" t="s">
        <v>2</v>
      </c>
      <c r="G6" s="21"/>
      <c r="H6" s="21"/>
      <c r="I6" s="44" t="s">
        <v>2</v>
      </c>
      <c r="J6" s="23"/>
      <c r="K6" s="26">
        <f>COUNTIF('Q2'!$F6:$J6,"yes")</f>
        <v>2</v>
      </c>
      <c r="L6" s="27">
        <f t="shared" si="0"/>
        <v>0</v>
      </c>
      <c r="M6" s="27">
        <f t="shared" si="1"/>
        <v>2</v>
      </c>
      <c r="N6" s="8">
        <f>IFERROR('Q2'!$K6/'Q2'!$M6,"")</f>
        <v>1</v>
      </c>
      <c r="Q6" t="str">
        <f>IFERROR(IF((DATE(2023,4,1) - VLOOKUP(B6,Table6[],3,0)) &lt;=365,"Y","N"),"N")</f>
        <v>Y</v>
      </c>
      <c r="X6" t="s">
        <v>2</v>
      </c>
    </row>
    <row r="7" spans="2:24" x14ac:dyDescent="0.25">
      <c r="B7" s="57" t="s">
        <v>60</v>
      </c>
      <c r="C7" s="57" t="s">
        <v>19</v>
      </c>
      <c r="D7" s="53">
        <f ca="1">IFERROR(NOW()-VLOOKUP(B7,Table6[[#All],[Employee Name]:[Date Joined]],3,0),"")</f>
        <v>541.93863553240953</v>
      </c>
      <c r="E7" s="17"/>
      <c r="F7" s="45" t="s">
        <v>3</v>
      </c>
      <c r="G7" s="21"/>
      <c r="H7" s="21"/>
      <c r="I7" s="45" t="s">
        <v>3</v>
      </c>
      <c r="J7" s="23"/>
      <c r="K7" s="26">
        <f>COUNTIF('Q2'!$F7:$J7,"yes")</f>
        <v>0</v>
      </c>
      <c r="L7" s="27">
        <f t="shared" si="0"/>
        <v>2</v>
      </c>
      <c r="M7" s="27">
        <f t="shared" si="1"/>
        <v>2</v>
      </c>
      <c r="N7" s="8">
        <f>IFERROR('Q2'!$K7/'Q2'!$M7,"")</f>
        <v>0</v>
      </c>
      <c r="Q7" t="str">
        <f>IFERROR(IF((DATE(2023,4,1) - VLOOKUP(B7,Table6[],3,0)) &lt;=365,"Y","N"),"N")</f>
        <v>Y</v>
      </c>
      <c r="X7" t="s">
        <v>3</v>
      </c>
    </row>
    <row r="8" spans="2:24" x14ac:dyDescent="0.25">
      <c r="B8" s="57" t="s">
        <v>61</v>
      </c>
      <c r="C8" s="57" t="s">
        <v>20</v>
      </c>
      <c r="D8" s="53">
        <f ca="1">IFERROR(NOW()-VLOOKUP(B8,Table6[[#All],[Employee Name]:[Date Joined]],3,0),"")</f>
        <v>1154.9386355324095</v>
      </c>
      <c r="E8" s="17"/>
      <c r="F8" s="44" t="s">
        <v>2</v>
      </c>
      <c r="G8" s="21"/>
      <c r="H8" s="21"/>
      <c r="I8" s="45" t="s">
        <v>3</v>
      </c>
      <c r="J8" s="23"/>
      <c r="K8" s="26">
        <f>COUNTIF('Q2'!$F8:$J8,"yes")</f>
        <v>1</v>
      </c>
      <c r="L8" s="27">
        <f t="shared" si="0"/>
        <v>1</v>
      </c>
      <c r="M8" s="27">
        <f t="shared" si="1"/>
        <v>2</v>
      </c>
      <c r="N8" s="8">
        <f>IFERROR('Q2'!$K8/'Q2'!$M8,"")</f>
        <v>0.5</v>
      </c>
      <c r="Q8" t="str">
        <f>IFERROR(IF((DATE(2023,4,1) - VLOOKUP(B8,Table6[],3,0)) &lt;=365,"Y","N"),"N")</f>
        <v>N</v>
      </c>
    </row>
    <row r="9" spans="2:24" x14ac:dyDescent="0.25">
      <c r="B9" s="57" t="s">
        <v>62</v>
      </c>
      <c r="C9" s="57" t="s">
        <v>20</v>
      </c>
      <c r="D9" s="53">
        <f ca="1">IFERROR(NOW()-VLOOKUP(B9,Table6[[#All],[Employee Name]:[Date Joined]],3,0),"")</f>
        <v>1012.9386355324095</v>
      </c>
      <c r="E9" s="17"/>
      <c r="F9" s="45" t="s">
        <v>3</v>
      </c>
      <c r="G9" s="21"/>
      <c r="H9" s="21"/>
      <c r="I9" s="45" t="s">
        <v>3</v>
      </c>
      <c r="J9" s="23"/>
      <c r="K9" s="26">
        <f>COUNTIF('Q2'!$F9:$J9,"yes")</f>
        <v>0</v>
      </c>
      <c r="L9" s="27">
        <f t="shared" si="0"/>
        <v>2</v>
      </c>
      <c r="M9" s="27">
        <f t="shared" si="1"/>
        <v>2</v>
      </c>
      <c r="N9" s="8">
        <f>IFERROR('Q2'!$K9/'Q2'!$M9,"")</f>
        <v>0</v>
      </c>
      <c r="Q9" t="str">
        <f>IFERROR(IF((DATE(2023,4,1) - VLOOKUP(B9,Table6[],3,0)) &lt;=365,"Y","N"),"N")</f>
        <v>N</v>
      </c>
    </row>
    <row r="10" spans="2:24" x14ac:dyDescent="0.25">
      <c r="B10" s="57" t="s">
        <v>63</v>
      </c>
      <c r="C10" s="57" t="s">
        <v>20</v>
      </c>
      <c r="D10" s="53">
        <f ca="1">IFERROR(NOW()-VLOOKUP(B10,Table6[[#All],[Employee Name]:[Date Joined]],3,0),"")</f>
        <v>433.93863553240953</v>
      </c>
      <c r="E10" s="17"/>
      <c r="F10" s="45" t="s">
        <v>3</v>
      </c>
      <c r="G10" s="21"/>
      <c r="H10" s="21"/>
      <c r="I10" s="45" t="s">
        <v>3</v>
      </c>
      <c r="J10" s="23"/>
      <c r="K10" s="26">
        <f>COUNTIF('Q2'!$F10:$J10,"yes")</f>
        <v>0</v>
      </c>
      <c r="L10" s="27">
        <f t="shared" si="0"/>
        <v>2</v>
      </c>
      <c r="M10" s="27">
        <f t="shared" si="1"/>
        <v>2</v>
      </c>
      <c r="N10" s="8">
        <f>IFERROR('Q2'!$K10/'Q2'!$M10,"")</f>
        <v>0</v>
      </c>
      <c r="Q10" t="str">
        <f>IFERROR(IF((DATE(2023,4,1) - VLOOKUP(B10,Table6[],3,0)) &lt;=365,"Y","N"),"N")</f>
        <v>Y</v>
      </c>
    </row>
    <row r="11" spans="2:24" x14ac:dyDescent="0.25">
      <c r="B11" s="57" t="s">
        <v>64</v>
      </c>
      <c r="C11" s="57" t="s">
        <v>21</v>
      </c>
      <c r="D11" s="53">
        <f ca="1">IFERROR(NOW()-VLOOKUP(B11,Table6[[#All],[Employee Name]:[Date Joined]],3,0),"")</f>
        <v>1656.9386355324095</v>
      </c>
      <c r="E11" s="17"/>
      <c r="F11" s="44" t="s">
        <v>2</v>
      </c>
      <c r="G11" s="21"/>
      <c r="H11" s="21"/>
      <c r="I11" s="44" t="s">
        <v>2</v>
      </c>
      <c r="J11" s="23"/>
      <c r="K11" s="26">
        <f>COUNTIF('Q2'!$F11:$J11,"yes")</f>
        <v>2</v>
      </c>
      <c r="L11" s="27">
        <f t="shared" si="0"/>
        <v>0</v>
      </c>
      <c r="M11" s="27">
        <f t="shared" si="1"/>
        <v>2</v>
      </c>
      <c r="N11" s="8">
        <f>IFERROR('Q2'!$K11/'Q2'!$M11,"")</f>
        <v>1</v>
      </c>
      <c r="Q11" t="str">
        <f>IFERROR(IF((DATE(2023,4,1) - VLOOKUP(B11,Table6[],3,0)) &lt;=365,"Y","N"),"N")</f>
        <v>N</v>
      </c>
    </row>
    <row r="12" spans="2:24" x14ac:dyDescent="0.25">
      <c r="B12" s="57" t="s">
        <v>66</v>
      </c>
      <c r="C12" s="57" t="s">
        <v>21</v>
      </c>
      <c r="D12" s="53" t="str">
        <f ca="1">IFERROR(NOW()-VLOOKUP(B12,Table6[[#All],[Employee Name]:[Date Joined]],3,0),"")</f>
        <v/>
      </c>
      <c r="E12" s="17"/>
      <c r="F12" s="44" t="s">
        <v>2</v>
      </c>
      <c r="G12" s="21"/>
      <c r="H12" s="21"/>
      <c r="I12" s="44" t="s">
        <v>2</v>
      </c>
      <c r="J12" s="23"/>
      <c r="K12" s="26">
        <f>COUNTIF('Q2'!$F12:$J12,"yes")</f>
        <v>2</v>
      </c>
      <c r="L12" s="27">
        <f t="shared" si="0"/>
        <v>0</v>
      </c>
      <c r="M12" s="27">
        <f t="shared" si="1"/>
        <v>2</v>
      </c>
      <c r="N12" s="8">
        <f>IFERROR('Q2'!$K12/'Q2'!$M12,"")</f>
        <v>1</v>
      </c>
      <c r="Q12" t="str">
        <f>IFERROR(IF((DATE(2023,4,1) - VLOOKUP(B12,Table6[],3,0)) &lt;=365,"Y","N"),"N")</f>
        <v>N</v>
      </c>
    </row>
    <row r="13" spans="2:24" x14ac:dyDescent="0.25">
      <c r="B13" s="57" t="s">
        <v>65</v>
      </c>
      <c r="C13" s="57" t="s">
        <v>21</v>
      </c>
      <c r="D13" s="53">
        <f ca="1">IFERROR(NOW()-VLOOKUP(B13,Table6[[#All],[Employee Name]:[Date Joined]],3,0),"")</f>
        <v>293.93863553240953</v>
      </c>
      <c r="E13" s="17"/>
      <c r="F13" s="46" t="s">
        <v>44</v>
      </c>
      <c r="G13" s="21"/>
      <c r="H13" s="21"/>
      <c r="I13" s="44" t="s">
        <v>2</v>
      </c>
      <c r="J13" s="23"/>
      <c r="K13" s="26">
        <f>COUNTIF('Q2'!$F13:$J13,"yes")</f>
        <v>1</v>
      </c>
      <c r="L13" s="27">
        <f t="shared" si="0"/>
        <v>0</v>
      </c>
      <c r="M13" s="27">
        <f t="shared" si="1"/>
        <v>1</v>
      </c>
      <c r="N13" s="8">
        <f>IFERROR('Q2'!$K13/'Q2'!$M13,"")</f>
        <v>1</v>
      </c>
      <c r="Q13" t="str">
        <f>IFERROR(IF((DATE(2023,4,1) - VLOOKUP(B13,Table6[],3,0)) &lt;=365,"Y","N"),"N")</f>
        <v>Y</v>
      </c>
    </row>
    <row r="14" spans="2:24" x14ac:dyDescent="0.25">
      <c r="B14" s="57" t="s">
        <v>68</v>
      </c>
      <c r="C14" s="57" t="s">
        <v>8</v>
      </c>
      <c r="D14" s="53">
        <f ca="1">IFERROR(NOW()-VLOOKUP(B14,Table6[[#All],[Employee Name]:[Date Joined]],3,0),"")</f>
        <v>1383.9386355324095</v>
      </c>
      <c r="E14" s="17"/>
      <c r="F14" s="45" t="s">
        <v>3</v>
      </c>
      <c r="G14" s="21"/>
      <c r="H14" s="21"/>
      <c r="I14" s="44" t="s">
        <v>2</v>
      </c>
      <c r="J14" s="23"/>
      <c r="K14" s="26">
        <f>COUNTIF('Q2'!$F14:$J14,"yes")</f>
        <v>1</v>
      </c>
      <c r="L14" s="27">
        <f t="shared" si="0"/>
        <v>1</v>
      </c>
      <c r="M14" s="27">
        <f t="shared" si="1"/>
        <v>2</v>
      </c>
      <c r="N14" s="8">
        <f>IFERROR('Q2'!$K14/'Q2'!$M14,"")</f>
        <v>0.5</v>
      </c>
      <c r="Q14" t="str">
        <f>IFERROR(IF((DATE(2023,4,1) - VLOOKUP(B14,Table6[],3,0)) &lt;=365,"Y","N"),"N")</f>
        <v>N</v>
      </c>
    </row>
    <row r="15" spans="2:24" x14ac:dyDescent="0.25">
      <c r="B15" s="57" t="s">
        <v>69</v>
      </c>
      <c r="C15" s="57" t="s">
        <v>8</v>
      </c>
      <c r="D15" s="53">
        <f ca="1">IFERROR(NOW()-VLOOKUP(B15,Table6[[#All],[Employee Name]:[Date Joined]],3,0),"")</f>
        <v>1091.9386355324095</v>
      </c>
      <c r="E15" s="17"/>
      <c r="F15" s="45" t="s">
        <v>3</v>
      </c>
      <c r="G15" s="21"/>
      <c r="H15" s="21"/>
      <c r="I15" s="44" t="s">
        <v>2</v>
      </c>
      <c r="J15" s="23"/>
      <c r="K15" s="26">
        <f>COUNTIF('Q2'!$F15:$J15,"yes")</f>
        <v>1</v>
      </c>
      <c r="L15" s="27">
        <f t="shared" si="0"/>
        <v>1</v>
      </c>
      <c r="M15" s="27">
        <f t="shared" si="1"/>
        <v>2</v>
      </c>
      <c r="N15" s="8">
        <f>IFERROR('Q2'!$K15/'Q2'!$M15,"")</f>
        <v>0.5</v>
      </c>
      <c r="Q15" t="str">
        <f>IFERROR(IF((DATE(2023,4,1) - VLOOKUP(B15,Table6[],3,0)) &lt;=365,"Y","N"),"N")</f>
        <v>N</v>
      </c>
    </row>
    <row r="16" spans="2:24" x14ac:dyDescent="0.25">
      <c r="B16" s="57" t="s">
        <v>246</v>
      </c>
      <c r="C16" s="57" t="s">
        <v>22</v>
      </c>
      <c r="D16" s="53">
        <f ca="1">IFERROR(NOW()-VLOOKUP(B16,Table6[[#All],[Employee Name]:[Date Joined]],3,0),"")</f>
        <v>363.93863553240953</v>
      </c>
      <c r="E16" s="17"/>
      <c r="F16" s="44" t="s">
        <v>2</v>
      </c>
      <c r="G16" s="21"/>
      <c r="H16" s="21"/>
      <c r="I16" s="44" t="s">
        <v>2</v>
      </c>
      <c r="J16" s="23"/>
      <c r="K16" s="26">
        <f>COUNTIF('Q2'!$F16:$J16,"yes")</f>
        <v>2</v>
      </c>
      <c r="L16" s="27">
        <f t="shared" si="0"/>
        <v>0</v>
      </c>
      <c r="M16" s="27">
        <f t="shared" si="1"/>
        <v>2</v>
      </c>
      <c r="N16" s="8">
        <f>IFERROR('Q2'!$K16/'Q2'!$M16,"")</f>
        <v>1</v>
      </c>
      <c r="Q16" t="str">
        <f>IFERROR(IF((DATE(2023,4,1) - VLOOKUP(B16,Table6[],3,0)) &lt;=365,"Y","N"),"N")</f>
        <v>Y</v>
      </c>
    </row>
    <row r="17" spans="2:17" x14ac:dyDescent="0.25">
      <c r="B17" s="57" t="s">
        <v>71</v>
      </c>
      <c r="C17" s="57" t="s">
        <v>22</v>
      </c>
      <c r="D17" s="53">
        <f ca="1">IFERROR(NOW()-VLOOKUP(B17,Table6[[#All],[Employee Name]:[Date Joined]],3,0),"")</f>
        <v>1469.9386355324095</v>
      </c>
      <c r="E17" s="17"/>
      <c r="F17" s="45" t="s">
        <v>3</v>
      </c>
      <c r="G17" s="21"/>
      <c r="H17" s="21"/>
      <c r="I17" s="45" t="s">
        <v>3</v>
      </c>
      <c r="J17" s="23"/>
      <c r="K17" s="26">
        <f>COUNTIF('Q2'!$F17:$J17,"yes")</f>
        <v>0</v>
      </c>
      <c r="L17" s="27">
        <f t="shared" si="0"/>
        <v>2</v>
      </c>
      <c r="M17" s="27">
        <f t="shared" si="1"/>
        <v>2</v>
      </c>
      <c r="N17" s="8">
        <f>IFERROR('Q2'!$K17/'Q2'!$M17,"")</f>
        <v>0</v>
      </c>
      <c r="Q17" t="str">
        <f>IFERROR(IF((DATE(2023,4,1) - VLOOKUP(B17,Table6[],3,0)) &lt;=365,"Y","N"),"N")</f>
        <v>N</v>
      </c>
    </row>
    <row r="18" spans="2:17" x14ac:dyDescent="0.25">
      <c r="B18" s="57" t="s">
        <v>72</v>
      </c>
      <c r="C18" s="57" t="s">
        <v>22</v>
      </c>
      <c r="D18" s="53">
        <f ca="1">IFERROR(NOW()-VLOOKUP(B18,Table6[[#All],[Employee Name]:[Date Joined]],3,0),"")</f>
        <v>1469.9386355324095</v>
      </c>
      <c r="E18" s="17"/>
      <c r="F18" s="44" t="s">
        <v>2</v>
      </c>
      <c r="G18" s="21"/>
      <c r="H18" s="21"/>
      <c r="I18" s="44" t="s">
        <v>2</v>
      </c>
      <c r="J18" s="23"/>
      <c r="K18" s="26">
        <f>COUNTIF('Q2'!$F18:$J18,"yes")</f>
        <v>2</v>
      </c>
      <c r="L18" s="27">
        <f t="shared" si="0"/>
        <v>0</v>
      </c>
      <c r="M18" s="27">
        <f t="shared" si="1"/>
        <v>2</v>
      </c>
      <c r="N18" s="8">
        <f>IFERROR('Q2'!$K18/'Q2'!$M18,"")</f>
        <v>1</v>
      </c>
      <c r="Q18" t="str">
        <f>IFERROR(IF((DATE(2023,4,1) - VLOOKUP(B18,Table6[],3,0)) &lt;=365,"Y","N"),"N")</f>
        <v>N</v>
      </c>
    </row>
    <row r="19" spans="2:17" x14ac:dyDescent="0.25">
      <c r="B19" s="57" t="s">
        <v>73</v>
      </c>
      <c r="C19" s="57" t="s">
        <v>23</v>
      </c>
      <c r="D19" s="53" t="str">
        <f ca="1">IFERROR(NOW()-VLOOKUP(B19,Table6[[#All],[Employee Name]:[Date Joined]],3,0),"")</f>
        <v/>
      </c>
      <c r="E19" s="17"/>
      <c r="F19" s="46" t="s">
        <v>44</v>
      </c>
      <c r="G19" s="21"/>
      <c r="H19" s="21"/>
      <c r="I19" s="44" t="s">
        <v>2</v>
      </c>
      <c r="J19" s="23"/>
      <c r="K19" s="26">
        <f>COUNTIF('Q2'!$F19:$J19,"yes")</f>
        <v>1</v>
      </c>
      <c r="L19" s="27">
        <f t="shared" si="0"/>
        <v>0</v>
      </c>
      <c r="M19" s="27">
        <f t="shared" si="1"/>
        <v>1</v>
      </c>
      <c r="N19" s="8">
        <f>IFERROR('Q2'!$K19/'Q2'!$M19,"")</f>
        <v>1</v>
      </c>
      <c r="Q19" t="str">
        <f>IFERROR(IF((DATE(2023,4,1) - VLOOKUP(B19,Table6[],3,0)) &lt;=365,"Y","N"),"N")</f>
        <v>N</v>
      </c>
    </row>
    <row r="20" spans="2:17" x14ac:dyDescent="0.25">
      <c r="B20" s="57" t="s">
        <v>75</v>
      </c>
      <c r="C20" s="57" t="s">
        <v>23</v>
      </c>
      <c r="D20" s="53">
        <f ca="1">IFERROR(NOW()-VLOOKUP(B20,Table6[[#All],[Employee Name]:[Date Joined]],3,0),"")</f>
        <v>627.93863553240953</v>
      </c>
      <c r="E20" s="17"/>
      <c r="F20" s="44" t="s">
        <v>2</v>
      </c>
      <c r="G20" s="21"/>
      <c r="H20" s="21"/>
      <c r="I20" s="45" t="s">
        <v>3</v>
      </c>
      <c r="J20" s="23"/>
      <c r="K20" s="26">
        <f>COUNTIF('Q2'!$F20:$J20,"yes")</f>
        <v>1</v>
      </c>
      <c r="L20" s="27">
        <f t="shared" si="0"/>
        <v>1</v>
      </c>
      <c r="M20" s="27">
        <f t="shared" si="1"/>
        <v>2</v>
      </c>
      <c r="N20" s="8">
        <f>IFERROR('Q2'!$K20/'Q2'!$M20,"")</f>
        <v>0.5</v>
      </c>
      <c r="Q20" t="str">
        <f>IFERROR(IF((DATE(2023,4,1) - VLOOKUP(B20,Table6[],3,0)) &lt;=365,"Y","N"),"N")</f>
        <v>Y</v>
      </c>
    </row>
    <row r="21" spans="2:17" x14ac:dyDescent="0.25">
      <c r="B21" s="57" t="s">
        <v>76</v>
      </c>
      <c r="C21" s="57" t="s">
        <v>23</v>
      </c>
      <c r="D21" s="53">
        <f ca="1">IFERROR(NOW()-VLOOKUP(B21,Table6[[#All],[Employee Name]:[Date Joined]],3,0),"")</f>
        <v>993.93863553240953</v>
      </c>
      <c r="E21" s="17"/>
      <c r="F21" s="45" t="s">
        <v>3</v>
      </c>
      <c r="G21" s="21"/>
      <c r="H21" s="21"/>
      <c r="I21" s="45" t="s">
        <v>3</v>
      </c>
      <c r="J21" s="23"/>
      <c r="K21" s="26">
        <f>COUNTIF('Q2'!$F21:$J21,"yes")</f>
        <v>0</v>
      </c>
      <c r="L21" s="27">
        <f t="shared" si="0"/>
        <v>2</v>
      </c>
      <c r="M21" s="27">
        <f t="shared" si="1"/>
        <v>2</v>
      </c>
      <c r="N21" s="8">
        <f>IFERROR('Q2'!$K21/'Q2'!$M21,"")</f>
        <v>0</v>
      </c>
      <c r="Q21" t="str">
        <f>IFERROR(IF((DATE(2023,4,1) - VLOOKUP(B21,Table6[],3,0)) &lt;=365,"Y","N"),"N")</f>
        <v>N</v>
      </c>
    </row>
    <row r="22" spans="2:17" x14ac:dyDescent="0.25">
      <c r="B22" s="57" t="s">
        <v>77</v>
      </c>
      <c r="C22" s="57" t="s">
        <v>23</v>
      </c>
      <c r="D22" s="53">
        <f ca="1">IFERROR(NOW()-VLOOKUP(B22,Table6[[#All],[Employee Name]:[Date Joined]],3,0),"")</f>
        <v>748.93863553240953</v>
      </c>
      <c r="E22" s="17"/>
      <c r="F22" s="44" t="s">
        <v>2</v>
      </c>
      <c r="G22" s="21"/>
      <c r="H22" s="21"/>
      <c r="I22" s="44" t="s">
        <v>2</v>
      </c>
      <c r="J22" s="23"/>
      <c r="K22" s="26">
        <f>COUNTIF('Q2'!$F22:$J22,"yes")</f>
        <v>2</v>
      </c>
      <c r="L22" s="27">
        <f t="shared" si="0"/>
        <v>0</v>
      </c>
      <c r="M22" s="27">
        <f t="shared" si="1"/>
        <v>2</v>
      </c>
      <c r="N22" s="8">
        <f>IFERROR('Q2'!$K22/'Q2'!$M22,"")</f>
        <v>1</v>
      </c>
      <c r="Q22" t="str">
        <f>IFERROR(IF((DATE(2023,4,1) - VLOOKUP(B22,Table6[],3,0)) &lt;=365,"Y","N"),"N")</f>
        <v>N</v>
      </c>
    </row>
    <row r="23" spans="2:17" x14ac:dyDescent="0.25">
      <c r="B23" s="57" t="s">
        <v>78</v>
      </c>
      <c r="C23" s="57" t="s">
        <v>23</v>
      </c>
      <c r="D23" s="53">
        <f ca="1">IFERROR(NOW()-VLOOKUP(B23,Table6[[#All],[Employee Name]:[Date Joined]],3,0),"")</f>
        <v>389.93863553240953</v>
      </c>
      <c r="E23" s="17"/>
      <c r="F23" s="44" t="s">
        <v>2</v>
      </c>
      <c r="G23" s="21"/>
      <c r="H23" s="21"/>
      <c r="I23" s="44" t="s">
        <v>2</v>
      </c>
      <c r="J23" s="23"/>
      <c r="K23" s="26">
        <f>COUNTIF('Q2'!$F23:$J23,"yes")</f>
        <v>2</v>
      </c>
      <c r="L23" s="27">
        <f t="shared" si="0"/>
        <v>0</v>
      </c>
      <c r="M23" s="27">
        <f t="shared" si="1"/>
        <v>2</v>
      </c>
      <c r="N23" s="8">
        <f>IFERROR('Q2'!$K23/'Q2'!$M23,"")</f>
        <v>1</v>
      </c>
      <c r="Q23" t="str">
        <f>IFERROR(IF((DATE(2023,4,1) - VLOOKUP(B23,Table6[],3,0)) &lt;=365,"Y","N"),"N")</f>
        <v>Y</v>
      </c>
    </row>
    <row r="24" spans="2:17" x14ac:dyDescent="0.25">
      <c r="B24" s="57" t="s">
        <v>79</v>
      </c>
      <c r="C24" s="57" t="s">
        <v>24</v>
      </c>
      <c r="D24" s="53">
        <f ca="1">IFERROR(NOW()-VLOOKUP(B24,Table6[[#All],[Employee Name]:[Date Joined]],3,0),"")</f>
        <v>558.93863553240953</v>
      </c>
      <c r="E24" s="17"/>
      <c r="F24" s="44" t="s">
        <v>2</v>
      </c>
      <c r="G24" s="21"/>
      <c r="H24" s="21"/>
      <c r="I24" s="44" t="s">
        <v>2</v>
      </c>
      <c r="J24" s="23"/>
      <c r="K24" s="26">
        <f>COUNTIF('Q2'!$F24:$J24,"yes")</f>
        <v>2</v>
      </c>
      <c r="L24" s="27">
        <f t="shared" si="0"/>
        <v>0</v>
      </c>
      <c r="M24" s="27">
        <f t="shared" si="1"/>
        <v>2</v>
      </c>
      <c r="N24" s="8">
        <f>IFERROR('Q2'!$K24/'Q2'!$M24,"")</f>
        <v>1</v>
      </c>
      <c r="Q24" t="str">
        <f>IFERROR(IF((DATE(2023,4,1) - VLOOKUP(B24,Table6[],3,0)) &lt;=365,"Y","N"),"N")</f>
        <v>Y</v>
      </c>
    </row>
    <row r="25" spans="2:17" x14ac:dyDescent="0.25">
      <c r="B25" s="57" t="s">
        <v>80</v>
      </c>
      <c r="C25" s="57" t="s">
        <v>24</v>
      </c>
      <c r="D25" s="53">
        <f ca="1">IFERROR(NOW()-VLOOKUP(B25,Table6[[#All],[Employee Name]:[Date Joined]],3,0),"")</f>
        <v>573.93863553240953</v>
      </c>
      <c r="E25" s="17"/>
      <c r="F25" s="44" t="s">
        <v>2</v>
      </c>
      <c r="G25" s="21"/>
      <c r="H25" s="21"/>
      <c r="I25" s="44" t="s">
        <v>2</v>
      </c>
      <c r="J25" s="23"/>
      <c r="K25" s="26">
        <f>COUNTIF('Q2'!$F25:$J25,"yes")</f>
        <v>2</v>
      </c>
      <c r="L25" s="27">
        <f t="shared" si="0"/>
        <v>0</v>
      </c>
      <c r="M25" s="27">
        <f t="shared" si="1"/>
        <v>2</v>
      </c>
      <c r="N25" s="8">
        <f>IFERROR('Q2'!$K25/'Q2'!$M25,"")</f>
        <v>1</v>
      </c>
      <c r="Q25" t="str">
        <f>IFERROR(IF((DATE(2023,4,1) - VLOOKUP(B25,Table6[],3,0)) &lt;=365,"Y","N"),"N")</f>
        <v>Y</v>
      </c>
    </row>
    <row r="26" spans="2:17" x14ac:dyDescent="0.25">
      <c r="B26" s="57" t="s">
        <v>81</v>
      </c>
      <c r="C26" s="57" t="s">
        <v>24</v>
      </c>
      <c r="D26" s="53">
        <f ca="1">IFERROR(NOW()-VLOOKUP(B26,Table6[[#All],[Employee Name]:[Date Joined]],3,0),"")</f>
        <v>1238.9386355324095</v>
      </c>
      <c r="E26" s="17"/>
      <c r="F26" s="44" t="s">
        <v>2</v>
      </c>
      <c r="G26" s="21"/>
      <c r="H26" s="21"/>
      <c r="I26" s="45" t="s">
        <v>3</v>
      </c>
      <c r="J26" s="23"/>
      <c r="K26" s="26">
        <f>COUNTIF('Q2'!$F26:$J26,"yes")</f>
        <v>1</v>
      </c>
      <c r="L26" s="27">
        <f t="shared" si="0"/>
        <v>1</v>
      </c>
      <c r="M26" s="27">
        <f t="shared" si="1"/>
        <v>2</v>
      </c>
      <c r="N26" s="8">
        <f>IFERROR('Q2'!$K26/'Q2'!$M26,"")</f>
        <v>0.5</v>
      </c>
      <c r="Q26" t="str">
        <f>IFERROR(IF((DATE(2023,4,1) - VLOOKUP(B26,Table6[],3,0)) &lt;=365,"Y","N"),"N")</f>
        <v>N</v>
      </c>
    </row>
    <row r="27" spans="2:17" x14ac:dyDescent="0.25">
      <c r="B27" s="57" t="s">
        <v>82</v>
      </c>
      <c r="C27" s="57" t="s">
        <v>24</v>
      </c>
      <c r="D27" s="53">
        <f ca="1">IFERROR(NOW()-VLOOKUP(B27,Table6[[#All],[Employee Name]:[Date Joined]],3,0),"")</f>
        <v>324.93863553240953</v>
      </c>
      <c r="E27" s="17"/>
      <c r="F27" s="45" t="s">
        <v>3</v>
      </c>
      <c r="G27" s="21"/>
      <c r="H27" s="21"/>
      <c r="I27" s="45" t="s">
        <v>3</v>
      </c>
      <c r="J27" s="23"/>
      <c r="K27" s="26">
        <f>COUNTIF('Q2'!$F27:$J27,"yes")</f>
        <v>0</v>
      </c>
      <c r="L27" s="27">
        <f t="shared" si="0"/>
        <v>2</v>
      </c>
      <c r="M27" s="27">
        <f t="shared" si="1"/>
        <v>2</v>
      </c>
      <c r="N27" s="8">
        <f>IFERROR('Q2'!$K27/'Q2'!$M27,"")</f>
        <v>0</v>
      </c>
      <c r="Q27" t="str">
        <f>IFERROR(IF((DATE(2023,4,1) - VLOOKUP(B27,Table6[],3,0)) &lt;=365,"Y","N"),"N")</f>
        <v>Y</v>
      </c>
    </row>
    <row r="28" spans="2:17" x14ac:dyDescent="0.25">
      <c r="B28" s="57" t="s">
        <v>83</v>
      </c>
      <c r="C28" s="57" t="s">
        <v>24</v>
      </c>
      <c r="D28" s="53">
        <f ca="1">IFERROR(NOW()-VLOOKUP(B28,Table6[[#All],[Employee Name]:[Date Joined]],3,0),"")</f>
        <v>1530.9386355324095</v>
      </c>
      <c r="E28" s="17"/>
      <c r="F28" s="44" t="s">
        <v>2</v>
      </c>
      <c r="G28" s="21"/>
      <c r="H28" s="21"/>
      <c r="I28" s="44" t="s">
        <v>2</v>
      </c>
      <c r="J28" s="23"/>
      <c r="K28" s="26">
        <f>COUNTIF('Q2'!$F28:$J28,"yes")</f>
        <v>2</v>
      </c>
      <c r="L28" s="27">
        <f t="shared" si="0"/>
        <v>0</v>
      </c>
      <c r="M28" s="27">
        <f t="shared" si="1"/>
        <v>2</v>
      </c>
      <c r="N28" s="8">
        <f>IFERROR('Q2'!$K28/'Q2'!$M28,"")</f>
        <v>1</v>
      </c>
      <c r="Q28" t="str">
        <f>IFERROR(IF((DATE(2023,4,1) - VLOOKUP(B28,Table6[],3,0)) &lt;=365,"Y","N"),"N")</f>
        <v>N</v>
      </c>
    </row>
    <row r="29" spans="2:17" x14ac:dyDescent="0.25">
      <c r="B29" s="57" t="s">
        <v>84</v>
      </c>
      <c r="C29" s="57" t="s">
        <v>24</v>
      </c>
      <c r="D29" s="53">
        <f ca="1">IFERROR(NOW()-VLOOKUP(B29,Table6[[#All],[Employee Name]:[Date Joined]],3,0),"")</f>
        <v>566.93863553240953</v>
      </c>
      <c r="E29" s="17"/>
      <c r="F29" s="44" t="s">
        <v>2</v>
      </c>
      <c r="G29" s="21"/>
      <c r="H29" s="21"/>
      <c r="I29" s="44" t="s">
        <v>2</v>
      </c>
      <c r="J29" s="23"/>
      <c r="K29" s="26">
        <f>COUNTIF('Q2'!$F29:$J29,"yes")</f>
        <v>2</v>
      </c>
      <c r="L29" s="27">
        <f t="shared" si="0"/>
        <v>0</v>
      </c>
      <c r="M29" s="27">
        <f t="shared" si="1"/>
        <v>2</v>
      </c>
      <c r="N29" s="8">
        <f>IFERROR('Q2'!$K29/'Q2'!$M29,"")</f>
        <v>1</v>
      </c>
      <c r="Q29" t="str">
        <f>IFERROR(IF((DATE(2023,4,1) - VLOOKUP(B29,Table6[],3,0)) &lt;=365,"Y","N"),"N")</f>
        <v>Y</v>
      </c>
    </row>
    <row r="30" spans="2:17" x14ac:dyDescent="0.25">
      <c r="B30" s="57" t="s">
        <v>85</v>
      </c>
      <c r="C30" s="57" t="s">
        <v>24</v>
      </c>
      <c r="D30" s="53">
        <f ca="1">IFERROR(NOW()-VLOOKUP(B30,Table6[[#All],[Employee Name]:[Date Joined]],3,0),"")</f>
        <v>566.93863553240953</v>
      </c>
      <c r="E30" s="17"/>
      <c r="F30" s="44" t="s">
        <v>2</v>
      </c>
      <c r="G30" s="21"/>
      <c r="H30" s="21"/>
      <c r="I30" s="45" t="s">
        <v>3</v>
      </c>
      <c r="J30" s="23"/>
      <c r="K30" s="26">
        <f>COUNTIF('Q2'!$F30:$J30,"yes")</f>
        <v>1</v>
      </c>
      <c r="L30" s="27">
        <f t="shared" si="0"/>
        <v>1</v>
      </c>
      <c r="M30" s="27">
        <f t="shared" si="1"/>
        <v>2</v>
      </c>
      <c r="N30" s="8">
        <f>IFERROR('Q2'!$K30/'Q2'!$M30,"")</f>
        <v>0.5</v>
      </c>
      <c r="Q30" t="str">
        <f>IFERROR(IF((DATE(2023,4,1) - VLOOKUP(B30,Table6[],3,0)) &lt;=365,"Y","N"),"N")</f>
        <v>Y</v>
      </c>
    </row>
    <row r="31" spans="2:17" x14ac:dyDescent="0.25">
      <c r="B31" s="57" t="s">
        <v>87</v>
      </c>
      <c r="C31" s="57" t="s">
        <v>24</v>
      </c>
      <c r="D31" s="53">
        <f ca="1">IFERROR(NOW()-VLOOKUP(B31,Table6[[#All],[Employee Name]:[Date Joined]],3,0),"")</f>
        <v>1850.9386355324095</v>
      </c>
      <c r="E31" s="17"/>
      <c r="F31" s="44" t="s">
        <v>2</v>
      </c>
      <c r="G31" s="21"/>
      <c r="H31" s="21"/>
      <c r="I31" s="44" t="s">
        <v>2</v>
      </c>
      <c r="J31" s="23"/>
      <c r="K31" s="26">
        <f>COUNTIF('Q2'!$F31:$J31,"yes")</f>
        <v>2</v>
      </c>
      <c r="L31" s="27">
        <f t="shared" si="0"/>
        <v>0</v>
      </c>
      <c r="M31" s="27">
        <f t="shared" si="1"/>
        <v>2</v>
      </c>
      <c r="N31" s="8">
        <f>IFERROR('Q2'!$K31/'Q2'!$M31,"")</f>
        <v>1</v>
      </c>
      <c r="Q31" t="str">
        <f>IFERROR(IF((DATE(2023,4,1) - VLOOKUP(B31,Table6[],3,0)) &lt;=365,"Y","N"),"N")</f>
        <v>N</v>
      </c>
    </row>
    <row r="32" spans="2:17" x14ac:dyDescent="0.25">
      <c r="B32" s="57" t="s">
        <v>88</v>
      </c>
      <c r="C32" s="57" t="s">
        <v>24</v>
      </c>
      <c r="D32" s="53">
        <f ca="1">IFERROR(NOW()-VLOOKUP(B32,Table6[[#All],[Employee Name]:[Date Joined]],3,0),"")</f>
        <v>1287.9386355324095</v>
      </c>
      <c r="E32" s="17"/>
      <c r="F32" s="45" t="s">
        <v>3</v>
      </c>
      <c r="G32" s="21"/>
      <c r="H32" s="21"/>
      <c r="I32" s="45" t="s">
        <v>3</v>
      </c>
      <c r="J32" s="23"/>
      <c r="K32" s="26">
        <f>COUNTIF('Q2'!$F32:$J32,"yes")</f>
        <v>0</v>
      </c>
      <c r="L32" s="27">
        <f t="shared" si="0"/>
        <v>2</v>
      </c>
      <c r="M32" s="27">
        <f t="shared" si="1"/>
        <v>2</v>
      </c>
      <c r="N32" s="8">
        <f>IFERROR('Q2'!$K32/'Q2'!$M32,"")</f>
        <v>0</v>
      </c>
      <c r="Q32" t="str">
        <f>IFERROR(IF((DATE(2023,4,1) - VLOOKUP(B32,Table6[],3,0)) &lt;=365,"Y","N"),"N")</f>
        <v>N</v>
      </c>
    </row>
    <row r="33" spans="2:17" x14ac:dyDescent="0.25">
      <c r="B33" s="57" t="s">
        <v>89</v>
      </c>
      <c r="C33" s="57" t="s">
        <v>24</v>
      </c>
      <c r="D33" s="53">
        <f ca="1">IFERROR(NOW()-VLOOKUP(B33,Table6[[#All],[Employee Name]:[Date Joined]],3,0),"")</f>
        <v>4980.9386355324095</v>
      </c>
      <c r="E33" s="17"/>
      <c r="F33" s="44" t="s">
        <v>2</v>
      </c>
      <c r="G33" s="21"/>
      <c r="H33" s="21"/>
      <c r="I33" s="44" t="s">
        <v>2</v>
      </c>
      <c r="J33" s="23"/>
      <c r="K33" s="26">
        <f>COUNTIF('Q2'!$F33:$J33,"yes")</f>
        <v>2</v>
      </c>
      <c r="L33" s="27">
        <f t="shared" ref="L33:L64" si="2">COUNTIF(E33:J33,"No")</f>
        <v>0</v>
      </c>
      <c r="M33" s="27">
        <f t="shared" si="1"/>
        <v>2</v>
      </c>
      <c r="N33" s="8">
        <f>IFERROR('Q2'!$K33/'Q2'!$M33,"")</f>
        <v>1</v>
      </c>
      <c r="Q33" t="str">
        <f>IFERROR(IF((DATE(2023,4,1) - VLOOKUP(B33,Table6[],3,0)) &lt;=365,"Y","N"),"N")</f>
        <v>N</v>
      </c>
    </row>
    <row r="34" spans="2:17" x14ac:dyDescent="0.25">
      <c r="B34" s="57" t="s">
        <v>90</v>
      </c>
      <c r="C34" s="57" t="s">
        <v>24</v>
      </c>
      <c r="D34" s="53">
        <f ca="1">IFERROR(NOW()-VLOOKUP(B34,Table6[[#All],[Employee Name]:[Date Joined]],3,0),"")</f>
        <v>874.93863553240953</v>
      </c>
      <c r="E34" s="17"/>
      <c r="F34" s="45" t="s">
        <v>3</v>
      </c>
      <c r="G34" s="21"/>
      <c r="H34" s="21"/>
      <c r="I34" s="44" t="s">
        <v>2</v>
      </c>
      <c r="J34" s="23"/>
      <c r="K34" s="26">
        <f>COUNTIF('Q2'!$F34:$J34,"yes")</f>
        <v>1</v>
      </c>
      <c r="L34" s="27">
        <f t="shared" si="2"/>
        <v>1</v>
      </c>
      <c r="M34" s="27">
        <f t="shared" si="1"/>
        <v>2</v>
      </c>
      <c r="N34" s="8">
        <f>IFERROR('Q2'!$K34/'Q2'!$M34,"")</f>
        <v>0.5</v>
      </c>
      <c r="Q34" t="str">
        <f>IFERROR(IF((DATE(2023,4,1) - VLOOKUP(B34,Table6[],3,0)) &lt;=365,"Y","N"),"N")</f>
        <v>N</v>
      </c>
    </row>
    <row r="35" spans="2:17" x14ac:dyDescent="0.25">
      <c r="B35" s="57" t="s">
        <v>91</v>
      </c>
      <c r="C35" s="57" t="s">
        <v>24</v>
      </c>
      <c r="D35" s="53">
        <f ca="1">IFERROR(NOW()-VLOOKUP(B35,Table6[[#All],[Employee Name]:[Date Joined]],3,0),"")</f>
        <v>767.93863553240953</v>
      </c>
      <c r="E35" s="17"/>
      <c r="F35" s="44" t="s">
        <v>2</v>
      </c>
      <c r="G35" s="21"/>
      <c r="H35" s="21"/>
      <c r="I35" s="44" t="s">
        <v>2</v>
      </c>
      <c r="J35" s="23"/>
      <c r="K35" s="26">
        <f>COUNTIF('Q2'!$F35:$J35,"yes")</f>
        <v>2</v>
      </c>
      <c r="L35" s="27">
        <f t="shared" si="2"/>
        <v>0</v>
      </c>
      <c r="M35" s="27">
        <f t="shared" si="1"/>
        <v>2</v>
      </c>
      <c r="N35" s="8">
        <f>IFERROR('Q2'!$K35/'Q2'!$M35,"")</f>
        <v>1</v>
      </c>
      <c r="Q35" t="str">
        <f>IFERROR(IF((DATE(2023,4,1) - VLOOKUP(B35,Table6[],3,0)) &lt;=365,"Y","N"),"N")</f>
        <v>N</v>
      </c>
    </row>
    <row r="36" spans="2:17" x14ac:dyDescent="0.25">
      <c r="B36" s="57" t="s">
        <v>92</v>
      </c>
      <c r="C36" s="57" t="s">
        <v>24</v>
      </c>
      <c r="D36" s="53">
        <f ca="1">IFERROR(NOW()-VLOOKUP(B36,Table6[[#All],[Employee Name]:[Date Joined]],3,0),"")</f>
        <v>767.93863553240953</v>
      </c>
      <c r="E36" s="17"/>
      <c r="F36" s="45" t="s">
        <v>3</v>
      </c>
      <c r="G36" s="21"/>
      <c r="H36" s="21"/>
      <c r="I36" s="45" t="s">
        <v>3</v>
      </c>
      <c r="J36" s="23"/>
      <c r="K36" s="26">
        <f>COUNTIF('Q2'!$F36:$J36,"yes")</f>
        <v>0</v>
      </c>
      <c r="L36" s="27">
        <f t="shared" si="2"/>
        <v>2</v>
      </c>
      <c r="M36" s="27">
        <f t="shared" si="1"/>
        <v>2</v>
      </c>
      <c r="N36" s="8">
        <f>IFERROR('Q2'!$K36/'Q2'!$M36,"")</f>
        <v>0</v>
      </c>
      <c r="Q36" t="str">
        <f>IFERROR(IF((DATE(2023,4,1) - VLOOKUP(B36,Table6[],3,0)) &lt;=365,"Y","N"),"N")</f>
        <v>N</v>
      </c>
    </row>
    <row r="37" spans="2:17" x14ac:dyDescent="0.25">
      <c r="B37" s="57" t="s">
        <v>93</v>
      </c>
      <c r="C37" s="57" t="s">
        <v>24</v>
      </c>
      <c r="D37" s="53">
        <f ca="1">IFERROR(NOW()-VLOOKUP(B37,Table6[[#All],[Employee Name]:[Date Joined]],3,0),"")</f>
        <v>2686.9386355324095</v>
      </c>
      <c r="E37" s="17"/>
      <c r="F37" s="45" t="s">
        <v>3</v>
      </c>
      <c r="G37" s="21"/>
      <c r="H37" s="21"/>
      <c r="I37" s="45" t="s">
        <v>3</v>
      </c>
      <c r="J37" s="23"/>
      <c r="K37" s="26">
        <f>COUNTIF('Q2'!$F37:$J37,"yes")</f>
        <v>0</v>
      </c>
      <c r="L37" s="27">
        <f t="shared" si="2"/>
        <v>2</v>
      </c>
      <c r="M37" s="27">
        <f t="shared" si="1"/>
        <v>2</v>
      </c>
      <c r="N37" s="8">
        <f>IFERROR('Q2'!$K37/'Q2'!$M37,"")</f>
        <v>0</v>
      </c>
      <c r="Q37" t="str">
        <f>IFERROR(IF((DATE(2023,4,1) - VLOOKUP(B37,Table6[],3,0)) &lt;=365,"Y","N"),"N")</f>
        <v>N</v>
      </c>
    </row>
    <row r="38" spans="2:17" x14ac:dyDescent="0.25">
      <c r="B38" s="57" t="s">
        <v>94</v>
      </c>
      <c r="C38" s="57" t="s">
        <v>24</v>
      </c>
      <c r="D38" s="53">
        <f ca="1">IFERROR(NOW()-VLOOKUP(B38,Table6[[#All],[Employee Name]:[Date Joined]],3,0),"")</f>
        <v>1193.9386355324095</v>
      </c>
      <c r="E38" s="17"/>
      <c r="F38" s="44" t="s">
        <v>2</v>
      </c>
      <c r="G38" s="21"/>
      <c r="H38" s="21"/>
      <c r="I38" s="44" t="s">
        <v>2</v>
      </c>
      <c r="J38" s="23"/>
      <c r="K38" s="26">
        <f>COUNTIF('Q2'!$F38:$J38,"yes")</f>
        <v>2</v>
      </c>
      <c r="L38" s="27">
        <f t="shared" si="2"/>
        <v>0</v>
      </c>
      <c r="M38" s="27">
        <f t="shared" si="1"/>
        <v>2</v>
      </c>
      <c r="N38" s="8">
        <f>IFERROR('Q2'!$K38/'Q2'!$M38,"")</f>
        <v>1</v>
      </c>
      <c r="Q38" t="str">
        <f>IFERROR(IF((DATE(2023,4,1) - VLOOKUP(B38,Table6[],3,0)) &lt;=365,"Y","N"),"N")</f>
        <v>N</v>
      </c>
    </row>
    <row r="39" spans="2:17" x14ac:dyDescent="0.25">
      <c r="B39" s="57" t="s">
        <v>95</v>
      </c>
      <c r="C39" s="57" t="s">
        <v>24</v>
      </c>
      <c r="D39" s="53">
        <f ca="1">IFERROR(NOW()-VLOOKUP(B39,Table6[[#All],[Employee Name]:[Date Joined]],3,0),"")</f>
        <v>1193.9386355324095</v>
      </c>
      <c r="E39" s="17"/>
      <c r="F39" s="45" t="s">
        <v>3</v>
      </c>
      <c r="G39" s="21"/>
      <c r="H39" s="21"/>
      <c r="I39" s="45" t="s">
        <v>3</v>
      </c>
      <c r="J39" s="23"/>
      <c r="K39" s="26">
        <f>COUNTIF('Q2'!$F39:$J39,"yes")</f>
        <v>0</v>
      </c>
      <c r="L39" s="27">
        <f t="shared" si="2"/>
        <v>2</v>
      </c>
      <c r="M39" s="27">
        <f t="shared" si="1"/>
        <v>2</v>
      </c>
      <c r="N39" s="8">
        <f>IFERROR('Q2'!$K39/'Q2'!$M39,"")</f>
        <v>0</v>
      </c>
      <c r="Q39" t="str">
        <f>IFERROR(IF((DATE(2023,4,1) - VLOOKUP(B39,Table6[],3,0)) &lt;=365,"Y","N"),"N")</f>
        <v>N</v>
      </c>
    </row>
    <row r="40" spans="2:17" x14ac:dyDescent="0.25">
      <c r="B40" s="57" t="s">
        <v>96</v>
      </c>
      <c r="C40" s="57" t="s">
        <v>24</v>
      </c>
      <c r="D40" s="53">
        <f ca="1">IFERROR(NOW()-VLOOKUP(B40,Table6[[#All],[Employee Name]:[Date Joined]],3,0),"")</f>
        <v>2090.9386355324095</v>
      </c>
      <c r="E40" s="17"/>
      <c r="F40" s="45" t="s">
        <v>3</v>
      </c>
      <c r="G40" s="21"/>
      <c r="H40" s="21"/>
      <c r="I40" s="45" t="s">
        <v>3</v>
      </c>
      <c r="J40" s="23"/>
      <c r="K40" s="26">
        <f>COUNTIF('Q2'!$F40:$J40,"yes")</f>
        <v>0</v>
      </c>
      <c r="L40" s="27">
        <f t="shared" si="2"/>
        <v>2</v>
      </c>
      <c r="M40" s="27">
        <f t="shared" si="1"/>
        <v>2</v>
      </c>
      <c r="N40" s="8">
        <f>IFERROR('Q2'!$K40/'Q2'!$M40,"")</f>
        <v>0</v>
      </c>
      <c r="Q40" t="str">
        <f>IFERROR(IF((DATE(2023,4,1) - VLOOKUP(B40,Table6[],3,0)) &lt;=365,"Y","N"),"N")</f>
        <v>N</v>
      </c>
    </row>
    <row r="41" spans="2:17" x14ac:dyDescent="0.25">
      <c r="B41" s="57" t="s">
        <v>97</v>
      </c>
      <c r="C41" s="57" t="s">
        <v>24</v>
      </c>
      <c r="D41" s="53">
        <f ca="1">IFERROR(NOW()-VLOOKUP(B41,Table6[[#All],[Employee Name]:[Date Joined]],3,0),"")</f>
        <v>524.93863553240953</v>
      </c>
      <c r="E41" s="17"/>
      <c r="F41" s="44" t="s">
        <v>2</v>
      </c>
      <c r="G41" s="21"/>
      <c r="H41" s="21"/>
      <c r="I41" s="44" t="s">
        <v>2</v>
      </c>
      <c r="J41" s="23"/>
      <c r="K41" s="26">
        <f>COUNTIF('Q2'!$F41:$J41,"yes")</f>
        <v>2</v>
      </c>
      <c r="L41" s="27">
        <f t="shared" si="2"/>
        <v>0</v>
      </c>
      <c r="M41" s="27">
        <f t="shared" si="1"/>
        <v>2</v>
      </c>
      <c r="N41" s="8">
        <f>IFERROR('Q2'!$K41/'Q2'!$M41,"")</f>
        <v>1</v>
      </c>
      <c r="Q41" t="str">
        <f>IFERROR(IF((DATE(2023,4,1) - VLOOKUP(B41,Table6[],3,0)) &lt;=365,"Y","N"),"N")</f>
        <v>Y</v>
      </c>
    </row>
    <row r="42" spans="2:17" x14ac:dyDescent="0.25">
      <c r="B42" s="57" t="s">
        <v>98</v>
      </c>
      <c r="C42" s="57" t="s">
        <v>24</v>
      </c>
      <c r="D42" s="53">
        <f ca="1">IFERROR(NOW()-VLOOKUP(B42,Table6[[#All],[Employee Name]:[Date Joined]],3,0),"")</f>
        <v>3250.9386355324095</v>
      </c>
      <c r="E42" s="17"/>
      <c r="F42" s="44" t="s">
        <v>2</v>
      </c>
      <c r="G42" s="21"/>
      <c r="H42" s="21"/>
      <c r="I42" s="44" t="s">
        <v>2</v>
      </c>
      <c r="J42" s="23"/>
      <c r="K42" s="26">
        <f>COUNTIF('Q2'!$F42:$J42,"yes")</f>
        <v>2</v>
      </c>
      <c r="L42" s="27">
        <f t="shared" si="2"/>
        <v>0</v>
      </c>
      <c r="M42" s="27">
        <f t="shared" si="1"/>
        <v>2</v>
      </c>
      <c r="N42" s="8">
        <f>IFERROR('Q2'!$K42/'Q2'!$M42,"")</f>
        <v>1</v>
      </c>
      <c r="Q42" t="str">
        <f>IFERROR(IF((DATE(2023,4,1) - VLOOKUP(B42,Table6[],3,0)) &lt;=365,"Y","N"),"N")</f>
        <v>N</v>
      </c>
    </row>
    <row r="43" spans="2:17" x14ac:dyDescent="0.25">
      <c r="B43" s="57" t="s">
        <v>99</v>
      </c>
      <c r="C43" s="57" t="s">
        <v>24</v>
      </c>
      <c r="D43" s="53">
        <f ca="1">IFERROR(NOW()-VLOOKUP(B43,Table6[[#All],[Employee Name]:[Date Joined]],3,0),"")</f>
        <v>4797.9386355324095</v>
      </c>
      <c r="E43" s="17"/>
      <c r="F43" s="44" t="s">
        <v>2</v>
      </c>
      <c r="G43" s="21"/>
      <c r="H43" s="21"/>
      <c r="I43" s="44" t="s">
        <v>2</v>
      </c>
      <c r="J43" s="23"/>
      <c r="K43" s="26">
        <f>COUNTIF('Q2'!$F43:$J43,"yes")</f>
        <v>2</v>
      </c>
      <c r="L43" s="27">
        <f t="shared" si="2"/>
        <v>0</v>
      </c>
      <c r="M43" s="27">
        <f t="shared" si="1"/>
        <v>2</v>
      </c>
      <c r="N43" s="8">
        <f>IFERROR('Q2'!$K43/'Q2'!$M43,"")</f>
        <v>1</v>
      </c>
      <c r="Q43" t="str">
        <f>IFERROR(IF((DATE(2023,4,1) - VLOOKUP(B43,Table6[],3,0)) &lt;=365,"Y","N"),"N")</f>
        <v>N</v>
      </c>
    </row>
    <row r="44" spans="2:17" x14ac:dyDescent="0.25">
      <c r="B44" s="57" t="s">
        <v>100</v>
      </c>
      <c r="C44" s="57" t="s">
        <v>25</v>
      </c>
      <c r="D44" s="53">
        <f ca="1">IFERROR(NOW()-VLOOKUP(B44,Table6[[#All],[Employee Name]:[Date Joined]],3,0),"")</f>
        <v>888.93863553240953</v>
      </c>
      <c r="E44" s="17"/>
      <c r="F44" s="45" t="s">
        <v>3</v>
      </c>
      <c r="G44" s="21"/>
      <c r="H44" s="21"/>
      <c r="I44" s="45" t="s">
        <v>3</v>
      </c>
      <c r="J44" s="23"/>
      <c r="K44" s="26">
        <f>COUNTIF('Q2'!$F44:$J44,"yes")</f>
        <v>0</v>
      </c>
      <c r="L44" s="27">
        <f t="shared" si="2"/>
        <v>2</v>
      </c>
      <c r="M44" s="27">
        <f t="shared" si="1"/>
        <v>2</v>
      </c>
      <c r="N44" s="8">
        <f>IFERROR('Q2'!$K44/'Q2'!$M44,"")</f>
        <v>0</v>
      </c>
      <c r="Q44" t="str">
        <f>IFERROR(IF((DATE(2023,4,1) - VLOOKUP(B44,Table6[],3,0)) &lt;=365,"Y","N"),"N")</f>
        <v>N</v>
      </c>
    </row>
    <row r="45" spans="2:17" x14ac:dyDescent="0.25">
      <c r="B45" s="57" t="s">
        <v>101</v>
      </c>
      <c r="C45" s="57" t="s">
        <v>25</v>
      </c>
      <c r="D45" s="53">
        <f ca="1">IFERROR(NOW()-VLOOKUP(B45,Table6[[#All],[Employee Name]:[Date Joined]],3,0),"")</f>
        <v>2700.9386355324095</v>
      </c>
      <c r="E45" s="17"/>
      <c r="F45" s="45" t="s">
        <v>3</v>
      </c>
      <c r="G45" s="21"/>
      <c r="H45" s="21"/>
      <c r="I45" s="45" t="s">
        <v>3</v>
      </c>
      <c r="J45" s="23"/>
      <c r="K45" s="26">
        <f>COUNTIF('Q2'!$F45:$J45,"yes")</f>
        <v>0</v>
      </c>
      <c r="L45" s="27">
        <f t="shared" si="2"/>
        <v>2</v>
      </c>
      <c r="M45" s="27">
        <f t="shared" si="1"/>
        <v>2</v>
      </c>
      <c r="N45" s="8">
        <f>IFERROR('Q2'!$K45/'Q2'!$M45,"")</f>
        <v>0</v>
      </c>
      <c r="Q45" t="str">
        <f>IFERROR(IF((DATE(2023,4,1) - VLOOKUP(B45,Table6[],3,0)) &lt;=365,"Y","N"),"N")</f>
        <v>N</v>
      </c>
    </row>
    <row r="46" spans="2:17" x14ac:dyDescent="0.25">
      <c r="B46" s="57" t="s">
        <v>102</v>
      </c>
      <c r="C46" s="57" t="s">
        <v>25</v>
      </c>
      <c r="D46" s="53">
        <f ca="1">IFERROR(NOW()-VLOOKUP(B46,Table6[[#All],[Employee Name]:[Date Joined]],3,0),"")</f>
        <v>634.93863553240953</v>
      </c>
      <c r="E46" s="17"/>
      <c r="F46" s="45" t="s">
        <v>3</v>
      </c>
      <c r="G46" s="21"/>
      <c r="H46" s="21"/>
      <c r="I46" s="44" t="s">
        <v>2</v>
      </c>
      <c r="J46" s="23"/>
      <c r="K46" s="26">
        <f>COUNTIF('Q2'!$F46:$J46,"yes")</f>
        <v>1</v>
      </c>
      <c r="L46" s="27">
        <f t="shared" si="2"/>
        <v>1</v>
      </c>
      <c r="M46" s="27">
        <f t="shared" si="1"/>
        <v>2</v>
      </c>
      <c r="N46" s="8">
        <f>IFERROR('Q2'!$K46/'Q2'!$M46,"")</f>
        <v>0.5</v>
      </c>
      <c r="Q46" t="str">
        <f>IFERROR(IF((DATE(2023,4,1) - VLOOKUP(B46,Table6[],3,0)) &lt;=365,"Y","N"),"N")</f>
        <v>Y</v>
      </c>
    </row>
    <row r="47" spans="2:17" x14ac:dyDescent="0.25">
      <c r="B47" s="57" t="s">
        <v>103</v>
      </c>
      <c r="C47" s="57" t="s">
        <v>25</v>
      </c>
      <c r="D47" s="53">
        <f ca="1">IFERROR(NOW()-VLOOKUP(B47,Table6[[#All],[Employee Name]:[Date Joined]],3,0),"")</f>
        <v>2791.9386355324095</v>
      </c>
      <c r="E47" s="17"/>
      <c r="F47" s="45" t="s">
        <v>3</v>
      </c>
      <c r="G47" s="21"/>
      <c r="H47" s="21"/>
      <c r="I47" s="45" t="s">
        <v>3</v>
      </c>
      <c r="J47" s="23"/>
      <c r="K47" s="26">
        <f>COUNTIF('Q2'!$F47:$J47,"yes")</f>
        <v>0</v>
      </c>
      <c r="L47" s="27">
        <f t="shared" si="2"/>
        <v>2</v>
      </c>
      <c r="M47" s="27">
        <f t="shared" si="1"/>
        <v>2</v>
      </c>
      <c r="N47" s="8">
        <f>IFERROR('Q2'!$K47/'Q2'!$M47,"")</f>
        <v>0</v>
      </c>
      <c r="Q47" t="str">
        <f>IFERROR(IF((DATE(2023,4,1) - VLOOKUP(B47,Table6[],3,0)) &lt;=365,"Y","N"),"N")</f>
        <v>N</v>
      </c>
    </row>
    <row r="48" spans="2:17" x14ac:dyDescent="0.25">
      <c r="B48" s="57" t="s">
        <v>104</v>
      </c>
      <c r="C48" s="57" t="s">
        <v>25</v>
      </c>
      <c r="D48" s="53">
        <f ca="1">IFERROR(NOW()-VLOOKUP(B48,Table6[[#All],[Employee Name]:[Date Joined]],3,0),"")</f>
        <v>1154.9386355324095</v>
      </c>
      <c r="E48" s="17"/>
      <c r="F48" s="45" t="s">
        <v>3</v>
      </c>
      <c r="G48" s="21"/>
      <c r="H48" s="21"/>
      <c r="I48" s="45" t="s">
        <v>3</v>
      </c>
      <c r="J48" s="23"/>
      <c r="K48" s="26">
        <f>COUNTIF('Q2'!$F48:$J48,"yes")</f>
        <v>0</v>
      </c>
      <c r="L48" s="27">
        <f t="shared" si="2"/>
        <v>2</v>
      </c>
      <c r="M48" s="27">
        <f t="shared" si="1"/>
        <v>2</v>
      </c>
      <c r="N48" s="8">
        <f>IFERROR('Q2'!$K48/'Q2'!$M48,"")</f>
        <v>0</v>
      </c>
      <c r="Q48" t="str">
        <f>IFERROR(IF((DATE(2023,4,1) - VLOOKUP(B48,Table6[],3,0)) &lt;=365,"Y","N"),"N")</f>
        <v>N</v>
      </c>
    </row>
    <row r="49" spans="2:17" x14ac:dyDescent="0.25">
      <c r="B49" s="57" t="s">
        <v>105</v>
      </c>
      <c r="C49" s="57" t="s">
        <v>25</v>
      </c>
      <c r="D49" s="53">
        <f ca="1">IFERROR(NOW()-VLOOKUP(B49,Table6[[#All],[Employee Name]:[Date Joined]],3,0),"")</f>
        <v>1993.9386355324095</v>
      </c>
      <c r="E49" s="17"/>
      <c r="F49" s="45" t="s">
        <v>3</v>
      </c>
      <c r="G49" s="21"/>
      <c r="H49" s="21"/>
      <c r="I49" s="45" t="s">
        <v>3</v>
      </c>
      <c r="J49" s="23"/>
      <c r="K49" s="26">
        <f>COUNTIF('Q2'!$F49:$J49,"yes")</f>
        <v>0</v>
      </c>
      <c r="L49" s="27">
        <f t="shared" si="2"/>
        <v>2</v>
      </c>
      <c r="M49" s="27">
        <f t="shared" si="1"/>
        <v>2</v>
      </c>
      <c r="N49" s="8">
        <f>IFERROR('Q2'!$K49/'Q2'!$M49,"")</f>
        <v>0</v>
      </c>
      <c r="Q49" t="str">
        <f>IFERROR(IF((DATE(2023,4,1) - VLOOKUP(B49,Table6[],3,0)) &lt;=365,"Y","N"),"N")</f>
        <v>N</v>
      </c>
    </row>
    <row r="50" spans="2:17" x14ac:dyDescent="0.25">
      <c r="B50" s="57" t="s">
        <v>106</v>
      </c>
      <c r="C50" s="57" t="s">
        <v>25</v>
      </c>
      <c r="D50" s="53">
        <f ca="1">IFERROR(NOW()-VLOOKUP(B50,Table6[[#All],[Employee Name]:[Date Joined]],3,0),"")</f>
        <v>1539.9386355324095</v>
      </c>
      <c r="E50" s="17"/>
      <c r="F50" s="45" t="s">
        <v>3</v>
      </c>
      <c r="G50" s="21"/>
      <c r="H50" s="21"/>
      <c r="I50" s="44" t="s">
        <v>2</v>
      </c>
      <c r="J50" s="23"/>
      <c r="K50" s="26">
        <f>COUNTIF('Q2'!$F50:$J50,"yes")</f>
        <v>1</v>
      </c>
      <c r="L50" s="27">
        <f t="shared" si="2"/>
        <v>1</v>
      </c>
      <c r="M50" s="27">
        <f t="shared" si="1"/>
        <v>2</v>
      </c>
      <c r="N50" s="8">
        <f>IFERROR('Q2'!$K50/'Q2'!$M50,"")</f>
        <v>0.5</v>
      </c>
      <c r="Q50" t="str">
        <f>IFERROR(IF((DATE(2023,4,1) - VLOOKUP(B50,Table6[],3,0)) &lt;=365,"Y","N"),"N")</f>
        <v>N</v>
      </c>
    </row>
    <row r="51" spans="2:17" x14ac:dyDescent="0.25">
      <c r="B51" s="57" t="s">
        <v>107</v>
      </c>
      <c r="C51" s="57" t="s">
        <v>25</v>
      </c>
      <c r="D51" s="53">
        <f ca="1">IFERROR(NOW()-VLOOKUP(B51,Table6[[#All],[Employee Name]:[Date Joined]],3,0),"")</f>
        <v>678.93863553240953</v>
      </c>
      <c r="E51" s="17"/>
      <c r="F51" s="44" t="s">
        <v>2</v>
      </c>
      <c r="G51" s="21"/>
      <c r="H51" s="21"/>
      <c r="I51" s="45" t="s">
        <v>3</v>
      </c>
      <c r="J51" s="23"/>
      <c r="K51" s="26">
        <f>COUNTIF('Q2'!$F51:$J51,"yes")</f>
        <v>1</v>
      </c>
      <c r="L51" s="27">
        <f t="shared" si="2"/>
        <v>1</v>
      </c>
      <c r="M51" s="27">
        <f t="shared" si="1"/>
        <v>2</v>
      </c>
      <c r="N51" s="8">
        <f>IFERROR('Q2'!$K51/'Q2'!$M51,"")</f>
        <v>0.5</v>
      </c>
      <c r="Q51" t="str">
        <f>IFERROR(IF((DATE(2023,4,1) - VLOOKUP(B51,Table6[],3,0)) &lt;=365,"Y","N"),"N")</f>
        <v>Y</v>
      </c>
    </row>
    <row r="52" spans="2:17" x14ac:dyDescent="0.25">
      <c r="B52" s="57" t="s">
        <v>108</v>
      </c>
      <c r="C52" s="57" t="s">
        <v>25</v>
      </c>
      <c r="D52" s="53">
        <f ca="1">IFERROR(NOW()-VLOOKUP(B52,Table6[[#All],[Employee Name]:[Date Joined]],3,0),"")</f>
        <v>790.93863553240953</v>
      </c>
      <c r="E52" s="17"/>
      <c r="F52" s="44" t="s">
        <v>2</v>
      </c>
      <c r="G52" s="21"/>
      <c r="H52" s="21"/>
      <c r="I52" s="44" t="s">
        <v>2</v>
      </c>
      <c r="J52" s="23"/>
      <c r="K52" s="26">
        <f>COUNTIF('Q2'!$F52:$J52,"yes")</f>
        <v>2</v>
      </c>
      <c r="L52" s="27">
        <f t="shared" si="2"/>
        <v>0</v>
      </c>
      <c r="M52" s="27">
        <f t="shared" si="1"/>
        <v>2</v>
      </c>
      <c r="N52" s="8">
        <f>IFERROR('Q2'!$K52/'Q2'!$M52,"")</f>
        <v>1</v>
      </c>
      <c r="Q52" t="str">
        <f>IFERROR(IF((DATE(2023,4,1) - VLOOKUP(B52,Table6[],3,0)) &lt;=365,"Y","N"),"N")</f>
        <v>N</v>
      </c>
    </row>
    <row r="53" spans="2:17" x14ac:dyDescent="0.25">
      <c r="B53" s="57" t="s">
        <v>109</v>
      </c>
      <c r="C53" s="57" t="s">
        <v>25</v>
      </c>
      <c r="D53" s="53">
        <f ca="1">IFERROR(NOW()-VLOOKUP(B53,Table6[[#All],[Employee Name]:[Date Joined]],3,0),"")</f>
        <v>2751.9386355324095</v>
      </c>
      <c r="E53" s="17"/>
      <c r="F53" s="44" t="s">
        <v>2</v>
      </c>
      <c r="G53" s="21"/>
      <c r="H53" s="21"/>
      <c r="I53" s="44" t="s">
        <v>2</v>
      </c>
      <c r="J53" s="23"/>
      <c r="K53" s="26">
        <f>COUNTIF('Q2'!$F53:$J53,"yes")</f>
        <v>2</v>
      </c>
      <c r="L53" s="27">
        <f t="shared" si="2"/>
        <v>0</v>
      </c>
      <c r="M53" s="27">
        <f t="shared" si="1"/>
        <v>2</v>
      </c>
      <c r="N53" s="8">
        <f>IFERROR('Q2'!$K53/'Q2'!$M53,"")</f>
        <v>1</v>
      </c>
      <c r="Q53" t="str">
        <f>IFERROR(IF((DATE(2023,4,1) - VLOOKUP(B53,Table6[],3,0)) &lt;=365,"Y","N"),"N")</f>
        <v>N</v>
      </c>
    </row>
    <row r="54" spans="2:17" x14ac:dyDescent="0.25">
      <c r="B54" s="57" t="s">
        <v>110</v>
      </c>
      <c r="C54" s="57" t="s">
        <v>25</v>
      </c>
      <c r="D54" s="53">
        <f ca="1">IFERROR(NOW()-VLOOKUP(B54,Table6[[#All],[Employee Name]:[Date Joined]],3,0),"")</f>
        <v>1056.9386355324095</v>
      </c>
      <c r="E54" s="17"/>
      <c r="F54" s="45" t="s">
        <v>3</v>
      </c>
      <c r="G54" s="21"/>
      <c r="H54" s="21"/>
      <c r="I54" s="45" t="s">
        <v>3</v>
      </c>
      <c r="J54" s="23"/>
      <c r="K54" s="26">
        <f>COUNTIF('Q2'!$F54:$J54,"yes")</f>
        <v>0</v>
      </c>
      <c r="L54" s="27">
        <f t="shared" si="2"/>
        <v>2</v>
      </c>
      <c r="M54" s="27">
        <f t="shared" si="1"/>
        <v>2</v>
      </c>
      <c r="N54" s="8">
        <f>IFERROR('Q2'!$K54/'Q2'!$M54,"")</f>
        <v>0</v>
      </c>
      <c r="Q54" t="str">
        <f>IFERROR(IF((DATE(2023,4,1) - VLOOKUP(B54,Table6[],3,0)) &lt;=365,"Y","N"),"N")</f>
        <v>N</v>
      </c>
    </row>
    <row r="55" spans="2:17" x14ac:dyDescent="0.25">
      <c r="B55" s="57" t="s">
        <v>111</v>
      </c>
      <c r="C55" s="57" t="s">
        <v>25</v>
      </c>
      <c r="D55" s="53">
        <f ca="1">IFERROR(NOW()-VLOOKUP(B55,Table6[[#All],[Employee Name]:[Date Joined]],3,0),"")</f>
        <v>888.93863553240953</v>
      </c>
      <c r="E55" s="17"/>
      <c r="F55" s="45" t="s">
        <v>3</v>
      </c>
      <c r="G55" s="21"/>
      <c r="H55" s="21"/>
      <c r="I55" s="45" t="s">
        <v>3</v>
      </c>
      <c r="J55" s="23"/>
      <c r="K55" s="26">
        <f>COUNTIF('Q2'!$F55:$J55,"yes")</f>
        <v>0</v>
      </c>
      <c r="L55" s="27">
        <f t="shared" si="2"/>
        <v>2</v>
      </c>
      <c r="M55" s="27">
        <f t="shared" si="1"/>
        <v>2</v>
      </c>
      <c r="N55" s="8">
        <f>IFERROR('Q2'!$K55/'Q2'!$M55,"")</f>
        <v>0</v>
      </c>
      <c r="Q55" t="str">
        <f>IFERROR(IF((DATE(2023,4,1) - VLOOKUP(B55,Table6[],3,0)) &lt;=365,"Y","N"),"N")</f>
        <v>N</v>
      </c>
    </row>
    <row r="56" spans="2:17" x14ac:dyDescent="0.25">
      <c r="B56" s="57" t="s">
        <v>112</v>
      </c>
      <c r="C56" s="57" t="s">
        <v>26</v>
      </c>
      <c r="D56" s="53">
        <f ca="1">IFERROR(NOW()-VLOOKUP(B56,Table6[[#All],[Employee Name]:[Date Joined]],3,0),"")</f>
        <v>2939.9386355324095</v>
      </c>
      <c r="E56" s="17"/>
      <c r="F56" s="44" t="s">
        <v>2</v>
      </c>
      <c r="G56" s="21"/>
      <c r="H56" s="21"/>
      <c r="I56" s="44" t="s">
        <v>2</v>
      </c>
      <c r="J56" s="23"/>
      <c r="K56" s="26">
        <f>COUNTIF('Q2'!$F56:$J56,"yes")</f>
        <v>2</v>
      </c>
      <c r="L56" s="27">
        <f t="shared" si="2"/>
        <v>0</v>
      </c>
      <c r="M56" s="27">
        <f t="shared" si="1"/>
        <v>2</v>
      </c>
      <c r="N56" s="8">
        <f>IFERROR('Q2'!$K56/'Q2'!$M56,"")</f>
        <v>1</v>
      </c>
      <c r="Q56" t="str">
        <f>IFERROR(IF((DATE(2023,4,1) - VLOOKUP(B56,Table6[],3,0)) &lt;=365,"Y","N"),"N")</f>
        <v>N</v>
      </c>
    </row>
    <row r="57" spans="2:17" x14ac:dyDescent="0.25">
      <c r="B57" s="57" t="s">
        <v>113</v>
      </c>
      <c r="C57" s="57" t="s">
        <v>26</v>
      </c>
      <c r="D57" s="53">
        <f ca="1">IFERROR(NOW()-VLOOKUP(B57,Table6[[#All],[Employee Name]:[Date Joined]],3,0),"")</f>
        <v>761.93863553240953</v>
      </c>
      <c r="E57" s="17"/>
      <c r="F57" s="44" t="s">
        <v>2</v>
      </c>
      <c r="G57" s="21"/>
      <c r="H57" s="21"/>
      <c r="I57" s="44" t="s">
        <v>2</v>
      </c>
      <c r="J57" s="23"/>
      <c r="K57" s="26">
        <f>COUNTIF('Q2'!$F57:$J57,"yes")</f>
        <v>2</v>
      </c>
      <c r="L57" s="27">
        <f t="shared" si="2"/>
        <v>0</v>
      </c>
      <c r="M57" s="27">
        <f t="shared" si="1"/>
        <v>2</v>
      </c>
      <c r="N57" s="8">
        <f>IFERROR('Q2'!$K57/'Q2'!$M57,"")</f>
        <v>1</v>
      </c>
      <c r="Q57" t="str">
        <f>IFERROR(IF((DATE(2023,4,1) - VLOOKUP(B57,Table6[],3,0)) &lt;=365,"Y","N"),"N")</f>
        <v>N</v>
      </c>
    </row>
    <row r="58" spans="2:17" x14ac:dyDescent="0.25">
      <c r="B58" s="57" t="s">
        <v>114</v>
      </c>
      <c r="C58" s="57" t="s">
        <v>26</v>
      </c>
      <c r="D58" s="53" t="str">
        <f ca="1">IFERROR(NOW()-VLOOKUP(B58,Table6[[#All],[Employee Name]:[Date Joined]],3,0),"")</f>
        <v/>
      </c>
      <c r="E58" s="17"/>
      <c r="F58" s="45" t="s">
        <v>3</v>
      </c>
      <c r="G58" s="21"/>
      <c r="H58" s="21"/>
      <c r="I58" s="45" t="s">
        <v>3</v>
      </c>
      <c r="J58" s="23"/>
      <c r="K58" s="26">
        <f>COUNTIF('Q2'!$F58:$J58,"yes")</f>
        <v>0</v>
      </c>
      <c r="L58" s="27">
        <f t="shared" si="2"/>
        <v>2</v>
      </c>
      <c r="M58" s="27">
        <f t="shared" si="1"/>
        <v>2</v>
      </c>
      <c r="N58" s="8">
        <f>IFERROR('Q2'!$K58/'Q2'!$M58,"")</f>
        <v>0</v>
      </c>
      <c r="Q58" t="str">
        <f>IFERROR(IF((DATE(2023,4,1) - VLOOKUP(B58,Table6[],3,0)) &lt;=365,"Y","N"),"N")</f>
        <v>N</v>
      </c>
    </row>
    <row r="59" spans="2:17" x14ac:dyDescent="0.25">
      <c r="B59" s="57" t="s">
        <v>115</v>
      </c>
      <c r="C59" s="57" t="s">
        <v>26</v>
      </c>
      <c r="D59" s="53">
        <f ca="1">IFERROR(NOW()-VLOOKUP(B59,Table6[[#All],[Employee Name]:[Date Joined]],3,0),"")</f>
        <v>761.93863553240953</v>
      </c>
      <c r="E59" s="17"/>
      <c r="F59" s="45" t="s">
        <v>3</v>
      </c>
      <c r="G59" s="21"/>
      <c r="H59" s="21"/>
      <c r="I59" s="44" t="s">
        <v>2</v>
      </c>
      <c r="J59" s="23"/>
      <c r="K59" s="26">
        <f>COUNTIF('Q2'!$F59:$J59,"yes")</f>
        <v>1</v>
      </c>
      <c r="L59" s="27">
        <f t="shared" si="2"/>
        <v>1</v>
      </c>
      <c r="M59" s="27">
        <f t="shared" si="1"/>
        <v>2</v>
      </c>
      <c r="N59" s="8">
        <f>IFERROR('Q2'!$K59/'Q2'!$M59,"")</f>
        <v>0.5</v>
      </c>
      <c r="Q59" t="str">
        <f>IFERROR(IF((DATE(2023,4,1) - VLOOKUP(B59,Table6[],3,0)) &lt;=365,"Y","N"),"N")</f>
        <v>N</v>
      </c>
    </row>
    <row r="60" spans="2:17" x14ac:dyDescent="0.25">
      <c r="B60" s="57" t="s">
        <v>116</v>
      </c>
      <c r="C60" s="57" t="s">
        <v>26</v>
      </c>
      <c r="D60" s="53">
        <f ca="1">IFERROR(NOW()-VLOOKUP(B60,Table6[[#All],[Employee Name]:[Date Joined]],3,0),"")</f>
        <v>692.93863553240953</v>
      </c>
      <c r="E60" s="17"/>
      <c r="F60" s="45" t="s">
        <v>3</v>
      </c>
      <c r="G60" s="21"/>
      <c r="H60" s="21"/>
      <c r="I60" s="45" t="s">
        <v>3</v>
      </c>
      <c r="J60" s="23"/>
      <c r="K60" s="26">
        <f>COUNTIF('Q2'!$F60:$J60,"yes")</f>
        <v>0</v>
      </c>
      <c r="L60" s="27">
        <f t="shared" si="2"/>
        <v>2</v>
      </c>
      <c r="M60" s="27">
        <f t="shared" si="1"/>
        <v>2</v>
      </c>
      <c r="N60" s="8">
        <f>IFERROR('Q2'!$K60/'Q2'!$M60,"")</f>
        <v>0</v>
      </c>
      <c r="Q60" t="str">
        <f>IFERROR(IF((DATE(2023,4,1) - VLOOKUP(B60,Table6[],3,0)) &lt;=365,"Y","N"),"N")</f>
        <v>Y</v>
      </c>
    </row>
    <row r="61" spans="2:17" x14ac:dyDescent="0.25">
      <c r="B61" s="57" t="s">
        <v>117</v>
      </c>
      <c r="C61" s="57" t="s">
        <v>26</v>
      </c>
      <c r="D61" s="53">
        <f ca="1">IFERROR(NOW()-VLOOKUP(B61,Table6[[#All],[Employee Name]:[Date Joined]],3,0),"")</f>
        <v>3188.9386355324095</v>
      </c>
      <c r="E61" s="17"/>
      <c r="F61" s="45" t="s">
        <v>3</v>
      </c>
      <c r="G61" s="21"/>
      <c r="H61" s="21"/>
      <c r="I61" s="45" t="s">
        <v>3</v>
      </c>
      <c r="J61" s="23"/>
      <c r="K61" s="26">
        <f>COUNTIF('Q2'!$F61:$J61,"yes")</f>
        <v>0</v>
      </c>
      <c r="L61" s="27">
        <f t="shared" si="2"/>
        <v>2</v>
      </c>
      <c r="M61" s="27">
        <f t="shared" si="1"/>
        <v>2</v>
      </c>
      <c r="N61" s="8">
        <f>IFERROR('Q2'!$K61/'Q2'!$M61,"")</f>
        <v>0</v>
      </c>
      <c r="Q61" t="str">
        <f>IFERROR(IF((DATE(2023,4,1) - VLOOKUP(B61,Table6[],3,0)) &lt;=365,"Y","N"),"N")</f>
        <v>N</v>
      </c>
    </row>
    <row r="62" spans="2:17" x14ac:dyDescent="0.25">
      <c r="B62" s="57" t="s">
        <v>118</v>
      </c>
      <c r="C62" s="57" t="s">
        <v>26</v>
      </c>
      <c r="D62" s="53">
        <f ca="1">IFERROR(NOW()-VLOOKUP(B62,Table6[[#All],[Employee Name]:[Date Joined]],3,0),"")</f>
        <v>1348.9386355324095</v>
      </c>
      <c r="E62" s="17"/>
      <c r="F62" s="45" t="s">
        <v>3</v>
      </c>
      <c r="G62" s="21"/>
      <c r="H62" s="21"/>
      <c r="I62" s="45" t="s">
        <v>3</v>
      </c>
      <c r="J62" s="23"/>
      <c r="K62" s="26">
        <f>COUNTIF('Q2'!$F62:$J62,"yes")</f>
        <v>0</v>
      </c>
      <c r="L62" s="27">
        <f t="shared" si="2"/>
        <v>2</v>
      </c>
      <c r="M62" s="27">
        <f t="shared" si="1"/>
        <v>2</v>
      </c>
      <c r="N62" s="8">
        <f>IFERROR('Q2'!$K62/'Q2'!$M62,"")</f>
        <v>0</v>
      </c>
      <c r="Q62" t="str">
        <f>IFERROR(IF((DATE(2023,4,1) - VLOOKUP(B62,Table6[],3,0)) &lt;=365,"Y","N"),"N")</f>
        <v>N</v>
      </c>
    </row>
    <row r="63" spans="2:17" x14ac:dyDescent="0.25">
      <c r="B63" s="57" t="s">
        <v>119</v>
      </c>
      <c r="C63" s="57" t="s">
        <v>26</v>
      </c>
      <c r="D63" s="53">
        <f ca="1">IFERROR(NOW()-VLOOKUP(B63,Table6[[#All],[Employee Name]:[Date Joined]],3,0),"")</f>
        <v>1348.9386355324095</v>
      </c>
      <c r="E63" s="17"/>
      <c r="F63" s="45" t="s">
        <v>3</v>
      </c>
      <c r="G63" s="21"/>
      <c r="H63" s="21"/>
      <c r="I63" s="45" t="s">
        <v>3</v>
      </c>
      <c r="J63" s="23"/>
      <c r="K63" s="26">
        <f>COUNTIF('Q2'!$F63:$J63,"yes")</f>
        <v>0</v>
      </c>
      <c r="L63" s="27">
        <f t="shared" si="2"/>
        <v>2</v>
      </c>
      <c r="M63" s="27">
        <f t="shared" si="1"/>
        <v>2</v>
      </c>
      <c r="N63" s="8">
        <f>IFERROR('Q2'!$K63/'Q2'!$M63,"")</f>
        <v>0</v>
      </c>
      <c r="Q63" t="str">
        <f>IFERROR(IF((DATE(2023,4,1) - VLOOKUP(B63,Table6[],3,0)) &lt;=365,"Y","N"),"N")</f>
        <v>N</v>
      </c>
    </row>
    <row r="64" spans="2:17" x14ac:dyDescent="0.25">
      <c r="B64" s="57" t="s">
        <v>120</v>
      </c>
      <c r="C64" s="57" t="s">
        <v>26</v>
      </c>
      <c r="D64" s="53">
        <f ca="1">IFERROR(NOW()-VLOOKUP(B64,Table6[[#All],[Employee Name]:[Date Joined]],3,0),"")</f>
        <v>2869.9386355324095</v>
      </c>
      <c r="E64" s="17"/>
      <c r="F64" s="45" t="s">
        <v>3</v>
      </c>
      <c r="G64" s="21"/>
      <c r="H64" s="21"/>
      <c r="I64" s="45" t="s">
        <v>3</v>
      </c>
      <c r="J64" s="23"/>
      <c r="K64" s="26">
        <f>COUNTIF('Q2'!$F64:$J64,"yes")</f>
        <v>0</v>
      </c>
      <c r="L64" s="27">
        <f t="shared" si="2"/>
        <v>2</v>
      </c>
      <c r="M64" s="27">
        <f t="shared" si="1"/>
        <v>2</v>
      </c>
      <c r="N64" s="8">
        <f>IFERROR('Q2'!$K64/'Q2'!$M64,"")</f>
        <v>0</v>
      </c>
      <c r="Q64" t="str">
        <f>IFERROR(IF((DATE(2023,4,1) - VLOOKUP(B64,Table6[],3,0)) &lt;=365,"Y","N"),"N")</f>
        <v>N</v>
      </c>
    </row>
    <row r="65" spans="2:17" x14ac:dyDescent="0.25">
      <c r="B65" s="57" t="s">
        <v>121</v>
      </c>
      <c r="C65" s="57" t="s">
        <v>26</v>
      </c>
      <c r="D65" s="53">
        <f ca="1">IFERROR(NOW()-VLOOKUP(B65,Table6[[#All],[Employee Name]:[Date Joined]],3,0),"")</f>
        <v>2180.9386355324095</v>
      </c>
      <c r="E65" s="17"/>
      <c r="F65" s="45" t="s">
        <v>3</v>
      </c>
      <c r="G65" s="21"/>
      <c r="H65" s="21"/>
      <c r="I65" s="45" t="s">
        <v>3</v>
      </c>
      <c r="J65" s="23"/>
      <c r="K65" s="26">
        <f>COUNTIF('Q2'!$F65:$J65,"yes")</f>
        <v>0</v>
      </c>
      <c r="L65" s="27">
        <f t="shared" ref="L65:L96" si="3">COUNTIF(E65:J65,"No")</f>
        <v>2</v>
      </c>
      <c r="M65" s="27">
        <f t="shared" si="1"/>
        <v>2</v>
      </c>
      <c r="N65" s="8">
        <f>IFERROR('Q2'!$K65/'Q2'!$M65,"")</f>
        <v>0</v>
      </c>
      <c r="Q65" t="str">
        <f>IFERROR(IF((DATE(2023,4,1) - VLOOKUP(B65,Table6[],3,0)) &lt;=365,"Y","N"),"N")</f>
        <v>N</v>
      </c>
    </row>
    <row r="66" spans="2:17" x14ac:dyDescent="0.25">
      <c r="B66" s="57" t="s">
        <v>122</v>
      </c>
      <c r="C66" s="57" t="s">
        <v>26</v>
      </c>
      <c r="D66" s="53">
        <f ca="1">IFERROR(NOW()-VLOOKUP(B66,Table6[[#All],[Employee Name]:[Date Joined]],3,0),"")</f>
        <v>1070.9386355324095</v>
      </c>
      <c r="E66" s="17"/>
      <c r="F66" s="44" t="s">
        <v>2</v>
      </c>
      <c r="G66" s="21"/>
      <c r="H66" s="21"/>
      <c r="I66" s="44" t="s">
        <v>2</v>
      </c>
      <c r="J66" s="23"/>
      <c r="K66" s="26">
        <f>COUNTIF('Q2'!$F66:$J66,"yes")</f>
        <v>2</v>
      </c>
      <c r="L66" s="27">
        <f t="shared" si="3"/>
        <v>0</v>
      </c>
      <c r="M66" s="27">
        <f t="shared" ref="M66:M129" si="4">K66+L66</f>
        <v>2</v>
      </c>
      <c r="N66" s="8">
        <f>IFERROR('Q2'!$K66/'Q2'!$M66,"")</f>
        <v>1</v>
      </c>
      <c r="Q66" t="str">
        <f>IFERROR(IF((DATE(2023,4,1) - VLOOKUP(B66,Table6[],3,0)) &lt;=365,"Y","N"),"N")</f>
        <v>N</v>
      </c>
    </row>
    <row r="67" spans="2:17" x14ac:dyDescent="0.25">
      <c r="B67" s="57" t="s">
        <v>123</v>
      </c>
      <c r="C67" s="57" t="s">
        <v>26</v>
      </c>
      <c r="D67" s="53">
        <f ca="1">IFERROR(NOW()-VLOOKUP(B67,Table6[[#All],[Employee Name]:[Date Joined]],3,0),"")</f>
        <v>2756.9386355324095</v>
      </c>
      <c r="E67" s="17"/>
      <c r="F67" s="44" t="s">
        <v>2</v>
      </c>
      <c r="G67" s="21"/>
      <c r="H67" s="21"/>
      <c r="I67" s="44" t="s">
        <v>2</v>
      </c>
      <c r="J67" s="23"/>
      <c r="K67" s="26">
        <f>COUNTIF('Q2'!$F67:$J67,"yes")</f>
        <v>2</v>
      </c>
      <c r="L67" s="27">
        <f t="shared" si="3"/>
        <v>0</v>
      </c>
      <c r="M67" s="27">
        <f t="shared" si="4"/>
        <v>2</v>
      </c>
      <c r="N67" s="8">
        <f>IFERROR('Q2'!$K67/'Q2'!$M67,"")</f>
        <v>1</v>
      </c>
      <c r="Q67" t="str">
        <f>IFERROR(IF((DATE(2023,4,1) - VLOOKUP(B67,Table6[],3,0)) &lt;=365,"Y","N"),"N")</f>
        <v>N</v>
      </c>
    </row>
    <row r="68" spans="2:17" x14ac:dyDescent="0.25">
      <c r="B68" s="57" t="s">
        <v>124</v>
      </c>
      <c r="C68" s="57" t="s">
        <v>26</v>
      </c>
      <c r="D68" s="53">
        <f ca="1">IFERROR(NOW()-VLOOKUP(B68,Table6[[#All],[Employee Name]:[Date Joined]],3,0),"")</f>
        <v>6255.9386355324095</v>
      </c>
      <c r="E68" s="17"/>
      <c r="F68" s="45" t="s">
        <v>3</v>
      </c>
      <c r="G68" s="21"/>
      <c r="H68" s="21"/>
      <c r="I68" s="45" t="s">
        <v>3</v>
      </c>
      <c r="J68" s="23"/>
      <c r="K68" s="26">
        <f>COUNTIF('Q2'!$F68:$J68,"yes")</f>
        <v>0</v>
      </c>
      <c r="L68" s="27">
        <f t="shared" si="3"/>
        <v>2</v>
      </c>
      <c r="M68" s="27">
        <f t="shared" si="4"/>
        <v>2</v>
      </c>
      <c r="N68" s="8">
        <f>IFERROR('Q2'!$K68/'Q2'!$M68,"")</f>
        <v>0</v>
      </c>
      <c r="Q68" t="str">
        <f>IFERROR(IF((DATE(2023,4,1) - VLOOKUP(B68,Table6[],3,0)) &lt;=365,"Y","N"),"N")</f>
        <v>N</v>
      </c>
    </row>
    <row r="69" spans="2:17" x14ac:dyDescent="0.25">
      <c r="B69" s="57" t="s">
        <v>125</v>
      </c>
      <c r="C69" s="57" t="s">
        <v>26</v>
      </c>
      <c r="D69" s="53">
        <f ca="1">IFERROR(NOW()-VLOOKUP(B69,Table6[[#All],[Employee Name]:[Date Joined]],3,0),"")</f>
        <v>1132.9386355324095</v>
      </c>
      <c r="E69" s="17"/>
      <c r="F69" s="44" t="s">
        <v>2</v>
      </c>
      <c r="G69" s="21"/>
      <c r="H69" s="21"/>
      <c r="I69" s="45" t="s">
        <v>3</v>
      </c>
      <c r="J69" s="23"/>
      <c r="K69" s="26">
        <f>COUNTIF('Q2'!$F69:$J69,"yes")</f>
        <v>1</v>
      </c>
      <c r="L69" s="27">
        <f t="shared" si="3"/>
        <v>1</v>
      </c>
      <c r="M69" s="27">
        <f t="shared" si="4"/>
        <v>2</v>
      </c>
      <c r="N69" s="8">
        <f>IFERROR('Q2'!$K69/'Q2'!$M69,"")</f>
        <v>0.5</v>
      </c>
      <c r="Q69" t="str">
        <f>IFERROR(IF((DATE(2023,4,1) - VLOOKUP(B69,Table6[],3,0)) &lt;=365,"Y","N"),"N")</f>
        <v>N</v>
      </c>
    </row>
    <row r="70" spans="2:17" x14ac:dyDescent="0.25">
      <c r="B70" s="57" t="s">
        <v>126</v>
      </c>
      <c r="C70" s="57" t="s">
        <v>26</v>
      </c>
      <c r="D70" s="53">
        <f ca="1">IFERROR(NOW()-VLOOKUP(B70,Table6[[#All],[Employee Name]:[Date Joined]],3,0),"")</f>
        <v>1056.9386355324095</v>
      </c>
      <c r="E70" s="17"/>
      <c r="F70" s="45" t="s">
        <v>3</v>
      </c>
      <c r="G70" s="21"/>
      <c r="H70" s="21"/>
      <c r="I70" s="45" t="s">
        <v>3</v>
      </c>
      <c r="J70" s="23"/>
      <c r="K70" s="26">
        <f>COUNTIF('Q2'!$F70:$J70,"yes")</f>
        <v>0</v>
      </c>
      <c r="L70" s="27">
        <f t="shared" si="3"/>
        <v>2</v>
      </c>
      <c r="M70" s="27">
        <f t="shared" si="4"/>
        <v>2</v>
      </c>
      <c r="N70" s="8">
        <f>IFERROR('Q2'!$K70/'Q2'!$M70,"")</f>
        <v>0</v>
      </c>
      <c r="Q70" t="str">
        <f>IFERROR(IF((DATE(2023,4,1) - VLOOKUP(B70,Table6[],3,0)) &lt;=365,"Y","N"),"N")</f>
        <v>N</v>
      </c>
    </row>
    <row r="71" spans="2:17" x14ac:dyDescent="0.25">
      <c r="B71" s="57" t="s">
        <v>127</v>
      </c>
      <c r="C71" s="57" t="s">
        <v>26</v>
      </c>
      <c r="D71" s="53">
        <f ca="1">IFERROR(NOW()-VLOOKUP(B71,Table6[[#All],[Employee Name]:[Date Joined]],3,0),"")</f>
        <v>664.93863553240953</v>
      </c>
      <c r="E71" s="17"/>
      <c r="F71" s="44" t="s">
        <v>2</v>
      </c>
      <c r="G71" s="21"/>
      <c r="H71" s="21"/>
      <c r="I71" s="44" t="s">
        <v>2</v>
      </c>
      <c r="J71" s="23"/>
      <c r="K71" s="26">
        <f>COUNTIF('Q2'!$F71:$J71,"yes")</f>
        <v>2</v>
      </c>
      <c r="L71" s="27">
        <f t="shared" si="3"/>
        <v>0</v>
      </c>
      <c r="M71" s="27">
        <f t="shared" si="4"/>
        <v>2</v>
      </c>
      <c r="N71" s="8">
        <f>IFERROR('Q2'!$K71/'Q2'!$M71,"")</f>
        <v>1</v>
      </c>
      <c r="Q71" t="str">
        <f>IFERROR(IF((DATE(2023,4,1) - VLOOKUP(B71,Table6[],3,0)) &lt;=365,"Y","N"),"N")</f>
        <v>Y</v>
      </c>
    </row>
    <row r="72" spans="2:17" x14ac:dyDescent="0.25">
      <c r="B72" s="57" t="s">
        <v>128</v>
      </c>
      <c r="C72" s="57" t="s">
        <v>27</v>
      </c>
      <c r="D72" s="53">
        <f ca="1">IFERROR(NOW()-VLOOKUP(B72,Table6[[#All],[Employee Name]:[Date Joined]],3,0),"")</f>
        <v>664.93863553240953</v>
      </c>
      <c r="E72" s="17"/>
      <c r="F72" s="44" t="s">
        <v>2</v>
      </c>
      <c r="G72" s="21"/>
      <c r="H72" s="21"/>
      <c r="I72" s="44" t="s">
        <v>2</v>
      </c>
      <c r="J72" s="23"/>
      <c r="K72" s="26">
        <f>COUNTIF('Q2'!$F72:$J72,"yes")</f>
        <v>2</v>
      </c>
      <c r="L72" s="27">
        <f t="shared" si="3"/>
        <v>0</v>
      </c>
      <c r="M72" s="27">
        <f t="shared" si="4"/>
        <v>2</v>
      </c>
      <c r="N72" s="8">
        <f>IFERROR('Q2'!$K72/'Q2'!$M72,"")</f>
        <v>1</v>
      </c>
      <c r="Q72" t="str">
        <f>IFERROR(IF((DATE(2023,4,1) - VLOOKUP(B72,Table6[],3,0)) &lt;=365,"Y","N"),"N")</f>
        <v>Y</v>
      </c>
    </row>
    <row r="73" spans="2:17" x14ac:dyDescent="0.25">
      <c r="B73" s="57" t="s">
        <v>137</v>
      </c>
      <c r="C73" s="57" t="s">
        <v>27</v>
      </c>
      <c r="D73" s="53">
        <f ca="1">IFERROR(NOW()-VLOOKUP(B73,Table6[[#All],[Employee Name]:[Date Joined]],3,0),"")</f>
        <v>286.93863553240953</v>
      </c>
      <c r="E73" s="17"/>
      <c r="F73" s="47" t="s">
        <v>44</v>
      </c>
      <c r="G73" s="21"/>
      <c r="H73" s="21"/>
      <c r="I73" s="44" t="s">
        <v>2</v>
      </c>
      <c r="J73" s="23"/>
      <c r="K73" s="26">
        <f>COUNTIF('Q2'!$F73:$J73,"yes")</f>
        <v>1</v>
      </c>
      <c r="L73" s="27">
        <f t="shared" si="3"/>
        <v>0</v>
      </c>
      <c r="M73" s="27">
        <f t="shared" si="4"/>
        <v>1</v>
      </c>
      <c r="N73" s="8">
        <f>IFERROR('Q2'!$K73/'Q2'!$M73,"")</f>
        <v>1</v>
      </c>
      <c r="Q73" t="str">
        <f>IFERROR(IF((DATE(2023,4,1) - VLOOKUP(B73,Table6[],3,0)) &lt;=365,"Y","N"),"N")</f>
        <v>Y</v>
      </c>
    </row>
    <row r="74" spans="2:17" x14ac:dyDescent="0.25">
      <c r="B74" s="57" t="s">
        <v>129</v>
      </c>
      <c r="C74" s="57" t="s">
        <v>27</v>
      </c>
      <c r="D74" s="53">
        <f ca="1">IFERROR(NOW()-VLOOKUP(B74,Table6[[#All],[Employee Name]:[Date Joined]],3,0),"")</f>
        <v>2608.9386355324095</v>
      </c>
      <c r="E74" s="17"/>
      <c r="F74" s="45" t="s">
        <v>3</v>
      </c>
      <c r="G74" s="21"/>
      <c r="H74" s="21"/>
      <c r="I74" s="45" t="s">
        <v>3</v>
      </c>
      <c r="J74" s="23"/>
      <c r="K74" s="26">
        <f>COUNTIF('Q2'!$F74:$J74,"yes")</f>
        <v>0</v>
      </c>
      <c r="L74" s="27">
        <f t="shared" si="3"/>
        <v>2</v>
      </c>
      <c r="M74" s="27">
        <f t="shared" si="4"/>
        <v>2</v>
      </c>
      <c r="N74" s="8">
        <f>IFERROR('Q2'!$K74/'Q2'!$M74,"")</f>
        <v>0</v>
      </c>
      <c r="Q74" t="str">
        <f>IFERROR(IF((DATE(2023,4,1) - VLOOKUP(B74,Table6[],3,0)) &lt;=365,"Y","N"),"N")</f>
        <v>N</v>
      </c>
    </row>
    <row r="75" spans="2:17" x14ac:dyDescent="0.25">
      <c r="B75" s="57" t="s">
        <v>130</v>
      </c>
      <c r="C75" s="57" t="s">
        <v>27</v>
      </c>
      <c r="D75" s="53">
        <f ca="1">IFERROR(NOW()-VLOOKUP(B75,Table6[[#All],[Employee Name]:[Date Joined]],3,0),"")</f>
        <v>3639.9386355324095</v>
      </c>
      <c r="E75" s="17"/>
      <c r="F75" s="45" t="s">
        <v>3</v>
      </c>
      <c r="G75" s="21"/>
      <c r="H75" s="21"/>
      <c r="I75" s="45" t="s">
        <v>3</v>
      </c>
      <c r="J75" s="23"/>
      <c r="K75" s="26">
        <f>COUNTIF('Q2'!$F75:$J75,"yes")</f>
        <v>0</v>
      </c>
      <c r="L75" s="27">
        <f t="shared" si="3"/>
        <v>2</v>
      </c>
      <c r="M75" s="27">
        <f t="shared" si="4"/>
        <v>2</v>
      </c>
      <c r="N75" s="8">
        <f>IFERROR('Q2'!$K75/'Q2'!$M75,"")</f>
        <v>0</v>
      </c>
      <c r="Q75" t="str">
        <f>IFERROR(IF((DATE(2023,4,1) - VLOOKUP(B75,Table6[],3,0)) &lt;=365,"Y","N"),"N")</f>
        <v>N</v>
      </c>
    </row>
    <row r="76" spans="2:17" x14ac:dyDescent="0.25">
      <c r="B76" s="57" t="s">
        <v>132</v>
      </c>
      <c r="C76" s="57" t="s">
        <v>27</v>
      </c>
      <c r="D76" s="53">
        <f ca="1">IFERROR(NOW()-VLOOKUP(B76,Table6[[#All],[Employee Name]:[Date Joined]],3,0),"")</f>
        <v>727.93863553240953</v>
      </c>
      <c r="E76" s="17"/>
      <c r="F76" s="44" t="s">
        <v>2</v>
      </c>
      <c r="G76" s="21"/>
      <c r="H76" s="21"/>
      <c r="I76" s="44" t="s">
        <v>2</v>
      </c>
      <c r="J76" s="23"/>
      <c r="K76" s="26">
        <f>COUNTIF('Q2'!$F76:$J76,"yes")</f>
        <v>2</v>
      </c>
      <c r="L76" s="27">
        <f t="shared" si="3"/>
        <v>0</v>
      </c>
      <c r="M76" s="27">
        <f t="shared" si="4"/>
        <v>2</v>
      </c>
      <c r="N76" s="8">
        <f>IFERROR('Q2'!$K76/'Q2'!$M76,"")</f>
        <v>1</v>
      </c>
      <c r="Q76" t="str">
        <f>IFERROR(IF((DATE(2023,4,1) - VLOOKUP(B76,Table6[],3,0)) &lt;=365,"Y","N"),"N")</f>
        <v>N</v>
      </c>
    </row>
    <row r="77" spans="2:17" x14ac:dyDescent="0.25">
      <c r="B77" s="57" t="s">
        <v>133</v>
      </c>
      <c r="C77" s="57" t="s">
        <v>27</v>
      </c>
      <c r="D77" s="53">
        <f ca="1">IFERROR(NOW()-VLOOKUP(B77,Table6[[#All],[Employee Name]:[Date Joined]],3,0),"")</f>
        <v>1496.9386355324095</v>
      </c>
      <c r="E77" s="17"/>
      <c r="F77" s="44" t="s">
        <v>2</v>
      </c>
      <c r="G77" s="21"/>
      <c r="H77" s="21"/>
      <c r="I77" s="44" t="s">
        <v>2</v>
      </c>
      <c r="J77" s="23"/>
      <c r="K77" s="26">
        <f>COUNTIF('Q2'!$F77:$J77,"yes")</f>
        <v>2</v>
      </c>
      <c r="L77" s="27">
        <f t="shared" si="3"/>
        <v>0</v>
      </c>
      <c r="M77" s="27">
        <f t="shared" si="4"/>
        <v>2</v>
      </c>
      <c r="N77" s="8">
        <f>IFERROR('Q2'!$K77/'Q2'!$M77,"")</f>
        <v>1</v>
      </c>
      <c r="Q77" t="str">
        <f>IFERROR(IF((DATE(2023,4,1) - VLOOKUP(B77,Table6[],3,0)) &lt;=365,"Y","N"),"N")</f>
        <v>N</v>
      </c>
    </row>
    <row r="78" spans="2:17" x14ac:dyDescent="0.25">
      <c r="B78" s="57" t="s">
        <v>134</v>
      </c>
      <c r="C78" s="57" t="s">
        <v>27</v>
      </c>
      <c r="D78" s="53">
        <f ca="1">IFERROR(NOW()-VLOOKUP(B78,Table6[[#All],[Employee Name]:[Date Joined]],3,0),"")</f>
        <v>1965.9386355324095</v>
      </c>
      <c r="E78" s="17"/>
      <c r="F78" s="44" t="s">
        <v>2</v>
      </c>
      <c r="G78" s="21"/>
      <c r="H78" s="21"/>
      <c r="I78" s="45" t="s">
        <v>3</v>
      </c>
      <c r="J78" s="23"/>
      <c r="K78" s="26">
        <f>COUNTIF('Q2'!$F78:$J78,"yes")</f>
        <v>1</v>
      </c>
      <c r="L78" s="27">
        <f t="shared" si="3"/>
        <v>1</v>
      </c>
      <c r="M78" s="27">
        <f t="shared" si="4"/>
        <v>2</v>
      </c>
      <c r="N78" s="8">
        <f>IFERROR('Q2'!$K78/'Q2'!$M78,"")</f>
        <v>0.5</v>
      </c>
      <c r="Q78" t="str">
        <f>IFERROR(IF((DATE(2023,4,1) - VLOOKUP(B78,Table6[],3,0)) &lt;=365,"Y","N"),"N")</f>
        <v>N</v>
      </c>
    </row>
    <row r="79" spans="2:17" x14ac:dyDescent="0.25">
      <c r="B79" s="57" t="s">
        <v>135</v>
      </c>
      <c r="C79" s="57" t="s">
        <v>27</v>
      </c>
      <c r="D79" s="53">
        <f ca="1">IFERROR(NOW()-VLOOKUP(B79,Table6[[#All],[Employee Name]:[Date Joined]],3,0),"")</f>
        <v>447.93863553240953</v>
      </c>
      <c r="E79" s="17"/>
      <c r="F79" s="45" t="s">
        <v>3</v>
      </c>
      <c r="G79" s="21"/>
      <c r="H79" s="21"/>
      <c r="I79" s="44" t="s">
        <v>2</v>
      </c>
      <c r="J79" s="23"/>
      <c r="K79" s="26">
        <f>COUNTIF('Q2'!$F79:$J79,"yes")</f>
        <v>1</v>
      </c>
      <c r="L79" s="27">
        <f t="shared" si="3"/>
        <v>1</v>
      </c>
      <c r="M79" s="27">
        <f t="shared" si="4"/>
        <v>2</v>
      </c>
      <c r="N79" s="8">
        <f>IFERROR('Q2'!$K79/'Q2'!$M79,"")</f>
        <v>0.5</v>
      </c>
      <c r="Q79" t="str">
        <f>IFERROR(IF((DATE(2023,4,1) - VLOOKUP(B79,Table6[],3,0)) &lt;=365,"Y","N"),"N")</f>
        <v>Y</v>
      </c>
    </row>
    <row r="80" spans="2:17" x14ac:dyDescent="0.25">
      <c r="B80" s="57" t="s">
        <v>136</v>
      </c>
      <c r="C80" s="57" t="s">
        <v>27</v>
      </c>
      <c r="D80" s="53">
        <f ca="1">IFERROR(NOW()-VLOOKUP(B80,Table6[[#All],[Employee Name]:[Date Joined]],3,0),"")</f>
        <v>2470.9386355324095</v>
      </c>
      <c r="E80" s="17"/>
      <c r="F80" s="44" t="s">
        <v>2</v>
      </c>
      <c r="G80" s="21"/>
      <c r="H80" s="21"/>
      <c r="I80" s="44" t="s">
        <v>2</v>
      </c>
      <c r="J80" s="23"/>
      <c r="K80" s="26">
        <f>COUNTIF('Q2'!$F80:$J80,"yes")</f>
        <v>2</v>
      </c>
      <c r="L80" s="27">
        <f t="shared" si="3"/>
        <v>0</v>
      </c>
      <c r="M80" s="27">
        <f t="shared" si="4"/>
        <v>2</v>
      </c>
      <c r="N80" s="8">
        <f>IFERROR('Q2'!$K80/'Q2'!$M80,"")</f>
        <v>1</v>
      </c>
      <c r="Q80" t="str">
        <f>IFERROR(IF((DATE(2023,4,1) - VLOOKUP(B80,Table6[],3,0)) &lt;=365,"Y","N"),"N")</f>
        <v>N</v>
      </c>
    </row>
    <row r="81" spans="2:17" x14ac:dyDescent="0.25">
      <c r="B81" s="57" t="s">
        <v>139</v>
      </c>
      <c r="C81" s="57" t="s">
        <v>27</v>
      </c>
      <c r="D81" s="53">
        <f ca="1">IFERROR(NOW()-VLOOKUP(B81,Table6[[#All],[Employee Name]:[Date Joined]],3,0),"")</f>
        <v>600.93863553240953</v>
      </c>
      <c r="E81" s="17"/>
      <c r="F81" s="45" t="s">
        <v>3</v>
      </c>
      <c r="G81" s="21"/>
      <c r="H81" s="21"/>
      <c r="I81" s="45" t="s">
        <v>3</v>
      </c>
      <c r="J81" s="23"/>
      <c r="K81" s="26">
        <f>COUNTIF('Q2'!$F81:$J81,"yes")</f>
        <v>0</v>
      </c>
      <c r="L81" s="27">
        <f t="shared" si="3"/>
        <v>2</v>
      </c>
      <c r="M81" s="27">
        <f t="shared" si="4"/>
        <v>2</v>
      </c>
      <c r="N81" s="8">
        <f>IFERROR('Q2'!$K81/'Q2'!$M81,"")</f>
        <v>0</v>
      </c>
      <c r="Q81" t="str">
        <f>IFERROR(IF((DATE(2023,4,1) - VLOOKUP(B81,Table6[],3,0)) &lt;=365,"Y","N"),"N")</f>
        <v>Y</v>
      </c>
    </row>
    <row r="82" spans="2:17" x14ac:dyDescent="0.25">
      <c r="B82" s="57" t="s">
        <v>140</v>
      </c>
      <c r="C82" s="57" t="s">
        <v>27</v>
      </c>
      <c r="D82" s="53">
        <f ca="1">IFERROR(NOW()-VLOOKUP(B82,Table6[[#All],[Employee Name]:[Date Joined]],3,0),"")</f>
        <v>761.93863553240953</v>
      </c>
      <c r="E82" s="17"/>
      <c r="F82" s="44" t="s">
        <v>2</v>
      </c>
      <c r="G82" s="21"/>
      <c r="H82" s="21"/>
      <c r="I82" s="44" t="s">
        <v>2</v>
      </c>
      <c r="J82" s="23"/>
      <c r="K82" s="26">
        <f>COUNTIF('Q2'!$F82:$J82,"yes")</f>
        <v>2</v>
      </c>
      <c r="L82" s="27">
        <f t="shared" si="3"/>
        <v>0</v>
      </c>
      <c r="M82" s="27">
        <f t="shared" si="4"/>
        <v>2</v>
      </c>
      <c r="N82" s="8">
        <f>IFERROR('Q2'!$K82/'Q2'!$M82,"")</f>
        <v>1</v>
      </c>
      <c r="Q82" t="str">
        <f>IFERROR(IF((DATE(2023,4,1) - VLOOKUP(B82,Table6[],3,0)) &lt;=365,"Y","N"),"N")</f>
        <v>N</v>
      </c>
    </row>
    <row r="83" spans="2:17" x14ac:dyDescent="0.25">
      <c r="B83" s="57" t="s">
        <v>141</v>
      </c>
      <c r="C83" s="57" t="s">
        <v>28</v>
      </c>
      <c r="D83" s="53">
        <f ca="1">IFERROR(NOW()-VLOOKUP(B83,Table6[[#All],[Employee Name]:[Date Joined]],3,0),"")</f>
        <v>768.93863553240953</v>
      </c>
      <c r="E83" s="17"/>
      <c r="F83" s="45" t="s">
        <v>3</v>
      </c>
      <c r="G83" s="21"/>
      <c r="H83" s="21"/>
      <c r="I83" s="45" t="s">
        <v>3</v>
      </c>
      <c r="J83" s="23"/>
      <c r="K83" s="26">
        <f>COUNTIF('Q2'!$F83:$J83,"yes")</f>
        <v>0</v>
      </c>
      <c r="L83" s="27">
        <f t="shared" si="3"/>
        <v>2</v>
      </c>
      <c r="M83" s="27">
        <f t="shared" si="4"/>
        <v>2</v>
      </c>
      <c r="N83" s="8">
        <f>IFERROR('Q2'!$K83/'Q2'!$M83,"")</f>
        <v>0</v>
      </c>
      <c r="Q83" t="str">
        <f>IFERROR(IF((DATE(2023,4,1) - VLOOKUP(B83,Table6[],3,0)) &lt;=365,"Y","N"),"N")</f>
        <v>N</v>
      </c>
    </row>
    <row r="84" spans="2:17" x14ac:dyDescent="0.25">
      <c r="B84" s="57" t="s">
        <v>142</v>
      </c>
      <c r="C84" s="57" t="s">
        <v>28</v>
      </c>
      <c r="D84" s="53">
        <f ca="1">IFERROR(NOW()-VLOOKUP(B84,Table6[[#All],[Employee Name]:[Date Joined]],3,0),"")</f>
        <v>1166.9386355324095</v>
      </c>
      <c r="E84" s="17"/>
      <c r="F84" s="45" t="s">
        <v>3</v>
      </c>
      <c r="G84" s="21"/>
      <c r="H84" s="21"/>
      <c r="I84" s="45" t="s">
        <v>3</v>
      </c>
      <c r="J84" s="23"/>
      <c r="K84" s="26">
        <f>COUNTIF('Q2'!$F84:$J84,"yes")</f>
        <v>0</v>
      </c>
      <c r="L84" s="27">
        <f t="shared" si="3"/>
        <v>2</v>
      </c>
      <c r="M84" s="27">
        <f t="shared" si="4"/>
        <v>2</v>
      </c>
      <c r="N84" s="8">
        <f>IFERROR('Q2'!$K84/'Q2'!$M84,"")</f>
        <v>0</v>
      </c>
      <c r="Q84" t="str">
        <f>IFERROR(IF((DATE(2023,4,1) - VLOOKUP(B84,Table6[],3,0)) &lt;=365,"Y","N"),"N")</f>
        <v>N</v>
      </c>
    </row>
    <row r="85" spans="2:17" x14ac:dyDescent="0.25">
      <c r="B85" s="57" t="s">
        <v>143</v>
      </c>
      <c r="C85" s="57" t="s">
        <v>28</v>
      </c>
      <c r="D85" s="53">
        <f ca="1">IFERROR(NOW()-VLOOKUP(B85,Table6[[#All],[Employee Name]:[Date Joined]],3,0),"")</f>
        <v>6688.9386355324095</v>
      </c>
      <c r="E85" s="17"/>
      <c r="F85" s="45" t="s">
        <v>3</v>
      </c>
      <c r="G85" s="21"/>
      <c r="H85" s="21"/>
      <c r="I85" s="45" t="s">
        <v>3</v>
      </c>
      <c r="J85" s="23"/>
      <c r="K85" s="26">
        <f>COUNTIF('Q2'!$F85:$J85,"yes")</f>
        <v>0</v>
      </c>
      <c r="L85" s="27">
        <f t="shared" si="3"/>
        <v>2</v>
      </c>
      <c r="M85" s="27">
        <f t="shared" si="4"/>
        <v>2</v>
      </c>
      <c r="N85" s="8">
        <f>IFERROR('Q2'!$K85/'Q2'!$M85,"")</f>
        <v>0</v>
      </c>
      <c r="Q85" t="str">
        <f>IFERROR(IF((DATE(2023,4,1) - VLOOKUP(B85,Table6[],3,0)) &lt;=365,"Y","N"),"N")</f>
        <v>N</v>
      </c>
    </row>
    <row r="86" spans="2:17" x14ac:dyDescent="0.25">
      <c r="B86" s="57" t="s">
        <v>144</v>
      </c>
      <c r="C86" s="57" t="s">
        <v>28</v>
      </c>
      <c r="D86" s="53">
        <f ca="1">IFERROR(NOW()-VLOOKUP(B86,Table6[[#All],[Employee Name]:[Date Joined]],3,0),"")</f>
        <v>3729.9386355324095</v>
      </c>
      <c r="E86" s="17"/>
      <c r="F86" s="45" t="s">
        <v>3</v>
      </c>
      <c r="G86" s="21"/>
      <c r="H86" s="21"/>
      <c r="I86" s="45" t="s">
        <v>3</v>
      </c>
      <c r="J86" s="23"/>
      <c r="K86" s="26">
        <f>COUNTIF('Q2'!$F86:$J86,"yes")</f>
        <v>0</v>
      </c>
      <c r="L86" s="27">
        <f t="shared" si="3"/>
        <v>2</v>
      </c>
      <c r="M86" s="27">
        <f t="shared" si="4"/>
        <v>2</v>
      </c>
      <c r="N86" s="8">
        <f>IFERROR('Q2'!$K86/'Q2'!$M86,"")</f>
        <v>0</v>
      </c>
      <c r="Q86" t="str">
        <f>IFERROR(IF((DATE(2023,4,1) - VLOOKUP(B86,Table6[],3,0)) &lt;=365,"Y","N"),"N")</f>
        <v>N</v>
      </c>
    </row>
    <row r="87" spans="2:17" x14ac:dyDescent="0.25">
      <c r="B87" s="57" t="s">
        <v>145</v>
      </c>
      <c r="C87" s="57" t="s">
        <v>28</v>
      </c>
      <c r="D87" s="53">
        <f ca="1">IFERROR(NOW()-VLOOKUP(B87,Table6[[#All],[Employee Name]:[Date Joined]],3,0),"")</f>
        <v>1817.9386355324095</v>
      </c>
      <c r="E87" s="17"/>
      <c r="F87" s="45" t="s">
        <v>3</v>
      </c>
      <c r="G87" s="21"/>
      <c r="H87" s="21"/>
      <c r="I87" s="45" t="s">
        <v>3</v>
      </c>
      <c r="J87" s="23"/>
      <c r="K87" s="26">
        <f>COUNTIF('Q2'!$F87:$J87,"yes")</f>
        <v>0</v>
      </c>
      <c r="L87" s="27">
        <f t="shared" si="3"/>
        <v>2</v>
      </c>
      <c r="M87" s="27">
        <f t="shared" si="4"/>
        <v>2</v>
      </c>
      <c r="N87" s="8">
        <f>IFERROR('Q2'!$K87/'Q2'!$M87,"")</f>
        <v>0</v>
      </c>
      <c r="Q87" t="str">
        <f>IFERROR(IF((DATE(2023,4,1) - VLOOKUP(B87,Table6[],3,0)) &lt;=365,"Y","N"),"N")</f>
        <v>N</v>
      </c>
    </row>
    <row r="88" spans="2:17" x14ac:dyDescent="0.25">
      <c r="B88" s="57" t="s">
        <v>146</v>
      </c>
      <c r="C88" s="57" t="s">
        <v>28</v>
      </c>
      <c r="D88" s="53">
        <f ca="1">IFERROR(NOW()-VLOOKUP(B88,Table6[[#All],[Employee Name]:[Date Joined]],3,0),"")</f>
        <v>356.93863553240953</v>
      </c>
      <c r="E88" s="17"/>
      <c r="F88" s="44" t="s">
        <v>2</v>
      </c>
      <c r="G88" s="21"/>
      <c r="H88" s="21"/>
      <c r="I88" s="44" t="s">
        <v>2</v>
      </c>
      <c r="J88" s="23"/>
      <c r="K88" s="26">
        <f>COUNTIF('Q2'!$F88:$J88,"yes")</f>
        <v>2</v>
      </c>
      <c r="L88" s="27">
        <f t="shared" si="3"/>
        <v>0</v>
      </c>
      <c r="M88" s="27">
        <f t="shared" si="4"/>
        <v>2</v>
      </c>
      <c r="N88" s="8">
        <f>IFERROR('Q2'!$K88/'Q2'!$M88,"")</f>
        <v>1</v>
      </c>
      <c r="Q88" t="str">
        <f>IFERROR(IF((DATE(2023,4,1) - VLOOKUP(B88,Table6[],3,0)) &lt;=365,"Y","N"),"N")</f>
        <v>Y</v>
      </c>
    </row>
    <row r="89" spans="2:17" x14ac:dyDescent="0.25">
      <c r="B89" s="57" t="s">
        <v>147</v>
      </c>
      <c r="C89" s="57" t="s">
        <v>28</v>
      </c>
      <c r="D89" s="53">
        <f ca="1">IFERROR(NOW()-VLOOKUP(B89,Table6[[#All],[Employee Name]:[Date Joined]],3,0),"")</f>
        <v>2196.9386355324095</v>
      </c>
      <c r="E89" s="17"/>
      <c r="F89" s="45" t="s">
        <v>3</v>
      </c>
      <c r="G89" s="21"/>
      <c r="H89" s="21"/>
      <c r="I89" s="44" t="s">
        <v>2</v>
      </c>
      <c r="J89" s="23"/>
      <c r="K89" s="26">
        <f>COUNTIF('Q2'!$F89:$J89,"yes")</f>
        <v>1</v>
      </c>
      <c r="L89" s="27">
        <f t="shared" si="3"/>
        <v>1</v>
      </c>
      <c r="M89" s="27">
        <f t="shared" si="4"/>
        <v>2</v>
      </c>
      <c r="N89" s="8">
        <f>IFERROR('Q2'!$K89/'Q2'!$M89,"")</f>
        <v>0.5</v>
      </c>
      <c r="Q89" t="str">
        <f>IFERROR(IF((DATE(2023,4,1) - VLOOKUP(B89,Table6[],3,0)) &lt;=365,"Y","N"),"N")</f>
        <v>N</v>
      </c>
    </row>
    <row r="90" spans="2:17" x14ac:dyDescent="0.25">
      <c r="B90" s="57" t="s">
        <v>148</v>
      </c>
      <c r="C90" s="57" t="s">
        <v>28</v>
      </c>
      <c r="D90" s="53">
        <f ca="1">IFERROR(NOW()-VLOOKUP(B90,Table6[[#All],[Employee Name]:[Date Joined]],3,0),"")</f>
        <v>2196.9386355324095</v>
      </c>
      <c r="E90" s="17"/>
      <c r="F90" s="45" t="s">
        <v>3</v>
      </c>
      <c r="G90" s="21"/>
      <c r="H90" s="21"/>
      <c r="I90" s="44" t="s">
        <v>2</v>
      </c>
      <c r="J90" s="23"/>
      <c r="K90" s="26">
        <f>COUNTIF('Q2'!$F90:$J90,"yes")</f>
        <v>1</v>
      </c>
      <c r="L90" s="27">
        <f t="shared" si="3"/>
        <v>1</v>
      </c>
      <c r="M90" s="27">
        <f t="shared" si="4"/>
        <v>2</v>
      </c>
      <c r="N90" s="8">
        <f>IFERROR('Q2'!$K90/'Q2'!$M90,"")</f>
        <v>0.5</v>
      </c>
      <c r="Q90" t="str">
        <f>IFERROR(IF((DATE(2023,4,1) - VLOOKUP(B90,Table6[],3,0)) &lt;=365,"Y","N"),"N")</f>
        <v>N</v>
      </c>
    </row>
    <row r="91" spans="2:17" x14ac:dyDescent="0.25">
      <c r="B91" s="57" t="s">
        <v>149</v>
      </c>
      <c r="C91" s="57" t="s">
        <v>28</v>
      </c>
      <c r="D91" s="53">
        <f ca="1">IFERROR(NOW()-VLOOKUP(B91,Table6[[#All],[Employee Name]:[Date Joined]],3,0),"")</f>
        <v>929.93863553240953</v>
      </c>
      <c r="E91" s="17"/>
      <c r="F91" s="45" t="s">
        <v>3</v>
      </c>
      <c r="G91" s="21"/>
      <c r="H91" s="21"/>
      <c r="I91" s="45" t="s">
        <v>3</v>
      </c>
      <c r="J91" s="23"/>
      <c r="K91" s="26">
        <f>COUNTIF('Q2'!$F91:$J91,"yes")</f>
        <v>0</v>
      </c>
      <c r="L91" s="27">
        <f t="shared" si="3"/>
        <v>2</v>
      </c>
      <c r="M91" s="27">
        <f t="shared" si="4"/>
        <v>2</v>
      </c>
      <c r="N91" s="8">
        <f>IFERROR('Q2'!$K91/'Q2'!$M91,"")</f>
        <v>0</v>
      </c>
      <c r="Q91" t="str">
        <f>IFERROR(IF((DATE(2023,4,1) - VLOOKUP(B91,Table6[],3,0)) &lt;=365,"Y","N"),"N")</f>
        <v>N</v>
      </c>
    </row>
    <row r="92" spans="2:17" x14ac:dyDescent="0.25">
      <c r="B92" s="57" t="s">
        <v>151</v>
      </c>
      <c r="C92" s="57" t="s">
        <v>28</v>
      </c>
      <c r="D92" s="53">
        <f ca="1">IFERROR(NOW()-VLOOKUP(B92,Table6[[#All],[Employee Name]:[Date Joined]],3,0),"")</f>
        <v>629.93863553240953</v>
      </c>
      <c r="E92" s="17"/>
      <c r="F92" s="44" t="s">
        <v>2</v>
      </c>
      <c r="G92" s="21"/>
      <c r="H92" s="21"/>
      <c r="I92" s="44" t="s">
        <v>2</v>
      </c>
      <c r="J92" s="23"/>
      <c r="K92" s="26">
        <f>COUNTIF('Q2'!$F92:$J92,"yes")</f>
        <v>2</v>
      </c>
      <c r="L92" s="27">
        <f t="shared" si="3"/>
        <v>0</v>
      </c>
      <c r="M92" s="27">
        <f t="shared" si="4"/>
        <v>2</v>
      </c>
      <c r="N92" s="8">
        <f>IFERROR('Q2'!$K92/'Q2'!$M92,"")</f>
        <v>1</v>
      </c>
      <c r="Q92" t="str">
        <f>IFERROR(IF((DATE(2023,4,1) - VLOOKUP(B92,Table6[],3,0)) &lt;=365,"Y","N"),"N")</f>
        <v>Y</v>
      </c>
    </row>
    <row r="93" spans="2:17" x14ac:dyDescent="0.25">
      <c r="B93" s="57" t="s">
        <v>152</v>
      </c>
      <c r="C93" s="57" t="s">
        <v>28</v>
      </c>
      <c r="D93" s="53">
        <f ca="1">IFERROR(NOW()-VLOOKUP(B93,Table6[[#All],[Employee Name]:[Date Joined]],3,0),"")</f>
        <v>797.93863553240953</v>
      </c>
      <c r="E93" s="17"/>
      <c r="F93" s="44" t="s">
        <v>2</v>
      </c>
      <c r="G93" s="21"/>
      <c r="H93" s="21"/>
      <c r="I93" s="44" t="s">
        <v>2</v>
      </c>
      <c r="J93" s="23"/>
      <c r="K93" s="26">
        <f>COUNTIF('Q2'!$F93:$J93,"yes")</f>
        <v>2</v>
      </c>
      <c r="L93" s="27">
        <f t="shared" si="3"/>
        <v>0</v>
      </c>
      <c r="M93" s="27">
        <f t="shared" si="4"/>
        <v>2</v>
      </c>
      <c r="N93" s="8">
        <f>IFERROR('Q2'!$K93/'Q2'!$M93,"")</f>
        <v>1</v>
      </c>
      <c r="Q93" t="str">
        <f>IFERROR(IF((DATE(2023,4,1) - VLOOKUP(B93,Table6[],3,0)) &lt;=365,"Y","N"),"N")</f>
        <v>N</v>
      </c>
    </row>
    <row r="94" spans="2:17" x14ac:dyDescent="0.25">
      <c r="B94" s="57" t="s">
        <v>153</v>
      </c>
      <c r="C94" s="57" t="s">
        <v>28</v>
      </c>
      <c r="D94" s="53" t="str">
        <f ca="1">IFERROR(NOW()-VLOOKUP(B94,Table6[[#All],[Employee Name]:[Date Joined]],3,0),"")</f>
        <v/>
      </c>
      <c r="E94" s="17"/>
      <c r="F94" s="44" t="s">
        <v>2</v>
      </c>
      <c r="G94" s="21"/>
      <c r="H94" s="21"/>
      <c r="I94" s="44" t="s">
        <v>2</v>
      </c>
      <c r="J94" s="23"/>
      <c r="K94" s="26">
        <f>COUNTIF('Q2'!$F94:$J94,"yes")</f>
        <v>2</v>
      </c>
      <c r="L94" s="27">
        <f t="shared" si="3"/>
        <v>0</v>
      </c>
      <c r="M94" s="27">
        <f t="shared" si="4"/>
        <v>2</v>
      </c>
      <c r="N94" s="8">
        <f>IFERROR('Q2'!$K94/'Q2'!$M94,"")</f>
        <v>1</v>
      </c>
      <c r="Q94" t="str">
        <f>IFERROR(IF((DATE(2023,4,1) - VLOOKUP(B94,Table6[],3,0)) &lt;=365,"Y","N"),"N")</f>
        <v>N</v>
      </c>
    </row>
    <row r="95" spans="2:17" x14ac:dyDescent="0.25">
      <c r="B95" s="57" t="s">
        <v>154</v>
      </c>
      <c r="C95" s="57" t="s">
        <v>28</v>
      </c>
      <c r="D95" s="53">
        <f ca="1">IFERROR(NOW()-VLOOKUP(B95,Table6[[#All],[Employee Name]:[Date Joined]],3,0),"")</f>
        <v>1068.9386355324095</v>
      </c>
      <c r="E95" s="17"/>
      <c r="F95" s="45" t="s">
        <v>3</v>
      </c>
      <c r="G95" s="21"/>
      <c r="H95" s="21"/>
      <c r="I95" s="45" t="s">
        <v>3</v>
      </c>
      <c r="J95" s="23"/>
      <c r="K95" s="26">
        <f>COUNTIF('Q2'!$F95:$J95,"yes")</f>
        <v>0</v>
      </c>
      <c r="L95" s="27">
        <f t="shared" si="3"/>
        <v>2</v>
      </c>
      <c r="M95" s="27">
        <f t="shared" si="4"/>
        <v>2</v>
      </c>
      <c r="N95" s="8">
        <f>IFERROR('Q2'!$K95/'Q2'!$M95,"")</f>
        <v>0</v>
      </c>
      <c r="Q95" t="str">
        <f>IFERROR(IF((DATE(2023,4,1) - VLOOKUP(B95,Table6[],3,0)) &lt;=365,"Y","N"),"N")</f>
        <v>N</v>
      </c>
    </row>
    <row r="96" spans="2:17" x14ac:dyDescent="0.25">
      <c r="B96" s="57" t="s">
        <v>156</v>
      </c>
      <c r="C96" s="57" t="s">
        <v>28</v>
      </c>
      <c r="D96" s="53">
        <f ca="1">IFERROR(NOW()-VLOOKUP(B96,Table6[[#All],[Employee Name]:[Date Joined]],3,0),"")</f>
        <v>433.93863553240953</v>
      </c>
      <c r="E96" s="17"/>
      <c r="F96" s="45" t="s">
        <v>3</v>
      </c>
      <c r="G96" s="21"/>
      <c r="H96" s="21"/>
      <c r="I96" s="44" t="s">
        <v>2</v>
      </c>
      <c r="J96" s="23"/>
      <c r="K96" s="26">
        <f>COUNTIF('Q2'!$F96:$J96,"yes")</f>
        <v>1</v>
      </c>
      <c r="L96" s="27">
        <f t="shared" si="3"/>
        <v>1</v>
      </c>
      <c r="M96" s="27">
        <f t="shared" si="4"/>
        <v>2</v>
      </c>
      <c r="N96" s="8">
        <f>IFERROR('Q2'!$K96/'Q2'!$M96,"")</f>
        <v>0.5</v>
      </c>
      <c r="Q96" t="str">
        <f>IFERROR(IF((DATE(2023,4,1) - VLOOKUP(B96,Table6[],3,0)) &lt;=365,"Y","N"),"N")</f>
        <v>Y</v>
      </c>
    </row>
    <row r="97" spans="2:17" x14ac:dyDescent="0.25">
      <c r="B97" s="57" t="s">
        <v>157</v>
      </c>
      <c r="C97" s="57" t="s">
        <v>36</v>
      </c>
      <c r="D97" s="53">
        <f ca="1">IFERROR(NOW()-VLOOKUP(B97,Table6[[#All],[Employee Name]:[Date Joined]],3,0),"")</f>
        <v>5921.9386355324095</v>
      </c>
      <c r="E97" s="17"/>
      <c r="F97" s="44" t="s">
        <v>2</v>
      </c>
      <c r="G97" s="21"/>
      <c r="H97" s="21"/>
      <c r="I97" s="44" t="s">
        <v>2</v>
      </c>
      <c r="J97" s="23"/>
      <c r="K97" s="26">
        <f>COUNTIF('Q2'!$F97:$J97,"yes")</f>
        <v>2</v>
      </c>
      <c r="L97" s="27">
        <f t="shared" ref="L97:L128" si="5">COUNTIF(E97:J97,"No")</f>
        <v>0</v>
      </c>
      <c r="M97" s="27">
        <f t="shared" si="4"/>
        <v>2</v>
      </c>
      <c r="N97" s="8">
        <f>IFERROR('Q2'!$K97/'Q2'!$M97,"")</f>
        <v>1</v>
      </c>
      <c r="Q97" t="str">
        <f>IFERROR(IF((DATE(2023,4,1) - VLOOKUP(B97,Table6[],3,0)) &lt;=365,"Y","N"),"N")</f>
        <v>N</v>
      </c>
    </row>
    <row r="98" spans="2:17" x14ac:dyDescent="0.25">
      <c r="B98" s="57" t="s">
        <v>158</v>
      </c>
      <c r="C98" s="57" t="s">
        <v>36</v>
      </c>
      <c r="D98" s="53">
        <f ca="1">IFERROR(NOW()-VLOOKUP(B98,Table6[[#All],[Employee Name]:[Date Joined]],3,0),"")</f>
        <v>937.93863553240953</v>
      </c>
      <c r="E98" s="17"/>
      <c r="F98" s="45" t="s">
        <v>3</v>
      </c>
      <c r="G98" s="21"/>
      <c r="H98" s="21"/>
      <c r="I98" s="45" t="s">
        <v>3</v>
      </c>
      <c r="J98" s="23"/>
      <c r="K98" s="26">
        <f>COUNTIF('Q2'!$F98:$J98,"yes")</f>
        <v>0</v>
      </c>
      <c r="L98" s="27">
        <f t="shared" si="5"/>
        <v>2</v>
      </c>
      <c r="M98" s="27">
        <f t="shared" si="4"/>
        <v>2</v>
      </c>
      <c r="N98" s="8">
        <f>IFERROR('Q2'!$K98/'Q2'!$M98,"")</f>
        <v>0</v>
      </c>
      <c r="Q98" t="str">
        <f>IFERROR(IF((DATE(2023,4,1) - VLOOKUP(B98,Table6[],3,0)) &lt;=365,"Y","N"),"N")</f>
        <v>N</v>
      </c>
    </row>
    <row r="99" spans="2:17" x14ac:dyDescent="0.25">
      <c r="B99" s="57" t="s">
        <v>159</v>
      </c>
      <c r="C99" s="57" t="s">
        <v>36</v>
      </c>
      <c r="D99" s="53">
        <f ca="1">IFERROR(NOW()-VLOOKUP(B99,Table6[[#All],[Employee Name]:[Date Joined]],3,0),"")</f>
        <v>412.93863553240953</v>
      </c>
      <c r="E99" s="17"/>
      <c r="F99" s="45" t="s">
        <v>3</v>
      </c>
      <c r="G99" s="21"/>
      <c r="H99" s="21"/>
      <c r="I99" s="45" t="s">
        <v>3</v>
      </c>
      <c r="J99" s="23"/>
      <c r="K99" s="26">
        <f>COUNTIF('Q2'!$F99:$J99,"yes")</f>
        <v>0</v>
      </c>
      <c r="L99" s="27">
        <f t="shared" si="5"/>
        <v>2</v>
      </c>
      <c r="M99" s="27">
        <f t="shared" si="4"/>
        <v>2</v>
      </c>
      <c r="N99" s="8">
        <f>IFERROR('Q2'!$K99/'Q2'!$M99,"")</f>
        <v>0</v>
      </c>
      <c r="Q99" t="str">
        <f>IFERROR(IF((DATE(2023,4,1) - VLOOKUP(B99,Table6[],3,0)) &lt;=365,"Y","N"),"N")</f>
        <v>Y</v>
      </c>
    </row>
    <row r="100" spans="2:17" x14ac:dyDescent="0.25">
      <c r="B100" s="57" t="s">
        <v>160</v>
      </c>
      <c r="C100" s="57" t="s">
        <v>9</v>
      </c>
      <c r="D100" s="53" t="str">
        <f ca="1">IFERROR(NOW()-VLOOKUP(B100,Table6[[#All],[Employee Name]:[Date Joined]],3,0),"")</f>
        <v/>
      </c>
      <c r="E100" s="17"/>
      <c r="F100" s="44" t="s">
        <v>2</v>
      </c>
      <c r="G100" s="21"/>
      <c r="H100" s="21"/>
      <c r="I100" s="44" t="s">
        <v>2</v>
      </c>
      <c r="J100" s="23"/>
      <c r="K100" s="26">
        <f>COUNTIF('Q2'!$F100:$J100,"yes")</f>
        <v>2</v>
      </c>
      <c r="L100" s="27">
        <f t="shared" si="5"/>
        <v>0</v>
      </c>
      <c r="M100" s="27">
        <f t="shared" si="4"/>
        <v>2</v>
      </c>
      <c r="N100" s="8">
        <f>IFERROR('Q2'!$K100/'Q2'!$M100,"")</f>
        <v>1</v>
      </c>
      <c r="Q100" t="str">
        <f>IFERROR(IF((DATE(2023,4,1) - VLOOKUP(B100,Table6[],3,0)) &lt;=365,"Y","N"),"N")</f>
        <v>N</v>
      </c>
    </row>
    <row r="101" spans="2:17" x14ac:dyDescent="0.25">
      <c r="B101" s="57" t="s">
        <v>161</v>
      </c>
      <c r="C101" s="57" t="s">
        <v>9</v>
      </c>
      <c r="D101" s="53">
        <f ca="1">IFERROR(NOW()-VLOOKUP(B101,Table6[[#All],[Employee Name]:[Date Joined]],3,0),"")</f>
        <v>895.93863553240953</v>
      </c>
      <c r="E101" s="17"/>
      <c r="F101" s="44" t="s">
        <v>2</v>
      </c>
      <c r="G101" s="21"/>
      <c r="H101" s="21"/>
      <c r="I101" s="44" t="s">
        <v>2</v>
      </c>
      <c r="J101" s="23"/>
      <c r="K101" s="26">
        <f>COUNTIF('Q2'!$F101:$J101,"yes")</f>
        <v>2</v>
      </c>
      <c r="L101" s="27">
        <f t="shared" si="5"/>
        <v>0</v>
      </c>
      <c r="M101" s="27">
        <f t="shared" si="4"/>
        <v>2</v>
      </c>
      <c r="N101" s="8">
        <f>IFERROR('Q2'!$K101/'Q2'!$M101,"")</f>
        <v>1</v>
      </c>
      <c r="Q101" t="str">
        <f>IFERROR(IF((DATE(2023,4,1) - VLOOKUP(B101,Table6[],3,0)) &lt;=365,"Y","N"),"N")</f>
        <v>N</v>
      </c>
    </row>
    <row r="102" spans="2:17" x14ac:dyDescent="0.25">
      <c r="B102" s="57" t="s">
        <v>162</v>
      </c>
      <c r="C102" s="57" t="s">
        <v>9</v>
      </c>
      <c r="D102" s="53">
        <f ca="1">IFERROR(NOW()-VLOOKUP(B102,Table6[[#All],[Employee Name]:[Date Joined]],3,0),"")</f>
        <v>6718.9386355324095</v>
      </c>
      <c r="E102" s="17"/>
      <c r="F102" s="44" t="s">
        <v>2</v>
      </c>
      <c r="G102" s="21"/>
      <c r="H102" s="21"/>
      <c r="I102" s="44" t="s">
        <v>2</v>
      </c>
      <c r="J102" s="23"/>
      <c r="K102" s="26">
        <f>COUNTIF('Q2'!$F102:$J102,"yes")</f>
        <v>2</v>
      </c>
      <c r="L102" s="27">
        <f t="shared" si="5"/>
        <v>0</v>
      </c>
      <c r="M102" s="27">
        <f t="shared" si="4"/>
        <v>2</v>
      </c>
      <c r="N102" s="8">
        <f>IFERROR('Q2'!$K102/'Q2'!$M102,"")</f>
        <v>1</v>
      </c>
      <c r="Q102" t="str">
        <f>IFERROR(IF((DATE(2023,4,1) - VLOOKUP(B102,Table6[],3,0)) &lt;=365,"Y","N"),"N")</f>
        <v>N</v>
      </c>
    </row>
    <row r="103" spans="2:17" x14ac:dyDescent="0.25">
      <c r="B103" s="57" t="s">
        <v>164</v>
      </c>
      <c r="C103" s="57" t="s">
        <v>9</v>
      </c>
      <c r="D103" s="53">
        <f ca="1">IFERROR(NOW()-VLOOKUP(B103,Table6[[#All],[Employee Name]:[Date Joined]],3,0),"")</f>
        <v>6598.9386355324095</v>
      </c>
      <c r="E103" s="17"/>
      <c r="F103" s="45" t="s">
        <v>3</v>
      </c>
      <c r="G103" s="21"/>
      <c r="H103" s="21"/>
      <c r="I103" s="45" t="s">
        <v>3</v>
      </c>
      <c r="J103" s="23"/>
      <c r="K103" s="26">
        <f>COUNTIF('Q2'!$F103:$J103,"yes")</f>
        <v>0</v>
      </c>
      <c r="L103" s="27">
        <f t="shared" si="5"/>
        <v>2</v>
      </c>
      <c r="M103" s="27">
        <f t="shared" si="4"/>
        <v>2</v>
      </c>
      <c r="N103" s="8">
        <f>IFERROR('Q2'!$K103/'Q2'!$M103,"")</f>
        <v>0</v>
      </c>
      <c r="Q103" t="str">
        <f>IFERROR(IF((DATE(2023,4,1) - VLOOKUP(B103,Table6[],3,0)) &lt;=365,"Y","N"),"N")</f>
        <v>N</v>
      </c>
    </row>
    <row r="104" spans="2:17" x14ac:dyDescent="0.25">
      <c r="B104" s="57" t="s">
        <v>165</v>
      </c>
      <c r="C104" s="57" t="s">
        <v>9</v>
      </c>
      <c r="D104" s="53">
        <f ca="1">IFERROR(NOW()-VLOOKUP(B104,Table6[[#All],[Employee Name]:[Date Joined]],3,0),"")</f>
        <v>342.93863553240953</v>
      </c>
      <c r="E104" s="17"/>
      <c r="F104" s="44" t="s">
        <v>2</v>
      </c>
      <c r="G104" s="21"/>
      <c r="H104" s="21"/>
      <c r="I104" s="44" t="s">
        <v>2</v>
      </c>
      <c r="J104" s="23"/>
      <c r="K104" s="26">
        <f>COUNTIF('Q2'!$F104:$J104,"yes")</f>
        <v>2</v>
      </c>
      <c r="L104" s="27">
        <f t="shared" si="5"/>
        <v>0</v>
      </c>
      <c r="M104" s="27">
        <f t="shared" si="4"/>
        <v>2</v>
      </c>
      <c r="N104" s="8">
        <f>IFERROR('Q2'!$K104/'Q2'!$M104,"")</f>
        <v>1</v>
      </c>
      <c r="Q104" t="str">
        <f>IFERROR(IF((DATE(2023,4,1) - VLOOKUP(B104,Table6[],3,0)) &lt;=365,"Y","N"),"N")</f>
        <v>Y</v>
      </c>
    </row>
    <row r="105" spans="2:17" x14ac:dyDescent="0.25">
      <c r="B105" s="57" t="s">
        <v>166</v>
      </c>
      <c r="C105" s="57" t="s">
        <v>29</v>
      </c>
      <c r="D105" s="53">
        <f ca="1">IFERROR(NOW()-VLOOKUP(B105,Table6[[#All],[Employee Name]:[Date Joined]],3,0),"")</f>
        <v>509.93863553240953</v>
      </c>
      <c r="E105" s="17"/>
      <c r="F105" s="44" t="s">
        <v>2</v>
      </c>
      <c r="G105" s="21"/>
      <c r="H105" s="21"/>
      <c r="I105" s="44" t="s">
        <v>2</v>
      </c>
      <c r="J105" s="23"/>
      <c r="K105" s="26">
        <f>COUNTIF('Q2'!$F105:$J105,"yes")</f>
        <v>2</v>
      </c>
      <c r="L105" s="27">
        <f t="shared" si="5"/>
        <v>0</v>
      </c>
      <c r="M105" s="27">
        <f t="shared" si="4"/>
        <v>2</v>
      </c>
      <c r="N105" s="8">
        <f>IFERROR('Q2'!$K105/'Q2'!$M105,"")</f>
        <v>1</v>
      </c>
      <c r="Q105" t="str">
        <f>IFERROR(IF((DATE(2023,4,1) - VLOOKUP(B105,Table6[],3,0)) &lt;=365,"Y","N"),"N")</f>
        <v>Y</v>
      </c>
    </row>
    <row r="106" spans="2:17" x14ac:dyDescent="0.25">
      <c r="B106" s="57" t="s">
        <v>167</v>
      </c>
      <c r="C106" s="57" t="s">
        <v>29</v>
      </c>
      <c r="D106" s="53">
        <f ca="1">IFERROR(NOW()-VLOOKUP(B106,Table6[[#All],[Employee Name]:[Date Joined]],3,0),"")</f>
        <v>559.93863553240953</v>
      </c>
      <c r="E106" s="17"/>
      <c r="F106" s="45" t="s">
        <v>3</v>
      </c>
      <c r="G106" s="21"/>
      <c r="H106" s="21"/>
      <c r="I106" s="45" t="s">
        <v>3</v>
      </c>
      <c r="J106" s="23"/>
      <c r="K106" s="26">
        <f>COUNTIF('Q2'!$F106:$J106,"yes")</f>
        <v>0</v>
      </c>
      <c r="L106" s="27">
        <f t="shared" si="5"/>
        <v>2</v>
      </c>
      <c r="M106" s="27">
        <f t="shared" si="4"/>
        <v>2</v>
      </c>
      <c r="N106" s="8">
        <f>IFERROR('Q2'!$K106/'Q2'!$M106,"")</f>
        <v>0</v>
      </c>
      <c r="Q106" t="str">
        <f>IFERROR(IF((DATE(2023,4,1) - VLOOKUP(B106,Table6[],3,0)) &lt;=365,"Y","N"),"N")</f>
        <v>Y</v>
      </c>
    </row>
    <row r="107" spans="2:17" x14ac:dyDescent="0.25">
      <c r="B107" s="57" t="s">
        <v>168</v>
      </c>
      <c r="C107" s="57" t="s">
        <v>29</v>
      </c>
      <c r="D107" s="53">
        <f ca="1">IFERROR(NOW()-VLOOKUP(B107,Table6[[#All],[Employee Name]:[Date Joined]],3,0),"")</f>
        <v>1749.9386355324095</v>
      </c>
      <c r="E107" s="17"/>
      <c r="F107" s="44" t="s">
        <v>2</v>
      </c>
      <c r="G107" s="21"/>
      <c r="H107" s="21"/>
      <c r="I107" s="44" t="s">
        <v>2</v>
      </c>
      <c r="J107" s="23"/>
      <c r="K107" s="26">
        <f>COUNTIF('Q2'!$F107:$J107,"yes")</f>
        <v>2</v>
      </c>
      <c r="L107" s="27">
        <f t="shared" si="5"/>
        <v>0</v>
      </c>
      <c r="M107" s="27">
        <f t="shared" si="4"/>
        <v>2</v>
      </c>
      <c r="N107" s="8">
        <f>IFERROR('Q2'!$K107/'Q2'!$M107,"")</f>
        <v>1</v>
      </c>
      <c r="Q107" t="str">
        <f>IFERROR(IF((DATE(2023,4,1) - VLOOKUP(B107,Table6[],3,0)) &lt;=365,"Y","N"),"N")</f>
        <v>N</v>
      </c>
    </row>
    <row r="108" spans="2:17" x14ac:dyDescent="0.25">
      <c r="B108" s="57" t="s">
        <v>169</v>
      </c>
      <c r="C108" s="57" t="s">
        <v>29</v>
      </c>
      <c r="D108" s="53">
        <f ca="1">IFERROR(NOW()-VLOOKUP(B108,Table6[[#All],[Employee Name]:[Date Joined]],3,0),"")</f>
        <v>4253.9386355324095</v>
      </c>
      <c r="E108" s="17"/>
      <c r="F108" s="44" t="s">
        <v>2</v>
      </c>
      <c r="G108" s="21"/>
      <c r="H108" s="21"/>
      <c r="I108" s="44" t="s">
        <v>2</v>
      </c>
      <c r="J108" s="23"/>
      <c r="K108" s="26">
        <f>COUNTIF('Q2'!$F108:$J108,"yes")</f>
        <v>2</v>
      </c>
      <c r="L108" s="27">
        <f t="shared" si="5"/>
        <v>0</v>
      </c>
      <c r="M108" s="27">
        <f t="shared" si="4"/>
        <v>2</v>
      </c>
      <c r="N108" s="8">
        <f>IFERROR('Q2'!$K108/'Q2'!$M108,"")</f>
        <v>1</v>
      </c>
      <c r="Q108" t="str">
        <f>IFERROR(IF((DATE(2023,4,1) - VLOOKUP(B108,Table6[],3,0)) &lt;=365,"Y","N"),"N")</f>
        <v>N</v>
      </c>
    </row>
    <row r="109" spans="2:17" x14ac:dyDescent="0.25">
      <c r="B109" s="57" t="s">
        <v>170</v>
      </c>
      <c r="C109" s="57" t="s">
        <v>29</v>
      </c>
      <c r="D109" s="53">
        <f ca="1">IFERROR(NOW()-VLOOKUP(B109,Table6[[#All],[Employee Name]:[Date Joined]],3,0),"")</f>
        <v>720.93863553240953</v>
      </c>
      <c r="E109" s="17"/>
      <c r="F109" s="44" t="s">
        <v>2</v>
      </c>
      <c r="G109" s="21"/>
      <c r="H109" s="21"/>
      <c r="I109" s="44" t="s">
        <v>2</v>
      </c>
      <c r="J109" s="23"/>
      <c r="K109" s="26">
        <f>COUNTIF('Q2'!$F109:$J109,"yes")</f>
        <v>2</v>
      </c>
      <c r="L109" s="27">
        <f t="shared" si="5"/>
        <v>0</v>
      </c>
      <c r="M109" s="27">
        <f t="shared" si="4"/>
        <v>2</v>
      </c>
      <c r="N109" s="8">
        <f>IFERROR('Q2'!$K109/'Q2'!$M109,"")</f>
        <v>1</v>
      </c>
      <c r="Q109" t="str">
        <f>IFERROR(IF((DATE(2023,4,1) - VLOOKUP(B109,Table6[],3,0)) &lt;=365,"Y","N"),"N")</f>
        <v>Y</v>
      </c>
    </row>
    <row r="110" spans="2:17" x14ac:dyDescent="0.25">
      <c r="B110" s="57" t="s">
        <v>171</v>
      </c>
      <c r="C110" s="57" t="s">
        <v>30</v>
      </c>
      <c r="D110" s="53">
        <f ca="1">IFERROR(NOW()-VLOOKUP(B110,Table6[[#All],[Employee Name]:[Date Joined]],3,0),"")</f>
        <v>958.93863553240953</v>
      </c>
      <c r="E110" s="17"/>
      <c r="F110" s="44" t="s">
        <v>2</v>
      </c>
      <c r="G110" s="21"/>
      <c r="H110" s="21"/>
      <c r="I110" s="44" t="s">
        <v>2</v>
      </c>
      <c r="J110" s="23"/>
      <c r="K110" s="26">
        <f>COUNTIF('Q2'!$F110:$J110,"yes")</f>
        <v>2</v>
      </c>
      <c r="L110" s="27">
        <f t="shared" si="5"/>
        <v>0</v>
      </c>
      <c r="M110" s="27">
        <f t="shared" si="4"/>
        <v>2</v>
      </c>
      <c r="N110" s="8">
        <f>IFERROR('Q2'!$K110/'Q2'!$M110,"")</f>
        <v>1</v>
      </c>
      <c r="Q110" t="str">
        <f>IFERROR(IF((DATE(2023,4,1) - VLOOKUP(B110,Table6[],3,0)) &lt;=365,"Y","N"),"N")</f>
        <v>N</v>
      </c>
    </row>
    <row r="111" spans="2:17" x14ac:dyDescent="0.25">
      <c r="B111" s="57" t="s">
        <v>172</v>
      </c>
      <c r="C111" s="57" t="s">
        <v>30</v>
      </c>
      <c r="D111" s="53">
        <f ca="1">IFERROR(NOW()-VLOOKUP(B111,Table6[[#All],[Employee Name]:[Date Joined]],3,0),"")</f>
        <v>1697.9386355324095</v>
      </c>
      <c r="E111" s="17"/>
      <c r="F111" s="44" t="s">
        <v>2</v>
      </c>
      <c r="G111" s="21"/>
      <c r="H111" s="21"/>
      <c r="I111" s="44" t="s">
        <v>2</v>
      </c>
      <c r="J111" s="23"/>
      <c r="K111" s="26">
        <f>COUNTIF('Q2'!$F111:$J111,"yes")</f>
        <v>2</v>
      </c>
      <c r="L111" s="27">
        <f t="shared" si="5"/>
        <v>0</v>
      </c>
      <c r="M111" s="27">
        <f t="shared" si="4"/>
        <v>2</v>
      </c>
      <c r="N111" s="8">
        <f>IFERROR('Q2'!$K111/'Q2'!$M111,"")</f>
        <v>1</v>
      </c>
      <c r="Q111" t="str">
        <f>IFERROR(IF((DATE(2023,4,1) - VLOOKUP(B111,Table6[],3,0)) &lt;=365,"Y","N"),"N")</f>
        <v>N</v>
      </c>
    </row>
    <row r="112" spans="2:17" x14ac:dyDescent="0.25">
      <c r="B112" s="57" t="s">
        <v>173</v>
      </c>
      <c r="C112" s="57" t="s">
        <v>30</v>
      </c>
      <c r="D112" s="53">
        <f ca="1">IFERROR(NOW()-VLOOKUP(B112,Table6[[#All],[Employee Name]:[Date Joined]],3,0),"")</f>
        <v>1040.9386355324095</v>
      </c>
      <c r="E112" s="17"/>
      <c r="F112" s="44" t="s">
        <v>2</v>
      </c>
      <c r="G112" s="21"/>
      <c r="H112" s="21"/>
      <c r="I112" s="44" t="s">
        <v>2</v>
      </c>
      <c r="J112" s="23"/>
      <c r="K112" s="26">
        <f>COUNTIF('Q2'!$F112:$J112,"yes")</f>
        <v>2</v>
      </c>
      <c r="L112" s="27">
        <f t="shared" si="5"/>
        <v>0</v>
      </c>
      <c r="M112" s="27">
        <f t="shared" si="4"/>
        <v>2</v>
      </c>
      <c r="N112" s="8">
        <f>IFERROR('Q2'!$K112/'Q2'!$M112,"")</f>
        <v>1</v>
      </c>
      <c r="Q112" t="str">
        <f>IFERROR(IF((DATE(2023,4,1) - VLOOKUP(B112,Table6[],3,0)) &lt;=365,"Y","N"),"N")</f>
        <v>N</v>
      </c>
    </row>
    <row r="113" spans="2:17" x14ac:dyDescent="0.25">
      <c r="B113" s="57" t="s">
        <v>174</v>
      </c>
      <c r="C113" s="57" t="s">
        <v>30</v>
      </c>
      <c r="D113" s="53">
        <f ca="1">IFERROR(NOW()-VLOOKUP(B113,Table6[[#All],[Employee Name]:[Date Joined]],3,0),"")</f>
        <v>636.93863553240953</v>
      </c>
      <c r="E113" s="17"/>
      <c r="F113" s="44" t="s">
        <v>2</v>
      </c>
      <c r="G113" s="21"/>
      <c r="H113" s="21"/>
      <c r="I113" s="45" t="s">
        <v>3</v>
      </c>
      <c r="J113" s="23"/>
      <c r="K113" s="26">
        <f>COUNTIF('Q2'!$F113:$J113,"yes")</f>
        <v>1</v>
      </c>
      <c r="L113" s="27">
        <f t="shared" si="5"/>
        <v>1</v>
      </c>
      <c r="M113" s="27">
        <f t="shared" si="4"/>
        <v>2</v>
      </c>
      <c r="N113" s="8">
        <f>IFERROR('Q2'!$K113/'Q2'!$M113,"")</f>
        <v>0.5</v>
      </c>
      <c r="Q113" t="str">
        <f>IFERROR(IF((DATE(2023,4,1) - VLOOKUP(B113,Table6[],3,0)) &lt;=365,"Y","N"),"N")</f>
        <v>Y</v>
      </c>
    </row>
    <row r="114" spans="2:17" x14ac:dyDescent="0.25">
      <c r="B114" s="57" t="s">
        <v>175</v>
      </c>
      <c r="C114" s="57" t="s">
        <v>31</v>
      </c>
      <c r="D114" s="53">
        <f ca="1">IFERROR(NOW()-VLOOKUP(B114,Table6[[#All],[Employee Name]:[Date Joined]],3,0),"")</f>
        <v>370.93863553240953</v>
      </c>
      <c r="E114" s="17"/>
      <c r="F114" s="45" t="s">
        <v>3</v>
      </c>
      <c r="G114" s="21"/>
      <c r="H114" s="21"/>
      <c r="I114" s="45" t="s">
        <v>3</v>
      </c>
      <c r="J114" s="23"/>
      <c r="K114" s="26">
        <f>COUNTIF('Q2'!$F114:$J114,"yes")</f>
        <v>0</v>
      </c>
      <c r="L114" s="27">
        <f t="shared" si="5"/>
        <v>2</v>
      </c>
      <c r="M114" s="27">
        <f t="shared" si="4"/>
        <v>2</v>
      </c>
      <c r="N114" s="8">
        <f>IFERROR('Q2'!$K114/'Q2'!$M114,"")</f>
        <v>0</v>
      </c>
      <c r="Q114" t="str">
        <f>IFERROR(IF((DATE(2023,4,1) - VLOOKUP(B114,Table6[],3,0)) &lt;=365,"Y","N"),"N")</f>
        <v>Y</v>
      </c>
    </row>
    <row r="115" spans="2:17" x14ac:dyDescent="0.25">
      <c r="B115" s="57" t="s">
        <v>176</v>
      </c>
      <c r="C115" s="57" t="s">
        <v>31</v>
      </c>
      <c r="D115" s="53">
        <f ca="1">IFERROR(NOW()-VLOOKUP(B115,Table6[[#All],[Employee Name]:[Date Joined]],3,0),"")</f>
        <v>15091.93863553241</v>
      </c>
      <c r="E115" s="17"/>
      <c r="F115" s="44" t="s">
        <v>2</v>
      </c>
      <c r="G115" s="21"/>
      <c r="H115" s="21"/>
      <c r="I115" s="44" t="s">
        <v>2</v>
      </c>
      <c r="J115" s="23"/>
      <c r="K115" s="26">
        <f>COUNTIF('Q2'!$F115:$J115,"yes")</f>
        <v>2</v>
      </c>
      <c r="L115" s="27">
        <f t="shared" si="5"/>
        <v>0</v>
      </c>
      <c r="M115" s="27">
        <f t="shared" si="4"/>
        <v>2</v>
      </c>
      <c r="N115" s="8">
        <f>IFERROR('Q2'!$K115/'Q2'!$M115,"")</f>
        <v>1</v>
      </c>
      <c r="Q115" t="str">
        <f>IFERROR(IF((DATE(2023,4,1) - VLOOKUP(B115,Table6[],3,0)) &lt;=365,"Y","N"),"N")</f>
        <v>N</v>
      </c>
    </row>
    <row r="116" spans="2:17" x14ac:dyDescent="0.25">
      <c r="B116" s="57" t="s">
        <v>177</v>
      </c>
      <c r="C116" s="57" t="s">
        <v>31</v>
      </c>
      <c r="D116" s="53">
        <f ca="1">IFERROR(NOW()-VLOOKUP(B116,Table6[[#All],[Employee Name]:[Date Joined]],3,0),"")</f>
        <v>2180.9386355324095</v>
      </c>
      <c r="E116" s="17"/>
      <c r="F116" s="45" t="s">
        <v>3</v>
      </c>
      <c r="G116" s="21"/>
      <c r="H116" s="21"/>
      <c r="I116" s="44" t="s">
        <v>2</v>
      </c>
      <c r="J116" s="23"/>
      <c r="K116" s="26">
        <f>COUNTIF('Q2'!$F116:$J116,"yes")</f>
        <v>1</v>
      </c>
      <c r="L116" s="27">
        <f t="shared" si="5"/>
        <v>1</v>
      </c>
      <c r="M116" s="27">
        <f t="shared" si="4"/>
        <v>2</v>
      </c>
      <c r="N116" s="8">
        <f>IFERROR('Q2'!$K116/'Q2'!$M116,"")</f>
        <v>0.5</v>
      </c>
      <c r="Q116" t="str">
        <f>IFERROR(IF((DATE(2023,4,1) - VLOOKUP(B116,Table6[],3,0)) &lt;=365,"Y","N"),"N")</f>
        <v>N</v>
      </c>
    </row>
    <row r="117" spans="2:17" x14ac:dyDescent="0.25">
      <c r="B117" s="57" t="s">
        <v>178</v>
      </c>
      <c r="C117" s="57" t="s">
        <v>31</v>
      </c>
      <c r="D117" s="53">
        <f ca="1">IFERROR(NOW()-VLOOKUP(B117,Table6[[#All],[Employee Name]:[Date Joined]],3,0),"")</f>
        <v>417.93863553240953</v>
      </c>
      <c r="E117" s="17"/>
      <c r="F117" s="44" t="s">
        <v>2</v>
      </c>
      <c r="G117" s="21"/>
      <c r="H117" s="21"/>
      <c r="I117" s="44" t="s">
        <v>2</v>
      </c>
      <c r="J117" s="23"/>
      <c r="K117" s="26">
        <f>COUNTIF('Q2'!$F117:$J117,"yes")</f>
        <v>2</v>
      </c>
      <c r="L117" s="27">
        <f t="shared" si="5"/>
        <v>0</v>
      </c>
      <c r="M117" s="27">
        <f t="shared" si="4"/>
        <v>2</v>
      </c>
      <c r="N117" s="8">
        <f>IFERROR('Q2'!$K117/'Q2'!$M117,"")</f>
        <v>1</v>
      </c>
      <c r="Q117" t="str">
        <f>IFERROR(IF((DATE(2023,4,1) - VLOOKUP(B117,Table6[],3,0)) &lt;=365,"Y","N"),"N")</f>
        <v>Y</v>
      </c>
    </row>
    <row r="118" spans="2:17" x14ac:dyDescent="0.25">
      <c r="B118" s="57" t="s">
        <v>179</v>
      </c>
      <c r="C118" s="57" t="s">
        <v>31</v>
      </c>
      <c r="D118" s="53">
        <f ca="1">IFERROR(NOW()-VLOOKUP(B118,Table6[[#All],[Employee Name]:[Date Joined]],3,0),"")</f>
        <v>387.93863553240953</v>
      </c>
      <c r="E118" s="17"/>
      <c r="F118" s="44" t="s">
        <v>2</v>
      </c>
      <c r="G118" s="21"/>
      <c r="H118" s="21"/>
      <c r="I118" s="44" t="s">
        <v>2</v>
      </c>
      <c r="J118" s="23"/>
      <c r="K118" s="26">
        <f>COUNTIF('Q2'!$F118:$J118,"yes")</f>
        <v>2</v>
      </c>
      <c r="L118" s="27">
        <f t="shared" si="5"/>
        <v>0</v>
      </c>
      <c r="M118" s="27">
        <f t="shared" si="4"/>
        <v>2</v>
      </c>
      <c r="N118" s="8">
        <f>IFERROR('Q2'!$K118/'Q2'!$M118,"")</f>
        <v>1</v>
      </c>
      <c r="Q118" t="str">
        <f>IFERROR(IF((DATE(2023,4,1) - VLOOKUP(B118,Table6[],3,0)) &lt;=365,"Y","N"),"N")</f>
        <v>Y</v>
      </c>
    </row>
    <row r="119" spans="2:17" x14ac:dyDescent="0.25">
      <c r="B119" s="57" t="s">
        <v>180</v>
      </c>
      <c r="C119" s="57" t="s">
        <v>31</v>
      </c>
      <c r="D119" s="53">
        <f ca="1">IFERROR(NOW()-VLOOKUP(B119,Table6[[#All],[Employee Name]:[Date Joined]],3,0),"")</f>
        <v>2029.9386355324095</v>
      </c>
      <c r="E119" s="17"/>
      <c r="F119" s="44" t="s">
        <v>2</v>
      </c>
      <c r="G119" s="21"/>
      <c r="H119" s="21"/>
      <c r="I119" s="44" t="s">
        <v>2</v>
      </c>
      <c r="J119" s="23"/>
      <c r="K119" s="26">
        <f>COUNTIF('Q2'!$F119:$J119,"yes")</f>
        <v>2</v>
      </c>
      <c r="L119" s="27">
        <f t="shared" si="5"/>
        <v>0</v>
      </c>
      <c r="M119" s="27">
        <f t="shared" si="4"/>
        <v>2</v>
      </c>
      <c r="N119" s="8">
        <f>IFERROR('Q2'!$K119/'Q2'!$M119,"")</f>
        <v>1</v>
      </c>
      <c r="Q119" t="str">
        <f>IFERROR(IF((DATE(2023,4,1) - VLOOKUP(B119,Table6[],3,0)) &lt;=365,"Y","N"),"N")</f>
        <v>N</v>
      </c>
    </row>
    <row r="120" spans="2:17" x14ac:dyDescent="0.25">
      <c r="B120" s="57" t="s">
        <v>181</v>
      </c>
      <c r="C120" s="57" t="s">
        <v>31</v>
      </c>
      <c r="D120" s="53">
        <f ca="1">IFERROR(NOW()-VLOOKUP(B120,Table6[[#All],[Employee Name]:[Date Joined]],3,0),"")</f>
        <v>2215.9386355324095</v>
      </c>
      <c r="E120" s="17"/>
      <c r="F120" s="44" t="s">
        <v>2</v>
      </c>
      <c r="G120" s="21"/>
      <c r="H120" s="21"/>
      <c r="I120" s="45" t="s">
        <v>3</v>
      </c>
      <c r="J120" s="23"/>
      <c r="K120" s="26">
        <f>COUNTIF('Q2'!$F120:$J120,"yes")</f>
        <v>1</v>
      </c>
      <c r="L120" s="27">
        <f t="shared" si="5"/>
        <v>1</v>
      </c>
      <c r="M120" s="27">
        <f t="shared" si="4"/>
        <v>2</v>
      </c>
      <c r="N120" s="8">
        <f>IFERROR('Q2'!$K120/'Q2'!$M120,"")</f>
        <v>0.5</v>
      </c>
      <c r="Q120" t="str">
        <f>IFERROR(IF((DATE(2023,4,1) - VLOOKUP(B120,Table6[],3,0)) &lt;=365,"Y","N"),"N")</f>
        <v>N</v>
      </c>
    </row>
    <row r="121" spans="2:17" x14ac:dyDescent="0.25">
      <c r="B121" s="57" t="s">
        <v>182</v>
      </c>
      <c r="C121" s="57" t="s">
        <v>31</v>
      </c>
      <c r="D121" s="53">
        <f ca="1">IFERROR(NOW()-VLOOKUP(B121,Table6[[#All],[Employee Name]:[Date Joined]],3,0),"")</f>
        <v>391.93863553240953</v>
      </c>
      <c r="E121" s="17"/>
      <c r="F121" s="44" t="s">
        <v>2</v>
      </c>
      <c r="G121" s="21"/>
      <c r="H121" s="21"/>
      <c r="I121" s="45" t="s">
        <v>3</v>
      </c>
      <c r="J121" s="23"/>
      <c r="K121" s="26">
        <f>COUNTIF('Q2'!$F121:$J121,"yes")</f>
        <v>1</v>
      </c>
      <c r="L121" s="27">
        <f t="shared" si="5"/>
        <v>1</v>
      </c>
      <c r="M121" s="27">
        <f t="shared" si="4"/>
        <v>2</v>
      </c>
      <c r="N121" s="8">
        <f>IFERROR('Q2'!$K121/'Q2'!$M121,"")</f>
        <v>0.5</v>
      </c>
      <c r="Q121" t="str">
        <f>IFERROR(IF((DATE(2023,4,1) - VLOOKUP(B121,Table6[],3,0)) &lt;=365,"Y","N"),"N")</f>
        <v>Y</v>
      </c>
    </row>
    <row r="122" spans="2:17" x14ac:dyDescent="0.25">
      <c r="B122" s="57" t="s">
        <v>183</v>
      </c>
      <c r="C122" s="57" t="s">
        <v>31</v>
      </c>
      <c r="D122" s="53">
        <f ca="1">IFERROR(NOW()-VLOOKUP(B122,Table6[[#All],[Employee Name]:[Date Joined]],3,0),"")</f>
        <v>2617.9386355324095</v>
      </c>
      <c r="E122" s="17"/>
      <c r="F122" s="44" t="s">
        <v>2</v>
      </c>
      <c r="G122" s="21"/>
      <c r="H122" s="21"/>
      <c r="I122" s="45" t="s">
        <v>3</v>
      </c>
      <c r="J122" s="23"/>
      <c r="K122" s="26">
        <f>COUNTIF('Q2'!$F122:$J122,"yes")</f>
        <v>1</v>
      </c>
      <c r="L122" s="27">
        <f t="shared" si="5"/>
        <v>1</v>
      </c>
      <c r="M122" s="27">
        <f t="shared" si="4"/>
        <v>2</v>
      </c>
      <c r="N122" s="8">
        <f>IFERROR('Q2'!$K122/'Q2'!$M122,"")</f>
        <v>0.5</v>
      </c>
      <c r="Q122" t="str">
        <f>IFERROR(IF((DATE(2023,4,1) - VLOOKUP(B122,Table6[],3,0)) &lt;=365,"Y","N"),"N")</f>
        <v>N</v>
      </c>
    </row>
    <row r="123" spans="2:17" x14ac:dyDescent="0.25">
      <c r="B123" s="57" t="s">
        <v>184</v>
      </c>
      <c r="C123" s="57" t="s">
        <v>31</v>
      </c>
      <c r="D123" s="53">
        <f ca="1">IFERROR(NOW()-VLOOKUP(B123,Table6[[#All],[Employee Name]:[Date Joined]],3,0),"")</f>
        <v>923.93863553240953</v>
      </c>
      <c r="E123" s="17"/>
      <c r="F123" s="44" t="s">
        <v>2</v>
      </c>
      <c r="G123" s="21"/>
      <c r="H123" s="21"/>
      <c r="I123" s="44" t="s">
        <v>2</v>
      </c>
      <c r="J123" s="23"/>
      <c r="K123" s="26">
        <f>COUNTIF('Q2'!$F123:$J123,"yes")</f>
        <v>2</v>
      </c>
      <c r="L123" s="27">
        <f t="shared" si="5"/>
        <v>0</v>
      </c>
      <c r="M123" s="27">
        <f t="shared" si="4"/>
        <v>2</v>
      </c>
      <c r="N123" s="8">
        <f>IFERROR('Q2'!$K123/'Q2'!$M123,"")</f>
        <v>1</v>
      </c>
      <c r="Q123" t="str">
        <f>IFERROR(IF((DATE(2023,4,1) - VLOOKUP(B123,Table6[],3,0)) &lt;=365,"Y","N"),"N")</f>
        <v>N</v>
      </c>
    </row>
    <row r="124" spans="2:17" x14ac:dyDescent="0.25">
      <c r="B124" s="57" t="s">
        <v>185</v>
      </c>
      <c r="C124" s="57" t="s">
        <v>31</v>
      </c>
      <c r="D124" s="53" t="str">
        <f ca="1">IFERROR(NOW()-VLOOKUP(B124,Table6[[#All],[Employee Name]:[Date Joined]],3,0),"")</f>
        <v/>
      </c>
      <c r="E124" s="17"/>
      <c r="F124" s="44" t="s">
        <v>2</v>
      </c>
      <c r="G124" s="21"/>
      <c r="H124" s="21"/>
      <c r="I124" s="44" t="s">
        <v>2</v>
      </c>
      <c r="J124" s="23"/>
      <c r="K124" s="26">
        <f>COUNTIF('Q2'!$F124:$J124,"yes")</f>
        <v>2</v>
      </c>
      <c r="L124" s="27">
        <f t="shared" si="5"/>
        <v>0</v>
      </c>
      <c r="M124" s="27">
        <f t="shared" si="4"/>
        <v>2</v>
      </c>
      <c r="N124" s="8">
        <f>IFERROR('Q2'!$K124/'Q2'!$M124,"")</f>
        <v>1</v>
      </c>
      <c r="Q124" t="str">
        <f>IFERROR(IF((DATE(2023,4,1) - VLOOKUP(B124,Table6[],3,0)) &lt;=365,"Y","N"),"N")</f>
        <v>N</v>
      </c>
    </row>
    <row r="125" spans="2:17" x14ac:dyDescent="0.25">
      <c r="B125" s="57" t="s">
        <v>186</v>
      </c>
      <c r="C125" s="57" t="s">
        <v>37</v>
      </c>
      <c r="D125" s="53">
        <f ca="1">IFERROR(NOW()-VLOOKUP(B125,Table6[[#All],[Employee Name]:[Date Joined]],3,0),"")</f>
        <v>1938.9386355324095</v>
      </c>
      <c r="E125" s="17"/>
      <c r="F125" s="45" t="s">
        <v>3</v>
      </c>
      <c r="G125" s="21"/>
      <c r="H125" s="21"/>
      <c r="I125" s="45" t="s">
        <v>3</v>
      </c>
      <c r="J125" s="23"/>
      <c r="K125" s="26">
        <f>COUNTIF('Q2'!$F125:$J125,"yes")</f>
        <v>0</v>
      </c>
      <c r="L125" s="27">
        <f t="shared" si="5"/>
        <v>2</v>
      </c>
      <c r="M125" s="27">
        <f t="shared" si="4"/>
        <v>2</v>
      </c>
      <c r="N125" s="8">
        <f>IFERROR('Q2'!$K125/'Q2'!$M125,"")</f>
        <v>0</v>
      </c>
      <c r="Q125" t="str">
        <f>IFERROR(IF((DATE(2023,4,1) - VLOOKUP(B125,Table6[],3,0)) &lt;=365,"Y","N"),"N")</f>
        <v>N</v>
      </c>
    </row>
    <row r="126" spans="2:17" x14ac:dyDescent="0.25">
      <c r="B126" s="57" t="s">
        <v>187</v>
      </c>
      <c r="C126" s="57" t="s">
        <v>37</v>
      </c>
      <c r="D126" s="53">
        <f ca="1">IFERROR(NOW()-VLOOKUP(B126,Table6[[#All],[Employee Name]:[Date Joined]],3,0),"")</f>
        <v>678.93863553240953</v>
      </c>
      <c r="E126" s="17"/>
      <c r="F126" s="44" t="s">
        <v>2</v>
      </c>
      <c r="G126" s="21"/>
      <c r="H126" s="21"/>
      <c r="I126" s="44" t="s">
        <v>2</v>
      </c>
      <c r="J126" s="23"/>
      <c r="K126" s="26">
        <f>COUNTIF('Q2'!$F126:$J126,"yes")</f>
        <v>2</v>
      </c>
      <c r="L126" s="27">
        <f t="shared" si="5"/>
        <v>0</v>
      </c>
      <c r="M126" s="27">
        <f t="shared" si="4"/>
        <v>2</v>
      </c>
      <c r="N126" s="8">
        <f>IFERROR('Q2'!$K126/'Q2'!$M126,"")</f>
        <v>1</v>
      </c>
      <c r="Q126" t="str">
        <f>IFERROR(IF((DATE(2023,4,1) - VLOOKUP(B126,Table6[],3,0)) &lt;=365,"Y","N"),"N")</f>
        <v>Y</v>
      </c>
    </row>
    <row r="127" spans="2:17" x14ac:dyDescent="0.25">
      <c r="B127" s="57" t="s">
        <v>188</v>
      </c>
      <c r="C127" s="57" t="s">
        <v>37</v>
      </c>
      <c r="D127" s="53">
        <f ca="1">IFERROR(NOW()-VLOOKUP(B127,Table6[[#All],[Employee Name]:[Date Joined]],3,0),"")</f>
        <v>983.93863553240953</v>
      </c>
      <c r="E127" s="17"/>
      <c r="F127" s="45" t="s">
        <v>3</v>
      </c>
      <c r="G127" s="21"/>
      <c r="H127" s="21"/>
      <c r="I127" s="45" t="s">
        <v>3</v>
      </c>
      <c r="J127" s="23"/>
      <c r="K127" s="26">
        <f>COUNTIF('Q2'!$F127:$J127,"yes")</f>
        <v>0</v>
      </c>
      <c r="L127" s="27">
        <f t="shared" si="5"/>
        <v>2</v>
      </c>
      <c r="M127" s="27">
        <f t="shared" si="4"/>
        <v>2</v>
      </c>
      <c r="N127" s="8">
        <f>IFERROR('Q2'!$K127/'Q2'!$M127,"")</f>
        <v>0</v>
      </c>
      <c r="Q127" t="str">
        <f>IFERROR(IF((DATE(2023,4,1) - VLOOKUP(B127,Table6[],3,0)) &lt;=365,"Y","N"),"N")</f>
        <v>N</v>
      </c>
    </row>
    <row r="128" spans="2:17" x14ac:dyDescent="0.25">
      <c r="B128" s="57" t="s">
        <v>189</v>
      </c>
      <c r="C128" s="57" t="s">
        <v>37</v>
      </c>
      <c r="D128" s="53">
        <f ca="1">IFERROR(NOW()-VLOOKUP(B128,Table6[[#All],[Employee Name]:[Date Joined]],3,0),"")</f>
        <v>405.93863553240953</v>
      </c>
      <c r="E128" s="17"/>
      <c r="F128" s="45" t="s">
        <v>3</v>
      </c>
      <c r="G128" s="21"/>
      <c r="H128" s="21"/>
      <c r="I128" s="45" t="s">
        <v>3</v>
      </c>
      <c r="J128" s="23"/>
      <c r="K128" s="26">
        <f>COUNTIF('Q2'!$F128:$J128,"yes")</f>
        <v>0</v>
      </c>
      <c r="L128" s="27">
        <f t="shared" si="5"/>
        <v>2</v>
      </c>
      <c r="M128" s="27">
        <f t="shared" si="4"/>
        <v>2</v>
      </c>
      <c r="N128" s="8">
        <f>IFERROR('Q2'!$K128/'Q2'!$M128,"")</f>
        <v>0</v>
      </c>
      <c r="Q128" t="str">
        <f>IFERROR(IF((DATE(2023,4,1) - VLOOKUP(B128,Table6[],3,0)) &lt;=365,"Y","N"),"N")</f>
        <v>Y</v>
      </c>
    </row>
    <row r="129" spans="2:17" x14ac:dyDescent="0.25">
      <c r="B129" s="57" t="s">
        <v>191</v>
      </c>
      <c r="C129" s="57" t="s">
        <v>37</v>
      </c>
      <c r="D129" s="53">
        <f ca="1">IFERROR(NOW()-VLOOKUP(B129,Table6[[#All],[Employee Name]:[Date Joined]],3,0),"")</f>
        <v>632.93863553240953</v>
      </c>
      <c r="E129" s="17"/>
      <c r="F129" s="45" t="s">
        <v>3</v>
      </c>
      <c r="G129" s="21"/>
      <c r="H129" s="21"/>
      <c r="I129" s="45" t="s">
        <v>3</v>
      </c>
      <c r="J129" s="23"/>
      <c r="K129" s="26">
        <f>COUNTIF('Q2'!$F129:$J129,"yes")</f>
        <v>0</v>
      </c>
      <c r="L129" s="27">
        <f t="shared" ref="L129:L160" si="6">COUNTIF(E129:J129,"No")</f>
        <v>2</v>
      </c>
      <c r="M129" s="27">
        <f t="shared" si="4"/>
        <v>2</v>
      </c>
      <c r="N129" s="8">
        <f>IFERROR('Q2'!$K129/'Q2'!$M129,"")</f>
        <v>0</v>
      </c>
      <c r="Q129" t="str">
        <f>IFERROR(IF((DATE(2023,4,1) - VLOOKUP(B129,Table6[],3,0)) &lt;=365,"Y","N"),"N")</f>
        <v>Y</v>
      </c>
    </row>
    <row r="130" spans="2:17" x14ac:dyDescent="0.25">
      <c r="B130" s="57" t="s">
        <v>192</v>
      </c>
      <c r="C130" s="57" t="s">
        <v>37</v>
      </c>
      <c r="D130" s="53">
        <f ca="1">IFERROR(NOW()-VLOOKUP(B130,Table6[[#All],[Employee Name]:[Date Joined]],3,0),"")</f>
        <v>720.93863553240953</v>
      </c>
      <c r="E130" s="17"/>
      <c r="F130" s="45" t="s">
        <v>3</v>
      </c>
      <c r="G130" s="21"/>
      <c r="H130" s="21"/>
      <c r="I130" s="45" t="s">
        <v>3</v>
      </c>
      <c r="J130" s="23"/>
      <c r="K130" s="26">
        <f>COUNTIF('Q2'!$F130:$J130,"yes")</f>
        <v>0</v>
      </c>
      <c r="L130" s="27">
        <f t="shared" si="6"/>
        <v>2</v>
      </c>
      <c r="M130" s="27">
        <f t="shared" ref="M130:M171" si="7">K130+L130</f>
        <v>2</v>
      </c>
      <c r="N130" s="8">
        <f>IFERROR('Q2'!$K130/'Q2'!$M130,"")</f>
        <v>0</v>
      </c>
      <c r="Q130" t="str">
        <f>IFERROR(IF((DATE(2023,4,1) - VLOOKUP(B130,Table6[],3,0)) &lt;=365,"Y","N"),"N")</f>
        <v>Y</v>
      </c>
    </row>
    <row r="131" spans="2:17" x14ac:dyDescent="0.25">
      <c r="B131" s="57" t="s">
        <v>193</v>
      </c>
      <c r="C131" s="57" t="s">
        <v>37</v>
      </c>
      <c r="D131" s="53">
        <f ca="1">IFERROR(NOW()-VLOOKUP(B131,Table6[[#All],[Employee Name]:[Date Joined]],3,0),"")</f>
        <v>754.93863553240953</v>
      </c>
      <c r="E131" s="17"/>
      <c r="F131" s="45" t="s">
        <v>3</v>
      </c>
      <c r="G131" s="21"/>
      <c r="H131" s="21"/>
      <c r="I131" s="45" t="s">
        <v>3</v>
      </c>
      <c r="J131" s="23"/>
      <c r="K131" s="26">
        <f>COUNTIF('Q2'!$F131:$J131,"yes")</f>
        <v>0</v>
      </c>
      <c r="L131" s="27">
        <f t="shared" si="6"/>
        <v>2</v>
      </c>
      <c r="M131" s="27">
        <f t="shared" si="7"/>
        <v>2</v>
      </c>
      <c r="N131" s="8">
        <f>IFERROR('Q2'!$K131/'Q2'!$M131,"")</f>
        <v>0</v>
      </c>
      <c r="Q131" t="str">
        <f>IFERROR(IF((DATE(2023,4,1) - VLOOKUP(B131,Table6[],3,0)) &lt;=365,"Y","N"),"N")</f>
        <v>N</v>
      </c>
    </row>
    <row r="132" spans="2:17" x14ac:dyDescent="0.25">
      <c r="B132" s="57" t="s">
        <v>196</v>
      </c>
      <c r="C132" s="57" t="s">
        <v>37</v>
      </c>
      <c r="D132" s="53">
        <f ca="1">IFERROR(NOW()-VLOOKUP(B132,Table6[[#All],[Employee Name]:[Date Joined]],3,0),"")</f>
        <v>754.93863553240953</v>
      </c>
      <c r="E132" s="17"/>
      <c r="F132" s="45" t="s">
        <v>3</v>
      </c>
      <c r="G132" s="21"/>
      <c r="H132" s="21"/>
      <c r="I132" s="44" t="s">
        <v>2</v>
      </c>
      <c r="J132" s="23"/>
      <c r="K132" s="26">
        <f>COUNTIF('Q2'!$F132:$J132,"yes")</f>
        <v>1</v>
      </c>
      <c r="L132" s="27">
        <f t="shared" si="6"/>
        <v>1</v>
      </c>
      <c r="M132" s="27">
        <f t="shared" si="7"/>
        <v>2</v>
      </c>
      <c r="N132" s="8">
        <f>IFERROR('Q2'!$K132/'Q2'!$M132,"")</f>
        <v>0.5</v>
      </c>
      <c r="Q132" t="str">
        <f>IFERROR(IF((DATE(2023,4,1) - VLOOKUP(B132,Table6[],3,0)) &lt;=365,"Y","N"),"N")</f>
        <v>N</v>
      </c>
    </row>
    <row r="133" spans="2:17" x14ac:dyDescent="0.25">
      <c r="B133" s="57" t="s">
        <v>197</v>
      </c>
      <c r="C133" s="57" t="s">
        <v>37</v>
      </c>
      <c r="D133" s="53">
        <f ca="1">IFERROR(NOW()-VLOOKUP(B133,Table6[[#All],[Employee Name]:[Date Joined]],3,0),"")</f>
        <v>1483.9386355324095</v>
      </c>
      <c r="E133" s="17"/>
      <c r="F133" s="44" t="s">
        <v>2</v>
      </c>
      <c r="G133" s="21"/>
      <c r="H133" s="21"/>
      <c r="I133" s="44" t="s">
        <v>2</v>
      </c>
      <c r="J133" s="23"/>
      <c r="K133" s="26">
        <f>COUNTIF('Q2'!$F133:$J133,"yes")</f>
        <v>2</v>
      </c>
      <c r="L133" s="27">
        <f t="shared" si="6"/>
        <v>0</v>
      </c>
      <c r="M133" s="27">
        <f t="shared" si="7"/>
        <v>2</v>
      </c>
      <c r="N133" s="8">
        <f>IFERROR('Q2'!$K133/'Q2'!$M133,"")</f>
        <v>1</v>
      </c>
      <c r="Q133" t="str">
        <f>IFERROR(IF((DATE(2023,4,1) - VLOOKUP(B133,Table6[],3,0)) &lt;=365,"Y","N"),"N")</f>
        <v>N</v>
      </c>
    </row>
    <row r="134" spans="2:17" x14ac:dyDescent="0.25">
      <c r="B134" s="57" t="s">
        <v>198</v>
      </c>
      <c r="C134" s="57" t="s">
        <v>37</v>
      </c>
      <c r="D134" s="53">
        <f ca="1">IFERROR(NOW()-VLOOKUP(B134,Table6[[#All],[Employee Name]:[Date Joined]],3,0),"")</f>
        <v>321.93863553240953</v>
      </c>
      <c r="E134" s="17"/>
      <c r="F134" s="45" t="s">
        <v>3</v>
      </c>
      <c r="G134" s="21"/>
      <c r="H134" s="21"/>
      <c r="I134" s="45" t="s">
        <v>3</v>
      </c>
      <c r="J134" s="23"/>
      <c r="K134" s="26">
        <f>COUNTIF('Q2'!$F134:$J134,"yes")</f>
        <v>0</v>
      </c>
      <c r="L134" s="27">
        <f t="shared" si="6"/>
        <v>2</v>
      </c>
      <c r="M134" s="27">
        <f t="shared" si="7"/>
        <v>2</v>
      </c>
      <c r="N134" s="8">
        <f>IFERROR('Q2'!$K134/'Q2'!$M134,"")</f>
        <v>0</v>
      </c>
      <c r="Q134" t="str">
        <f>IFERROR(IF((DATE(2023,4,1) - VLOOKUP(B134,Table6[],3,0)) &lt;=365,"Y","N"),"N")</f>
        <v>Y</v>
      </c>
    </row>
    <row r="135" spans="2:17" x14ac:dyDescent="0.25">
      <c r="B135" s="57" t="s">
        <v>199</v>
      </c>
      <c r="C135" s="57" t="s">
        <v>37</v>
      </c>
      <c r="D135" s="53">
        <f ca="1">IFERROR(NOW()-VLOOKUP(B135,Table6[[#All],[Employee Name]:[Date Joined]],3,0),"")</f>
        <v>321.93863553240953</v>
      </c>
      <c r="E135" s="17"/>
      <c r="F135" s="46" t="s">
        <v>44</v>
      </c>
      <c r="G135" s="21"/>
      <c r="H135" s="21"/>
      <c r="I135" s="45" t="s">
        <v>3</v>
      </c>
      <c r="J135" s="23"/>
      <c r="K135" s="26">
        <f>COUNTIF('Q2'!$F135:$J135,"yes")</f>
        <v>0</v>
      </c>
      <c r="L135" s="27">
        <f t="shared" si="6"/>
        <v>1</v>
      </c>
      <c r="M135" s="27">
        <f t="shared" si="7"/>
        <v>1</v>
      </c>
      <c r="N135" s="8">
        <f>IFERROR('Q2'!$K135/'Q2'!$M135,"")</f>
        <v>0</v>
      </c>
      <c r="Q135" t="str">
        <f>IFERROR(IF((DATE(2023,4,1) - VLOOKUP(B135,Table6[],3,0)) &lt;=365,"Y","N"),"N")</f>
        <v>Y</v>
      </c>
    </row>
    <row r="136" spans="2:17" x14ac:dyDescent="0.25">
      <c r="B136" s="57" t="s">
        <v>200</v>
      </c>
      <c r="C136" s="57" t="s">
        <v>37</v>
      </c>
      <c r="D136" s="53">
        <f ca="1">IFERROR(NOW()-VLOOKUP(B136,Table6[[#All],[Employee Name]:[Date Joined]],3,0),"")</f>
        <v>45375.93863553241</v>
      </c>
      <c r="E136" s="17"/>
      <c r="F136" s="44" t="s">
        <v>2</v>
      </c>
      <c r="G136" s="21"/>
      <c r="H136" s="21"/>
      <c r="I136" s="44" t="s">
        <v>2</v>
      </c>
      <c r="J136" s="23"/>
      <c r="K136" s="26">
        <f>COUNTIF('Q2'!$F136:$J136,"yes")</f>
        <v>2</v>
      </c>
      <c r="L136" s="27">
        <f t="shared" si="6"/>
        <v>0</v>
      </c>
      <c r="M136" s="27">
        <f t="shared" si="7"/>
        <v>2</v>
      </c>
      <c r="N136" s="8">
        <f>IFERROR('Q2'!$K136/'Q2'!$M136,"")</f>
        <v>1</v>
      </c>
      <c r="Q136" t="str">
        <f>IFERROR(IF((DATE(2023,4,1) - VLOOKUP(B136,Table6[],3,0)) &lt;=365,"Y","N"),"N")</f>
        <v>N</v>
      </c>
    </row>
    <row r="137" spans="2:17" x14ac:dyDescent="0.25">
      <c r="B137" s="57" t="s">
        <v>201</v>
      </c>
      <c r="C137" s="57" t="s">
        <v>37</v>
      </c>
      <c r="D137" s="53">
        <f ca="1">IFERROR(NOW()-VLOOKUP(B137,Table6[[#All],[Employee Name]:[Date Joined]],3,0),"")</f>
        <v>1273.9386355324095</v>
      </c>
      <c r="E137" s="17"/>
      <c r="F137" s="45" t="s">
        <v>3</v>
      </c>
      <c r="G137" s="21"/>
      <c r="H137" s="21"/>
      <c r="I137" s="45" t="s">
        <v>3</v>
      </c>
      <c r="J137" s="23"/>
      <c r="K137" s="26">
        <f>COUNTIF('Q2'!$F137:$J137,"yes")</f>
        <v>0</v>
      </c>
      <c r="L137" s="27">
        <f t="shared" si="6"/>
        <v>2</v>
      </c>
      <c r="M137" s="27">
        <f t="shared" si="7"/>
        <v>2</v>
      </c>
      <c r="N137" s="8">
        <f>IFERROR('Q2'!$K137/'Q2'!$M137,"")</f>
        <v>0</v>
      </c>
      <c r="Q137" t="str">
        <f>IFERROR(IF((DATE(2023,4,1) - VLOOKUP(B137,Table6[],3,0)) &lt;=365,"Y","N"),"N")</f>
        <v>N</v>
      </c>
    </row>
    <row r="138" spans="2:17" x14ac:dyDescent="0.25">
      <c r="B138" s="57" t="s">
        <v>202</v>
      </c>
      <c r="C138" s="57" t="s">
        <v>37</v>
      </c>
      <c r="D138" s="53">
        <f ca="1">IFERROR(NOW()-VLOOKUP(B138,Table6[[#All],[Employee Name]:[Date Joined]],3,0),"")</f>
        <v>1049.9386355324095</v>
      </c>
      <c r="E138" s="17"/>
      <c r="F138" s="45" t="s">
        <v>3</v>
      </c>
      <c r="G138" s="21"/>
      <c r="H138" s="21"/>
      <c r="I138" s="45" t="s">
        <v>3</v>
      </c>
      <c r="J138" s="23"/>
      <c r="K138" s="26">
        <f>COUNTIF('Q2'!$F138:$J138,"yes")</f>
        <v>0</v>
      </c>
      <c r="L138" s="27">
        <f t="shared" si="6"/>
        <v>2</v>
      </c>
      <c r="M138" s="27">
        <f t="shared" si="7"/>
        <v>2</v>
      </c>
      <c r="N138" s="8">
        <f>IFERROR('Q2'!$K138/'Q2'!$M138,"")</f>
        <v>0</v>
      </c>
      <c r="Q138" t="str">
        <f>IFERROR(IF((DATE(2023,4,1) - VLOOKUP(B138,Table6[],3,0)) &lt;=365,"Y","N"),"N")</f>
        <v>N</v>
      </c>
    </row>
    <row r="139" spans="2:17" x14ac:dyDescent="0.25">
      <c r="B139" s="57" t="s">
        <v>203</v>
      </c>
      <c r="C139" s="57" t="s">
        <v>37</v>
      </c>
      <c r="D139" s="53">
        <f ca="1">IFERROR(NOW()-VLOOKUP(B139,Table6[[#All],[Employee Name]:[Date Joined]],3,0),"")</f>
        <v>1084.9386355324095</v>
      </c>
      <c r="E139" s="17"/>
      <c r="F139" s="44" t="s">
        <v>2</v>
      </c>
      <c r="G139" s="21"/>
      <c r="H139" s="21"/>
      <c r="I139" s="45" t="s">
        <v>3</v>
      </c>
      <c r="J139" s="23"/>
      <c r="K139" s="26">
        <f>COUNTIF('Q2'!$F139:$J139,"yes")</f>
        <v>1</v>
      </c>
      <c r="L139" s="27">
        <f t="shared" si="6"/>
        <v>1</v>
      </c>
      <c r="M139" s="27">
        <f t="shared" si="7"/>
        <v>2</v>
      </c>
      <c r="N139" s="8">
        <f>IFERROR('Q2'!$K139/'Q2'!$M139,"")</f>
        <v>0.5</v>
      </c>
      <c r="Q139" t="str">
        <f>IFERROR(IF((DATE(2023,4,1) - VLOOKUP(B139,Table6[],3,0)) &lt;=365,"Y","N"),"N")</f>
        <v>N</v>
      </c>
    </row>
    <row r="140" spans="2:17" x14ac:dyDescent="0.25">
      <c r="B140" s="57" t="s">
        <v>204</v>
      </c>
      <c r="C140" s="57" t="s">
        <v>37</v>
      </c>
      <c r="D140" s="53">
        <f ca="1">IFERROR(NOW()-VLOOKUP(B140,Table6[[#All],[Employee Name]:[Date Joined]],3,0),"")</f>
        <v>782.93863553240953</v>
      </c>
      <c r="E140" s="17"/>
      <c r="F140" s="45" t="s">
        <v>3</v>
      </c>
      <c r="G140" s="21"/>
      <c r="H140" s="21"/>
      <c r="I140" s="45" t="s">
        <v>3</v>
      </c>
      <c r="J140" s="23"/>
      <c r="K140" s="26">
        <f>COUNTIF('Q2'!$F140:$J140,"yes")</f>
        <v>0</v>
      </c>
      <c r="L140" s="27">
        <f t="shared" si="6"/>
        <v>2</v>
      </c>
      <c r="M140" s="27">
        <f t="shared" si="7"/>
        <v>2</v>
      </c>
      <c r="N140" s="8">
        <f>IFERROR('Q2'!$K140/'Q2'!$M140,"")</f>
        <v>0</v>
      </c>
      <c r="Q140" t="str">
        <f>IFERROR(IF((DATE(2023,4,1) - VLOOKUP(B140,Table6[],3,0)) &lt;=365,"Y","N"),"N")</f>
        <v>N</v>
      </c>
    </row>
    <row r="141" spans="2:17" x14ac:dyDescent="0.25">
      <c r="B141" s="57" t="s">
        <v>205</v>
      </c>
      <c r="C141" s="57" t="s">
        <v>37</v>
      </c>
      <c r="D141" s="53">
        <f ca="1">IFERROR(NOW()-VLOOKUP(B141,Table6[[#All],[Employee Name]:[Date Joined]],3,0),"")</f>
        <v>321.93863553240953</v>
      </c>
      <c r="E141" s="17"/>
      <c r="F141" s="45" t="s">
        <v>3</v>
      </c>
      <c r="G141" s="21"/>
      <c r="H141" s="21"/>
      <c r="I141" s="45" t="s">
        <v>3</v>
      </c>
      <c r="J141" s="23"/>
      <c r="K141" s="26">
        <f>COUNTIF('Q2'!$F141:$J141,"yes")</f>
        <v>0</v>
      </c>
      <c r="L141" s="27">
        <f t="shared" si="6"/>
        <v>2</v>
      </c>
      <c r="M141" s="27">
        <f t="shared" si="7"/>
        <v>2</v>
      </c>
      <c r="N141" s="8">
        <f>IFERROR('Q2'!$K141/'Q2'!$M141,"")</f>
        <v>0</v>
      </c>
      <c r="Q141" t="str">
        <f>IFERROR(IF((DATE(2023,4,1) - VLOOKUP(B141,Table6[],3,0)) &lt;=365,"Y","N"),"N")</f>
        <v>Y</v>
      </c>
    </row>
    <row r="142" spans="2:17" x14ac:dyDescent="0.25">
      <c r="B142" s="57" t="s">
        <v>207</v>
      </c>
      <c r="C142" s="57" t="s">
        <v>37</v>
      </c>
      <c r="D142" s="53">
        <f ca="1">IFERROR(NOW()-VLOOKUP(B142,Table6[[#All],[Employee Name]:[Date Joined]],3,0),"")</f>
        <v>641.93863553240953</v>
      </c>
      <c r="E142" s="17"/>
      <c r="F142" s="45" t="s">
        <v>3</v>
      </c>
      <c r="G142" s="21"/>
      <c r="H142" s="21"/>
      <c r="I142" s="45" t="s">
        <v>3</v>
      </c>
      <c r="J142" s="23"/>
      <c r="K142" s="26">
        <f>COUNTIF('Q2'!$F142:$J142,"yes")</f>
        <v>0</v>
      </c>
      <c r="L142" s="27">
        <f t="shared" si="6"/>
        <v>2</v>
      </c>
      <c r="M142" s="27">
        <f t="shared" si="7"/>
        <v>2</v>
      </c>
      <c r="N142" s="8">
        <f>IFERROR('Q2'!$K142/'Q2'!$M142,"")</f>
        <v>0</v>
      </c>
      <c r="Q142" t="str">
        <f>IFERROR(IF((DATE(2023,4,1) - VLOOKUP(B142,Table6[],3,0)) &lt;=365,"Y","N"),"N")</f>
        <v>Y</v>
      </c>
    </row>
    <row r="143" spans="2:17" x14ac:dyDescent="0.25">
      <c r="B143" s="57" t="s">
        <v>206</v>
      </c>
      <c r="C143" s="57" t="s">
        <v>37</v>
      </c>
      <c r="D143" s="53">
        <f ca="1">IFERROR(NOW()-VLOOKUP(B143,Table6[[#All],[Employee Name]:[Date Joined]],3,0),"")</f>
        <v>290.93863553240953</v>
      </c>
      <c r="E143" s="17"/>
      <c r="F143" s="46" t="s">
        <v>44</v>
      </c>
      <c r="G143" s="21"/>
      <c r="H143" s="21"/>
      <c r="I143" s="44" t="s">
        <v>2</v>
      </c>
      <c r="J143" s="23"/>
      <c r="K143" s="26">
        <f>COUNTIF('Q2'!$F143:$J143,"yes")</f>
        <v>1</v>
      </c>
      <c r="L143" s="27">
        <f t="shared" si="6"/>
        <v>0</v>
      </c>
      <c r="M143" s="27">
        <f t="shared" si="7"/>
        <v>1</v>
      </c>
      <c r="N143" s="8">
        <f>IFERROR('Q2'!$K143/'Q2'!$M143,"")</f>
        <v>1</v>
      </c>
      <c r="Q143" t="str">
        <f>IFERROR(IF((DATE(2023,4,1) - VLOOKUP(B143,Table6[],3,0)) &lt;=365,"Y","N"),"N")</f>
        <v>Y</v>
      </c>
    </row>
    <row r="144" spans="2:17" x14ac:dyDescent="0.25">
      <c r="B144" s="57" t="s">
        <v>208</v>
      </c>
      <c r="C144" s="57" t="s">
        <v>37</v>
      </c>
      <c r="D144" s="53">
        <f ca="1">IFERROR(NOW()-VLOOKUP(B144,Table6[[#All],[Employee Name]:[Date Joined]],3,0),"")</f>
        <v>545.93863553240953</v>
      </c>
      <c r="E144" s="17"/>
      <c r="F144" s="45" t="s">
        <v>3</v>
      </c>
      <c r="G144" s="21"/>
      <c r="H144" s="21"/>
      <c r="I144" s="45" t="s">
        <v>3</v>
      </c>
      <c r="J144" s="23"/>
      <c r="K144" s="26">
        <f>COUNTIF('Q2'!$F144:$J144,"yes")</f>
        <v>0</v>
      </c>
      <c r="L144" s="27">
        <f t="shared" si="6"/>
        <v>2</v>
      </c>
      <c r="M144" s="27">
        <f t="shared" si="7"/>
        <v>2</v>
      </c>
      <c r="N144" s="8">
        <f>IFERROR('Q2'!$K144/'Q2'!$M144,"")</f>
        <v>0</v>
      </c>
      <c r="Q144" t="str">
        <f>IFERROR(IF((DATE(2023,4,1) - VLOOKUP(B144,Table6[],3,0)) &lt;=365,"Y","N"),"N")</f>
        <v>Y</v>
      </c>
    </row>
    <row r="145" spans="2:17" x14ac:dyDescent="0.25">
      <c r="B145" s="57" t="s">
        <v>209</v>
      </c>
      <c r="C145" s="57" t="s">
        <v>37</v>
      </c>
      <c r="D145" s="53">
        <f ca="1">IFERROR(NOW()-VLOOKUP(B145,Table6[[#All],[Employee Name]:[Date Joined]],3,0),"")</f>
        <v>446.93863553240953</v>
      </c>
      <c r="E145" s="17"/>
      <c r="F145" s="45" t="s">
        <v>3</v>
      </c>
      <c r="G145" s="21"/>
      <c r="H145" s="21"/>
      <c r="I145" s="45" t="s">
        <v>3</v>
      </c>
      <c r="J145" s="23"/>
      <c r="K145" s="26">
        <f>COUNTIF('Q2'!$F145:$J145,"yes")</f>
        <v>0</v>
      </c>
      <c r="L145" s="27">
        <f t="shared" si="6"/>
        <v>2</v>
      </c>
      <c r="M145" s="27">
        <f t="shared" si="7"/>
        <v>2</v>
      </c>
      <c r="N145" s="8">
        <f>IFERROR('Q2'!$K145/'Q2'!$M145,"")</f>
        <v>0</v>
      </c>
      <c r="Q145" t="str">
        <f>IFERROR(IF((DATE(2023,4,1) - VLOOKUP(B145,Table6[],3,0)) &lt;=365,"Y","N"),"N")</f>
        <v>Y</v>
      </c>
    </row>
    <row r="146" spans="2:17" x14ac:dyDescent="0.25">
      <c r="B146" s="57" t="s">
        <v>210</v>
      </c>
      <c r="C146" s="57" t="s">
        <v>37</v>
      </c>
      <c r="D146" s="53">
        <f ca="1">IFERROR(NOW()-VLOOKUP(B146,Table6[[#All],[Employee Name]:[Date Joined]],3,0),"")</f>
        <v>655.93863553240953</v>
      </c>
      <c r="E146" s="17"/>
      <c r="F146" s="45" t="s">
        <v>3</v>
      </c>
      <c r="G146" s="21"/>
      <c r="H146" s="21"/>
      <c r="I146" s="45" t="s">
        <v>3</v>
      </c>
      <c r="J146" s="23"/>
      <c r="K146" s="26">
        <f>COUNTIF('Q2'!$F146:$J146,"yes")</f>
        <v>0</v>
      </c>
      <c r="L146" s="27">
        <f t="shared" si="6"/>
        <v>2</v>
      </c>
      <c r="M146" s="27">
        <f t="shared" si="7"/>
        <v>2</v>
      </c>
      <c r="N146" s="8">
        <f>IFERROR('Q2'!$K146/'Q2'!$M146,"")</f>
        <v>0</v>
      </c>
      <c r="Q146" t="str">
        <f>IFERROR(IF((DATE(2023,4,1) - VLOOKUP(B146,Table6[],3,0)) &lt;=365,"Y","N"),"N")</f>
        <v>Y</v>
      </c>
    </row>
    <row r="147" spans="2:17" x14ac:dyDescent="0.25">
      <c r="B147" s="57" t="s">
        <v>211</v>
      </c>
      <c r="C147" s="57" t="s">
        <v>38</v>
      </c>
      <c r="D147" s="53" t="str">
        <f ca="1">IFERROR(NOW()-VLOOKUP(B147,Table6[[#All],[Employee Name]:[Date Joined]],3,0),"")</f>
        <v/>
      </c>
      <c r="E147" s="17"/>
      <c r="F147" s="44" t="s">
        <v>2</v>
      </c>
      <c r="G147" s="21"/>
      <c r="H147" s="21"/>
      <c r="I147" s="45" t="s">
        <v>3</v>
      </c>
      <c r="J147" s="23"/>
      <c r="K147" s="26">
        <f>COUNTIF('Q2'!$F147:$J147,"yes")</f>
        <v>1</v>
      </c>
      <c r="L147" s="27">
        <f t="shared" si="6"/>
        <v>1</v>
      </c>
      <c r="M147" s="27">
        <f t="shared" si="7"/>
        <v>2</v>
      </c>
      <c r="N147" s="8">
        <f>IFERROR('Q2'!$K147/'Q2'!$M147,"")</f>
        <v>0.5</v>
      </c>
      <c r="Q147" t="str">
        <f>IFERROR(IF((DATE(2023,4,1) - VLOOKUP(B147,Table6[],3,0)) &lt;=365,"Y","N"),"N")</f>
        <v>N</v>
      </c>
    </row>
    <row r="148" spans="2:17" x14ac:dyDescent="0.25">
      <c r="B148" s="57" t="s">
        <v>212</v>
      </c>
      <c r="C148" s="57" t="s">
        <v>38</v>
      </c>
      <c r="D148" s="53">
        <f ca="1">IFERROR(NOW()-VLOOKUP(B148,Table6[[#All],[Employee Name]:[Date Joined]],3,0),"")</f>
        <v>1283.9386355324095</v>
      </c>
      <c r="E148" s="17"/>
      <c r="F148" s="45" t="s">
        <v>3</v>
      </c>
      <c r="G148" s="21"/>
      <c r="H148" s="21"/>
      <c r="I148" s="45" t="s">
        <v>3</v>
      </c>
      <c r="J148" s="23"/>
      <c r="K148" s="26">
        <f>COUNTIF('Q2'!$F148:$J148,"yes")</f>
        <v>0</v>
      </c>
      <c r="L148" s="27">
        <f t="shared" si="6"/>
        <v>2</v>
      </c>
      <c r="M148" s="27">
        <f t="shared" si="7"/>
        <v>2</v>
      </c>
      <c r="N148" s="8">
        <f>IFERROR('Q2'!$K148/'Q2'!$M148,"")</f>
        <v>0</v>
      </c>
      <c r="Q148" t="str">
        <f>IFERROR(IF((DATE(2023,4,1) - VLOOKUP(B148,Table6[],3,0)) &lt;=365,"Y","N"),"N")</f>
        <v>N</v>
      </c>
    </row>
    <row r="149" spans="2:17" x14ac:dyDescent="0.25">
      <c r="B149" s="57" t="s">
        <v>213</v>
      </c>
      <c r="C149" s="57" t="s">
        <v>38</v>
      </c>
      <c r="D149" s="53">
        <f ca="1">IFERROR(NOW()-VLOOKUP(B149,Table6[[#All],[Employee Name]:[Date Joined]],3,0),"")</f>
        <v>2197.9386355324095</v>
      </c>
      <c r="E149" s="17"/>
      <c r="F149" s="45" t="s">
        <v>3</v>
      </c>
      <c r="G149" s="21"/>
      <c r="H149" s="21"/>
      <c r="I149" s="45" t="s">
        <v>3</v>
      </c>
      <c r="J149" s="23"/>
      <c r="K149" s="26">
        <f>COUNTIF('Q2'!$F149:$J149,"yes")</f>
        <v>0</v>
      </c>
      <c r="L149" s="27">
        <f t="shared" si="6"/>
        <v>2</v>
      </c>
      <c r="M149" s="27">
        <f t="shared" si="7"/>
        <v>2</v>
      </c>
      <c r="N149" s="8">
        <f>IFERROR('Q2'!$K149/'Q2'!$M149,"")</f>
        <v>0</v>
      </c>
      <c r="Q149" t="str">
        <f>IFERROR(IF((DATE(2023,4,1) - VLOOKUP(B149,Table6[],3,0)) &lt;=365,"Y","N"),"N")</f>
        <v>N</v>
      </c>
    </row>
    <row r="150" spans="2:17" x14ac:dyDescent="0.25">
      <c r="B150" s="57" t="s">
        <v>215</v>
      </c>
      <c r="C150" s="57" t="s">
        <v>38</v>
      </c>
      <c r="D150" s="53">
        <f ca="1">IFERROR(NOW()-VLOOKUP(B150,Table6[[#All],[Employee Name]:[Date Joined]],3,0),"")</f>
        <v>1587.9386355324095</v>
      </c>
      <c r="E150" s="17"/>
      <c r="F150" s="45" t="s">
        <v>3</v>
      </c>
      <c r="G150" s="21"/>
      <c r="H150" s="21"/>
      <c r="I150" s="45" t="s">
        <v>3</v>
      </c>
      <c r="J150" s="23"/>
      <c r="K150" s="26">
        <f>COUNTIF('Q2'!$F150:$J150,"yes")</f>
        <v>0</v>
      </c>
      <c r="L150" s="27">
        <f t="shared" si="6"/>
        <v>2</v>
      </c>
      <c r="M150" s="27">
        <f t="shared" si="7"/>
        <v>2</v>
      </c>
      <c r="N150" s="8">
        <f>IFERROR('Q2'!$K150/'Q2'!$M150,"")</f>
        <v>0</v>
      </c>
      <c r="Q150" t="str">
        <f>IFERROR(IF((DATE(2023,4,1) - VLOOKUP(B150,Table6[],3,0)) &lt;=365,"Y","N"),"N")</f>
        <v>N</v>
      </c>
    </row>
    <row r="151" spans="2:17" x14ac:dyDescent="0.25">
      <c r="B151" s="57" t="s">
        <v>216</v>
      </c>
      <c r="C151" s="57" t="s">
        <v>38</v>
      </c>
      <c r="D151" s="53">
        <f ca="1">IFERROR(NOW()-VLOOKUP(B151,Table6[[#All],[Employee Name]:[Date Joined]],3,0),"")</f>
        <v>810.93863553240953</v>
      </c>
      <c r="E151" s="17"/>
      <c r="F151" s="45" t="s">
        <v>3</v>
      </c>
      <c r="G151" s="21"/>
      <c r="H151" s="21"/>
      <c r="I151" s="45" t="s">
        <v>3</v>
      </c>
      <c r="J151" s="23"/>
      <c r="K151" s="26">
        <f>COUNTIF('Q2'!$F151:$J151,"yes")</f>
        <v>0</v>
      </c>
      <c r="L151" s="27">
        <f t="shared" si="6"/>
        <v>2</v>
      </c>
      <c r="M151" s="27">
        <f t="shared" si="7"/>
        <v>2</v>
      </c>
      <c r="N151" s="8">
        <f>IFERROR('Q2'!$K151/'Q2'!$M151,"")</f>
        <v>0</v>
      </c>
      <c r="Q151" t="str">
        <f>IFERROR(IF((DATE(2023,4,1) - VLOOKUP(B151,Table6[],3,0)) &lt;=365,"Y","N"),"N")</f>
        <v>N</v>
      </c>
    </row>
    <row r="152" spans="2:17" x14ac:dyDescent="0.25">
      <c r="B152" s="57" t="s">
        <v>217</v>
      </c>
      <c r="C152" s="57" t="s">
        <v>38</v>
      </c>
      <c r="D152" s="53">
        <f ca="1">IFERROR(NOW()-VLOOKUP(B152,Table6[[#All],[Employee Name]:[Date Joined]],3,0),"")</f>
        <v>297.93863553240953</v>
      </c>
      <c r="E152" s="17"/>
      <c r="F152" s="47" t="s">
        <v>44</v>
      </c>
      <c r="G152" s="21"/>
      <c r="H152" s="21"/>
      <c r="I152" s="45" t="s">
        <v>3</v>
      </c>
      <c r="J152" s="23"/>
      <c r="K152" s="26">
        <f>COUNTIF('Q2'!$F152:$J152,"yes")</f>
        <v>0</v>
      </c>
      <c r="L152" s="27">
        <f t="shared" si="6"/>
        <v>1</v>
      </c>
      <c r="M152" s="27">
        <f t="shared" si="7"/>
        <v>1</v>
      </c>
      <c r="N152" s="8">
        <f>IFERROR('Q2'!$K152/'Q2'!$M152,"")</f>
        <v>0</v>
      </c>
      <c r="Q152" t="str">
        <f>IFERROR(IF((DATE(2023,4,1) - VLOOKUP(B152,Table6[],3,0)) &lt;=365,"Y","N"),"N")</f>
        <v>Y</v>
      </c>
    </row>
    <row r="153" spans="2:17" x14ac:dyDescent="0.25">
      <c r="B153" s="57" t="s">
        <v>218</v>
      </c>
      <c r="C153" s="57" t="s">
        <v>38</v>
      </c>
      <c r="D153" s="53">
        <f ca="1">IFERROR(NOW()-VLOOKUP(B153,Table6[[#All],[Employee Name]:[Date Joined]],3,0),"")</f>
        <v>2700.9386355324095</v>
      </c>
      <c r="E153" s="17"/>
      <c r="F153" s="45" t="s">
        <v>3</v>
      </c>
      <c r="G153" s="21"/>
      <c r="H153" s="21"/>
      <c r="I153" s="45" t="s">
        <v>3</v>
      </c>
      <c r="J153" s="23"/>
      <c r="K153" s="26">
        <f>COUNTIF('Q2'!$F153:$J153,"yes")</f>
        <v>0</v>
      </c>
      <c r="L153" s="27">
        <f t="shared" si="6"/>
        <v>2</v>
      </c>
      <c r="M153" s="27">
        <f t="shared" si="7"/>
        <v>2</v>
      </c>
      <c r="N153" s="8">
        <f>IFERROR('Q2'!$K153/'Q2'!$M153,"")</f>
        <v>0</v>
      </c>
      <c r="Q153" t="str">
        <f>IFERROR(IF((DATE(2023,4,1) - VLOOKUP(B153,Table6[],3,0)) &lt;=365,"Y","N"),"N")</f>
        <v>N</v>
      </c>
    </row>
    <row r="154" spans="2:17" x14ac:dyDescent="0.25">
      <c r="B154" s="57" t="s">
        <v>219</v>
      </c>
      <c r="C154" s="57" t="s">
        <v>38</v>
      </c>
      <c r="D154" s="53" t="str">
        <f ca="1">IFERROR(NOW()-VLOOKUP(B154,Table6[[#All],[Employee Name]:[Date Joined]],3,0),"")</f>
        <v/>
      </c>
      <c r="E154" s="17"/>
      <c r="F154" s="45" t="s">
        <v>3</v>
      </c>
      <c r="G154" s="21"/>
      <c r="H154" s="21"/>
      <c r="I154" s="45" t="s">
        <v>3</v>
      </c>
      <c r="J154" s="23"/>
      <c r="K154" s="26">
        <f>COUNTIF('Q2'!$F154:$J154,"yes")</f>
        <v>0</v>
      </c>
      <c r="L154" s="27">
        <f t="shared" si="6"/>
        <v>2</v>
      </c>
      <c r="M154" s="27">
        <f t="shared" si="7"/>
        <v>2</v>
      </c>
      <c r="N154" s="8">
        <f>IFERROR('Q2'!$K154/'Q2'!$M154,"")</f>
        <v>0</v>
      </c>
      <c r="Q154" t="str">
        <f>IFERROR(IF((DATE(2023,4,1) - VLOOKUP(B154,Table6[],3,0)) &lt;=365,"Y","N"),"N")</f>
        <v>N</v>
      </c>
    </row>
    <row r="155" spans="2:17" x14ac:dyDescent="0.25">
      <c r="B155" s="57" t="s">
        <v>220</v>
      </c>
      <c r="C155" s="57" t="s">
        <v>38</v>
      </c>
      <c r="D155" s="53">
        <f ca="1">IFERROR(NOW()-VLOOKUP(B155,Table6[[#All],[Employee Name]:[Date Joined]],3,0),"")</f>
        <v>1297.9386355324095</v>
      </c>
      <c r="E155" s="17"/>
      <c r="F155" s="45" t="s">
        <v>3</v>
      </c>
      <c r="G155" s="21"/>
      <c r="H155" s="21"/>
      <c r="I155" s="45" t="s">
        <v>3</v>
      </c>
      <c r="J155" s="23"/>
      <c r="K155" s="26">
        <f>COUNTIF('Q2'!$F155:$J155,"yes")</f>
        <v>0</v>
      </c>
      <c r="L155" s="27">
        <f t="shared" si="6"/>
        <v>2</v>
      </c>
      <c r="M155" s="27">
        <f t="shared" si="7"/>
        <v>2</v>
      </c>
      <c r="N155" s="8">
        <f>IFERROR('Q2'!$K155/'Q2'!$M155,"")</f>
        <v>0</v>
      </c>
      <c r="Q155" t="str">
        <f>IFERROR(IF((DATE(2023,4,1) - VLOOKUP(B155,Table6[],3,0)) &lt;=365,"Y","N"),"N")</f>
        <v>N</v>
      </c>
    </row>
    <row r="156" spans="2:17" x14ac:dyDescent="0.25">
      <c r="B156" s="57" t="s">
        <v>221</v>
      </c>
      <c r="C156" s="57" t="s">
        <v>38</v>
      </c>
      <c r="D156" s="53" t="str">
        <f ca="1">IFERROR(NOW()-VLOOKUP(B156,Table6[[#All],[Employee Name]:[Date Joined]],3,0),"")</f>
        <v/>
      </c>
      <c r="E156" s="17"/>
      <c r="F156" s="45" t="s">
        <v>3</v>
      </c>
      <c r="G156" s="21"/>
      <c r="H156" s="21"/>
      <c r="I156" s="45" t="s">
        <v>3</v>
      </c>
      <c r="J156" s="23"/>
      <c r="K156" s="26">
        <f>COUNTIF('Q2'!$F156:$J156,"yes")</f>
        <v>0</v>
      </c>
      <c r="L156" s="27">
        <f t="shared" si="6"/>
        <v>2</v>
      </c>
      <c r="M156" s="27">
        <f t="shared" si="7"/>
        <v>2</v>
      </c>
      <c r="N156" s="8">
        <f>IFERROR('Q2'!$K156/'Q2'!$M156,"")</f>
        <v>0</v>
      </c>
      <c r="Q156" t="str">
        <f>IFERROR(IF((DATE(2023,4,1) - VLOOKUP(B156,Table6[],3,0)) &lt;=365,"Y","N"),"N")</f>
        <v>N</v>
      </c>
    </row>
    <row r="157" spans="2:17" x14ac:dyDescent="0.25">
      <c r="B157" s="57" t="s">
        <v>222</v>
      </c>
      <c r="C157" s="57" t="s">
        <v>38</v>
      </c>
      <c r="D157" s="53">
        <f ca="1">IFERROR(NOW()-VLOOKUP(B157,Table6[[#All],[Employee Name]:[Date Joined]],3,0),"")</f>
        <v>690.93863553240953</v>
      </c>
      <c r="E157" s="17"/>
      <c r="F157" s="45" t="s">
        <v>3</v>
      </c>
      <c r="G157" s="21"/>
      <c r="H157" s="21"/>
      <c r="I157" s="45" t="s">
        <v>3</v>
      </c>
      <c r="J157" s="23"/>
      <c r="K157" s="26">
        <f>COUNTIF('Q2'!$F157:$J157,"yes")</f>
        <v>0</v>
      </c>
      <c r="L157" s="27">
        <f t="shared" si="6"/>
        <v>2</v>
      </c>
      <c r="M157" s="27">
        <f t="shared" si="7"/>
        <v>2</v>
      </c>
      <c r="N157" s="8">
        <f>IFERROR('Q2'!$K157/'Q2'!$M157,"")</f>
        <v>0</v>
      </c>
      <c r="Q157" t="str">
        <f>IFERROR(IF((DATE(2023,4,1) - VLOOKUP(B157,Table6[],3,0)) &lt;=365,"Y","N"),"N")</f>
        <v>Y</v>
      </c>
    </row>
    <row r="158" spans="2:17" x14ac:dyDescent="0.25">
      <c r="B158" s="57" t="s">
        <v>223</v>
      </c>
      <c r="C158" s="57" t="s">
        <v>38</v>
      </c>
      <c r="D158" s="53">
        <f ca="1">IFERROR(NOW()-VLOOKUP(B158,Table6[[#All],[Employee Name]:[Date Joined]],3,0),"")</f>
        <v>937.93863553240953</v>
      </c>
      <c r="E158" s="17"/>
      <c r="F158" s="45" t="s">
        <v>3</v>
      </c>
      <c r="G158" s="21"/>
      <c r="H158" s="21"/>
      <c r="I158" s="45" t="s">
        <v>3</v>
      </c>
      <c r="J158" s="23"/>
      <c r="K158" s="26">
        <f>COUNTIF('Q2'!$F158:$J158,"yes")</f>
        <v>0</v>
      </c>
      <c r="L158" s="27">
        <f t="shared" si="6"/>
        <v>2</v>
      </c>
      <c r="M158" s="27">
        <f t="shared" si="7"/>
        <v>2</v>
      </c>
      <c r="N158" s="8">
        <f>IFERROR('Q2'!$K158/'Q2'!$M158,"")</f>
        <v>0</v>
      </c>
      <c r="Q158" t="str">
        <f>IFERROR(IF((DATE(2023,4,1) - VLOOKUP(B158,Table6[],3,0)) &lt;=365,"Y","N"),"N")</f>
        <v>N</v>
      </c>
    </row>
    <row r="159" spans="2:17" x14ac:dyDescent="0.25">
      <c r="B159" s="57" t="s">
        <v>224</v>
      </c>
      <c r="C159" s="57" t="s">
        <v>38</v>
      </c>
      <c r="D159" s="53">
        <f ca="1">IFERROR(NOW()-VLOOKUP(B159,Table6[[#All],[Employee Name]:[Date Joined]],3,0),"")</f>
        <v>1308.9386355324095</v>
      </c>
      <c r="E159" s="17"/>
      <c r="F159" s="45" t="s">
        <v>3</v>
      </c>
      <c r="G159" s="21"/>
      <c r="H159" s="21"/>
      <c r="I159" s="45" t="s">
        <v>3</v>
      </c>
      <c r="J159" s="23"/>
      <c r="K159" s="26">
        <f>COUNTIF('Q2'!$F159:$J159,"yes")</f>
        <v>0</v>
      </c>
      <c r="L159" s="27">
        <f t="shared" si="6"/>
        <v>2</v>
      </c>
      <c r="M159" s="27">
        <f t="shared" si="7"/>
        <v>2</v>
      </c>
      <c r="N159" s="8">
        <f>IFERROR('Q2'!$K159/'Q2'!$M159,"")</f>
        <v>0</v>
      </c>
      <c r="Q159" t="str">
        <f>IFERROR(IF((DATE(2023,4,1) - VLOOKUP(B159,Table6[],3,0)) &lt;=365,"Y","N"),"N")</f>
        <v>N</v>
      </c>
    </row>
    <row r="160" spans="2:17" x14ac:dyDescent="0.25">
      <c r="B160" s="57" t="s">
        <v>225</v>
      </c>
      <c r="C160" s="57" t="s">
        <v>38</v>
      </c>
      <c r="D160" s="53">
        <f ca="1">IFERROR(NOW()-VLOOKUP(B160,Table6[[#All],[Employee Name]:[Date Joined]],3,0),"")</f>
        <v>2215.9386355324095</v>
      </c>
      <c r="E160" s="17"/>
      <c r="F160" s="45" t="s">
        <v>3</v>
      </c>
      <c r="G160" s="21"/>
      <c r="H160" s="21"/>
      <c r="I160" s="45" t="s">
        <v>3</v>
      </c>
      <c r="J160" s="23"/>
      <c r="K160" s="26">
        <f>COUNTIF('Q2'!$F160:$J160,"yes")</f>
        <v>0</v>
      </c>
      <c r="L160" s="27">
        <f t="shared" si="6"/>
        <v>2</v>
      </c>
      <c r="M160" s="27">
        <f t="shared" si="7"/>
        <v>2</v>
      </c>
      <c r="N160" s="8">
        <f>IFERROR('Q2'!$K160/'Q2'!$M160,"")</f>
        <v>0</v>
      </c>
      <c r="Q160" t="str">
        <f>IFERROR(IF((DATE(2023,4,1) - VLOOKUP(B160,Table6[],3,0)) &lt;=365,"Y","N"),"N")</f>
        <v>N</v>
      </c>
    </row>
    <row r="161" spans="2:17" x14ac:dyDescent="0.25">
      <c r="B161" s="57" t="s">
        <v>226</v>
      </c>
      <c r="C161" s="57" t="s">
        <v>38</v>
      </c>
      <c r="D161" s="53">
        <f ca="1">IFERROR(NOW()-VLOOKUP(B161,Table6[[#All],[Employee Name]:[Date Joined]],3,0),"")</f>
        <v>937.93863553240953</v>
      </c>
      <c r="E161" s="17"/>
      <c r="F161" s="45" t="s">
        <v>3</v>
      </c>
      <c r="G161" s="21"/>
      <c r="H161" s="21"/>
      <c r="I161" s="45" t="s">
        <v>3</v>
      </c>
      <c r="J161" s="23"/>
      <c r="K161" s="26">
        <f>COUNTIF('Q2'!$F161:$J161,"yes")</f>
        <v>0</v>
      </c>
      <c r="L161" s="27">
        <f t="shared" ref="L161:L171" si="8">COUNTIF(E161:J161,"No")</f>
        <v>2</v>
      </c>
      <c r="M161" s="27">
        <f t="shared" si="7"/>
        <v>2</v>
      </c>
      <c r="N161" s="8">
        <f>IFERROR('Q2'!$K161/'Q2'!$M161,"")</f>
        <v>0</v>
      </c>
      <c r="Q161" t="str">
        <f>IFERROR(IF((DATE(2023,4,1) - VLOOKUP(B161,Table6[],3,0)) &lt;=365,"Y","N"),"N")</f>
        <v>N</v>
      </c>
    </row>
    <row r="162" spans="2:17" x14ac:dyDescent="0.25">
      <c r="B162" s="57" t="s">
        <v>228</v>
      </c>
      <c r="C162" s="57" t="s">
        <v>38</v>
      </c>
      <c r="D162" s="53">
        <f ca="1">IFERROR(NOW()-VLOOKUP(B162,Table6[[#All],[Employee Name]:[Date Joined]],3,0),"")</f>
        <v>475.93863553240953</v>
      </c>
      <c r="E162" s="17"/>
      <c r="F162" s="45" t="s">
        <v>3</v>
      </c>
      <c r="G162" s="21"/>
      <c r="H162" s="21"/>
      <c r="I162" s="45" t="s">
        <v>3</v>
      </c>
      <c r="J162" s="21"/>
      <c r="K162" s="26">
        <f>COUNTIF('Q2'!$F162:$J162,"yes")</f>
        <v>0</v>
      </c>
      <c r="L162" s="27">
        <f t="shared" si="8"/>
        <v>2</v>
      </c>
      <c r="M162" s="27">
        <f t="shared" si="7"/>
        <v>2</v>
      </c>
      <c r="N162" s="8">
        <f>IFERROR('Q2'!$K162/'Q2'!$M162,"")</f>
        <v>0</v>
      </c>
      <c r="Q162" t="str">
        <f>IFERROR(IF((DATE(2023,4,1) - VLOOKUP(B162,Table6[],3,0)) &lt;=365,"Y","N"),"N")</f>
        <v>Y</v>
      </c>
    </row>
    <row r="163" spans="2:17" x14ac:dyDescent="0.25">
      <c r="B163" s="57" t="s">
        <v>230</v>
      </c>
      <c r="C163" s="57" t="s">
        <v>39</v>
      </c>
      <c r="D163" s="53" t="str">
        <f ca="1">IFERROR(NOW()-VLOOKUP(B163,Table6[[#All],[Employee Name]:[Date Joined]],3,0),"")</f>
        <v/>
      </c>
      <c r="E163" s="17"/>
      <c r="F163" s="45" t="s">
        <v>3</v>
      </c>
      <c r="G163" s="21"/>
      <c r="H163" s="21"/>
      <c r="I163" s="45" t="s">
        <v>3</v>
      </c>
      <c r="J163" s="21"/>
      <c r="K163" s="26">
        <f>COUNTIF('Q2'!$F163:$J163,"yes")</f>
        <v>0</v>
      </c>
      <c r="L163" s="27">
        <f t="shared" si="8"/>
        <v>2</v>
      </c>
      <c r="M163" s="27">
        <f t="shared" si="7"/>
        <v>2</v>
      </c>
      <c r="N163" s="8">
        <f>IFERROR('Q2'!$K163/'Q2'!$M163,"")</f>
        <v>0</v>
      </c>
      <c r="Q163" t="str">
        <f>IFERROR(IF((DATE(2023,4,1) - VLOOKUP(B163,Table6[],3,0)) &lt;=365,"Y","N"),"N")</f>
        <v>N</v>
      </c>
    </row>
    <row r="164" spans="2:17" x14ac:dyDescent="0.25">
      <c r="B164" s="57" t="s">
        <v>232</v>
      </c>
      <c r="C164" s="57" t="s">
        <v>39</v>
      </c>
      <c r="D164" s="53" t="str">
        <f ca="1">IFERROR(NOW()-VLOOKUP(B164,Table6[[#All],[Employee Name]:[Date Joined]],3,0),"")</f>
        <v/>
      </c>
      <c r="E164" s="17"/>
      <c r="F164" s="45" t="s">
        <v>3</v>
      </c>
      <c r="G164" s="21"/>
      <c r="H164" s="21"/>
      <c r="I164" s="45" t="s">
        <v>3</v>
      </c>
      <c r="J164" s="21"/>
      <c r="K164" s="26">
        <f>COUNTIF('Q2'!$F164:$J164,"yes")</f>
        <v>0</v>
      </c>
      <c r="L164" s="27">
        <f t="shared" si="8"/>
        <v>2</v>
      </c>
      <c r="M164" s="27">
        <f t="shared" si="7"/>
        <v>2</v>
      </c>
      <c r="N164" s="8">
        <f>IFERROR('Q2'!$K164/'Q2'!$M164,"")</f>
        <v>0</v>
      </c>
      <c r="Q164" t="str">
        <f>IFERROR(IF((DATE(2023,4,1) - VLOOKUP(B164,Table6[],3,0)) &lt;=365,"Y","N"),"N")</f>
        <v>N</v>
      </c>
    </row>
    <row r="165" spans="2:17" x14ac:dyDescent="0.25">
      <c r="B165" s="57" t="s">
        <v>233</v>
      </c>
      <c r="C165" s="57" t="s">
        <v>39</v>
      </c>
      <c r="D165" s="53">
        <f ca="1">IFERROR(NOW()-VLOOKUP(B165,Table6[[#All],[Employee Name]:[Date Joined]],3,0),"")</f>
        <v>412.93863553240953</v>
      </c>
      <c r="E165" s="17"/>
      <c r="F165" s="45" t="s">
        <v>3</v>
      </c>
      <c r="G165" s="21"/>
      <c r="H165" s="21"/>
      <c r="I165" s="45" t="s">
        <v>3</v>
      </c>
      <c r="J165" s="21"/>
      <c r="K165" s="26">
        <f>COUNTIF('Q2'!$F165:$J165,"yes")</f>
        <v>0</v>
      </c>
      <c r="L165" s="27">
        <f t="shared" si="8"/>
        <v>2</v>
      </c>
      <c r="M165" s="27">
        <f t="shared" si="7"/>
        <v>2</v>
      </c>
      <c r="N165" s="8">
        <f>IFERROR('Q2'!$K165/'Q2'!$M165,"")</f>
        <v>0</v>
      </c>
      <c r="Q165" t="str">
        <f>IFERROR(IF((DATE(2023,4,1) - VLOOKUP(B165,Table6[],3,0)) &lt;=365,"Y","N"),"N")</f>
        <v>Y</v>
      </c>
    </row>
    <row r="166" spans="2:17" x14ac:dyDescent="0.25">
      <c r="B166" s="57" t="s">
        <v>234</v>
      </c>
      <c r="C166" s="57" t="s">
        <v>40</v>
      </c>
      <c r="D166" s="53">
        <f ca="1">IFERROR(NOW()-VLOOKUP(B166,Table6[[#All],[Employee Name]:[Date Joined]],3,0),"")</f>
        <v>479.93863553240953</v>
      </c>
      <c r="E166" s="17"/>
      <c r="F166" s="45" t="s">
        <v>3</v>
      </c>
      <c r="G166" s="21"/>
      <c r="H166" s="21"/>
      <c r="I166" s="45" t="s">
        <v>3</v>
      </c>
      <c r="J166" s="21"/>
      <c r="K166" s="26">
        <f>COUNTIF('Q2'!$F166:$J166,"yes")</f>
        <v>0</v>
      </c>
      <c r="L166" s="27">
        <f t="shared" si="8"/>
        <v>2</v>
      </c>
      <c r="M166" s="27">
        <f t="shared" si="7"/>
        <v>2</v>
      </c>
      <c r="N166" s="8">
        <f>IFERROR('Q2'!$K166/'Q2'!$M166,"")</f>
        <v>0</v>
      </c>
      <c r="Q166" t="str">
        <f>IFERROR(IF((DATE(2023,4,1) - VLOOKUP(B166,Table6[],3,0)) &lt;=365,"Y","N"),"N")</f>
        <v>Y</v>
      </c>
    </row>
    <row r="167" spans="2:17" x14ac:dyDescent="0.25">
      <c r="B167" s="57" t="s">
        <v>235</v>
      </c>
      <c r="C167" s="57" t="s">
        <v>40</v>
      </c>
      <c r="D167" s="53"/>
      <c r="E167" s="17"/>
      <c r="F167" s="44" t="s">
        <v>2</v>
      </c>
      <c r="G167" s="21"/>
      <c r="H167" s="21"/>
      <c r="I167" s="44" t="s">
        <v>2</v>
      </c>
      <c r="J167" s="21"/>
      <c r="K167" s="26">
        <f>COUNTIF('Q2'!$F167:$J167,"yes")</f>
        <v>2</v>
      </c>
      <c r="L167" s="27">
        <f t="shared" si="8"/>
        <v>0</v>
      </c>
      <c r="M167" s="27">
        <f t="shared" si="7"/>
        <v>2</v>
      </c>
      <c r="N167" s="8">
        <f>IFERROR('Q2'!$K167/'Q2'!$M167,"")</f>
        <v>1</v>
      </c>
      <c r="Q167" t="str">
        <f>IFERROR(IF((DATE(2023,4,1) - VLOOKUP(B167,Table6[],3,0)) &lt;=365,"Y","N"),"N")</f>
        <v>N</v>
      </c>
    </row>
    <row r="168" spans="2:17" x14ac:dyDescent="0.25">
      <c r="B168" s="57" t="s">
        <v>236</v>
      </c>
      <c r="C168" s="57" t="s">
        <v>41</v>
      </c>
      <c r="D168" s="53"/>
      <c r="E168" s="17"/>
      <c r="F168" s="45" t="s">
        <v>3</v>
      </c>
      <c r="G168" s="21"/>
      <c r="H168" s="21"/>
      <c r="I168" s="44" t="s">
        <v>2</v>
      </c>
      <c r="J168" s="21"/>
      <c r="K168" s="26">
        <f>COUNTIF('Q2'!$F168:$J168,"yes")</f>
        <v>1</v>
      </c>
      <c r="L168" s="27">
        <f t="shared" si="8"/>
        <v>1</v>
      </c>
      <c r="M168" s="27">
        <f t="shared" si="7"/>
        <v>2</v>
      </c>
      <c r="N168" s="8">
        <f>IFERROR('Q2'!$K168/'Q2'!$M168,"")</f>
        <v>0.5</v>
      </c>
      <c r="Q168" t="str">
        <f>IFERROR(IF((DATE(2023,4,1) - VLOOKUP(B168,Table6[],3,0)) &lt;=365,"Y","N"),"N")</f>
        <v>N</v>
      </c>
    </row>
    <row r="169" spans="2:17" x14ac:dyDescent="0.25">
      <c r="B169" s="57" t="s">
        <v>237</v>
      </c>
      <c r="C169" s="57" t="s">
        <v>41</v>
      </c>
      <c r="D169" s="53"/>
      <c r="E169" s="17"/>
      <c r="F169" s="44" t="s">
        <v>2</v>
      </c>
      <c r="G169" s="21"/>
      <c r="H169" s="21"/>
      <c r="I169" s="45" t="s">
        <v>3</v>
      </c>
      <c r="J169" s="21"/>
      <c r="K169" s="26">
        <f>COUNTIF('Q2'!$F169:$J169,"yes")</f>
        <v>1</v>
      </c>
      <c r="L169" s="27">
        <f t="shared" si="8"/>
        <v>1</v>
      </c>
      <c r="M169" s="27">
        <f t="shared" si="7"/>
        <v>2</v>
      </c>
      <c r="N169" s="8">
        <f>IFERROR('Q2'!$K169/'Q2'!$M169,"")</f>
        <v>0.5</v>
      </c>
      <c r="Q169" t="str">
        <f>IFERROR(IF((DATE(2023,4,1) - VLOOKUP(B169,Table6[],3,0)) &lt;=365,"Y","N"),"N")</f>
        <v>N</v>
      </c>
    </row>
    <row r="170" spans="2:17" x14ac:dyDescent="0.25">
      <c r="B170" s="57" t="s">
        <v>238</v>
      </c>
      <c r="C170" s="57" t="s">
        <v>42</v>
      </c>
      <c r="D170" s="53"/>
      <c r="E170" s="17"/>
      <c r="F170" s="45" t="s">
        <v>3</v>
      </c>
      <c r="G170" s="21"/>
      <c r="H170" s="21"/>
      <c r="I170" s="45" t="s">
        <v>3</v>
      </c>
      <c r="J170" s="21"/>
      <c r="K170" s="26">
        <f>COUNTIF('Q2'!$F170:$J170,"yes")</f>
        <v>0</v>
      </c>
      <c r="L170" s="27">
        <f t="shared" si="8"/>
        <v>2</v>
      </c>
      <c r="M170" s="27">
        <f t="shared" si="7"/>
        <v>2</v>
      </c>
      <c r="N170" s="8">
        <f>IFERROR('Q2'!$K170/'Q2'!$M170,"")</f>
        <v>0</v>
      </c>
      <c r="Q170" t="str">
        <f>IFERROR(IF((DATE(2023,4,1) - VLOOKUP(B170,Table6[],3,0)) &lt;=365,"Y","N"),"N")</f>
        <v>Y</v>
      </c>
    </row>
    <row r="171" spans="2:17" x14ac:dyDescent="0.25">
      <c r="B171" s="57" t="s">
        <v>239</v>
      </c>
      <c r="C171" s="57" t="s">
        <v>43</v>
      </c>
      <c r="D171" s="53"/>
      <c r="E171" s="17"/>
      <c r="F171" s="44" t="s">
        <v>2</v>
      </c>
      <c r="G171" s="21"/>
      <c r="H171" s="21"/>
      <c r="I171" s="44" t="s">
        <v>2</v>
      </c>
      <c r="J171" s="21"/>
      <c r="K171" s="26">
        <f>COUNTIF('Q2'!$F171:$J171,"yes")</f>
        <v>2</v>
      </c>
      <c r="L171" s="27">
        <f t="shared" si="8"/>
        <v>0</v>
      </c>
      <c r="M171" s="27">
        <f t="shared" si="7"/>
        <v>2</v>
      </c>
      <c r="N171" s="8">
        <f>IFERROR('Q2'!$K171/'Q2'!$M171,"")</f>
        <v>1</v>
      </c>
      <c r="Q171" t="str">
        <f>IFERROR(IF((DATE(2023,4,1) - VLOOKUP(B171,Table6[],3,0)) &lt;=365,"Y","N"),"N")</f>
        <v>N</v>
      </c>
    </row>
    <row r="172" spans="2:17" x14ac:dyDescent="0.25">
      <c r="B172" s="57" t="s">
        <v>240</v>
      </c>
      <c r="C172" s="57" t="s">
        <v>43</v>
      </c>
      <c r="F172" s="45" t="s">
        <v>3</v>
      </c>
      <c r="I172" s="45" t="s">
        <v>3</v>
      </c>
      <c r="K172"/>
      <c r="L172"/>
      <c r="M172"/>
      <c r="Q172" t="str">
        <f>IFERROR(IF((DATE(2023,4,1) - VLOOKUP(B172,Table6[],3,0)) &lt;=365,"Y","N"),"N")</f>
        <v>Y</v>
      </c>
    </row>
    <row r="173" spans="2:17" x14ac:dyDescent="0.25">
      <c r="B173" s="57" t="s">
        <v>241</v>
      </c>
      <c r="C173" s="57" t="s">
        <v>43</v>
      </c>
      <c r="F173" s="45" t="s">
        <v>3</v>
      </c>
      <c r="I173" s="45" t="s">
        <v>3</v>
      </c>
      <c r="K173"/>
      <c r="L173"/>
      <c r="M173"/>
    </row>
    <row r="174" spans="2:17" x14ac:dyDescent="0.25">
      <c r="B174" s="57"/>
      <c r="C174" s="57" t="s">
        <v>249</v>
      </c>
      <c r="F174" s="9"/>
      <c r="I174" s="9"/>
      <c r="K174"/>
      <c r="L174"/>
      <c r="M174"/>
    </row>
    <row r="175" spans="2:17" x14ac:dyDescent="0.25">
      <c r="B175" s="57"/>
      <c r="C175" s="57" t="s">
        <v>249</v>
      </c>
      <c r="F175" s="9"/>
      <c r="I175" s="9"/>
      <c r="K175"/>
      <c r="L175"/>
      <c r="M175"/>
    </row>
    <row r="176" spans="2:17" x14ac:dyDescent="0.25">
      <c r="B176" s="57"/>
      <c r="C176" s="57" t="s">
        <v>249</v>
      </c>
      <c r="F176" s="9"/>
      <c r="I176" s="9"/>
      <c r="K176"/>
      <c r="L176"/>
      <c r="M176"/>
    </row>
    <row r="177" spans="2:13" x14ac:dyDescent="0.25">
      <c r="B177" s="57"/>
      <c r="C177" s="57" t="s">
        <v>249</v>
      </c>
      <c r="F177" s="9"/>
      <c r="I177" s="9"/>
      <c r="K177"/>
      <c r="L177"/>
      <c r="M177"/>
    </row>
    <row r="178" spans="2:13" x14ac:dyDescent="0.25">
      <c r="B178" s="57"/>
      <c r="C178" s="57" t="s">
        <v>249</v>
      </c>
      <c r="F178" s="9"/>
      <c r="I178" s="9"/>
      <c r="K178"/>
      <c r="L178"/>
      <c r="M178"/>
    </row>
    <row r="179" spans="2:13" x14ac:dyDescent="0.25">
      <c r="B179" s="57"/>
      <c r="C179" s="57" t="s">
        <v>249</v>
      </c>
      <c r="F179" s="9"/>
      <c r="I179" s="9"/>
      <c r="K179"/>
      <c r="L179"/>
      <c r="M179"/>
    </row>
    <row r="180" spans="2:13" x14ac:dyDescent="0.25">
      <c r="B180" s="57"/>
      <c r="C180" s="57" t="s">
        <v>249</v>
      </c>
      <c r="F180" s="9"/>
      <c r="I180" s="9"/>
      <c r="K180"/>
      <c r="L180"/>
      <c r="M180"/>
    </row>
    <row r="181" spans="2:13" x14ac:dyDescent="0.25">
      <c r="B181" s="57"/>
      <c r="C181" s="57" t="s">
        <v>249</v>
      </c>
      <c r="F181" s="9"/>
      <c r="I181" s="9"/>
      <c r="K181"/>
      <c r="L181"/>
      <c r="M181"/>
    </row>
    <row r="182" spans="2:13" x14ac:dyDescent="0.25">
      <c r="B182" s="57"/>
      <c r="C182" s="57" t="s">
        <v>249</v>
      </c>
      <c r="F182" s="9"/>
      <c r="I182" s="9"/>
      <c r="K182"/>
      <c r="L182"/>
      <c r="M182"/>
    </row>
    <row r="183" spans="2:13" x14ac:dyDescent="0.25">
      <c r="B183" s="57"/>
      <c r="C183" s="57" t="s">
        <v>249</v>
      </c>
      <c r="F183" s="9"/>
      <c r="I183" s="9"/>
      <c r="K183"/>
      <c r="L183"/>
      <c r="M183"/>
    </row>
    <row r="184" spans="2:13" x14ac:dyDescent="0.25">
      <c r="B184" s="57"/>
      <c r="C184" s="57" t="s">
        <v>249</v>
      </c>
      <c r="F184" s="9"/>
      <c r="I184" s="9"/>
      <c r="K184"/>
      <c r="L184"/>
      <c r="M184"/>
    </row>
    <row r="185" spans="2:13" x14ac:dyDescent="0.25">
      <c r="B185" s="57"/>
      <c r="C185" s="57" t="s">
        <v>249</v>
      </c>
      <c r="F185" s="9"/>
      <c r="I185" s="9"/>
      <c r="K185"/>
      <c r="L185"/>
      <c r="M185"/>
    </row>
    <row r="186" spans="2:13" x14ac:dyDescent="0.25">
      <c r="B186" s="57"/>
      <c r="C186" s="57" t="s">
        <v>249</v>
      </c>
      <c r="F186" s="9"/>
      <c r="I186" s="9"/>
      <c r="K186"/>
      <c r="L186"/>
      <c r="M186"/>
    </row>
    <row r="187" spans="2:13" x14ac:dyDescent="0.25">
      <c r="B187" s="57"/>
      <c r="C187" s="57" t="s">
        <v>249</v>
      </c>
      <c r="F187" s="9"/>
      <c r="I187" s="9"/>
      <c r="K187"/>
      <c r="L187"/>
      <c r="M187"/>
    </row>
    <row r="188" spans="2:13" x14ac:dyDescent="0.25">
      <c r="B188" s="57"/>
      <c r="C188" s="57" t="s">
        <v>249</v>
      </c>
      <c r="F188" s="9"/>
      <c r="I188" s="9"/>
      <c r="K188"/>
      <c r="L188"/>
      <c r="M188"/>
    </row>
    <row r="189" spans="2:13" x14ac:dyDescent="0.25">
      <c r="B189" s="57"/>
      <c r="C189" s="57" t="s">
        <v>249</v>
      </c>
      <c r="F189" s="9"/>
      <c r="I189" s="9"/>
      <c r="K189"/>
      <c r="L189"/>
      <c r="M189"/>
    </row>
    <row r="190" spans="2:13" x14ac:dyDescent="0.25">
      <c r="B190" s="57"/>
      <c r="C190" s="57" t="s">
        <v>249</v>
      </c>
      <c r="F190" s="9"/>
      <c r="I190" s="9"/>
      <c r="K190"/>
      <c r="L190"/>
      <c r="M190"/>
    </row>
    <row r="191" spans="2:13" x14ac:dyDescent="0.25">
      <c r="B191" s="57"/>
      <c r="C191" s="57" t="s">
        <v>249</v>
      </c>
      <c r="F191" s="9"/>
      <c r="I191" s="9"/>
      <c r="K191"/>
      <c r="L191"/>
      <c r="M191"/>
    </row>
    <row r="192" spans="2:13" x14ac:dyDescent="0.25">
      <c r="B192" s="57"/>
      <c r="C192" s="57" t="s">
        <v>249</v>
      </c>
      <c r="F192" s="9"/>
      <c r="I192" s="9"/>
      <c r="K192"/>
      <c r="L192"/>
      <c r="M192"/>
    </row>
    <row r="193" spans="2:13" x14ac:dyDescent="0.25">
      <c r="B193" s="57"/>
      <c r="C193" s="57" t="s">
        <v>249</v>
      </c>
      <c r="F193" s="9"/>
      <c r="I193" s="9"/>
      <c r="K193"/>
      <c r="L193"/>
      <c r="M193"/>
    </row>
    <row r="194" spans="2:13" x14ac:dyDescent="0.25">
      <c r="B194" s="57"/>
      <c r="C194" s="57" t="s">
        <v>249</v>
      </c>
      <c r="F194" s="9"/>
      <c r="I194" s="9"/>
      <c r="K194"/>
      <c r="L194"/>
      <c r="M194"/>
    </row>
    <row r="195" spans="2:13" x14ac:dyDescent="0.25">
      <c r="B195" s="57"/>
      <c r="C195" s="57" t="s">
        <v>249</v>
      </c>
      <c r="F195" s="9"/>
      <c r="I195" s="9"/>
      <c r="K195"/>
      <c r="L195"/>
      <c r="M195"/>
    </row>
    <row r="196" spans="2:13" x14ac:dyDescent="0.25">
      <c r="B196" s="57"/>
      <c r="C196" s="57" t="s">
        <v>249</v>
      </c>
      <c r="F196" s="9"/>
      <c r="I196" s="9"/>
      <c r="K196"/>
      <c r="L196"/>
      <c r="M196"/>
    </row>
    <row r="197" spans="2:13" x14ac:dyDescent="0.25">
      <c r="B197" s="57"/>
      <c r="C197" s="57" t="s">
        <v>249</v>
      </c>
      <c r="F197" s="9"/>
      <c r="I197" s="9"/>
      <c r="K197"/>
      <c r="L197"/>
      <c r="M197"/>
    </row>
    <row r="198" spans="2:13" x14ac:dyDescent="0.25">
      <c r="B198" s="57"/>
      <c r="C198" s="57" t="s">
        <v>249</v>
      </c>
      <c r="F198" s="9"/>
      <c r="I198" s="9"/>
      <c r="K198"/>
      <c r="L198"/>
      <c r="M198"/>
    </row>
    <row r="199" spans="2:13" x14ac:dyDescent="0.25">
      <c r="B199" s="57"/>
      <c r="C199" s="57" t="s">
        <v>249</v>
      </c>
      <c r="F199" s="9"/>
      <c r="I199" s="9"/>
      <c r="K199"/>
      <c r="L199"/>
      <c r="M199"/>
    </row>
    <row r="200" spans="2:13" x14ac:dyDescent="0.25">
      <c r="B200" s="57"/>
      <c r="C200" s="57" t="s">
        <v>249</v>
      </c>
      <c r="F200" s="9"/>
      <c r="I200" s="9"/>
      <c r="K200"/>
      <c r="L200"/>
      <c r="M200"/>
    </row>
    <row r="201" spans="2:13" x14ac:dyDescent="0.25">
      <c r="B201" s="57"/>
      <c r="C201" s="57" t="s">
        <v>249</v>
      </c>
      <c r="F201" s="9"/>
      <c r="I201" s="9"/>
      <c r="K201"/>
      <c r="L201"/>
      <c r="M201"/>
    </row>
    <row r="202" spans="2:13" x14ac:dyDescent="0.25">
      <c r="B202" s="57"/>
      <c r="C202" s="57" t="s">
        <v>249</v>
      </c>
      <c r="F202" s="9"/>
      <c r="I202" s="9"/>
      <c r="K202"/>
      <c r="L202"/>
      <c r="M202"/>
    </row>
    <row r="203" spans="2:13" x14ac:dyDescent="0.25">
      <c r="B203" s="57"/>
      <c r="C203" s="57" t="s">
        <v>249</v>
      </c>
      <c r="F203" s="9"/>
      <c r="I203" s="9"/>
      <c r="K203"/>
      <c r="L203"/>
      <c r="M203"/>
    </row>
    <row r="204" spans="2:13" x14ac:dyDescent="0.25">
      <c r="B204" s="57"/>
      <c r="C204" s="57" t="s">
        <v>249</v>
      </c>
      <c r="F204" s="9"/>
      <c r="I204" s="9"/>
      <c r="K204"/>
      <c r="L204"/>
      <c r="M204"/>
    </row>
    <row r="205" spans="2:13" x14ac:dyDescent="0.25">
      <c r="B205" s="57"/>
      <c r="C205" s="57" t="s">
        <v>249</v>
      </c>
      <c r="F205" s="9"/>
      <c r="I205" s="9"/>
      <c r="K205"/>
      <c r="L205"/>
      <c r="M205"/>
    </row>
    <row r="206" spans="2:13" x14ac:dyDescent="0.25">
      <c r="B206" s="57"/>
      <c r="C206" s="57" t="s">
        <v>249</v>
      </c>
      <c r="F206" s="9"/>
      <c r="I206" s="9"/>
      <c r="K206"/>
      <c r="L206"/>
      <c r="M206"/>
    </row>
    <row r="207" spans="2:13" x14ac:dyDescent="0.25">
      <c r="B207" s="57"/>
      <c r="C207" s="57" t="s">
        <v>249</v>
      </c>
      <c r="F207" s="9"/>
      <c r="I207" s="9"/>
      <c r="K207"/>
      <c r="L207"/>
      <c r="M207"/>
    </row>
    <row r="208" spans="2:13" x14ac:dyDescent="0.25">
      <c r="B208" s="57"/>
      <c r="C208" s="57" t="s">
        <v>249</v>
      </c>
      <c r="F208" s="9"/>
      <c r="I208" s="9"/>
      <c r="K208"/>
      <c r="L208"/>
      <c r="M208"/>
    </row>
    <row r="209" spans="2:13" x14ac:dyDescent="0.25">
      <c r="B209" s="57"/>
      <c r="C209" s="57" t="s">
        <v>249</v>
      </c>
      <c r="F209" s="9"/>
      <c r="I209" s="9"/>
      <c r="K209"/>
      <c r="L209"/>
      <c r="M209"/>
    </row>
    <row r="210" spans="2:13" x14ac:dyDescent="0.25">
      <c r="B210" s="57"/>
      <c r="C210" s="57" t="s">
        <v>249</v>
      </c>
      <c r="F210" s="9"/>
      <c r="I210" s="9"/>
      <c r="K210"/>
      <c r="L210"/>
      <c r="M210"/>
    </row>
    <row r="211" spans="2:13" x14ac:dyDescent="0.25">
      <c r="B211" s="57"/>
      <c r="C211" s="57" t="s">
        <v>249</v>
      </c>
      <c r="F211" s="9"/>
      <c r="I211" s="9"/>
      <c r="K211"/>
      <c r="L211"/>
      <c r="M211"/>
    </row>
    <row r="212" spans="2:13" x14ac:dyDescent="0.25">
      <c r="B212" s="57"/>
      <c r="C212" s="57" t="s">
        <v>249</v>
      </c>
      <c r="F212" s="9"/>
      <c r="I212" s="9"/>
      <c r="K212"/>
      <c r="L212"/>
      <c r="M212"/>
    </row>
    <row r="213" spans="2:13" x14ac:dyDescent="0.25">
      <c r="B213" s="57"/>
      <c r="C213" s="57" t="s">
        <v>249</v>
      </c>
      <c r="F213" s="9"/>
      <c r="I213" s="9"/>
      <c r="K213"/>
      <c r="L213"/>
      <c r="M213"/>
    </row>
    <row r="214" spans="2:13" x14ac:dyDescent="0.25">
      <c r="B214" s="57"/>
      <c r="C214" s="57" t="s">
        <v>249</v>
      </c>
      <c r="F214" s="9"/>
      <c r="I214" s="9"/>
      <c r="K214"/>
      <c r="L214"/>
      <c r="M214"/>
    </row>
    <row r="215" spans="2:13" x14ac:dyDescent="0.25">
      <c r="B215" s="57"/>
      <c r="C215" s="57" t="s">
        <v>249</v>
      </c>
      <c r="F215" s="9"/>
      <c r="I215" s="9"/>
      <c r="K215"/>
      <c r="L215"/>
      <c r="M215"/>
    </row>
    <row r="216" spans="2:13" x14ac:dyDescent="0.25">
      <c r="B216" s="57"/>
      <c r="C216" s="57" t="s">
        <v>249</v>
      </c>
      <c r="F216" s="9"/>
      <c r="I216" s="9"/>
      <c r="K216"/>
      <c r="L216"/>
      <c r="M216"/>
    </row>
    <row r="217" spans="2:13" x14ac:dyDescent="0.25">
      <c r="B217" s="57"/>
      <c r="C217" s="57" t="s">
        <v>249</v>
      </c>
      <c r="F217" s="9"/>
      <c r="I217" s="9"/>
      <c r="K217"/>
      <c r="L217"/>
      <c r="M217"/>
    </row>
    <row r="218" spans="2:13" x14ac:dyDescent="0.25">
      <c r="B218" s="57"/>
      <c r="C218" s="57" t="s">
        <v>249</v>
      </c>
      <c r="F218" s="9"/>
      <c r="I218" s="9"/>
      <c r="K218"/>
      <c r="L218"/>
      <c r="M218"/>
    </row>
    <row r="219" spans="2:13" x14ac:dyDescent="0.25">
      <c r="B219" s="57"/>
      <c r="C219" s="57" t="s">
        <v>249</v>
      </c>
      <c r="F219" s="9"/>
      <c r="I219" s="9"/>
      <c r="K219"/>
      <c r="L219"/>
      <c r="M219"/>
    </row>
    <row r="220" spans="2:13" x14ac:dyDescent="0.25">
      <c r="B220" s="57"/>
      <c r="C220" s="57" t="s">
        <v>249</v>
      </c>
      <c r="F220" s="9"/>
      <c r="I220" s="9"/>
      <c r="K220"/>
      <c r="L220"/>
      <c r="M220"/>
    </row>
    <row r="221" spans="2:13" x14ac:dyDescent="0.25">
      <c r="B221" s="57"/>
      <c r="C221" s="57" t="s">
        <v>249</v>
      </c>
      <c r="F221" s="9"/>
      <c r="I221" s="9"/>
      <c r="K221"/>
      <c r="L221"/>
      <c r="M221"/>
    </row>
    <row r="222" spans="2:13" x14ac:dyDescent="0.25">
      <c r="B222" s="57"/>
      <c r="C222" s="57" t="s">
        <v>249</v>
      </c>
      <c r="F222" s="9"/>
      <c r="I222" s="9"/>
      <c r="K222"/>
      <c r="L222"/>
      <c r="M222"/>
    </row>
    <row r="223" spans="2:13" x14ac:dyDescent="0.25">
      <c r="B223" s="57"/>
      <c r="C223" s="57" t="s">
        <v>249</v>
      </c>
      <c r="F223" s="9"/>
      <c r="I223" s="9"/>
      <c r="K223"/>
      <c r="L223"/>
      <c r="M223"/>
    </row>
    <row r="224" spans="2:13" x14ac:dyDescent="0.25">
      <c r="B224" s="57"/>
      <c r="C224" s="57" t="s">
        <v>249</v>
      </c>
      <c r="F224" s="9"/>
      <c r="I224" s="9"/>
      <c r="K224"/>
      <c r="L224"/>
      <c r="M224"/>
    </row>
    <row r="225" spans="2:13" x14ac:dyDescent="0.25">
      <c r="B225" s="57"/>
      <c r="C225" s="57" t="s">
        <v>249</v>
      </c>
      <c r="F225" s="9"/>
      <c r="I225" s="9"/>
      <c r="K225"/>
      <c r="L225"/>
      <c r="M225"/>
    </row>
    <row r="226" spans="2:13" x14ac:dyDescent="0.25">
      <c r="B226" s="57"/>
      <c r="C226" s="57" t="s">
        <v>249</v>
      </c>
      <c r="F226" s="9"/>
      <c r="I226" s="9"/>
      <c r="K226"/>
      <c r="L226"/>
      <c r="M226"/>
    </row>
    <row r="227" spans="2:13" x14ac:dyDescent="0.25">
      <c r="B227" s="57"/>
      <c r="C227" s="57" t="s">
        <v>249</v>
      </c>
      <c r="F227" s="9"/>
      <c r="I227" s="9"/>
      <c r="K227"/>
      <c r="L227"/>
      <c r="M227"/>
    </row>
    <row r="228" spans="2:13" x14ac:dyDescent="0.25">
      <c r="B228" s="57"/>
      <c r="C228" s="57" t="s">
        <v>249</v>
      </c>
      <c r="F228" s="9"/>
      <c r="I228" s="9"/>
      <c r="K228"/>
      <c r="L228"/>
      <c r="M228"/>
    </row>
    <row r="229" spans="2:13" x14ac:dyDescent="0.25">
      <c r="B229" s="57"/>
      <c r="C229" s="57" t="s">
        <v>249</v>
      </c>
      <c r="F229" s="9"/>
      <c r="I229" s="9"/>
      <c r="K229"/>
      <c r="L229"/>
      <c r="M229"/>
    </row>
    <row r="230" spans="2:13" x14ac:dyDescent="0.25">
      <c r="B230" s="57"/>
      <c r="C230" s="57" t="s">
        <v>249</v>
      </c>
      <c r="F230" s="9"/>
      <c r="I230" s="9"/>
      <c r="K230"/>
      <c r="L230"/>
      <c r="M230"/>
    </row>
    <row r="231" spans="2:13" x14ac:dyDescent="0.25">
      <c r="B231" s="57"/>
      <c r="C231" s="57" t="s">
        <v>249</v>
      </c>
      <c r="F231" s="9"/>
      <c r="I231" s="9"/>
      <c r="K231"/>
      <c r="L231"/>
      <c r="M231"/>
    </row>
    <row r="232" spans="2:13" x14ac:dyDescent="0.25">
      <c r="B232" s="57"/>
      <c r="C232" s="57" t="s">
        <v>249</v>
      </c>
      <c r="F232" s="9"/>
      <c r="I232" s="9"/>
      <c r="K232"/>
      <c r="L232"/>
      <c r="M232"/>
    </row>
    <row r="233" spans="2:13" x14ac:dyDescent="0.25">
      <c r="B233" s="57"/>
      <c r="C233" s="57" t="s">
        <v>249</v>
      </c>
      <c r="F233" s="9"/>
      <c r="I233" s="9"/>
      <c r="K233"/>
      <c r="L233"/>
      <c r="M233"/>
    </row>
    <row r="234" spans="2:13" x14ac:dyDescent="0.25">
      <c r="B234" s="57"/>
      <c r="C234" s="57" t="s">
        <v>249</v>
      </c>
      <c r="F234" s="9"/>
      <c r="I234" s="9"/>
      <c r="K234"/>
      <c r="L234"/>
      <c r="M234"/>
    </row>
    <row r="235" spans="2:13" x14ac:dyDescent="0.25">
      <c r="B235" s="57"/>
      <c r="C235" s="57" t="s">
        <v>249</v>
      </c>
      <c r="F235" s="9"/>
      <c r="I235" s="9"/>
      <c r="K235"/>
      <c r="L235"/>
      <c r="M235"/>
    </row>
    <row r="236" spans="2:13" x14ac:dyDescent="0.25">
      <c r="B236" s="57"/>
      <c r="C236" s="57" t="s">
        <v>249</v>
      </c>
      <c r="F236" s="9"/>
      <c r="I236" s="9"/>
      <c r="K236"/>
      <c r="L236"/>
      <c r="M236"/>
    </row>
    <row r="237" spans="2:13" x14ac:dyDescent="0.25">
      <c r="B237" s="57"/>
      <c r="C237" s="57" t="s">
        <v>249</v>
      </c>
      <c r="F237" s="9"/>
      <c r="I237" s="9"/>
      <c r="K237"/>
      <c r="L237"/>
      <c r="M237"/>
    </row>
    <row r="238" spans="2:13" x14ac:dyDescent="0.25">
      <c r="B238" s="57"/>
      <c r="C238" s="57" t="s">
        <v>249</v>
      </c>
      <c r="F238" s="9"/>
      <c r="I238" s="9"/>
      <c r="K238"/>
      <c r="L238"/>
      <c r="M238"/>
    </row>
    <row r="239" spans="2:13" x14ac:dyDescent="0.25">
      <c r="B239" s="57"/>
      <c r="C239" s="57" t="s">
        <v>249</v>
      </c>
      <c r="F239" s="9"/>
      <c r="I239" s="9"/>
      <c r="K239"/>
      <c r="L239"/>
      <c r="M239"/>
    </row>
    <row r="240" spans="2:13" x14ac:dyDescent="0.25">
      <c r="B240" s="57"/>
      <c r="C240" s="57" t="s">
        <v>249</v>
      </c>
      <c r="F240" s="9"/>
      <c r="I240" s="9"/>
      <c r="K240"/>
      <c r="L240"/>
      <c r="M240"/>
    </row>
    <row r="241" spans="2:13" x14ac:dyDescent="0.25">
      <c r="B241" s="57"/>
      <c r="C241" s="57" t="s">
        <v>249</v>
      </c>
      <c r="F241" s="9"/>
      <c r="I241" s="9"/>
      <c r="K241"/>
      <c r="L241"/>
      <c r="M241"/>
    </row>
    <row r="242" spans="2:13" x14ac:dyDescent="0.25">
      <c r="B242" s="57"/>
      <c r="C242" s="57" t="s">
        <v>249</v>
      </c>
      <c r="F242" s="9"/>
      <c r="I242" s="9"/>
      <c r="K242"/>
      <c r="L242"/>
      <c r="M242"/>
    </row>
    <row r="243" spans="2:13" x14ac:dyDescent="0.25">
      <c r="B243" s="57"/>
      <c r="C243" s="57" t="s">
        <v>249</v>
      </c>
      <c r="F243" s="9"/>
      <c r="I243" s="9"/>
      <c r="K243"/>
      <c r="L243"/>
      <c r="M243"/>
    </row>
    <row r="244" spans="2:13" x14ac:dyDescent="0.25">
      <c r="B244" s="57"/>
      <c r="C244" s="57" t="s">
        <v>249</v>
      </c>
      <c r="F244" s="9"/>
      <c r="I244" s="9"/>
      <c r="K244"/>
      <c r="L244"/>
      <c r="M244"/>
    </row>
    <row r="245" spans="2:13" x14ac:dyDescent="0.25">
      <c r="B245" s="57"/>
      <c r="C245" s="57" t="s">
        <v>249</v>
      </c>
      <c r="F245" s="9"/>
      <c r="I245" s="9"/>
      <c r="K245"/>
      <c r="L245"/>
      <c r="M245"/>
    </row>
    <row r="246" spans="2:13" x14ac:dyDescent="0.25">
      <c r="B246" s="57"/>
      <c r="C246" s="57" t="s">
        <v>249</v>
      </c>
      <c r="F246" s="9"/>
      <c r="I246" s="9"/>
      <c r="K246"/>
      <c r="L246"/>
      <c r="M246"/>
    </row>
    <row r="247" spans="2:13" x14ac:dyDescent="0.25">
      <c r="B247" s="57"/>
      <c r="C247" s="57" t="s">
        <v>249</v>
      </c>
      <c r="F247" s="9"/>
      <c r="I247" s="9"/>
      <c r="K247"/>
      <c r="L247"/>
      <c r="M247"/>
    </row>
    <row r="248" spans="2:13" x14ac:dyDescent="0.25">
      <c r="B248" s="57"/>
      <c r="C248" s="57" t="s">
        <v>249</v>
      </c>
      <c r="F248" s="9"/>
      <c r="I248" s="9"/>
      <c r="K248"/>
      <c r="L248"/>
      <c r="M248"/>
    </row>
    <row r="249" spans="2:13" x14ac:dyDescent="0.25">
      <c r="B249" s="57"/>
      <c r="C249" s="57" t="s">
        <v>249</v>
      </c>
      <c r="F249" s="9"/>
      <c r="I249" s="9"/>
      <c r="K249"/>
      <c r="L249"/>
      <c r="M249"/>
    </row>
    <row r="250" spans="2:13" x14ac:dyDescent="0.25">
      <c r="B250" s="57"/>
      <c r="C250" s="57" t="s">
        <v>249</v>
      </c>
      <c r="F250" s="9"/>
      <c r="I250" s="9"/>
      <c r="K250"/>
      <c r="L250"/>
      <c r="M250"/>
    </row>
    <row r="251" spans="2:13" x14ac:dyDescent="0.25">
      <c r="B251" s="58"/>
      <c r="C251" s="57" t="s">
        <v>249</v>
      </c>
      <c r="F251" s="9"/>
      <c r="I251" s="9"/>
      <c r="K251"/>
      <c r="L251"/>
      <c r="M251"/>
    </row>
    <row r="252" spans="2:13" x14ac:dyDescent="0.25">
      <c r="B252" s="58"/>
      <c r="C252" s="57" t="s">
        <v>249</v>
      </c>
      <c r="F252" s="9"/>
      <c r="I252" s="9"/>
      <c r="K252"/>
      <c r="L252"/>
      <c r="M252"/>
    </row>
    <row r="253" spans="2:13" x14ac:dyDescent="0.25">
      <c r="B253" s="58"/>
      <c r="C253" s="57" t="s">
        <v>249</v>
      </c>
      <c r="F253" s="9"/>
      <c r="I253" s="9"/>
      <c r="K253"/>
      <c r="L253"/>
      <c r="M253"/>
    </row>
    <row r="254" spans="2:13" x14ac:dyDescent="0.25">
      <c r="B254" s="58"/>
      <c r="C254" s="57" t="s">
        <v>249</v>
      </c>
      <c r="F254" s="9"/>
      <c r="I254" s="9"/>
      <c r="K254"/>
      <c r="L254"/>
      <c r="M254"/>
    </row>
    <row r="255" spans="2:13" x14ac:dyDescent="0.25">
      <c r="B255" s="58"/>
      <c r="C255" s="57" t="s">
        <v>249</v>
      </c>
      <c r="F255" s="9"/>
      <c r="I255" s="9"/>
      <c r="K255"/>
      <c r="L255"/>
      <c r="M255"/>
    </row>
    <row r="256" spans="2:13" x14ac:dyDescent="0.25">
      <c r="B256" s="58"/>
      <c r="C256" s="57" t="s">
        <v>249</v>
      </c>
      <c r="F256" s="9"/>
      <c r="I256" s="9"/>
      <c r="K256"/>
      <c r="L256"/>
      <c r="M256"/>
    </row>
    <row r="257" spans="2:13" x14ac:dyDescent="0.25">
      <c r="B257" s="58"/>
      <c r="C257" s="57" t="s">
        <v>249</v>
      </c>
      <c r="F257" s="9"/>
      <c r="I257" s="9"/>
      <c r="K257"/>
      <c r="L257"/>
      <c r="M257"/>
    </row>
    <row r="258" spans="2:13" x14ac:dyDescent="0.25">
      <c r="B258" s="58"/>
      <c r="C258" s="57" t="s">
        <v>249</v>
      </c>
      <c r="F258" s="9"/>
      <c r="I258" s="9"/>
      <c r="K258"/>
      <c r="L258"/>
      <c r="M258"/>
    </row>
    <row r="259" spans="2:13" x14ac:dyDescent="0.25">
      <c r="B259" s="58"/>
      <c r="C259" s="57" t="s">
        <v>249</v>
      </c>
      <c r="F259" s="9"/>
      <c r="I259" s="9"/>
      <c r="K259"/>
      <c r="L259"/>
      <c r="M259"/>
    </row>
    <row r="260" spans="2:13" x14ac:dyDescent="0.25">
      <c r="B260" s="58"/>
      <c r="C260" s="57" t="s">
        <v>249</v>
      </c>
      <c r="F260" s="9"/>
      <c r="I260" s="9"/>
      <c r="K260"/>
      <c r="L260"/>
      <c r="M260"/>
    </row>
    <row r="261" spans="2:13" x14ac:dyDescent="0.25">
      <c r="B261" s="58"/>
      <c r="C261" s="57" t="s">
        <v>249</v>
      </c>
      <c r="F261" s="9"/>
      <c r="I261" s="9"/>
      <c r="K261"/>
      <c r="L261"/>
      <c r="M261"/>
    </row>
    <row r="262" spans="2:13" x14ac:dyDescent="0.25">
      <c r="B262" s="58"/>
      <c r="C262" s="57" t="s">
        <v>249</v>
      </c>
      <c r="F262" s="9"/>
      <c r="I262" s="9"/>
      <c r="K262"/>
      <c r="L262"/>
      <c r="M262"/>
    </row>
    <row r="263" spans="2:13" x14ac:dyDescent="0.25">
      <c r="B263" s="58"/>
      <c r="C263" s="57" t="s">
        <v>249</v>
      </c>
      <c r="F263" s="9"/>
      <c r="I263" s="9"/>
      <c r="K263"/>
      <c r="L263"/>
      <c r="M263"/>
    </row>
    <row r="264" spans="2:13" x14ac:dyDescent="0.25">
      <c r="B264" s="58"/>
      <c r="C264" s="57" t="s">
        <v>249</v>
      </c>
      <c r="F264" s="9"/>
      <c r="I264" s="9"/>
      <c r="K264"/>
      <c r="L264"/>
      <c r="M264"/>
    </row>
    <row r="265" spans="2:13" x14ac:dyDescent="0.25">
      <c r="B265" s="58"/>
      <c r="C265" s="57" t="s">
        <v>249</v>
      </c>
      <c r="F265" s="9"/>
      <c r="I265" s="9"/>
      <c r="K265"/>
      <c r="L265"/>
      <c r="M265"/>
    </row>
    <row r="266" spans="2:13" x14ac:dyDescent="0.25">
      <c r="B266" s="58"/>
      <c r="C266" s="57" t="s">
        <v>249</v>
      </c>
      <c r="F266" s="9"/>
      <c r="I266" s="9"/>
      <c r="K266"/>
      <c r="L266"/>
      <c r="M266"/>
    </row>
    <row r="267" spans="2:13" x14ac:dyDescent="0.25">
      <c r="B267" s="58"/>
      <c r="C267" s="57" t="s">
        <v>249</v>
      </c>
      <c r="F267" s="9"/>
      <c r="I267" s="9"/>
      <c r="K267"/>
      <c r="L267"/>
      <c r="M267"/>
    </row>
    <row r="268" spans="2:13" x14ac:dyDescent="0.25">
      <c r="B268" s="58"/>
      <c r="C268" s="57" t="s">
        <v>249</v>
      </c>
      <c r="F268" s="9"/>
      <c r="I268" s="9"/>
      <c r="K268"/>
      <c r="L268"/>
      <c r="M268"/>
    </row>
    <row r="269" spans="2:13" x14ac:dyDescent="0.25">
      <c r="B269" s="58"/>
      <c r="C269" s="57" t="s">
        <v>249</v>
      </c>
      <c r="F269" s="9"/>
      <c r="I269" s="9"/>
      <c r="K269"/>
      <c r="L269"/>
      <c r="M269"/>
    </row>
    <row r="270" spans="2:13" x14ac:dyDescent="0.25">
      <c r="B270" s="58"/>
      <c r="C270" s="57" t="s">
        <v>249</v>
      </c>
      <c r="F270" s="9"/>
      <c r="I270" s="9"/>
      <c r="K270"/>
      <c r="L270"/>
      <c r="M270"/>
    </row>
    <row r="271" spans="2:13" x14ac:dyDescent="0.25">
      <c r="B271" s="58"/>
      <c r="C271" s="57" t="s">
        <v>249</v>
      </c>
      <c r="F271" s="9"/>
      <c r="I271" s="9"/>
      <c r="K271"/>
      <c r="L271"/>
      <c r="M271"/>
    </row>
    <row r="272" spans="2:13" x14ac:dyDescent="0.25">
      <c r="B272" s="58"/>
      <c r="C272" s="57" t="s">
        <v>249</v>
      </c>
      <c r="F272" s="9"/>
      <c r="I272" s="9"/>
      <c r="K272"/>
      <c r="L272"/>
      <c r="M272"/>
    </row>
    <row r="273" spans="2:13" x14ac:dyDescent="0.25">
      <c r="B273" s="58"/>
      <c r="C273" s="57" t="s">
        <v>249</v>
      </c>
      <c r="F273" s="9"/>
      <c r="I273" s="9"/>
      <c r="K273"/>
      <c r="L273"/>
      <c r="M273"/>
    </row>
    <row r="274" spans="2:13" x14ac:dyDescent="0.25">
      <c r="B274" s="58"/>
      <c r="C274" s="57" t="s">
        <v>249</v>
      </c>
      <c r="F274" s="9"/>
      <c r="I274" s="9"/>
      <c r="K274"/>
      <c r="L274"/>
      <c r="M274"/>
    </row>
    <row r="275" spans="2:13" x14ac:dyDescent="0.25">
      <c r="B275" s="58"/>
      <c r="C275" s="57" t="s">
        <v>249</v>
      </c>
      <c r="F275" s="9"/>
      <c r="I275" s="9"/>
      <c r="K275"/>
      <c r="L275"/>
      <c r="M275"/>
    </row>
    <row r="276" spans="2:13" x14ac:dyDescent="0.25">
      <c r="B276" s="58"/>
      <c r="C276" s="57" t="s">
        <v>249</v>
      </c>
      <c r="F276" s="9"/>
      <c r="I276" s="9"/>
      <c r="K276"/>
      <c r="L276"/>
      <c r="M276"/>
    </row>
    <row r="277" spans="2:13" x14ac:dyDescent="0.25">
      <c r="B277" s="58"/>
      <c r="C277" s="57" t="s">
        <v>249</v>
      </c>
      <c r="F277" s="9"/>
      <c r="I277" s="9"/>
      <c r="K277"/>
      <c r="L277"/>
      <c r="M277"/>
    </row>
    <row r="278" spans="2:13" x14ac:dyDescent="0.25">
      <c r="B278" s="58"/>
      <c r="C278" s="57" t="s">
        <v>249</v>
      </c>
      <c r="F278" s="9"/>
      <c r="I278" s="9"/>
      <c r="K278"/>
      <c r="L278"/>
      <c r="M278"/>
    </row>
    <row r="279" spans="2:13" x14ac:dyDescent="0.25">
      <c r="B279" s="58"/>
      <c r="C279" s="57" t="s">
        <v>249</v>
      </c>
      <c r="F279" s="9"/>
      <c r="I279" s="9"/>
      <c r="K279"/>
      <c r="L279"/>
      <c r="M279"/>
    </row>
    <row r="280" spans="2:13" x14ac:dyDescent="0.25">
      <c r="B280" s="58"/>
      <c r="C280" s="57" t="s">
        <v>249</v>
      </c>
      <c r="F280" s="9"/>
      <c r="I280" s="9"/>
      <c r="K280"/>
      <c r="L280"/>
      <c r="M280"/>
    </row>
    <row r="281" spans="2:13" x14ac:dyDescent="0.25">
      <c r="B281" s="58"/>
      <c r="C281" s="57" t="s">
        <v>249</v>
      </c>
      <c r="F281" s="9"/>
      <c r="I281" s="9"/>
      <c r="K281"/>
      <c r="L281"/>
      <c r="M281"/>
    </row>
    <row r="282" spans="2:13" x14ac:dyDescent="0.25">
      <c r="B282" s="58"/>
      <c r="C282" s="57" t="s">
        <v>249</v>
      </c>
      <c r="F282" s="9"/>
      <c r="I282" s="9"/>
      <c r="K282"/>
      <c r="L282"/>
      <c r="M282"/>
    </row>
    <row r="283" spans="2:13" x14ac:dyDescent="0.25">
      <c r="B283" s="58"/>
      <c r="C283" s="57" t="s">
        <v>249</v>
      </c>
      <c r="F283" s="9"/>
      <c r="I283" s="9"/>
      <c r="K283"/>
      <c r="L283"/>
      <c r="M283"/>
    </row>
    <row r="284" spans="2:13" x14ac:dyDescent="0.25">
      <c r="B284" s="58"/>
      <c r="C284" s="57" t="s">
        <v>249</v>
      </c>
      <c r="F284" s="9"/>
      <c r="I284" s="9"/>
      <c r="K284"/>
      <c r="L284"/>
      <c r="M284"/>
    </row>
    <row r="285" spans="2:13" x14ac:dyDescent="0.25">
      <c r="B285" s="58"/>
      <c r="C285" s="57" t="s">
        <v>249</v>
      </c>
      <c r="F285" s="9"/>
      <c r="I285" s="9"/>
      <c r="K285"/>
      <c r="L285"/>
      <c r="M285"/>
    </row>
    <row r="286" spans="2:13" x14ac:dyDescent="0.25">
      <c r="B286" s="58"/>
      <c r="C286" s="57" t="s">
        <v>249</v>
      </c>
      <c r="F286" s="9"/>
      <c r="I286" s="9"/>
      <c r="K286"/>
      <c r="L286"/>
      <c r="M286"/>
    </row>
    <row r="287" spans="2:13" x14ac:dyDescent="0.25">
      <c r="B287" s="58"/>
      <c r="C287" s="57" t="s">
        <v>249</v>
      </c>
      <c r="F287" s="9"/>
      <c r="I287" s="9"/>
      <c r="K287"/>
      <c r="L287"/>
      <c r="M287"/>
    </row>
    <row r="288" spans="2:13" x14ac:dyDescent="0.25">
      <c r="B288" s="58"/>
      <c r="C288" s="57" t="s">
        <v>249</v>
      </c>
      <c r="F288" s="9"/>
      <c r="I288" s="9"/>
      <c r="K288"/>
      <c r="L288"/>
      <c r="M288"/>
    </row>
    <row r="289" spans="2:13" x14ac:dyDescent="0.25">
      <c r="B289" s="58"/>
      <c r="C289" s="57" t="s">
        <v>249</v>
      </c>
      <c r="F289" s="9"/>
      <c r="I289" s="9"/>
      <c r="K289"/>
      <c r="L289"/>
      <c r="M289"/>
    </row>
    <row r="290" spans="2:13" x14ac:dyDescent="0.25">
      <c r="B290" s="58"/>
      <c r="C290" s="57" t="s">
        <v>249</v>
      </c>
      <c r="F290" s="9"/>
      <c r="I290" s="9"/>
      <c r="K290"/>
      <c r="L290"/>
      <c r="M290"/>
    </row>
    <row r="291" spans="2:13" x14ac:dyDescent="0.25">
      <c r="B291" s="58"/>
      <c r="C291" s="57" t="s">
        <v>249</v>
      </c>
      <c r="F291" s="9"/>
      <c r="I291" s="9"/>
      <c r="K291"/>
      <c r="L291"/>
      <c r="M291"/>
    </row>
    <row r="292" spans="2:13" x14ac:dyDescent="0.25">
      <c r="B292" s="58"/>
      <c r="C292" s="57" t="s">
        <v>249</v>
      </c>
      <c r="F292" s="9"/>
      <c r="I292" s="9"/>
      <c r="K292"/>
      <c r="L292"/>
      <c r="M292"/>
    </row>
    <row r="293" spans="2:13" x14ac:dyDescent="0.25">
      <c r="B293" s="58"/>
      <c r="C293" s="57" t="s">
        <v>249</v>
      </c>
      <c r="F293" s="9"/>
      <c r="I293" s="9"/>
      <c r="K293"/>
      <c r="L293"/>
      <c r="M293"/>
    </row>
    <row r="294" spans="2:13" x14ac:dyDescent="0.25">
      <c r="B294" s="58"/>
      <c r="C294" s="57" t="s">
        <v>249</v>
      </c>
      <c r="F294" s="9"/>
      <c r="I294" s="9"/>
      <c r="K294"/>
      <c r="L294"/>
      <c r="M294"/>
    </row>
    <row r="295" spans="2:13" x14ac:dyDescent="0.25">
      <c r="B295" s="58"/>
      <c r="C295" s="57" t="s">
        <v>249</v>
      </c>
      <c r="F295" s="9"/>
      <c r="I295" s="9"/>
      <c r="K295"/>
      <c r="L295"/>
      <c r="M295"/>
    </row>
    <row r="296" spans="2:13" x14ac:dyDescent="0.25">
      <c r="B296" s="58"/>
      <c r="C296" s="57" t="s">
        <v>249</v>
      </c>
      <c r="F296" s="9"/>
      <c r="I296" s="9"/>
      <c r="K296"/>
      <c r="L296"/>
      <c r="M296"/>
    </row>
    <row r="297" spans="2:13" x14ac:dyDescent="0.25">
      <c r="B297" s="58"/>
      <c r="C297" s="57" t="s">
        <v>249</v>
      </c>
      <c r="F297" s="9"/>
      <c r="I297" s="9"/>
      <c r="K297"/>
      <c r="L297"/>
      <c r="M297"/>
    </row>
    <row r="298" spans="2:13" x14ac:dyDescent="0.25">
      <c r="B298" s="58"/>
      <c r="C298" s="57" t="s">
        <v>249</v>
      </c>
      <c r="F298" s="9"/>
      <c r="I298" s="9"/>
      <c r="K298"/>
      <c r="L298"/>
      <c r="M298"/>
    </row>
    <row r="299" spans="2:13" x14ac:dyDescent="0.25">
      <c r="B299" s="58"/>
      <c r="C299" s="57" t="s">
        <v>249</v>
      </c>
      <c r="F299" s="9"/>
      <c r="I299" s="9"/>
      <c r="K299"/>
      <c r="L299"/>
      <c r="M299"/>
    </row>
    <row r="300" spans="2:13" x14ac:dyDescent="0.25">
      <c r="B300" s="58"/>
      <c r="C300" s="57" t="s">
        <v>249</v>
      </c>
      <c r="F300" s="9"/>
      <c r="I300" s="9"/>
      <c r="K300"/>
      <c r="L300"/>
      <c r="M300"/>
    </row>
    <row r="301" spans="2:13" x14ac:dyDescent="0.25">
      <c r="B301" s="58"/>
      <c r="C301" s="57" t="s">
        <v>249</v>
      </c>
      <c r="F301" s="9"/>
      <c r="I301" s="9"/>
      <c r="K301"/>
      <c r="L301"/>
      <c r="M301"/>
    </row>
    <row r="302" spans="2:13" x14ac:dyDescent="0.25">
      <c r="B302" s="58"/>
      <c r="C302" s="57" t="s">
        <v>249</v>
      </c>
      <c r="F302" s="9"/>
      <c r="I302" s="9"/>
      <c r="K302"/>
      <c r="L302"/>
      <c r="M302"/>
    </row>
    <row r="303" spans="2:13" x14ac:dyDescent="0.25">
      <c r="B303" s="58"/>
      <c r="C303" s="57" t="s">
        <v>249</v>
      </c>
      <c r="F303" s="9"/>
      <c r="I303" s="9"/>
      <c r="K303"/>
      <c r="L303"/>
      <c r="M303"/>
    </row>
    <row r="304" spans="2:13" x14ac:dyDescent="0.25">
      <c r="B304" s="58"/>
      <c r="C304" s="57" t="s">
        <v>249</v>
      </c>
      <c r="F304" s="9"/>
      <c r="I304" s="9"/>
      <c r="K304"/>
      <c r="L304"/>
      <c r="M304"/>
    </row>
    <row r="305" spans="2:13" x14ac:dyDescent="0.25">
      <c r="B305" s="58"/>
      <c r="C305" s="57" t="s">
        <v>249</v>
      </c>
      <c r="F305" s="9"/>
      <c r="I305" s="9"/>
      <c r="K305"/>
      <c r="L305"/>
      <c r="M305"/>
    </row>
    <row r="306" spans="2:13" x14ac:dyDescent="0.25">
      <c r="B306" s="58"/>
      <c r="C306" s="57" t="s">
        <v>249</v>
      </c>
      <c r="F306" s="9"/>
      <c r="I306" s="9"/>
      <c r="K306"/>
      <c r="L306"/>
      <c r="M306"/>
    </row>
    <row r="307" spans="2:13" x14ac:dyDescent="0.25">
      <c r="B307" s="58"/>
      <c r="C307" s="57" t="s">
        <v>249</v>
      </c>
      <c r="F307" s="9"/>
      <c r="I307" s="9"/>
      <c r="K307"/>
      <c r="L307"/>
      <c r="M307"/>
    </row>
    <row r="308" spans="2:13" x14ac:dyDescent="0.25">
      <c r="B308" s="58"/>
      <c r="C308" s="57" t="s">
        <v>249</v>
      </c>
      <c r="F308" s="9"/>
      <c r="I308" s="9"/>
      <c r="K308"/>
      <c r="L308"/>
      <c r="M308"/>
    </row>
    <row r="309" spans="2:13" x14ac:dyDescent="0.25">
      <c r="B309" s="58"/>
      <c r="C309" s="57" t="s">
        <v>249</v>
      </c>
      <c r="F309" s="9"/>
      <c r="I309" s="9"/>
      <c r="K309"/>
      <c r="L309"/>
      <c r="M309"/>
    </row>
    <row r="310" spans="2:13" x14ac:dyDescent="0.25">
      <c r="B310" s="58"/>
      <c r="C310" s="57" t="s">
        <v>249</v>
      </c>
      <c r="F310" s="9"/>
      <c r="I310" s="9"/>
      <c r="K310"/>
      <c r="L310"/>
      <c r="M310"/>
    </row>
    <row r="311" spans="2:13" x14ac:dyDescent="0.25">
      <c r="B311" s="58"/>
      <c r="C311" s="57" t="s">
        <v>249</v>
      </c>
      <c r="F311" s="9"/>
      <c r="I311" s="9"/>
      <c r="K311"/>
      <c r="L311"/>
      <c r="M311"/>
    </row>
    <row r="312" spans="2:13" x14ac:dyDescent="0.25">
      <c r="B312" s="58"/>
      <c r="C312" s="57" t="s">
        <v>249</v>
      </c>
      <c r="F312" s="9"/>
      <c r="I312" s="9"/>
      <c r="K312"/>
      <c r="L312"/>
      <c r="M312"/>
    </row>
    <row r="313" spans="2:13" x14ac:dyDescent="0.25">
      <c r="B313" s="58"/>
      <c r="C313" s="57" t="s">
        <v>249</v>
      </c>
      <c r="F313" s="9"/>
      <c r="I313" s="9"/>
      <c r="K313"/>
      <c r="L313"/>
      <c r="M313"/>
    </row>
    <row r="314" spans="2:13" x14ac:dyDescent="0.25">
      <c r="B314" s="58"/>
      <c r="C314" s="57" t="s">
        <v>249</v>
      </c>
      <c r="F314" s="9"/>
      <c r="I314" s="9"/>
      <c r="K314"/>
      <c r="L314"/>
      <c r="M314"/>
    </row>
    <row r="315" spans="2:13" x14ac:dyDescent="0.25">
      <c r="B315" s="58"/>
      <c r="C315" s="57" t="s">
        <v>249</v>
      </c>
      <c r="F315" s="9"/>
      <c r="I315" s="9"/>
      <c r="K315"/>
      <c r="L315"/>
      <c r="M315"/>
    </row>
    <row r="316" spans="2:13" x14ac:dyDescent="0.25">
      <c r="B316" s="58"/>
      <c r="C316" s="57" t="s">
        <v>249</v>
      </c>
      <c r="F316" s="9"/>
      <c r="I316" s="9"/>
      <c r="K316"/>
      <c r="L316"/>
      <c r="M316"/>
    </row>
    <row r="317" spans="2:13" x14ac:dyDescent="0.25">
      <c r="B317" s="58"/>
      <c r="C317" s="57" t="s">
        <v>249</v>
      </c>
      <c r="F317" s="9"/>
      <c r="I317" s="9"/>
      <c r="K317"/>
      <c r="L317"/>
      <c r="M317"/>
    </row>
    <row r="318" spans="2:13" x14ac:dyDescent="0.25">
      <c r="B318" s="58"/>
      <c r="C318" s="57" t="s">
        <v>249</v>
      </c>
      <c r="F318" s="9"/>
      <c r="I318" s="9"/>
      <c r="K318"/>
      <c r="L318"/>
      <c r="M318"/>
    </row>
    <row r="319" spans="2:13" x14ac:dyDescent="0.25">
      <c r="B319" s="58"/>
      <c r="C319" s="57" t="s">
        <v>249</v>
      </c>
      <c r="F319" s="9"/>
      <c r="I319" s="9"/>
      <c r="K319"/>
      <c r="L319"/>
      <c r="M319"/>
    </row>
    <row r="320" spans="2:13" x14ac:dyDescent="0.25">
      <c r="B320" s="58"/>
      <c r="C320" s="57" t="s">
        <v>249</v>
      </c>
      <c r="F320" s="9"/>
      <c r="I320" s="9"/>
      <c r="K320"/>
      <c r="L320"/>
      <c r="M320"/>
    </row>
    <row r="321" spans="2:13" x14ac:dyDescent="0.25">
      <c r="B321" s="58"/>
      <c r="C321" s="57" t="s">
        <v>249</v>
      </c>
      <c r="F321" s="9"/>
      <c r="I321" s="9"/>
      <c r="K321"/>
      <c r="L321"/>
      <c r="M321"/>
    </row>
    <row r="322" spans="2:13" x14ac:dyDescent="0.25">
      <c r="B322" s="58"/>
      <c r="C322" s="57" t="s">
        <v>249</v>
      </c>
      <c r="F322" s="9"/>
      <c r="I322" s="9"/>
      <c r="K322"/>
      <c r="L322"/>
      <c r="M322"/>
    </row>
    <row r="323" spans="2:13" x14ac:dyDescent="0.25">
      <c r="B323" s="58"/>
      <c r="C323" s="57" t="s">
        <v>249</v>
      </c>
      <c r="F323" s="9"/>
      <c r="I323" s="9"/>
      <c r="K323"/>
      <c r="L323"/>
      <c r="M323"/>
    </row>
    <row r="324" spans="2:13" x14ac:dyDescent="0.25">
      <c r="B324" s="58"/>
      <c r="C324" s="57" t="s">
        <v>249</v>
      </c>
      <c r="F324" s="9"/>
      <c r="I324" s="9"/>
      <c r="K324"/>
      <c r="L324"/>
      <c r="M324"/>
    </row>
    <row r="325" spans="2:13" x14ac:dyDescent="0.25">
      <c r="B325" s="58"/>
      <c r="C325" s="57" t="s">
        <v>249</v>
      </c>
      <c r="F325" s="9"/>
      <c r="I325" s="9"/>
      <c r="K325"/>
      <c r="L325"/>
      <c r="M325"/>
    </row>
    <row r="326" spans="2:13" x14ac:dyDescent="0.25">
      <c r="B326" s="58"/>
      <c r="C326" s="57" t="s">
        <v>249</v>
      </c>
      <c r="F326" s="9"/>
      <c r="I326" s="9"/>
      <c r="K326"/>
      <c r="L326"/>
      <c r="M326"/>
    </row>
    <row r="327" spans="2:13" x14ac:dyDescent="0.25">
      <c r="B327" s="58"/>
      <c r="C327" s="57" t="s">
        <v>249</v>
      </c>
      <c r="F327" s="9"/>
      <c r="I327" s="9"/>
      <c r="K327"/>
      <c r="L327"/>
      <c r="M327"/>
    </row>
    <row r="328" spans="2:13" x14ac:dyDescent="0.25">
      <c r="B328" s="58"/>
      <c r="C328" s="57" t="s">
        <v>249</v>
      </c>
      <c r="F328" s="9"/>
      <c r="I328" s="9"/>
      <c r="K328"/>
      <c r="L328"/>
      <c r="M328"/>
    </row>
    <row r="329" spans="2:13" x14ac:dyDescent="0.25">
      <c r="B329" s="58"/>
      <c r="C329" s="57" t="s">
        <v>249</v>
      </c>
      <c r="F329" s="9"/>
      <c r="I329" s="9"/>
      <c r="K329"/>
      <c r="L329"/>
      <c r="M329"/>
    </row>
    <row r="330" spans="2:13" x14ac:dyDescent="0.25">
      <c r="B330" s="58"/>
      <c r="C330" s="57" t="s">
        <v>249</v>
      </c>
      <c r="F330" s="9"/>
      <c r="I330" s="9"/>
      <c r="K330"/>
      <c r="L330"/>
      <c r="M330"/>
    </row>
    <row r="331" spans="2:13" x14ac:dyDescent="0.25">
      <c r="B331" s="58"/>
      <c r="C331" s="57" t="s">
        <v>249</v>
      </c>
      <c r="F331" s="9"/>
      <c r="I331" s="9"/>
      <c r="K331"/>
      <c r="L331"/>
      <c r="M331"/>
    </row>
    <row r="332" spans="2:13" x14ac:dyDescent="0.25">
      <c r="B332" s="58"/>
      <c r="C332" s="57" t="s">
        <v>249</v>
      </c>
      <c r="F332" s="9"/>
      <c r="I332" s="9"/>
      <c r="K332"/>
      <c r="L332"/>
      <c r="M332"/>
    </row>
    <row r="333" spans="2:13" x14ac:dyDescent="0.25">
      <c r="B333" s="58"/>
      <c r="C333" s="57" t="s">
        <v>249</v>
      </c>
      <c r="F333" s="9"/>
      <c r="I333" s="9"/>
      <c r="K333"/>
      <c r="L333"/>
      <c r="M333"/>
    </row>
    <row r="334" spans="2:13" x14ac:dyDescent="0.25">
      <c r="B334" s="58"/>
      <c r="C334" s="57" t="s">
        <v>249</v>
      </c>
      <c r="F334" s="9"/>
      <c r="I334" s="9"/>
      <c r="K334"/>
      <c r="L334"/>
      <c r="M334"/>
    </row>
    <row r="335" spans="2:13" x14ac:dyDescent="0.25">
      <c r="B335" s="58"/>
      <c r="C335" s="57" t="s">
        <v>249</v>
      </c>
      <c r="F335" s="9"/>
      <c r="I335" s="9"/>
      <c r="K335"/>
      <c r="L335"/>
      <c r="M335"/>
    </row>
    <row r="336" spans="2:13" x14ac:dyDescent="0.25">
      <c r="B336" s="58"/>
      <c r="C336" s="57" t="s">
        <v>249</v>
      </c>
      <c r="F336" s="9"/>
      <c r="I336" s="9"/>
      <c r="K336"/>
      <c r="L336"/>
      <c r="M336"/>
    </row>
    <row r="337" spans="2:13" x14ac:dyDescent="0.25">
      <c r="B337" s="58"/>
      <c r="C337" s="57" t="s">
        <v>249</v>
      </c>
      <c r="F337" s="9"/>
      <c r="I337" s="9"/>
      <c r="K337"/>
      <c r="L337"/>
      <c r="M337"/>
    </row>
    <row r="338" spans="2:13" x14ac:dyDescent="0.25">
      <c r="B338" s="58"/>
      <c r="C338" s="57" t="s">
        <v>249</v>
      </c>
      <c r="F338" s="9"/>
      <c r="I338" s="9"/>
      <c r="K338"/>
      <c r="L338"/>
      <c r="M338"/>
    </row>
    <row r="339" spans="2:13" x14ac:dyDescent="0.25">
      <c r="B339" s="58"/>
      <c r="C339" s="57" t="s">
        <v>249</v>
      </c>
      <c r="F339" s="9"/>
      <c r="I339" s="9"/>
      <c r="K339"/>
      <c r="L339"/>
      <c r="M339"/>
    </row>
    <row r="340" spans="2:13" x14ac:dyDescent="0.25">
      <c r="B340" s="58"/>
      <c r="C340" s="57" t="s">
        <v>249</v>
      </c>
      <c r="F340" s="9"/>
      <c r="I340" s="9"/>
      <c r="K340"/>
      <c r="L340"/>
      <c r="M340"/>
    </row>
    <row r="341" spans="2:13" x14ac:dyDescent="0.25">
      <c r="B341" s="58"/>
      <c r="C341" s="57" t="s">
        <v>249</v>
      </c>
      <c r="F341" s="9"/>
      <c r="I341" s="9"/>
      <c r="K341"/>
      <c r="L341"/>
      <c r="M341"/>
    </row>
    <row r="342" spans="2:13" x14ac:dyDescent="0.25">
      <c r="B342" s="58"/>
      <c r="C342" s="57" t="s">
        <v>249</v>
      </c>
      <c r="F342" s="9"/>
      <c r="I342" s="9"/>
      <c r="K342"/>
      <c r="L342"/>
      <c r="M342"/>
    </row>
    <row r="343" spans="2:13" x14ac:dyDescent="0.25">
      <c r="B343" s="58"/>
      <c r="C343" s="57" t="s">
        <v>249</v>
      </c>
      <c r="F343" s="9"/>
      <c r="I343" s="9"/>
      <c r="K343"/>
      <c r="L343"/>
      <c r="M343"/>
    </row>
    <row r="344" spans="2:13" x14ac:dyDescent="0.25">
      <c r="B344" s="58"/>
      <c r="C344" s="57" t="s">
        <v>249</v>
      </c>
      <c r="F344" s="9"/>
      <c r="I344" s="9"/>
      <c r="K344"/>
      <c r="L344"/>
      <c r="M344"/>
    </row>
    <row r="345" spans="2:13" x14ac:dyDescent="0.25">
      <c r="B345" s="58"/>
      <c r="C345" s="57" t="s">
        <v>249</v>
      </c>
      <c r="F345" s="9"/>
      <c r="I345" s="9"/>
      <c r="K345"/>
      <c r="L345"/>
      <c r="M345"/>
    </row>
    <row r="346" spans="2:13" x14ac:dyDescent="0.25">
      <c r="B346" s="58"/>
      <c r="C346" s="57" t="s">
        <v>249</v>
      </c>
      <c r="F346" s="9"/>
      <c r="I346" s="9"/>
      <c r="K346"/>
      <c r="L346"/>
      <c r="M346"/>
    </row>
    <row r="347" spans="2:13" x14ac:dyDescent="0.25">
      <c r="B347" s="58"/>
      <c r="C347" s="57" t="s">
        <v>249</v>
      </c>
      <c r="F347" s="9"/>
      <c r="I347" s="9"/>
      <c r="K347"/>
      <c r="L347"/>
      <c r="M347"/>
    </row>
    <row r="348" spans="2:13" x14ac:dyDescent="0.25">
      <c r="B348" s="58"/>
      <c r="C348" s="57" t="s">
        <v>249</v>
      </c>
      <c r="F348" s="9"/>
      <c r="I348" s="9"/>
      <c r="K348"/>
      <c r="L348"/>
      <c r="M348"/>
    </row>
    <row r="349" spans="2:13" x14ac:dyDescent="0.25">
      <c r="B349" s="58"/>
      <c r="C349" s="57" t="s">
        <v>249</v>
      </c>
      <c r="F349" s="9"/>
      <c r="I349" s="9"/>
      <c r="K349"/>
      <c r="L349"/>
      <c r="M349"/>
    </row>
    <row r="350" spans="2:13" x14ac:dyDescent="0.25">
      <c r="B350" s="58"/>
      <c r="C350" s="57" t="s">
        <v>249</v>
      </c>
      <c r="F350" s="9"/>
      <c r="I350" s="9"/>
      <c r="K350"/>
      <c r="L350"/>
      <c r="M350"/>
    </row>
    <row r="351" spans="2:13" x14ac:dyDescent="0.25">
      <c r="B351" s="58"/>
      <c r="C351" s="57" t="s">
        <v>249</v>
      </c>
      <c r="F351" s="9"/>
      <c r="I351" s="9"/>
      <c r="K351"/>
      <c r="L351"/>
      <c r="M351"/>
    </row>
    <row r="352" spans="2:13" x14ac:dyDescent="0.25">
      <c r="B352" s="58"/>
      <c r="C352" s="57" t="s">
        <v>249</v>
      </c>
      <c r="F352" s="9"/>
      <c r="I352" s="9"/>
      <c r="K352"/>
      <c r="L352"/>
      <c r="M352"/>
    </row>
    <row r="353" spans="2:13" x14ac:dyDescent="0.25">
      <c r="B353" s="58"/>
      <c r="C353" s="57" t="s">
        <v>249</v>
      </c>
      <c r="F353" s="9"/>
      <c r="I353" s="9"/>
      <c r="K353"/>
      <c r="L353"/>
      <c r="M353"/>
    </row>
    <row r="354" spans="2:13" x14ac:dyDescent="0.25">
      <c r="B354" s="58"/>
      <c r="C354" s="57" t="s">
        <v>249</v>
      </c>
      <c r="F354" s="9"/>
      <c r="I354" s="9"/>
      <c r="K354"/>
      <c r="L354"/>
      <c r="M354"/>
    </row>
    <row r="355" spans="2:13" x14ac:dyDescent="0.25">
      <c r="B355" s="58"/>
      <c r="C355" s="57" t="s">
        <v>249</v>
      </c>
      <c r="F355" s="9"/>
      <c r="I355" s="9"/>
      <c r="K355"/>
      <c r="L355"/>
      <c r="M355"/>
    </row>
    <row r="356" spans="2:13" x14ac:dyDescent="0.25">
      <c r="B356" s="58"/>
      <c r="C356" s="57" t="s">
        <v>249</v>
      </c>
      <c r="F356" s="9"/>
      <c r="I356" s="9"/>
      <c r="K356"/>
      <c r="L356"/>
      <c r="M356"/>
    </row>
    <row r="357" spans="2:13" x14ac:dyDescent="0.25">
      <c r="B357" s="58"/>
      <c r="C357" s="57" t="s">
        <v>249</v>
      </c>
      <c r="F357" s="9"/>
      <c r="I357" s="9"/>
      <c r="K357"/>
      <c r="L357"/>
      <c r="M357"/>
    </row>
    <row r="358" spans="2:13" x14ac:dyDescent="0.25">
      <c r="B358" s="58"/>
      <c r="C358" s="57" t="s">
        <v>249</v>
      </c>
      <c r="F358" s="9"/>
      <c r="I358" s="9"/>
      <c r="K358"/>
      <c r="L358"/>
      <c r="M358"/>
    </row>
    <row r="359" spans="2:13" x14ac:dyDescent="0.25">
      <c r="B359" s="58"/>
      <c r="C359" s="57" t="s">
        <v>249</v>
      </c>
      <c r="F359" s="9"/>
      <c r="I359" s="9"/>
      <c r="K359"/>
      <c r="L359"/>
      <c r="M359"/>
    </row>
    <row r="360" spans="2:13" x14ac:dyDescent="0.25">
      <c r="B360" s="58"/>
      <c r="C360" s="57" t="s">
        <v>249</v>
      </c>
      <c r="F360" s="9"/>
      <c r="I360" s="9"/>
      <c r="K360"/>
      <c r="L360"/>
      <c r="M360"/>
    </row>
    <row r="361" spans="2:13" x14ac:dyDescent="0.25">
      <c r="B361" s="58"/>
      <c r="C361" s="57" t="s">
        <v>249</v>
      </c>
      <c r="F361" s="9"/>
      <c r="I361" s="9"/>
      <c r="K361"/>
      <c r="L361"/>
      <c r="M361"/>
    </row>
    <row r="362" spans="2:13" x14ac:dyDescent="0.25">
      <c r="B362" s="58"/>
      <c r="C362" s="57" t="s">
        <v>249</v>
      </c>
      <c r="F362" s="9"/>
      <c r="I362" s="9"/>
      <c r="K362"/>
      <c r="L362"/>
      <c r="M362"/>
    </row>
    <row r="363" spans="2:13" x14ac:dyDescent="0.25">
      <c r="B363" s="58"/>
      <c r="C363" s="57" t="s">
        <v>249</v>
      </c>
      <c r="F363" s="9"/>
      <c r="I363" s="9"/>
      <c r="K363"/>
      <c r="L363"/>
      <c r="M363"/>
    </row>
    <row r="364" spans="2:13" x14ac:dyDescent="0.25">
      <c r="B364" s="58"/>
      <c r="C364" s="57" t="s">
        <v>249</v>
      </c>
      <c r="F364" s="9"/>
      <c r="I364" s="9"/>
      <c r="K364"/>
      <c r="L364"/>
      <c r="M364"/>
    </row>
    <row r="365" spans="2:13" x14ac:dyDescent="0.25">
      <c r="B365" s="58"/>
      <c r="C365" s="57" t="s">
        <v>249</v>
      </c>
      <c r="F365" s="9"/>
      <c r="I365" s="9"/>
      <c r="K365"/>
      <c r="L365"/>
      <c r="M365"/>
    </row>
    <row r="366" spans="2:13" x14ac:dyDescent="0.25">
      <c r="B366" s="58"/>
      <c r="C366" s="57" t="s">
        <v>249</v>
      </c>
      <c r="F366" s="9"/>
      <c r="I366" s="9"/>
      <c r="K366"/>
      <c r="L366"/>
      <c r="M366"/>
    </row>
    <row r="367" spans="2:13" x14ac:dyDescent="0.25">
      <c r="B367" s="58"/>
      <c r="C367" s="57" t="s">
        <v>249</v>
      </c>
      <c r="F367" s="9"/>
      <c r="I367" s="9"/>
      <c r="K367"/>
      <c r="L367"/>
      <c r="M367"/>
    </row>
    <row r="368" spans="2:13" x14ac:dyDescent="0.25">
      <c r="B368" s="58"/>
      <c r="C368" s="57" t="s">
        <v>249</v>
      </c>
      <c r="F368" s="9"/>
      <c r="I368" s="9"/>
      <c r="K368"/>
      <c r="L368"/>
      <c r="M368"/>
    </row>
    <row r="369" spans="2:13" x14ac:dyDescent="0.25">
      <c r="B369" s="58"/>
      <c r="C369" s="57" t="s">
        <v>249</v>
      </c>
      <c r="F369" s="9"/>
      <c r="I369" s="9"/>
      <c r="K369"/>
      <c r="L369"/>
      <c r="M369"/>
    </row>
    <row r="370" spans="2:13" x14ac:dyDescent="0.25">
      <c r="B370" s="58"/>
      <c r="C370" s="57" t="s">
        <v>249</v>
      </c>
      <c r="F370" s="9"/>
      <c r="I370" s="9"/>
      <c r="K370"/>
      <c r="L370"/>
      <c r="M370"/>
    </row>
    <row r="371" spans="2:13" x14ac:dyDescent="0.25">
      <c r="B371" s="58"/>
      <c r="C371" s="57" t="s">
        <v>249</v>
      </c>
      <c r="F371" s="9"/>
      <c r="I371" s="9"/>
      <c r="K371"/>
      <c r="L371"/>
      <c r="M371"/>
    </row>
    <row r="372" spans="2:13" x14ac:dyDescent="0.25">
      <c r="B372" s="58"/>
      <c r="C372" s="57" t="s">
        <v>249</v>
      </c>
      <c r="F372" s="9"/>
      <c r="I372" s="9"/>
      <c r="K372"/>
      <c r="L372"/>
      <c r="M372"/>
    </row>
    <row r="373" spans="2:13" x14ac:dyDescent="0.25">
      <c r="B373" s="58"/>
      <c r="C373" s="57" t="s">
        <v>249</v>
      </c>
      <c r="F373" s="9"/>
      <c r="I373" s="9"/>
      <c r="K373"/>
      <c r="L373"/>
      <c r="M373"/>
    </row>
    <row r="374" spans="2:13" x14ac:dyDescent="0.25">
      <c r="B374" s="58"/>
      <c r="C374" s="57" t="s">
        <v>249</v>
      </c>
      <c r="F374" s="9"/>
      <c r="I374" s="9"/>
      <c r="K374"/>
      <c r="L374"/>
      <c r="M374"/>
    </row>
    <row r="375" spans="2:13" x14ac:dyDescent="0.25">
      <c r="B375" s="58"/>
      <c r="C375" s="57" t="s">
        <v>249</v>
      </c>
      <c r="F375" s="9"/>
      <c r="I375" s="9"/>
      <c r="K375"/>
      <c r="L375"/>
      <c r="M375"/>
    </row>
    <row r="376" spans="2:13" x14ac:dyDescent="0.25">
      <c r="B376" s="58"/>
      <c r="C376" s="57" t="s">
        <v>249</v>
      </c>
      <c r="F376" s="9"/>
      <c r="I376" s="9"/>
      <c r="K376"/>
      <c r="L376"/>
      <c r="M376"/>
    </row>
    <row r="377" spans="2:13" x14ac:dyDescent="0.25">
      <c r="B377" s="58"/>
      <c r="C377" s="57" t="s">
        <v>249</v>
      </c>
      <c r="F377" s="9"/>
      <c r="I377" s="9"/>
      <c r="K377"/>
      <c r="L377"/>
      <c r="M377"/>
    </row>
    <row r="378" spans="2:13" x14ac:dyDescent="0.25">
      <c r="B378" s="58"/>
      <c r="C378" s="57" t="s">
        <v>249</v>
      </c>
      <c r="F378" s="9"/>
      <c r="I378" s="9"/>
      <c r="K378"/>
      <c r="L378"/>
      <c r="M378"/>
    </row>
    <row r="379" spans="2:13" x14ac:dyDescent="0.25">
      <c r="B379" s="58"/>
      <c r="C379" s="57" t="s">
        <v>249</v>
      </c>
      <c r="F379" s="9"/>
      <c r="I379" s="9"/>
      <c r="K379"/>
      <c r="L379"/>
      <c r="M379"/>
    </row>
    <row r="380" spans="2:13" x14ac:dyDescent="0.25">
      <c r="B380" s="58"/>
      <c r="C380" s="57" t="s">
        <v>249</v>
      </c>
      <c r="F380" s="9"/>
      <c r="I380" s="9"/>
      <c r="K380"/>
      <c r="L380"/>
      <c r="M380"/>
    </row>
    <row r="381" spans="2:13" x14ac:dyDescent="0.25">
      <c r="B381" s="58"/>
      <c r="C381" s="57" t="s">
        <v>249</v>
      </c>
      <c r="F381" s="9"/>
      <c r="I381" s="9"/>
      <c r="K381"/>
      <c r="L381"/>
      <c r="M381"/>
    </row>
    <row r="382" spans="2:13" x14ac:dyDescent="0.25">
      <c r="B382" s="58"/>
      <c r="C382" s="57" t="s">
        <v>249</v>
      </c>
      <c r="F382" s="9"/>
      <c r="I382" s="9"/>
      <c r="K382"/>
      <c r="L382"/>
      <c r="M382"/>
    </row>
    <row r="383" spans="2:13" x14ac:dyDescent="0.25">
      <c r="B383" s="58"/>
      <c r="C383" s="57" t="s">
        <v>249</v>
      </c>
      <c r="F383" s="9"/>
      <c r="I383" s="9"/>
      <c r="K383"/>
      <c r="L383"/>
      <c r="M383"/>
    </row>
    <row r="384" spans="2:13" x14ac:dyDescent="0.25">
      <c r="B384" s="58"/>
      <c r="C384" s="57" t="s">
        <v>249</v>
      </c>
      <c r="F384" s="9"/>
      <c r="I384" s="9"/>
      <c r="K384"/>
      <c r="L384"/>
      <c r="M384"/>
    </row>
    <row r="385" spans="2:13" x14ac:dyDescent="0.25">
      <c r="B385" s="58"/>
      <c r="C385" s="57" t="s">
        <v>249</v>
      </c>
      <c r="F385" s="9"/>
      <c r="I385" s="9"/>
      <c r="K385"/>
      <c r="L385"/>
      <c r="M385"/>
    </row>
    <row r="386" spans="2:13" x14ac:dyDescent="0.25">
      <c r="B386" s="58"/>
      <c r="C386" s="57" t="s">
        <v>249</v>
      </c>
      <c r="F386" s="9"/>
      <c r="I386" s="9"/>
      <c r="K386"/>
      <c r="L386"/>
      <c r="M386"/>
    </row>
    <row r="387" spans="2:13" x14ac:dyDescent="0.25">
      <c r="B387" s="58"/>
      <c r="C387" s="57" t="s">
        <v>249</v>
      </c>
      <c r="F387" s="9"/>
      <c r="I387" s="9"/>
      <c r="K387"/>
      <c r="L387"/>
      <c r="M387"/>
    </row>
    <row r="388" spans="2:13" x14ac:dyDescent="0.25">
      <c r="B388" s="58"/>
      <c r="C388" s="57" t="s">
        <v>249</v>
      </c>
      <c r="F388" s="9"/>
      <c r="I388" s="9"/>
      <c r="K388"/>
      <c r="L388"/>
      <c r="M388"/>
    </row>
    <row r="389" spans="2:13" x14ac:dyDescent="0.25">
      <c r="B389" s="58"/>
      <c r="C389" s="57" t="s">
        <v>249</v>
      </c>
      <c r="F389" s="9"/>
      <c r="I389" s="9"/>
      <c r="K389"/>
      <c r="L389"/>
      <c r="M389"/>
    </row>
    <row r="390" spans="2:13" x14ac:dyDescent="0.25">
      <c r="B390" s="58"/>
      <c r="C390" s="57" t="s">
        <v>249</v>
      </c>
      <c r="F390" s="9"/>
      <c r="I390" s="9"/>
      <c r="K390"/>
      <c r="L390"/>
      <c r="M390"/>
    </row>
    <row r="391" spans="2:13" x14ac:dyDescent="0.25">
      <c r="B391" s="58"/>
      <c r="C391" s="57" t="s">
        <v>249</v>
      </c>
      <c r="F391" s="9"/>
      <c r="I391" s="9"/>
      <c r="K391"/>
      <c r="L391"/>
      <c r="M391"/>
    </row>
    <row r="392" spans="2:13" x14ac:dyDescent="0.25">
      <c r="B392" s="58"/>
      <c r="C392" s="57" t="s">
        <v>249</v>
      </c>
      <c r="F392" s="9"/>
      <c r="I392" s="9"/>
      <c r="K392"/>
      <c r="L392"/>
      <c r="M392"/>
    </row>
    <row r="393" spans="2:13" x14ac:dyDescent="0.25">
      <c r="B393" s="58"/>
      <c r="C393" s="57" t="s">
        <v>249</v>
      </c>
      <c r="F393" s="9"/>
      <c r="I393" s="9"/>
      <c r="K393"/>
      <c r="L393"/>
      <c r="M393"/>
    </row>
    <row r="394" spans="2:13" x14ac:dyDescent="0.25">
      <c r="B394" s="58"/>
      <c r="C394" s="57" t="s">
        <v>249</v>
      </c>
      <c r="F394" s="9"/>
      <c r="I394" s="9"/>
      <c r="K394"/>
      <c r="L394"/>
      <c r="M394"/>
    </row>
    <row r="395" spans="2:13" x14ac:dyDescent="0.25">
      <c r="B395" s="58"/>
      <c r="C395" s="57" t="s">
        <v>249</v>
      </c>
      <c r="F395" s="9"/>
      <c r="I395" s="9"/>
      <c r="K395"/>
      <c r="L395"/>
      <c r="M395"/>
    </row>
    <row r="396" spans="2:13" x14ac:dyDescent="0.25">
      <c r="B396" s="58"/>
      <c r="C396" s="57" t="s">
        <v>249</v>
      </c>
      <c r="F396" s="9"/>
      <c r="I396" s="9"/>
      <c r="K396"/>
      <c r="L396"/>
      <c r="M396"/>
    </row>
    <row r="397" spans="2:13" x14ac:dyDescent="0.25">
      <c r="B397" s="58"/>
      <c r="C397" s="57" t="s">
        <v>249</v>
      </c>
      <c r="F397" s="9"/>
      <c r="I397" s="9"/>
      <c r="K397"/>
      <c r="L397"/>
      <c r="M397"/>
    </row>
    <row r="398" spans="2:13" x14ac:dyDescent="0.25">
      <c r="B398" s="58"/>
      <c r="C398" s="57" t="s">
        <v>249</v>
      </c>
      <c r="F398" s="9"/>
      <c r="I398" s="9"/>
      <c r="K398"/>
      <c r="L398"/>
      <c r="M398"/>
    </row>
    <row r="399" spans="2:13" x14ac:dyDescent="0.25">
      <c r="B399" s="58"/>
      <c r="C399" s="57" t="s">
        <v>249</v>
      </c>
      <c r="F399" s="9"/>
      <c r="I399" s="9"/>
      <c r="K399"/>
      <c r="L399"/>
      <c r="M399"/>
    </row>
    <row r="400" spans="2:13" x14ac:dyDescent="0.25">
      <c r="B400" s="58"/>
      <c r="C400" s="57" t="s">
        <v>249</v>
      </c>
      <c r="F400" s="9"/>
      <c r="I400" s="9"/>
      <c r="K400"/>
      <c r="L400"/>
      <c r="M400"/>
    </row>
    <row r="401" spans="2:13" x14ac:dyDescent="0.25">
      <c r="B401" s="58"/>
      <c r="C401" s="57" t="s">
        <v>249</v>
      </c>
      <c r="F401" s="9"/>
      <c r="I401" s="9"/>
      <c r="K401"/>
      <c r="L401"/>
      <c r="M401"/>
    </row>
    <row r="402" spans="2:13" x14ac:dyDescent="0.25">
      <c r="B402" s="58"/>
      <c r="C402" s="57" t="s">
        <v>249</v>
      </c>
      <c r="F402" s="9"/>
      <c r="I402" s="9"/>
      <c r="K402"/>
      <c r="L402"/>
      <c r="M402"/>
    </row>
    <row r="403" spans="2:13" x14ac:dyDescent="0.25">
      <c r="B403" s="58"/>
      <c r="C403" s="57" t="s">
        <v>249</v>
      </c>
      <c r="F403" s="9"/>
      <c r="I403" s="9"/>
      <c r="K403"/>
      <c r="L403"/>
      <c r="M403"/>
    </row>
    <row r="404" spans="2:13" x14ac:dyDescent="0.25">
      <c r="B404" s="58"/>
      <c r="C404" s="57" t="s">
        <v>249</v>
      </c>
      <c r="F404" s="9"/>
      <c r="I404" s="9"/>
      <c r="K404"/>
      <c r="L404"/>
      <c r="M404"/>
    </row>
    <row r="405" spans="2:13" x14ac:dyDescent="0.25">
      <c r="B405" s="58"/>
      <c r="C405" s="57" t="s">
        <v>249</v>
      </c>
      <c r="F405" s="9"/>
      <c r="I405" s="9"/>
      <c r="K405"/>
      <c r="L405"/>
      <c r="M405"/>
    </row>
    <row r="406" spans="2:13" x14ac:dyDescent="0.25">
      <c r="B406" s="58"/>
      <c r="C406" s="57" t="s">
        <v>249</v>
      </c>
      <c r="F406" s="9"/>
      <c r="I406" s="9"/>
      <c r="K406"/>
      <c r="L406"/>
      <c r="M406"/>
    </row>
    <row r="407" spans="2:13" x14ac:dyDescent="0.25">
      <c r="B407" s="58"/>
      <c r="C407" s="57" t="s">
        <v>249</v>
      </c>
      <c r="F407" s="9"/>
      <c r="I407" s="9"/>
      <c r="K407"/>
      <c r="L407"/>
      <c r="M407"/>
    </row>
    <row r="408" spans="2:13" x14ac:dyDescent="0.25">
      <c r="B408" s="58"/>
      <c r="C408" s="57" t="s">
        <v>249</v>
      </c>
      <c r="F408" s="9"/>
      <c r="I408" s="9"/>
      <c r="K408"/>
      <c r="L408"/>
      <c r="M408"/>
    </row>
    <row r="409" spans="2:13" x14ac:dyDescent="0.25">
      <c r="B409" s="58"/>
      <c r="C409" s="57" t="s">
        <v>249</v>
      </c>
      <c r="F409" s="9"/>
      <c r="I409" s="9"/>
      <c r="K409"/>
      <c r="L409"/>
      <c r="M409"/>
    </row>
    <row r="410" spans="2:13" x14ac:dyDescent="0.25">
      <c r="B410" s="58"/>
      <c r="C410" s="57" t="s">
        <v>249</v>
      </c>
      <c r="F410" s="9"/>
      <c r="I410" s="9"/>
      <c r="K410"/>
      <c r="L410"/>
      <c r="M410"/>
    </row>
    <row r="411" spans="2:13" x14ac:dyDescent="0.25">
      <c r="B411" s="58"/>
      <c r="C411" s="57" t="s">
        <v>249</v>
      </c>
      <c r="F411" s="9"/>
      <c r="I411" s="9"/>
      <c r="K411"/>
      <c r="L411"/>
      <c r="M411"/>
    </row>
    <row r="412" spans="2:13" x14ac:dyDescent="0.25">
      <c r="B412" s="58"/>
      <c r="C412" s="57" t="s">
        <v>249</v>
      </c>
      <c r="F412" s="9"/>
      <c r="I412" s="9"/>
      <c r="K412"/>
      <c r="L412"/>
      <c r="M412"/>
    </row>
    <row r="413" spans="2:13" x14ac:dyDescent="0.25">
      <c r="B413" s="58"/>
      <c r="C413" s="57" t="s">
        <v>249</v>
      </c>
      <c r="F413" s="9"/>
      <c r="I413" s="9"/>
      <c r="K413"/>
      <c r="L413"/>
      <c r="M413"/>
    </row>
    <row r="414" spans="2:13" x14ac:dyDescent="0.25">
      <c r="B414" s="58"/>
      <c r="C414" s="57" t="s">
        <v>249</v>
      </c>
      <c r="F414" s="9"/>
      <c r="I414" s="9"/>
      <c r="K414"/>
      <c r="L414"/>
      <c r="M414"/>
    </row>
    <row r="415" spans="2:13" x14ac:dyDescent="0.25">
      <c r="B415" s="58"/>
      <c r="C415" s="57" t="s">
        <v>249</v>
      </c>
      <c r="F415" s="9"/>
      <c r="I415" s="9"/>
      <c r="K415"/>
      <c r="L415"/>
      <c r="M415"/>
    </row>
    <row r="416" spans="2:13" x14ac:dyDescent="0.25">
      <c r="B416" s="58"/>
      <c r="C416" s="57" t="s">
        <v>249</v>
      </c>
      <c r="F416" s="9"/>
      <c r="I416" s="9"/>
      <c r="K416"/>
      <c r="L416"/>
      <c r="M416"/>
    </row>
    <row r="417" spans="2:13" x14ac:dyDescent="0.25">
      <c r="B417" s="58"/>
      <c r="C417" s="57" t="s">
        <v>249</v>
      </c>
      <c r="F417" s="9"/>
      <c r="I417" s="9"/>
      <c r="K417"/>
      <c r="L417"/>
      <c r="M417"/>
    </row>
    <row r="418" spans="2:13" x14ac:dyDescent="0.25">
      <c r="B418" s="58"/>
      <c r="C418" s="57" t="s">
        <v>249</v>
      </c>
      <c r="F418" s="9"/>
      <c r="I418" s="9"/>
      <c r="K418"/>
      <c r="L418"/>
      <c r="M418"/>
    </row>
    <row r="419" spans="2:13" x14ac:dyDescent="0.25">
      <c r="B419" s="58"/>
      <c r="C419" s="57" t="s">
        <v>249</v>
      </c>
      <c r="F419" s="9"/>
      <c r="I419" s="9"/>
      <c r="K419"/>
      <c r="L419"/>
      <c r="M419"/>
    </row>
    <row r="420" spans="2:13" x14ac:dyDescent="0.25">
      <c r="B420" s="58"/>
      <c r="C420" s="57" t="s">
        <v>249</v>
      </c>
      <c r="F420" s="9"/>
      <c r="I420" s="9"/>
      <c r="K420"/>
      <c r="L420"/>
      <c r="M420"/>
    </row>
    <row r="421" spans="2:13" x14ac:dyDescent="0.25">
      <c r="B421" s="58"/>
      <c r="C421" s="57" t="s">
        <v>249</v>
      </c>
      <c r="F421" s="9"/>
      <c r="I421" s="9"/>
      <c r="K421"/>
      <c r="L421"/>
      <c r="M421"/>
    </row>
    <row r="422" spans="2:13" x14ac:dyDescent="0.25">
      <c r="B422" s="58"/>
      <c r="C422" s="57" t="s">
        <v>249</v>
      </c>
      <c r="F422" s="9"/>
      <c r="I422" s="9"/>
      <c r="K422"/>
      <c r="L422"/>
      <c r="M422"/>
    </row>
    <row r="423" spans="2:13" x14ac:dyDescent="0.25">
      <c r="B423" s="58"/>
      <c r="C423" s="57" t="s">
        <v>249</v>
      </c>
      <c r="F423" s="9"/>
      <c r="I423" s="9"/>
      <c r="K423"/>
      <c r="L423"/>
      <c r="M423"/>
    </row>
    <row r="424" spans="2:13" x14ac:dyDescent="0.25">
      <c r="B424" s="58"/>
      <c r="C424" s="57" t="s">
        <v>249</v>
      </c>
      <c r="F424" s="9"/>
      <c r="I424" s="9"/>
      <c r="K424"/>
      <c r="L424"/>
      <c r="M424"/>
    </row>
    <row r="425" spans="2:13" x14ac:dyDescent="0.25">
      <c r="B425" s="58"/>
      <c r="C425" s="57" t="s">
        <v>249</v>
      </c>
      <c r="F425" s="9"/>
      <c r="I425" s="9"/>
      <c r="K425"/>
      <c r="L425"/>
      <c r="M425"/>
    </row>
    <row r="426" spans="2:13" x14ac:dyDescent="0.25">
      <c r="B426" s="58"/>
      <c r="C426" s="57" t="s">
        <v>249</v>
      </c>
      <c r="F426" s="9"/>
      <c r="I426" s="9"/>
      <c r="K426"/>
      <c r="L426"/>
      <c r="M426"/>
    </row>
    <row r="427" spans="2:13" x14ac:dyDescent="0.25">
      <c r="B427" s="58"/>
      <c r="C427" s="57" t="s">
        <v>249</v>
      </c>
      <c r="F427" s="9"/>
      <c r="I427" s="9"/>
      <c r="K427"/>
      <c r="L427"/>
      <c r="M427"/>
    </row>
    <row r="428" spans="2:13" x14ac:dyDescent="0.25">
      <c r="B428" s="58"/>
      <c r="C428" s="57" t="s">
        <v>249</v>
      </c>
      <c r="F428" s="9"/>
      <c r="I428" s="9"/>
      <c r="K428"/>
      <c r="L428"/>
      <c r="M428"/>
    </row>
    <row r="429" spans="2:13" x14ac:dyDescent="0.25">
      <c r="B429" s="58"/>
      <c r="C429" s="57" t="s">
        <v>249</v>
      </c>
      <c r="F429" s="9"/>
      <c r="I429" s="9"/>
      <c r="K429"/>
      <c r="L429"/>
      <c r="M429"/>
    </row>
    <row r="430" spans="2:13" x14ac:dyDescent="0.25">
      <c r="B430" s="58"/>
      <c r="C430" s="57" t="s">
        <v>249</v>
      </c>
      <c r="F430" s="9"/>
      <c r="I430" s="9"/>
      <c r="K430"/>
      <c r="L430"/>
      <c r="M430"/>
    </row>
    <row r="431" spans="2:13" x14ac:dyDescent="0.25">
      <c r="B431" s="58"/>
      <c r="C431" s="57" t="s">
        <v>249</v>
      </c>
      <c r="F431" s="9"/>
      <c r="I431" s="9"/>
      <c r="K431"/>
      <c r="L431"/>
      <c r="M431"/>
    </row>
    <row r="432" spans="2:13" x14ac:dyDescent="0.25">
      <c r="B432" s="58"/>
      <c r="C432" s="57" t="s">
        <v>249</v>
      </c>
      <c r="F432" s="9"/>
      <c r="I432" s="9"/>
      <c r="K432"/>
      <c r="L432"/>
      <c r="M432"/>
    </row>
    <row r="433" spans="2:13" x14ac:dyDescent="0.25">
      <c r="B433" s="58"/>
      <c r="C433" s="57" t="s">
        <v>249</v>
      </c>
      <c r="F433" s="9"/>
      <c r="I433" s="9"/>
      <c r="K433"/>
      <c r="L433"/>
      <c r="M433"/>
    </row>
    <row r="434" spans="2:13" x14ac:dyDescent="0.25">
      <c r="B434" s="58"/>
      <c r="C434" s="57" t="s">
        <v>249</v>
      </c>
      <c r="F434" s="9"/>
      <c r="I434" s="9"/>
      <c r="K434"/>
      <c r="L434"/>
      <c r="M434"/>
    </row>
    <row r="435" spans="2:13" x14ac:dyDescent="0.25">
      <c r="B435" s="58"/>
      <c r="C435" s="57" t="s">
        <v>249</v>
      </c>
      <c r="F435" s="9"/>
      <c r="I435" s="9"/>
      <c r="K435"/>
      <c r="L435"/>
      <c r="M435"/>
    </row>
    <row r="436" spans="2:13" x14ac:dyDescent="0.25">
      <c r="B436" s="58"/>
      <c r="C436" s="57" t="s">
        <v>249</v>
      </c>
      <c r="F436" s="9"/>
      <c r="I436" s="9"/>
      <c r="K436"/>
      <c r="L436"/>
      <c r="M436"/>
    </row>
    <row r="437" spans="2:13" x14ac:dyDescent="0.25">
      <c r="B437" s="58"/>
      <c r="C437" s="57" t="s">
        <v>249</v>
      </c>
      <c r="F437" s="9"/>
      <c r="I437" s="9"/>
      <c r="K437"/>
      <c r="L437"/>
      <c r="M437"/>
    </row>
    <row r="438" spans="2:13" x14ac:dyDescent="0.25">
      <c r="B438" s="58"/>
      <c r="C438" s="57" t="s">
        <v>249</v>
      </c>
      <c r="F438" s="9"/>
      <c r="I438" s="9"/>
      <c r="K438"/>
      <c r="L438"/>
      <c r="M438"/>
    </row>
    <row r="439" spans="2:13" x14ac:dyDescent="0.25">
      <c r="B439" s="58"/>
      <c r="C439" s="57" t="s">
        <v>249</v>
      </c>
      <c r="F439" s="9"/>
      <c r="I439" s="9"/>
      <c r="K439"/>
      <c r="L439"/>
      <c r="M439"/>
    </row>
    <row r="440" spans="2:13" x14ac:dyDescent="0.25">
      <c r="B440" s="58"/>
      <c r="C440" s="57" t="s">
        <v>249</v>
      </c>
      <c r="F440" s="9"/>
      <c r="I440" s="9"/>
      <c r="K440"/>
      <c r="L440"/>
      <c r="M440"/>
    </row>
    <row r="441" spans="2:13" x14ac:dyDescent="0.25">
      <c r="B441" s="58"/>
      <c r="C441" s="57" t="s">
        <v>249</v>
      </c>
      <c r="F441" s="9"/>
      <c r="I441" s="9"/>
      <c r="K441"/>
      <c r="L441"/>
      <c r="M441"/>
    </row>
    <row r="442" spans="2:13" x14ac:dyDescent="0.25">
      <c r="B442" s="58"/>
      <c r="C442" s="57" t="s">
        <v>249</v>
      </c>
      <c r="F442" s="9"/>
      <c r="I442" s="9"/>
      <c r="K442"/>
      <c r="L442"/>
      <c r="M442"/>
    </row>
    <row r="443" spans="2:13" x14ac:dyDescent="0.25">
      <c r="B443" s="58"/>
      <c r="C443" s="57" t="s">
        <v>249</v>
      </c>
      <c r="F443" s="9"/>
      <c r="I443" s="9"/>
      <c r="K443"/>
      <c r="L443"/>
      <c r="M443"/>
    </row>
    <row r="444" spans="2:13" x14ac:dyDescent="0.25">
      <c r="B444" s="58"/>
      <c r="C444" s="57" t="s">
        <v>249</v>
      </c>
      <c r="F444" s="9"/>
      <c r="I444" s="9"/>
      <c r="K444"/>
      <c r="L444"/>
      <c r="M444"/>
    </row>
    <row r="445" spans="2:13" x14ac:dyDescent="0.25">
      <c r="B445" s="58"/>
      <c r="C445" s="57" t="s">
        <v>249</v>
      </c>
      <c r="F445" s="9"/>
      <c r="I445" s="9"/>
      <c r="K445"/>
      <c r="L445"/>
      <c r="M445"/>
    </row>
    <row r="446" spans="2:13" x14ac:dyDescent="0.25">
      <c r="B446" s="58"/>
      <c r="C446" s="57" t="s">
        <v>249</v>
      </c>
      <c r="F446" s="9"/>
      <c r="I446" s="9"/>
      <c r="K446"/>
      <c r="L446"/>
      <c r="M446"/>
    </row>
    <row r="447" spans="2:13" x14ac:dyDescent="0.25">
      <c r="B447" s="58"/>
      <c r="C447" s="57" t="s">
        <v>249</v>
      </c>
      <c r="F447" s="9"/>
      <c r="I447" s="9"/>
      <c r="K447"/>
      <c r="L447"/>
      <c r="M447"/>
    </row>
    <row r="448" spans="2:13" x14ac:dyDescent="0.25">
      <c r="B448" s="58"/>
      <c r="C448" s="57" t="s">
        <v>249</v>
      </c>
      <c r="F448" s="9"/>
      <c r="I448" s="9"/>
      <c r="K448"/>
      <c r="L448"/>
      <c r="M448"/>
    </row>
    <row r="449" spans="2:13" x14ac:dyDescent="0.25">
      <c r="B449" s="58"/>
      <c r="C449" s="57" t="s">
        <v>249</v>
      </c>
      <c r="F449" s="9"/>
      <c r="I449" s="9"/>
      <c r="K449"/>
      <c r="L449"/>
      <c r="M449"/>
    </row>
    <row r="450" spans="2:13" x14ac:dyDescent="0.25">
      <c r="B450" s="58"/>
      <c r="C450" s="57" t="s">
        <v>249</v>
      </c>
      <c r="F450" s="9"/>
      <c r="I450" s="9"/>
      <c r="K450"/>
      <c r="L450"/>
      <c r="M450"/>
    </row>
    <row r="451" spans="2:13" x14ac:dyDescent="0.25">
      <c r="B451" s="58"/>
      <c r="C451" s="57" t="s">
        <v>249</v>
      </c>
      <c r="F451" s="9"/>
      <c r="I451" s="9"/>
      <c r="K451"/>
      <c r="L451"/>
      <c r="M451"/>
    </row>
    <row r="452" spans="2:13" x14ac:dyDescent="0.25">
      <c r="B452" s="58"/>
      <c r="C452" s="57" t="s">
        <v>249</v>
      </c>
      <c r="F452" s="9"/>
      <c r="I452" s="9"/>
      <c r="K452"/>
      <c r="L452"/>
      <c r="M452"/>
    </row>
    <row r="453" spans="2:13" x14ac:dyDescent="0.25">
      <c r="B453" s="58"/>
      <c r="C453" s="57" t="s">
        <v>249</v>
      </c>
      <c r="F453" s="9"/>
      <c r="I453" s="9"/>
      <c r="K453"/>
      <c r="L453"/>
      <c r="M453"/>
    </row>
    <row r="454" spans="2:13" x14ac:dyDescent="0.25">
      <c r="B454" s="58"/>
      <c r="C454" s="57" t="s">
        <v>249</v>
      </c>
      <c r="F454" s="9"/>
      <c r="I454" s="9"/>
      <c r="K454"/>
      <c r="L454"/>
      <c r="M454"/>
    </row>
    <row r="455" spans="2:13" x14ac:dyDescent="0.25">
      <c r="B455" s="58"/>
      <c r="C455" s="57" t="s">
        <v>249</v>
      </c>
      <c r="F455" s="9"/>
      <c r="I455" s="9"/>
      <c r="K455"/>
      <c r="L455"/>
      <c r="M455"/>
    </row>
    <row r="456" spans="2:13" x14ac:dyDescent="0.25">
      <c r="B456" s="58"/>
      <c r="C456" s="57" t="s">
        <v>249</v>
      </c>
      <c r="F456" s="9"/>
      <c r="I456" s="9"/>
      <c r="K456"/>
      <c r="L456"/>
      <c r="M456"/>
    </row>
    <row r="457" spans="2:13" x14ac:dyDescent="0.25">
      <c r="B457" s="58"/>
      <c r="C457" s="57" t="s">
        <v>249</v>
      </c>
      <c r="F457" s="9"/>
      <c r="I457" s="9"/>
      <c r="K457"/>
      <c r="L457"/>
      <c r="M457"/>
    </row>
    <row r="458" spans="2:13" x14ac:dyDescent="0.25">
      <c r="B458" s="58"/>
      <c r="C458" s="57" t="s">
        <v>249</v>
      </c>
      <c r="F458" s="9"/>
      <c r="I458" s="9"/>
      <c r="K458"/>
      <c r="L458"/>
      <c r="M458"/>
    </row>
    <row r="459" spans="2:13" x14ac:dyDescent="0.25">
      <c r="B459" s="58"/>
      <c r="C459" s="57" t="s">
        <v>249</v>
      </c>
      <c r="F459" s="9"/>
      <c r="I459" s="9"/>
      <c r="K459"/>
      <c r="L459"/>
      <c r="M459"/>
    </row>
    <row r="460" spans="2:13" x14ac:dyDescent="0.25">
      <c r="B460" s="58"/>
      <c r="C460" s="57" t="s">
        <v>249</v>
      </c>
      <c r="F460" s="9"/>
      <c r="I460" s="9"/>
      <c r="K460"/>
      <c r="L460"/>
      <c r="M460"/>
    </row>
    <row r="461" spans="2:13" x14ac:dyDescent="0.25">
      <c r="B461" s="58"/>
      <c r="C461" s="57" t="s">
        <v>249</v>
      </c>
      <c r="F461" s="9"/>
      <c r="I461" s="9"/>
      <c r="K461"/>
      <c r="L461"/>
      <c r="M461"/>
    </row>
    <row r="462" spans="2:13" x14ac:dyDescent="0.25">
      <c r="B462" s="58"/>
      <c r="C462" s="57" t="s">
        <v>249</v>
      </c>
      <c r="F462" s="9"/>
      <c r="I462" s="9"/>
      <c r="K462"/>
      <c r="L462"/>
      <c r="M462"/>
    </row>
    <row r="463" spans="2:13" x14ac:dyDescent="0.25">
      <c r="B463" s="58"/>
      <c r="C463" s="57" t="s">
        <v>249</v>
      </c>
      <c r="F463" s="9"/>
      <c r="I463" s="9"/>
      <c r="K463"/>
      <c r="L463"/>
      <c r="M463"/>
    </row>
    <row r="464" spans="2:13" x14ac:dyDescent="0.25">
      <c r="B464" s="58"/>
      <c r="C464" s="57" t="s">
        <v>249</v>
      </c>
      <c r="F464" s="9"/>
      <c r="I464" s="9"/>
      <c r="K464"/>
      <c r="L464"/>
      <c r="M464"/>
    </row>
    <row r="465" spans="2:13" x14ac:dyDescent="0.25">
      <c r="B465" s="58"/>
      <c r="C465" s="57" t="s">
        <v>249</v>
      </c>
      <c r="F465" s="9"/>
      <c r="I465" s="9"/>
      <c r="K465"/>
      <c r="L465"/>
      <c r="M465"/>
    </row>
    <row r="466" spans="2:13" x14ac:dyDescent="0.25">
      <c r="B466" s="58"/>
      <c r="C466" s="57" t="s">
        <v>249</v>
      </c>
      <c r="F466" s="9"/>
      <c r="I466" s="9"/>
      <c r="K466"/>
      <c r="L466"/>
      <c r="M466"/>
    </row>
    <row r="467" spans="2:13" x14ac:dyDescent="0.25">
      <c r="B467" s="58"/>
      <c r="C467" s="57" t="s">
        <v>249</v>
      </c>
      <c r="F467" s="9"/>
      <c r="I467" s="9"/>
      <c r="K467"/>
      <c r="L467"/>
      <c r="M467"/>
    </row>
    <row r="468" spans="2:13" x14ac:dyDescent="0.25">
      <c r="B468" s="58"/>
      <c r="C468" s="57" t="s">
        <v>249</v>
      </c>
      <c r="F468" s="9"/>
      <c r="I468" s="9"/>
      <c r="K468"/>
      <c r="L468"/>
      <c r="M468"/>
    </row>
    <row r="469" spans="2:13" x14ac:dyDescent="0.25">
      <c r="B469" s="58"/>
      <c r="C469" s="57" t="s">
        <v>249</v>
      </c>
      <c r="F469" s="9"/>
      <c r="I469" s="9"/>
      <c r="K469"/>
      <c r="L469"/>
      <c r="M469"/>
    </row>
    <row r="470" spans="2:13" x14ac:dyDescent="0.25">
      <c r="B470" s="58"/>
      <c r="C470" s="57" t="s">
        <v>249</v>
      </c>
      <c r="F470" s="9"/>
      <c r="I470" s="9"/>
      <c r="K470"/>
      <c r="L470"/>
      <c r="M470"/>
    </row>
    <row r="471" spans="2:13" x14ac:dyDescent="0.25">
      <c r="B471" s="58"/>
      <c r="C471" s="57" t="s">
        <v>249</v>
      </c>
      <c r="F471" s="9"/>
      <c r="I471" s="9"/>
      <c r="K471"/>
      <c r="L471"/>
      <c r="M471"/>
    </row>
    <row r="472" spans="2:13" x14ac:dyDescent="0.25">
      <c r="B472" s="58"/>
      <c r="C472" s="57" t="s">
        <v>249</v>
      </c>
      <c r="F472" s="9"/>
      <c r="I472" s="9"/>
      <c r="K472"/>
      <c r="L472"/>
      <c r="M472"/>
    </row>
    <row r="473" spans="2:13" x14ac:dyDescent="0.25">
      <c r="B473" s="58"/>
      <c r="C473" s="57" t="s">
        <v>249</v>
      </c>
      <c r="F473" s="9"/>
      <c r="I473" s="9"/>
      <c r="K473"/>
      <c r="L473"/>
      <c r="M473"/>
    </row>
    <row r="474" spans="2:13" x14ac:dyDescent="0.25">
      <c r="B474" s="58"/>
      <c r="C474" s="57" t="s">
        <v>249</v>
      </c>
      <c r="F474" s="9"/>
      <c r="I474" s="9"/>
      <c r="K474"/>
      <c r="L474"/>
      <c r="M474"/>
    </row>
    <row r="475" spans="2:13" x14ac:dyDescent="0.25">
      <c r="B475" s="58"/>
      <c r="C475" s="57" t="s">
        <v>249</v>
      </c>
      <c r="F475" s="9"/>
      <c r="I475" s="9"/>
      <c r="K475"/>
      <c r="L475"/>
      <c r="M475"/>
    </row>
    <row r="476" spans="2:13" x14ac:dyDescent="0.25">
      <c r="B476" s="58"/>
      <c r="C476" s="57" t="s">
        <v>249</v>
      </c>
      <c r="F476" s="9"/>
      <c r="I476" s="9"/>
      <c r="K476"/>
      <c r="L476"/>
      <c r="M476"/>
    </row>
    <row r="477" spans="2:13" x14ac:dyDescent="0.25">
      <c r="B477" s="58"/>
      <c r="C477" s="57" t="s">
        <v>249</v>
      </c>
      <c r="F477" s="9"/>
      <c r="I477" s="9"/>
      <c r="K477"/>
      <c r="L477"/>
      <c r="M477"/>
    </row>
    <row r="478" spans="2:13" x14ac:dyDescent="0.25">
      <c r="B478" s="58"/>
      <c r="C478" s="57" t="s">
        <v>249</v>
      </c>
      <c r="F478" s="9"/>
      <c r="I478" s="9"/>
      <c r="K478"/>
      <c r="L478"/>
      <c r="M478"/>
    </row>
    <row r="479" spans="2:13" x14ac:dyDescent="0.25">
      <c r="B479" s="58"/>
      <c r="C479" s="57" t="s">
        <v>249</v>
      </c>
      <c r="F479" s="9"/>
      <c r="I479" s="9"/>
      <c r="K479"/>
      <c r="L479"/>
      <c r="M479"/>
    </row>
    <row r="480" spans="2:13" x14ac:dyDescent="0.25">
      <c r="B480" s="58"/>
      <c r="C480" s="57" t="s">
        <v>249</v>
      </c>
      <c r="F480" s="9"/>
      <c r="I480" s="9"/>
      <c r="K480"/>
      <c r="L480"/>
      <c r="M480"/>
    </row>
    <row r="481" spans="2:13" x14ac:dyDescent="0.25">
      <c r="B481" s="58"/>
      <c r="C481" s="57" t="s">
        <v>249</v>
      </c>
      <c r="F481" s="9"/>
      <c r="I481" s="9"/>
      <c r="K481"/>
      <c r="L481"/>
      <c r="M481"/>
    </row>
    <row r="482" spans="2:13" x14ac:dyDescent="0.25">
      <c r="B482" s="58"/>
      <c r="C482" s="57" t="s">
        <v>249</v>
      </c>
      <c r="F482" s="9"/>
      <c r="I482" s="9"/>
      <c r="K482"/>
      <c r="L482"/>
      <c r="M482"/>
    </row>
    <row r="483" spans="2:13" x14ac:dyDescent="0.25">
      <c r="B483" s="58"/>
      <c r="C483" s="57" t="s">
        <v>249</v>
      </c>
      <c r="F483" s="9"/>
      <c r="I483" s="9"/>
      <c r="K483"/>
      <c r="L483"/>
      <c r="M483"/>
    </row>
    <row r="484" spans="2:13" x14ac:dyDescent="0.25">
      <c r="B484" s="58"/>
      <c r="C484" s="57" t="s">
        <v>249</v>
      </c>
      <c r="F484" s="9"/>
      <c r="I484" s="9"/>
      <c r="K484"/>
      <c r="L484"/>
      <c r="M484"/>
    </row>
    <row r="485" spans="2:13" x14ac:dyDescent="0.25">
      <c r="B485" s="58"/>
      <c r="C485" s="57" t="s">
        <v>249</v>
      </c>
      <c r="F485" s="9"/>
      <c r="I485" s="9"/>
      <c r="K485"/>
      <c r="L485"/>
      <c r="M485"/>
    </row>
    <row r="486" spans="2:13" x14ac:dyDescent="0.25">
      <c r="B486" s="58"/>
      <c r="C486" s="57" t="s">
        <v>249</v>
      </c>
      <c r="F486" s="9"/>
      <c r="I486" s="9"/>
      <c r="K486"/>
      <c r="L486"/>
      <c r="M486"/>
    </row>
    <row r="487" spans="2:13" x14ac:dyDescent="0.25">
      <c r="B487" s="58"/>
      <c r="C487" s="57" t="s">
        <v>249</v>
      </c>
      <c r="F487" s="9"/>
      <c r="I487" s="9"/>
      <c r="K487"/>
      <c r="L487"/>
      <c r="M487"/>
    </row>
    <row r="488" spans="2:13" x14ac:dyDescent="0.25">
      <c r="B488" s="58"/>
      <c r="C488" s="57" t="s">
        <v>249</v>
      </c>
      <c r="F488" s="9"/>
      <c r="I488" s="9"/>
      <c r="K488"/>
      <c r="L488"/>
      <c r="M488"/>
    </row>
    <row r="489" spans="2:13" x14ac:dyDescent="0.25">
      <c r="B489" s="58"/>
      <c r="C489" s="57" t="s">
        <v>249</v>
      </c>
      <c r="F489" s="9"/>
      <c r="I489" s="9"/>
      <c r="K489"/>
      <c r="L489"/>
      <c r="M489"/>
    </row>
    <row r="490" spans="2:13" x14ac:dyDescent="0.25">
      <c r="B490" s="58"/>
      <c r="C490" s="57" t="s">
        <v>249</v>
      </c>
      <c r="F490" s="9"/>
      <c r="I490" s="9"/>
      <c r="K490"/>
      <c r="L490"/>
      <c r="M490"/>
    </row>
    <row r="491" spans="2:13" x14ac:dyDescent="0.25">
      <c r="B491" s="58"/>
      <c r="C491" s="57" t="s">
        <v>249</v>
      </c>
      <c r="F491" s="9"/>
      <c r="I491" s="9"/>
      <c r="K491"/>
      <c r="L491"/>
      <c r="M491"/>
    </row>
    <row r="492" spans="2:13" x14ac:dyDescent="0.25">
      <c r="B492" s="58"/>
      <c r="C492" s="57" t="s">
        <v>249</v>
      </c>
      <c r="F492" s="9"/>
      <c r="I492" s="9"/>
      <c r="K492"/>
      <c r="L492"/>
      <c r="M492"/>
    </row>
    <row r="493" spans="2:13" x14ac:dyDescent="0.25">
      <c r="B493" s="58"/>
      <c r="C493" s="57" t="s">
        <v>249</v>
      </c>
      <c r="F493" s="9"/>
      <c r="I493" s="9"/>
      <c r="K493"/>
      <c r="L493"/>
      <c r="M493"/>
    </row>
    <row r="494" spans="2:13" x14ac:dyDescent="0.25">
      <c r="B494" s="58"/>
      <c r="C494" s="57" t="s">
        <v>249</v>
      </c>
      <c r="F494" s="9"/>
      <c r="I494" s="9"/>
      <c r="K494"/>
      <c r="L494"/>
      <c r="M494"/>
    </row>
    <row r="495" spans="2:13" x14ac:dyDescent="0.25">
      <c r="B495" s="58"/>
      <c r="C495" s="57" t="s">
        <v>249</v>
      </c>
      <c r="F495" s="9"/>
      <c r="I495" s="9"/>
      <c r="K495"/>
      <c r="L495"/>
      <c r="M495"/>
    </row>
    <row r="496" spans="2:13" x14ac:dyDescent="0.25">
      <c r="B496" s="58"/>
      <c r="C496" s="57" t="s">
        <v>249</v>
      </c>
      <c r="F496" s="9"/>
      <c r="I496" s="9"/>
      <c r="K496"/>
      <c r="L496"/>
      <c r="M496"/>
    </row>
    <row r="497" spans="2:13" x14ac:dyDescent="0.25">
      <c r="B497" s="58"/>
      <c r="C497" s="57" t="s">
        <v>249</v>
      </c>
      <c r="F497" s="9"/>
      <c r="I497" s="9"/>
      <c r="K497"/>
      <c r="L497"/>
      <c r="M497"/>
    </row>
    <row r="498" spans="2:13" x14ac:dyDescent="0.25">
      <c r="B498" s="58"/>
      <c r="C498" s="57" t="s">
        <v>249</v>
      </c>
      <c r="F498" s="9"/>
      <c r="I498" s="9"/>
      <c r="K498"/>
      <c r="L498"/>
      <c r="M498"/>
    </row>
    <row r="499" spans="2:13" x14ac:dyDescent="0.25">
      <c r="B499" s="58"/>
      <c r="C499" s="57" t="s">
        <v>249</v>
      </c>
      <c r="F499" s="9"/>
      <c r="I499" s="9"/>
      <c r="K499"/>
      <c r="L499"/>
      <c r="M499"/>
    </row>
    <row r="500" spans="2:13" x14ac:dyDescent="0.25">
      <c r="B500" s="58"/>
      <c r="C500" s="57" t="s">
        <v>249</v>
      </c>
      <c r="F500" s="9"/>
      <c r="I500" s="9"/>
      <c r="K500"/>
      <c r="L500"/>
      <c r="M500"/>
    </row>
    <row r="501" spans="2:13" x14ac:dyDescent="0.25">
      <c r="B501" s="58"/>
      <c r="C501" s="57" t="s">
        <v>249</v>
      </c>
      <c r="F501" s="9"/>
      <c r="I501" s="9"/>
      <c r="K501"/>
      <c r="L501"/>
      <c r="M501"/>
    </row>
    <row r="502" spans="2:13" x14ac:dyDescent="0.25">
      <c r="B502" s="58"/>
      <c r="C502" s="57" t="s">
        <v>249</v>
      </c>
      <c r="F502" s="9"/>
      <c r="I502" s="9"/>
      <c r="K502"/>
      <c r="L502"/>
      <c r="M502"/>
    </row>
    <row r="503" spans="2:13" x14ac:dyDescent="0.25">
      <c r="B503" s="58"/>
      <c r="C503" s="57" t="s">
        <v>249</v>
      </c>
      <c r="F503" s="9"/>
      <c r="I503" s="9"/>
      <c r="K503"/>
      <c r="L503"/>
      <c r="M503"/>
    </row>
    <row r="504" spans="2:13" x14ac:dyDescent="0.25">
      <c r="B504" s="58"/>
      <c r="C504" s="57" t="s">
        <v>249</v>
      </c>
      <c r="F504" s="9"/>
      <c r="I504" s="9"/>
      <c r="K504"/>
      <c r="L504"/>
      <c r="M504"/>
    </row>
    <row r="505" spans="2:13" x14ac:dyDescent="0.25">
      <c r="B505" s="58"/>
      <c r="C505" s="57" t="s">
        <v>249</v>
      </c>
      <c r="F505" s="9"/>
      <c r="I505" s="9"/>
      <c r="K505"/>
      <c r="L505"/>
      <c r="M505"/>
    </row>
    <row r="506" spans="2:13" x14ac:dyDescent="0.25">
      <c r="B506" s="58"/>
      <c r="C506" s="57" t="s">
        <v>249</v>
      </c>
      <c r="F506" s="9"/>
      <c r="I506" s="9"/>
      <c r="K506"/>
      <c r="L506"/>
      <c r="M506"/>
    </row>
    <row r="507" spans="2:13" x14ac:dyDescent="0.25">
      <c r="B507" s="58"/>
      <c r="C507" s="57" t="s">
        <v>249</v>
      </c>
      <c r="F507" s="9"/>
      <c r="I507" s="9"/>
      <c r="K507"/>
      <c r="L507"/>
      <c r="M507"/>
    </row>
    <row r="508" spans="2:13" x14ac:dyDescent="0.25">
      <c r="B508" s="58"/>
      <c r="C508" s="57" t="s">
        <v>249</v>
      </c>
      <c r="F508" s="9"/>
      <c r="I508" s="9"/>
      <c r="K508"/>
      <c r="L508"/>
      <c r="M508"/>
    </row>
    <row r="509" spans="2:13" x14ac:dyDescent="0.25">
      <c r="B509" s="58"/>
      <c r="C509" s="57" t="s">
        <v>249</v>
      </c>
      <c r="F509" s="9"/>
      <c r="I509" s="9"/>
      <c r="K509"/>
      <c r="L509"/>
      <c r="M509"/>
    </row>
    <row r="510" spans="2:13" x14ac:dyDescent="0.25">
      <c r="B510" s="58"/>
      <c r="C510" s="57" t="s">
        <v>249</v>
      </c>
      <c r="F510" s="9"/>
      <c r="I510" s="9"/>
      <c r="K510"/>
      <c r="L510"/>
      <c r="M510"/>
    </row>
    <row r="511" spans="2:13" x14ac:dyDescent="0.25">
      <c r="B511" s="58"/>
      <c r="C511" s="57" t="s">
        <v>249</v>
      </c>
      <c r="F511" s="9"/>
      <c r="I511" s="9"/>
      <c r="K511"/>
      <c r="L511"/>
      <c r="M511"/>
    </row>
    <row r="512" spans="2:13" x14ac:dyDescent="0.25">
      <c r="B512" s="58"/>
      <c r="C512" s="57" t="s">
        <v>249</v>
      </c>
      <c r="F512" s="9"/>
      <c r="I512" s="9"/>
      <c r="K512"/>
      <c r="L512"/>
      <c r="M512"/>
    </row>
    <row r="513" spans="2:13" x14ac:dyDescent="0.25">
      <c r="B513" s="58"/>
      <c r="C513" s="57" t="s">
        <v>249</v>
      </c>
      <c r="F513" s="9"/>
      <c r="I513" s="9"/>
      <c r="K513"/>
      <c r="L513"/>
      <c r="M513"/>
    </row>
    <row r="514" spans="2:13" x14ac:dyDescent="0.25">
      <c r="B514" s="58"/>
      <c r="C514" s="57" t="s">
        <v>249</v>
      </c>
      <c r="F514" s="9"/>
      <c r="I514" s="9"/>
      <c r="K514"/>
      <c r="L514"/>
      <c r="M514"/>
    </row>
    <row r="515" spans="2:13" x14ac:dyDescent="0.25">
      <c r="B515" s="58"/>
      <c r="C515" s="57" t="s">
        <v>249</v>
      </c>
      <c r="F515" s="9"/>
      <c r="I515" s="9"/>
      <c r="K515"/>
      <c r="L515"/>
      <c r="M515"/>
    </row>
    <row r="516" spans="2:13" x14ac:dyDescent="0.25">
      <c r="B516" s="58"/>
      <c r="C516" s="57" t="s">
        <v>249</v>
      </c>
      <c r="F516" s="9"/>
      <c r="I516" s="9"/>
      <c r="K516"/>
      <c r="L516"/>
      <c r="M516"/>
    </row>
    <row r="517" spans="2:13" x14ac:dyDescent="0.25">
      <c r="B517" s="58"/>
      <c r="C517" s="57" t="s">
        <v>249</v>
      </c>
      <c r="F517" s="9"/>
      <c r="I517" s="9"/>
      <c r="K517"/>
      <c r="L517"/>
      <c r="M517"/>
    </row>
    <row r="518" spans="2:13" x14ac:dyDescent="0.25">
      <c r="B518" s="58"/>
      <c r="C518" s="57" t="s">
        <v>249</v>
      </c>
      <c r="F518" s="9"/>
      <c r="I518" s="9"/>
      <c r="K518"/>
      <c r="L518"/>
      <c r="M518"/>
    </row>
    <row r="519" spans="2:13" x14ac:dyDescent="0.25">
      <c r="B519" s="58"/>
      <c r="C519" s="57" t="s">
        <v>249</v>
      </c>
      <c r="F519" s="9"/>
      <c r="I519" s="9"/>
      <c r="K519"/>
      <c r="L519"/>
      <c r="M519"/>
    </row>
    <row r="520" spans="2:13" x14ac:dyDescent="0.25">
      <c r="B520" s="58"/>
      <c r="C520" s="57" t="s">
        <v>249</v>
      </c>
      <c r="F520" s="9"/>
      <c r="I520" s="9"/>
      <c r="K520"/>
      <c r="L520"/>
      <c r="M520"/>
    </row>
    <row r="521" spans="2:13" x14ac:dyDescent="0.25">
      <c r="B521" s="58"/>
      <c r="C521" s="57" t="s">
        <v>249</v>
      </c>
      <c r="F521" s="9"/>
      <c r="I521" s="9"/>
      <c r="K521"/>
      <c r="L521"/>
      <c r="M521"/>
    </row>
    <row r="522" spans="2:13" x14ac:dyDescent="0.25">
      <c r="B522" s="58"/>
      <c r="C522" s="57" t="s">
        <v>249</v>
      </c>
      <c r="F522" s="9"/>
      <c r="I522" s="9"/>
      <c r="K522"/>
      <c r="L522"/>
      <c r="M522"/>
    </row>
    <row r="523" spans="2:13" x14ac:dyDescent="0.25">
      <c r="B523" s="58"/>
      <c r="C523" s="57" t="s">
        <v>249</v>
      </c>
      <c r="F523" s="9"/>
      <c r="I523" s="9"/>
      <c r="K523"/>
      <c r="L523"/>
      <c r="M523"/>
    </row>
    <row r="524" spans="2:13" x14ac:dyDescent="0.25">
      <c r="B524" s="58"/>
      <c r="C524" s="57" t="s">
        <v>249</v>
      </c>
      <c r="F524" s="9"/>
      <c r="I524" s="9"/>
      <c r="K524"/>
      <c r="L524"/>
      <c r="M524"/>
    </row>
    <row r="525" spans="2:13" x14ac:dyDescent="0.25">
      <c r="B525" s="58"/>
      <c r="C525" s="57" t="s">
        <v>249</v>
      </c>
      <c r="F525" s="9"/>
      <c r="I525" s="9"/>
      <c r="K525"/>
      <c r="L525"/>
      <c r="M525"/>
    </row>
    <row r="526" spans="2:13" x14ac:dyDescent="0.25">
      <c r="B526" s="58"/>
      <c r="C526" s="57" t="s">
        <v>249</v>
      </c>
      <c r="F526" s="9"/>
      <c r="I526" s="9"/>
      <c r="K526"/>
      <c r="L526"/>
      <c r="M526"/>
    </row>
    <row r="527" spans="2:13" x14ac:dyDescent="0.25">
      <c r="B527" s="58"/>
      <c r="C527" s="57" t="s">
        <v>249</v>
      </c>
      <c r="F527" s="9"/>
      <c r="I527" s="9"/>
      <c r="K527"/>
      <c r="L527"/>
      <c r="M527"/>
    </row>
    <row r="528" spans="2:13" x14ac:dyDescent="0.25">
      <c r="B528" s="58"/>
      <c r="C528" s="57" t="s">
        <v>249</v>
      </c>
      <c r="F528" s="9"/>
      <c r="I528" s="9"/>
      <c r="K528"/>
      <c r="L528"/>
      <c r="M528"/>
    </row>
    <row r="529" spans="2:13" x14ac:dyDescent="0.25">
      <c r="B529" s="58"/>
      <c r="C529" s="57" t="s">
        <v>249</v>
      </c>
      <c r="F529" s="9"/>
      <c r="I529" s="9"/>
      <c r="K529"/>
      <c r="L529"/>
      <c r="M529"/>
    </row>
    <row r="530" spans="2:13" x14ac:dyDescent="0.25">
      <c r="B530" s="58"/>
      <c r="C530" s="57" t="s">
        <v>249</v>
      </c>
      <c r="F530" s="9"/>
      <c r="I530" s="9"/>
      <c r="K530"/>
      <c r="L530"/>
      <c r="M530"/>
    </row>
    <row r="531" spans="2:13" x14ac:dyDescent="0.25">
      <c r="B531" s="58"/>
      <c r="C531" s="57" t="s">
        <v>249</v>
      </c>
      <c r="F531" s="9"/>
      <c r="I531" s="9"/>
      <c r="K531"/>
      <c r="L531"/>
      <c r="M531"/>
    </row>
    <row r="532" spans="2:13" x14ac:dyDescent="0.25">
      <c r="B532" s="58"/>
      <c r="C532" s="57" t="s">
        <v>249</v>
      </c>
      <c r="F532" s="9"/>
      <c r="I532" s="9"/>
      <c r="K532"/>
      <c r="L532"/>
      <c r="M532"/>
    </row>
    <row r="533" spans="2:13" x14ac:dyDescent="0.25">
      <c r="B533" s="58"/>
      <c r="C533" s="57" t="s">
        <v>249</v>
      </c>
      <c r="F533" s="9"/>
      <c r="I533" s="9"/>
      <c r="K533"/>
      <c r="L533"/>
      <c r="M533"/>
    </row>
    <row r="534" spans="2:13" x14ac:dyDescent="0.25">
      <c r="B534" s="58"/>
      <c r="C534" s="57" t="s">
        <v>249</v>
      </c>
      <c r="F534" s="9"/>
      <c r="I534" s="9"/>
      <c r="K534"/>
      <c r="L534"/>
      <c r="M534"/>
    </row>
    <row r="535" spans="2:13" x14ac:dyDescent="0.25">
      <c r="B535" s="58"/>
      <c r="C535" s="57" t="s">
        <v>249</v>
      </c>
      <c r="F535" s="9"/>
      <c r="I535" s="9"/>
      <c r="K535"/>
      <c r="L535"/>
      <c r="M535"/>
    </row>
    <row r="536" spans="2:13" x14ac:dyDescent="0.25">
      <c r="B536" s="58"/>
      <c r="C536" s="57" t="s">
        <v>249</v>
      </c>
      <c r="F536" s="9"/>
      <c r="I536" s="9"/>
      <c r="K536"/>
      <c r="L536"/>
      <c r="M536"/>
    </row>
    <row r="537" spans="2:13" x14ac:dyDescent="0.25">
      <c r="B537" s="58"/>
      <c r="C537" s="57" t="s">
        <v>249</v>
      </c>
      <c r="F537" s="9"/>
      <c r="I537" s="9"/>
      <c r="K537"/>
      <c r="L537"/>
      <c r="M537"/>
    </row>
    <row r="538" spans="2:13" x14ac:dyDescent="0.25">
      <c r="B538" s="58"/>
      <c r="C538" s="57" t="s">
        <v>249</v>
      </c>
      <c r="F538" s="9"/>
      <c r="I538" s="9"/>
      <c r="K538"/>
      <c r="L538"/>
      <c r="M538"/>
    </row>
    <row r="539" spans="2:13" x14ac:dyDescent="0.25">
      <c r="B539" s="58"/>
      <c r="C539" s="57" t="s">
        <v>249</v>
      </c>
      <c r="F539" s="9"/>
      <c r="I539" s="9"/>
      <c r="K539"/>
      <c r="L539"/>
      <c r="M539"/>
    </row>
    <row r="540" spans="2:13" x14ac:dyDescent="0.25">
      <c r="B540" s="58"/>
      <c r="C540" s="57" t="s">
        <v>249</v>
      </c>
      <c r="F540" s="9"/>
      <c r="I540" s="9"/>
      <c r="K540"/>
      <c r="L540"/>
      <c r="M540"/>
    </row>
    <row r="541" spans="2:13" x14ac:dyDescent="0.25">
      <c r="B541" s="58"/>
      <c r="C541" s="57" t="s">
        <v>249</v>
      </c>
      <c r="F541" s="9"/>
      <c r="I541" s="9"/>
      <c r="K541"/>
      <c r="L541"/>
      <c r="M541"/>
    </row>
    <row r="542" spans="2:13" x14ac:dyDescent="0.25">
      <c r="B542" s="58"/>
      <c r="C542" s="57" t="s">
        <v>249</v>
      </c>
      <c r="F542" s="9"/>
      <c r="I542" s="9"/>
      <c r="K542"/>
      <c r="L542"/>
      <c r="M542"/>
    </row>
    <row r="543" spans="2:13" x14ac:dyDescent="0.25">
      <c r="B543" s="58"/>
      <c r="C543" s="57" t="s">
        <v>249</v>
      </c>
      <c r="F543" s="9"/>
      <c r="I543" s="9"/>
      <c r="K543"/>
      <c r="L543"/>
      <c r="M543"/>
    </row>
    <row r="544" spans="2:13" x14ac:dyDescent="0.25">
      <c r="B544" s="58"/>
      <c r="C544" s="57" t="s">
        <v>249</v>
      </c>
      <c r="F544" s="9"/>
      <c r="I544" s="9"/>
      <c r="K544"/>
      <c r="L544"/>
      <c r="M544"/>
    </row>
    <row r="545" spans="2:13" x14ac:dyDescent="0.25">
      <c r="B545" s="58"/>
      <c r="C545" s="57" t="s">
        <v>249</v>
      </c>
      <c r="F545" s="9"/>
      <c r="I545" s="9"/>
      <c r="K545"/>
      <c r="L545"/>
      <c r="M545"/>
    </row>
    <row r="546" spans="2:13" x14ac:dyDescent="0.25">
      <c r="B546" s="58"/>
      <c r="C546" s="57" t="s">
        <v>249</v>
      </c>
      <c r="F546" s="9"/>
      <c r="I546" s="9"/>
      <c r="K546"/>
      <c r="L546"/>
      <c r="M546"/>
    </row>
    <row r="547" spans="2:13" x14ac:dyDescent="0.25">
      <c r="B547" s="58"/>
      <c r="C547" s="57" t="s">
        <v>249</v>
      </c>
      <c r="F547" s="9"/>
      <c r="I547" s="9"/>
      <c r="K547"/>
      <c r="L547"/>
      <c r="M547"/>
    </row>
    <row r="548" spans="2:13" x14ac:dyDescent="0.25">
      <c r="B548" s="58"/>
      <c r="C548" s="57" t="s">
        <v>249</v>
      </c>
      <c r="F548" s="9"/>
      <c r="I548" s="9"/>
      <c r="K548"/>
      <c r="L548"/>
      <c r="M548"/>
    </row>
    <row r="549" spans="2:13" x14ac:dyDescent="0.25">
      <c r="B549" s="58"/>
      <c r="C549" s="57" t="s">
        <v>249</v>
      </c>
      <c r="F549" s="9"/>
      <c r="I549" s="9"/>
      <c r="K549"/>
      <c r="L549"/>
      <c r="M549"/>
    </row>
    <row r="550" spans="2:13" x14ac:dyDescent="0.25">
      <c r="B550" s="58"/>
      <c r="C550" s="57" t="s">
        <v>249</v>
      </c>
      <c r="F550" s="9"/>
      <c r="I550" s="9"/>
      <c r="K550"/>
      <c r="L550"/>
      <c r="M550"/>
    </row>
    <row r="551" spans="2:13" x14ac:dyDescent="0.25">
      <c r="B551" s="58"/>
      <c r="C551" s="57" t="s">
        <v>249</v>
      </c>
      <c r="F551" s="9"/>
      <c r="I551" s="9"/>
      <c r="K551"/>
      <c r="L551"/>
      <c r="M551"/>
    </row>
    <row r="552" spans="2:13" x14ac:dyDescent="0.25">
      <c r="B552" s="58"/>
      <c r="C552" s="57" t="s">
        <v>249</v>
      </c>
      <c r="F552" s="9"/>
      <c r="I552" s="9"/>
      <c r="K552"/>
      <c r="L552"/>
      <c r="M552"/>
    </row>
    <row r="553" spans="2:13" x14ac:dyDescent="0.25">
      <c r="B553" s="58"/>
      <c r="C553" s="57" t="s">
        <v>249</v>
      </c>
      <c r="F553" s="9"/>
      <c r="I553" s="9"/>
      <c r="K553"/>
      <c r="L553"/>
      <c r="M553"/>
    </row>
    <row r="554" spans="2:13" x14ac:dyDescent="0.25">
      <c r="B554" s="58"/>
      <c r="C554" s="57" t="s">
        <v>249</v>
      </c>
      <c r="F554" s="9"/>
      <c r="I554" s="9"/>
      <c r="K554"/>
      <c r="L554"/>
      <c r="M554"/>
    </row>
    <row r="555" spans="2:13" x14ac:dyDescent="0.25">
      <c r="B555" s="58"/>
      <c r="C555" s="57" t="s">
        <v>249</v>
      </c>
      <c r="F555" s="9"/>
      <c r="I555" s="9"/>
      <c r="K555"/>
      <c r="L555"/>
      <c r="M555"/>
    </row>
    <row r="556" spans="2:13" x14ac:dyDescent="0.25">
      <c r="B556" s="58"/>
      <c r="C556" s="57" t="s">
        <v>249</v>
      </c>
      <c r="F556" s="9"/>
      <c r="I556" s="9"/>
      <c r="K556"/>
      <c r="L556"/>
      <c r="M556"/>
    </row>
    <row r="557" spans="2:13" x14ac:dyDescent="0.25">
      <c r="B557" s="58"/>
      <c r="C557" s="57" t="s">
        <v>249</v>
      </c>
      <c r="F557" s="9"/>
      <c r="I557" s="9"/>
      <c r="K557"/>
      <c r="L557"/>
      <c r="M557"/>
    </row>
    <row r="558" spans="2:13" x14ac:dyDescent="0.25">
      <c r="B558" s="58"/>
      <c r="C558" s="57" t="s">
        <v>249</v>
      </c>
      <c r="F558" s="9"/>
      <c r="I558" s="9"/>
      <c r="K558"/>
      <c r="L558"/>
      <c r="M558"/>
    </row>
    <row r="559" spans="2:13" x14ac:dyDescent="0.25">
      <c r="B559" s="58"/>
      <c r="C559" s="57" t="s">
        <v>249</v>
      </c>
      <c r="F559" s="9"/>
      <c r="I559" s="9"/>
      <c r="K559"/>
      <c r="L559"/>
      <c r="M559"/>
    </row>
    <row r="560" spans="2:13" x14ac:dyDescent="0.25">
      <c r="B560" s="58"/>
      <c r="C560" s="57" t="s">
        <v>249</v>
      </c>
      <c r="F560" s="9"/>
      <c r="I560" s="9"/>
      <c r="K560"/>
      <c r="L560"/>
      <c r="M560"/>
    </row>
    <row r="561" spans="2:13" x14ac:dyDescent="0.25">
      <c r="B561" s="58"/>
      <c r="C561" s="57" t="s">
        <v>249</v>
      </c>
      <c r="F561" s="9"/>
      <c r="I561" s="9"/>
      <c r="K561"/>
      <c r="L561"/>
      <c r="M561"/>
    </row>
    <row r="562" spans="2:13" x14ac:dyDescent="0.25">
      <c r="B562" s="58"/>
      <c r="C562" s="57" t="s">
        <v>249</v>
      </c>
      <c r="F562" s="9"/>
      <c r="I562" s="9"/>
      <c r="K562"/>
      <c r="L562"/>
      <c r="M562"/>
    </row>
    <row r="563" spans="2:13" x14ac:dyDescent="0.25">
      <c r="B563" s="58"/>
      <c r="C563" s="57" t="s">
        <v>249</v>
      </c>
      <c r="F563" s="9"/>
      <c r="I563" s="9"/>
      <c r="K563"/>
      <c r="L563"/>
      <c r="M563"/>
    </row>
    <row r="564" spans="2:13" x14ac:dyDescent="0.25">
      <c r="B564" s="58"/>
      <c r="C564" s="57" t="s">
        <v>249</v>
      </c>
      <c r="F564" s="9"/>
      <c r="I564" s="9"/>
      <c r="K564"/>
      <c r="L564"/>
      <c r="M564"/>
    </row>
    <row r="565" spans="2:13" x14ac:dyDescent="0.25">
      <c r="B565" s="58"/>
      <c r="C565" s="57" t="s">
        <v>249</v>
      </c>
      <c r="F565" s="9"/>
      <c r="I565" s="9"/>
      <c r="K565"/>
      <c r="L565"/>
      <c r="M565"/>
    </row>
    <row r="566" spans="2:13" x14ac:dyDescent="0.25">
      <c r="B566" s="58"/>
      <c r="C566" s="57" t="s">
        <v>249</v>
      </c>
      <c r="F566" s="9"/>
      <c r="I566" s="9"/>
      <c r="K566"/>
      <c r="L566"/>
      <c r="M566"/>
    </row>
    <row r="567" spans="2:13" x14ac:dyDescent="0.25">
      <c r="B567" s="58"/>
      <c r="C567" s="57" t="s">
        <v>249</v>
      </c>
      <c r="F567" s="9"/>
      <c r="I567" s="9"/>
      <c r="K567"/>
      <c r="L567"/>
      <c r="M567"/>
    </row>
    <row r="568" spans="2:13" x14ac:dyDescent="0.25">
      <c r="B568" s="58"/>
      <c r="C568" s="57" t="s">
        <v>249</v>
      </c>
      <c r="F568" s="9"/>
      <c r="I568" s="9"/>
      <c r="K568"/>
      <c r="L568"/>
      <c r="M568"/>
    </row>
    <row r="569" spans="2:13" x14ac:dyDescent="0.25">
      <c r="B569" s="58"/>
      <c r="C569" s="57" t="s">
        <v>249</v>
      </c>
      <c r="F569" s="9"/>
      <c r="I569" s="9"/>
      <c r="K569"/>
      <c r="L569"/>
      <c r="M569"/>
    </row>
    <row r="570" spans="2:13" x14ac:dyDescent="0.25">
      <c r="B570" s="58"/>
      <c r="C570" s="57" t="s">
        <v>249</v>
      </c>
      <c r="F570" s="9"/>
      <c r="I570" s="9"/>
      <c r="K570"/>
      <c r="L570"/>
      <c r="M570"/>
    </row>
    <row r="571" spans="2:13" x14ac:dyDescent="0.25">
      <c r="B571" s="58"/>
      <c r="C571" s="57" t="s">
        <v>249</v>
      </c>
      <c r="F571" s="9"/>
      <c r="I571" s="9"/>
      <c r="K571"/>
      <c r="L571"/>
      <c r="M571"/>
    </row>
    <row r="572" spans="2:13" x14ac:dyDescent="0.25">
      <c r="B572" s="58"/>
      <c r="C572" s="57" t="s">
        <v>249</v>
      </c>
      <c r="F572" s="9"/>
      <c r="I572" s="9"/>
      <c r="K572"/>
      <c r="L572"/>
      <c r="M572"/>
    </row>
    <row r="573" spans="2:13" x14ac:dyDescent="0.25">
      <c r="B573" s="58"/>
      <c r="C573" s="57" t="s">
        <v>249</v>
      </c>
      <c r="F573" s="9"/>
      <c r="I573" s="9"/>
      <c r="K573"/>
      <c r="L573"/>
      <c r="M573"/>
    </row>
    <row r="574" spans="2:13" x14ac:dyDescent="0.25">
      <c r="B574" s="58"/>
      <c r="C574" s="57" t="s">
        <v>249</v>
      </c>
      <c r="F574" s="9"/>
      <c r="I574" s="9"/>
      <c r="K574"/>
      <c r="L574"/>
      <c r="M574"/>
    </row>
    <row r="575" spans="2:13" x14ac:dyDescent="0.25">
      <c r="B575" s="58"/>
      <c r="C575" s="57" t="s">
        <v>249</v>
      </c>
      <c r="F575" s="9"/>
      <c r="I575" s="9"/>
      <c r="K575"/>
      <c r="L575"/>
      <c r="M575"/>
    </row>
    <row r="576" spans="2:13" x14ac:dyDescent="0.25">
      <c r="B576" s="58"/>
      <c r="C576" s="57" t="s">
        <v>249</v>
      </c>
      <c r="F576" s="9"/>
      <c r="I576" s="9"/>
      <c r="K576"/>
      <c r="L576"/>
      <c r="M576"/>
    </row>
    <row r="577" spans="2:13" x14ac:dyDescent="0.25">
      <c r="B577" s="58"/>
      <c r="C577" s="57" t="s">
        <v>249</v>
      </c>
      <c r="F577" s="9"/>
      <c r="I577" s="9"/>
      <c r="K577"/>
      <c r="L577"/>
      <c r="M577"/>
    </row>
    <row r="578" spans="2:13" x14ac:dyDescent="0.25">
      <c r="B578" s="58"/>
      <c r="C578" s="57" t="s">
        <v>249</v>
      </c>
      <c r="F578" s="9"/>
      <c r="I578" s="9"/>
      <c r="K578"/>
      <c r="L578"/>
      <c r="M578"/>
    </row>
    <row r="579" spans="2:13" x14ac:dyDescent="0.25">
      <c r="B579" s="58"/>
      <c r="C579" s="57" t="s">
        <v>249</v>
      </c>
      <c r="F579" s="9"/>
      <c r="I579" s="9"/>
      <c r="K579"/>
      <c r="L579"/>
      <c r="M579"/>
    </row>
    <row r="580" spans="2:13" x14ac:dyDescent="0.25">
      <c r="B580" s="58"/>
      <c r="C580" s="57" t="s">
        <v>249</v>
      </c>
      <c r="F580" s="9"/>
      <c r="I580" s="9"/>
      <c r="K580"/>
      <c r="L580"/>
      <c r="M580"/>
    </row>
    <row r="581" spans="2:13" x14ac:dyDescent="0.25">
      <c r="B581" s="58"/>
      <c r="C581" s="57" t="s">
        <v>249</v>
      </c>
      <c r="F581" s="9"/>
      <c r="I581" s="9"/>
      <c r="K581"/>
      <c r="L581"/>
      <c r="M581"/>
    </row>
    <row r="582" spans="2:13" x14ac:dyDescent="0.25">
      <c r="B582" s="58"/>
      <c r="C582" s="57" t="s">
        <v>249</v>
      </c>
      <c r="F582" s="9"/>
      <c r="I582" s="9"/>
      <c r="K582"/>
      <c r="L582"/>
      <c r="M582"/>
    </row>
    <row r="583" spans="2:13" x14ac:dyDescent="0.25">
      <c r="B583" s="58"/>
      <c r="C583" s="57" t="s">
        <v>249</v>
      </c>
      <c r="F583" s="9"/>
      <c r="I583" s="9"/>
      <c r="K583"/>
      <c r="L583"/>
      <c r="M583"/>
    </row>
    <row r="584" spans="2:13" x14ac:dyDescent="0.25">
      <c r="B584" s="58"/>
      <c r="C584" s="57" t="s">
        <v>249</v>
      </c>
      <c r="F584" s="9"/>
      <c r="I584" s="9"/>
      <c r="K584"/>
      <c r="L584"/>
      <c r="M584"/>
    </row>
    <row r="585" spans="2:13" x14ac:dyDescent="0.25">
      <c r="B585" s="58"/>
      <c r="C585" s="57" t="s">
        <v>249</v>
      </c>
      <c r="F585" s="9"/>
      <c r="I585" s="9"/>
      <c r="K585"/>
      <c r="L585"/>
      <c r="M585"/>
    </row>
    <row r="586" spans="2:13" x14ac:dyDescent="0.25">
      <c r="B586" s="58"/>
      <c r="C586" s="57" t="s">
        <v>249</v>
      </c>
      <c r="F586" s="9"/>
      <c r="I586" s="9"/>
      <c r="K586"/>
      <c r="L586"/>
      <c r="M586"/>
    </row>
    <row r="587" spans="2:13" x14ac:dyDescent="0.25">
      <c r="B587" s="58"/>
      <c r="C587" s="57" t="s">
        <v>249</v>
      </c>
      <c r="F587" s="9"/>
      <c r="I587" s="9"/>
      <c r="K587"/>
      <c r="L587"/>
      <c r="M587"/>
    </row>
    <row r="588" spans="2:13" x14ac:dyDescent="0.25">
      <c r="B588" s="58"/>
      <c r="C588" s="57" t="s">
        <v>249</v>
      </c>
      <c r="F588" s="9"/>
      <c r="I588" s="9"/>
      <c r="K588"/>
      <c r="L588"/>
      <c r="M588"/>
    </row>
    <row r="589" spans="2:13" x14ac:dyDescent="0.25">
      <c r="B589" s="58"/>
      <c r="C589" s="57" t="s">
        <v>249</v>
      </c>
      <c r="F589" s="9"/>
      <c r="I589" s="9"/>
      <c r="K589"/>
      <c r="L589"/>
      <c r="M589"/>
    </row>
    <row r="590" spans="2:13" x14ac:dyDescent="0.25">
      <c r="B590" s="58"/>
      <c r="C590" s="57" t="s">
        <v>249</v>
      </c>
      <c r="F590" s="9"/>
      <c r="I590" s="9"/>
      <c r="K590"/>
      <c r="L590"/>
      <c r="M590"/>
    </row>
    <row r="591" spans="2:13" x14ac:dyDescent="0.25">
      <c r="B591" s="58"/>
      <c r="C591" s="57" t="s">
        <v>249</v>
      </c>
      <c r="F591" s="9"/>
      <c r="I591" s="9"/>
      <c r="K591"/>
      <c r="L591"/>
      <c r="M591"/>
    </row>
    <row r="592" spans="2:13" x14ac:dyDescent="0.25">
      <c r="B592" s="58"/>
      <c r="C592" s="57" t="s">
        <v>249</v>
      </c>
      <c r="F592" s="9"/>
      <c r="I592" s="9"/>
      <c r="K592"/>
      <c r="L592"/>
      <c r="M592"/>
    </row>
    <row r="593" spans="2:13" x14ac:dyDescent="0.25">
      <c r="B593" s="58"/>
      <c r="C593" s="57" t="s">
        <v>249</v>
      </c>
      <c r="F593" s="9"/>
      <c r="I593" s="9"/>
      <c r="K593"/>
      <c r="L593"/>
      <c r="M593"/>
    </row>
    <row r="594" spans="2:13" x14ac:dyDescent="0.25">
      <c r="B594" s="58"/>
      <c r="C594" s="57" t="s">
        <v>249</v>
      </c>
      <c r="F594" s="9"/>
      <c r="I594" s="9"/>
      <c r="K594"/>
      <c r="L594"/>
      <c r="M594"/>
    </row>
    <row r="595" spans="2:13" x14ac:dyDescent="0.25">
      <c r="B595" s="58"/>
      <c r="C595" s="57" t="s">
        <v>249</v>
      </c>
      <c r="F595" s="9"/>
      <c r="I595" s="9"/>
      <c r="K595"/>
      <c r="L595"/>
      <c r="M595"/>
    </row>
    <row r="596" spans="2:13" x14ac:dyDescent="0.25">
      <c r="B596" s="58"/>
      <c r="C596" s="57" t="s">
        <v>249</v>
      </c>
      <c r="F596" s="9"/>
      <c r="I596" s="9"/>
      <c r="K596"/>
      <c r="L596"/>
      <c r="M596"/>
    </row>
    <row r="597" spans="2:13" x14ac:dyDescent="0.25">
      <c r="B597" s="58"/>
      <c r="C597" s="57" t="s">
        <v>249</v>
      </c>
      <c r="F597" s="9"/>
      <c r="I597" s="9"/>
      <c r="K597"/>
      <c r="L597"/>
      <c r="M597"/>
    </row>
    <row r="598" spans="2:13" x14ac:dyDescent="0.25">
      <c r="B598" s="58"/>
      <c r="C598" s="57" t="s">
        <v>249</v>
      </c>
      <c r="F598" s="9"/>
      <c r="I598" s="9"/>
      <c r="K598"/>
      <c r="L598"/>
      <c r="M598"/>
    </row>
    <row r="599" spans="2:13" x14ac:dyDescent="0.25">
      <c r="B599" s="58"/>
      <c r="C599" s="57" t="s">
        <v>249</v>
      </c>
      <c r="F599" s="9"/>
      <c r="I599" s="9"/>
      <c r="K599"/>
      <c r="L599"/>
      <c r="M599"/>
    </row>
    <row r="600" spans="2:13" x14ac:dyDescent="0.25">
      <c r="B600" s="58"/>
      <c r="C600" s="57" t="s">
        <v>249</v>
      </c>
      <c r="F600" s="9"/>
      <c r="I600" s="9"/>
      <c r="K600"/>
      <c r="L600"/>
      <c r="M600"/>
    </row>
    <row r="601" spans="2:13" x14ac:dyDescent="0.25">
      <c r="B601" s="58"/>
      <c r="C601" s="57" t="s">
        <v>249</v>
      </c>
      <c r="F601" s="9"/>
      <c r="I601" s="9"/>
      <c r="K601"/>
      <c r="L601"/>
      <c r="M601"/>
    </row>
    <row r="602" spans="2:13" x14ac:dyDescent="0.25">
      <c r="B602" s="58"/>
      <c r="C602" s="57" t="s">
        <v>249</v>
      </c>
      <c r="F602" s="9"/>
      <c r="I602" s="9"/>
      <c r="K602"/>
      <c r="L602"/>
      <c r="M602"/>
    </row>
    <row r="603" spans="2:13" x14ac:dyDescent="0.25">
      <c r="B603" s="58"/>
      <c r="C603" s="57" t="s">
        <v>249</v>
      </c>
      <c r="F603" s="9"/>
      <c r="I603" s="9"/>
      <c r="K603"/>
      <c r="L603"/>
      <c r="M603"/>
    </row>
    <row r="604" spans="2:13" x14ac:dyDescent="0.25">
      <c r="B604" s="58"/>
      <c r="C604" s="57" t="s">
        <v>249</v>
      </c>
      <c r="F604" s="9"/>
      <c r="I604" s="9"/>
      <c r="K604"/>
      <c r="L604"/>
      <c r="M604"/>
    </row>
    <row r="605" spans="2:13" x14ac:dyDescent="0.25">
      <c r="B605" s="58"/>
      <c r="C605" s="57" t="s">
        <v>249</v>
      </c>
      <c r="F605" s="9"/>
      <c r="I605" s="9"/>
      <c r="K605"/>
      <c r="L605"/>
      <c r="M605"/>
    </row>
    <row r="606" spans="2:13" x14ac:dyDescent="0.25">
      <c r="B606" s="58"/>
      <c r="C606" s="57" t="s">
        <v>249</v>
      </c>
      <c r="F606" s="9"/>
      <c r="I606" s="9"/>
      <c r="K606"/>
      <c r="L606"/>
      <c r="M606"/>
    </row>
    <row r="607" spans="2:13" x14ac:dyDescent="0.25">
      <c r="B607" s="58"/>
      <c r="C607" s="57" t="s">
        <v>249</v>
      </c>
      <c r="F607" s="9"/>
      <c r="I607" s="9"/>
      <c r="K607"/>
      <c r="L607"/>
      <c r="M607"/>
    </row>
    <row r="608" spans="2:13" x14ac:dyDescent="0.25">
      <c r="B608" s="58"/>
      <c r="C608" s="57" t="s">
        <v>249</v>
      </c>
      <c r="F608" s="9"/>
      <c r="I608" s="9"/>
      <c r="K608"/>
      <c r="L608"/>
      <c r="M608"/>
    </row>
    <row r="609" spans="2:13" x14ac:dyDescent="0.25">
      <c r="B609" s="58"/>
      <c r="C609" s="57" t="s">
        <v>249</v>
      </c>
      <c r="F609" s="9"/>
      <c r="I609" s="9"/>
      <c r="K609"/>
      <c r="L609"/>
      <c r="M609"/>
    </row>
    <row r="610" spans="2:13" x14ac:dyDescent="0.25">
      <c r="B610" s="58"/>
      <c r="C610" s="57" t="s">
        <v>249</v>
      </c>
      <c r="F610" s="9"/>
      <c r="I610" s="9"/>
      <c r="K610"/>
      <c r="L610"/>
      <c r="M610"/>
    </row>
    <row r="611" spans="2:13" x14ac:dyDescent="0.25">
      <c r="B611" s="58"/>
      <c r="C611" s="57" t="s">
        <v>249</v>
      </c>
      <c r="F611" s="9"/>
      <c r="I611" s="9"/>
      <c r="K611"/>
      <c r="L611"/>
      <c r="M611"/>
    </row>
    <row r="612" spans="2:13" x14ac:dyDescent="0.25">
      <c r="B612" s="58"/>
      <c r="C612" s="57" t="s">
        <v>249</v>
      </c>
      <c r="F612" s="9"/>
      <c r="I612" s="9"/>
      <c r="K612"/>
      <c r="L612"/>
      <c r="M612"/>
    </row>
    <row r="613" spans="2:13" x14ac:dyDescent="0.25">
      <c r="B613" s="58"/>
      <c r="C613" s="57" t="s">
        <v>249</v>
      </c>
      <c r="F613" s="9"/>
      <c r="I613" s="9"/>
      <c r="K613"/>
      <c r="L613"/>
      <c r="M613"/>
    </row>
    <row r="614" spans="2:13" x14ac:dyDescent="0.25">
      <c r="B614" s="58"/>
      <c r="C614" s="57" t="s">
        <v>249</v>
      </c>
      <c r="F614" s="9"/>
      <c r="I614" s="9"/>
      <c r="K614"/>
      <c r="L614"/>
      <c r="M614"/>
    </row>
    <row r="615" spans="2:13" x14ac:dyDescent="0.25">
      <c r="B615" s="58"/>
      <c r="C615" s="57" t="s">
        <v>249</v>
      </c>
      <c r="F615" s="9"/>
      <c r="I615" s="9"/>
      <c r="K615"/>
      <c r="L615"/>
      <c r="M615"/>
    </row>
    <row r="616" spans="2:13" x14ac:dyDescent="0.25">
      <c r="B616" s="58"/>
      <c r="C616" s="57" t="s">
        <v>249</v>
      </c>
      <c r="F616" s="9"/>
      <c r="I616" s="9"/>
      <c r="K616"/>
      <c r="L616"/>
      <c r="M616"/>
    </row>
    <row r="617" spans="2:13" x14ac:dyDescent="0.25">
      <c r="B617" s="58"/>
      <c r="C617" s="57" t="s">
        <v>249</v>
      </c>
      <c r="F617" s="9"/>
      <c r="I617" s="9"/>
      <c r="K617"/>
      <c r="L617"/>
      <c r="M617"/>
    </row>
    <row r="618" spans="2:13" x14ac:dyDescent="0.25">
      <c r="B618" s="58"/>
      <c r="C618" s="57" t="s">
        <v>249</v>
      </c>
      <c r="F618" s="9"/>
      <c r="I618" s="9"/>
      <c r="K618"/>
      <c r="L618"/>
      <c r="M618"/>
    </row>
    <row r="619" spans="2:13" x14ac:dyDescent="0.25">
      <c r="B619" s="58"/>
      <c r="C619" s="57" t="s">
        <v>249</v>
      </c>
      <c r="F619" s="9"/>
      <c r="I619" s="9"/>
      <c r="K619"/>
      <c r="L619"/>
      <c r="M619"/>
    </row>
    <row r="620" spans="2:13" x14ac:dyDescent="0.25">
      <c r="B620" s="58"/>
      <c r="C620" s="57" t="s">
        <v>249</v>
      </c>
      <c r="F620" s="9"/>
      <c r="I620" s="9"/>
      <c r="K620"/>
      <c r="L620"/>
      <c r="M620"/>
    </row>
    <row r="621" spans="2:13" x14ac:dyDescent="0.25">
      <c r="B621" s="58"/>
      <c r="C621" s="57" t="s">
        <v>249</v>
      </c>
      <c r="F621" s="9"/>
      <c r="I621" s="9"/>
      <c r="K621"/>
      <c r="L621"/>
      <c r="M621"/>
    </row>
    <row r="622" spans="2:13" x14ac:dyDescent="0.25">
      <c r="B622" s="58"/>
      <c r="C622" s="57" t="s">
        <v>249</v>
      </c>
      <c r="F622" s="9"/>
      <c r="I622" s="9"/>
      <c r="K622"/>
      <c r="L622"/>
      <c r="M622"/>
    </row>
    <row r="623" spans="2:13" x14ac:dyDescent="0.25">
      <c r="B623" s="58"/>
      <c r="C623" s="57" t="s">
        <v>249</v>
      </c>
      <c r="F623" s="9"/>
      <c r="I623" s="9"/>
      <c r="K623"/>
      <c r="L623"/>
      <c r="M623"/>
    </row>
    <row r="624" spans="2:13" x14ac:dyDescent="0.25">
      <c r="B624" s="58"/>
      <c r="C624" s="57" t="s">
        <v>249</v>
      </c>
      <c r="F624" s="9"/>
      <c r="I624" s="9"/>
      <c r="K624"/>
      <c r="L624"/>
      <c r="M624"/>
    </row>
    <row r="625" spans="2:13" x14ac:dyDescent="0.25">
      <c r="B625" s="58"/>
      <c r="C625" s="57" t="s">
        <v>249</v>
      </c>
      <c r="F625" s="9"/>
      <c r="I625" s="9"/>
      <c r="K625"/>
      <c r="L625"/>
      <c r="M625"/>
    </row>
    <row r="626" spans="2:13" x14ac:dyDescent="0.25">
      <c r="B626" s="58"/>
      <c r="C626" s="57" t="s">
        <v>249</v>
      </c>
      <c r="F626" s="9"/>
      <c r="I626" s="9"/>
      <c r="K626"/>
      <c r="L626"/>
      <c r="M626"/>
    </row>
    <row r="627" spans="2:13" x14ac:dyDescent="0.25">
      <c r="B627" s="58"/>
      <c r="C627" s="57" t="s">
        <v>249</v>
      </c>
      <c r="F627" s="9"/>
      <c r="I627" s="9"/>
      <c r="K627"/>
      <c r="L627"/>
      <c r="M627"/>
    </row>
    <row r="628" spans="2:13" x14ac:dyDescent="0.25">
      <c r="B628" s="58"/>
      <c r="C628" s="57" t="s">
        <v>249</v>
      </c>
      <c r="F628" s="9"/>
      <c r="I628" s="9"/>
      <c r="K628"/>
      <c r="L628"/>
      <c r="M628"/>
    </row>
    <row r="629" spans="2:13" x14ac:dyDescent="0.25">
      <c r="B629" s="58"/>
      <c r="C629" s="57" t="s">
        <v>249</v>
      </c>
      <c r="F629" s="9"/>
      <c r="I629" s="9"/>
      <c r="K629"/>
      <c r="L629"/>
      <c r="M629"/>
    </row>
    <row r="630" spans="2:13" x14ac:dyDescent="0.25">
      <c r="B630" s="58"/>
      <c r="C630" s="57" t="s">
        <v>249</v>
      </c>
      <c r="F630" s="9"/>
      <c r="I630" s="9"/>
      <c r="K630"/>
      <c r="L630"/>
      <c r="M630"/>
    </row>
    <row r="631" spans="2:13" x14ac:dyDescent="0.25">
      <c r="B631" s="58"/>
      <c r="C631" s="57" t="s">
        <v>249</v>
      </c>
      <c r="F631" s="9"/>
      <c r="I631" s="9"/>
      <c r="K631"/>
      <c r="L631"/>
      <c r="M631"/>
    </row>
    <row r="632" spans="2:13" x14ac:dyDescent="0.25">
      <c r="B632" s="58"/>
      <c r="C632" s="57" t="s">
        <v>249</v>
      </c>
      <c r="F632" s="9"/>
      <c r="I632" s="9"/>
      <c r="K632"/>
      <c r="L632"/>
      <c r="M632"/>
    </row>
    <row r="633" spans="2:13" x14ac:dyDescent="0.25">
      <c r="B633" s="58"/>
      <c r="C633" s="57" t="s">
        <v>249</v>
      </c>
      <c r="F633" s="9"/>
      <c r="I633" s="9"/>
      <c r="K633"/>
      <c r="L633"/>
      <c r="M633"/>
    </row>
    <row r="634" spans="2:13" x14ac:dyDescent="0.25">
      <c r="B634" s="58"/>
      <c r="C634" s="57" t="s">
        <v>249</v>
      </c>
      <c r="F634" s="9"/>
      <c r="I634" s="9"/>
      <c r="K634"/>
      <c r="L634"/>
      <c r="M634"/>
    </row>
    <row r="635" spans="2:13" x14ac:dyDescent="0.25">
      <c r="B635" s="58"/>
      <c r="C635" s="57" t="s">
        <v>249</v>
      </c>
      <c r="F635" s="9"/>
      <c r="I635" s="9"/>
      <c r="K635"/>
      <c r="L635"/>
      <c r="M635"/>
    </row>
    <row r="636" spans="2:13" x14ac:dyDescent="0.25">
      <c r="B636" s="58"/>
      <c r="C636" s="57" t="s">
        <v>249</v>
      </c>
      <c r="F636" s="9"/>
      <c r="I636" s="9"/>
      <c r="K636"/>
      <c r="L636"/>
      <c r="M636"/>
    </row>
    <row r="637" spans="2:13" x14ac:dyDescent="0.25">
      <c r="B637" s="58"/>
      <c r="C637" s="57" t="s">
        <v>249</v>
      </c>
      <c r="F637" s="9"/>
      <c r="I637" s="9"/>
      <c r="K637"/>
      <c r="L637"/>
      <c r="M637"/>
    </row>
    <row r="638" spans="2:13" x14ac:dyDescent="0.25">
      <c r="B638" s="58"/>
      <c r="C638" s="57" t="s">
        <v>249</v>
      </c>
      <c r="F638" s="9"/>
      <c r="I638" s="9"/>
      <c r="K638"/>
      <c r="L638"/>
      <c r="M638"/>
    </row>
    <row r="639" spans="2:13" x14ac:dyDescent="0.25">
      <c r="B639" s="58"/>
      <c r="C639" s="57" t="s">
        <v>249</v>
      </c>
      <c r="F639" s="9"/>
      <c r="I639" s="9"/>
      <c r="K639"/>
      <c r="L639"/>
      <c r="M639"/>
    </row>
    <row r="640" spans="2:13" x14ac:dyDescent="0.25">
      <c r="B640" s="58"/>
      <c r="C640" s="57" t="s">
        <v>249</v>
      </c>
      <c r="F640" s="9"/>
      <c r="I640" s="9"/>
      <c r="K640"/>
      <c r="L640"/>
      <c r="M640"/>
    </row>
    <row r="641" spans="2:13" x14ac:dyDescent="0.25">
      <c r="B641" s="58"/>
      <c r="C641" s="57" t="s">
        <v>249</v>
      </c>
      <c r="F641" s="9"/>
      <c r="I641" s="9"/>
      <c r="K641"/>
      <c r="L641"/>
      <c r="M641"/>
    </row>
    <row r="642" spans="2:13" x14ac:dyDescent="0.25">
      <c r="B642" s="58"/>
      <c r="C642" s="57" t="s">
        <v>249</v>
      </c>
      <c r="F642" s="9"/>
      <c r="I642" s="9"/>
      <c r="K642"/>
      <c r="L642"/>
      <c r="M642"/>
    </row>
    <row r="643" spans="2:13" x14ac:dyDescent="0.25">
      <c r="B643" s="58"/>
      <c r="C643" s="57" t="s">
        <v>249</v>
      </c>
      <c r="F643" s="9"/>
      <c r="I643" s="9"/>
      <c r="K643"/>
      <c r="L643"/>
      <c r="M643"/>
    </row>
    <row r="644" spans="2:13" x14ac:dyDescent="0.25">
      <c r="B644" s="58"/>
      <c r="C644" s="57" t="s">
        <v>249</v>
      </c>
      <c r="F644" s="9"/>
      <c r="I644" s="9"/>
      <c r="K644"/>
      <c r="L644"/>
      <c r="M644"/>
    </row>
    <row r="645" spans="2:13" x14ac:dyDescent="0.25">
      <c r="B645" s="58"/>
      <c r="C645" s="57" t="s">
        <v>249</v>
      </c>
      <c r="F645" s="9"/>
      <c r="I645" s="9"/>
      <c r="K645"/>
      <c r="L645"/>
      <c r="M645"/>
    </row>
    <row r="646" spans="2:13" x14ac:dyDescent="0.25">
      <c r="B646" s="58"/>
      <c r="C646" s="57" t="s">
        <v>249</v>
      </c>
      <c r="F646" s="9"/>
      <c r="I646" s="9"/>
      <c r="K646"/>
      <c r="L646"/>
      <c r="M646"/>
    </row>
    <row r="647" spans="2:13" x14ac:dyDescent="0.25">
      <c r="B647" s="58"/>
      <c r="C647" s="57" t="s">
        <v>249</v>
      </c>
      <c r="F647" s="9"/>
      <c r="I647" s="9"/>
      <c r="K647"/>
      <c r="L647"/>
      <c r="M647"/>
    </row>
    <row r="648" spans="2:13" x14ac:dyDescent="0.25">
      <c r="B648" s="58"/>
      <c r="C648" s="57" t="s">
        <v>249</v>
      </c>
      <c r="F648" s="9"/>
      <c r="I648" s="9"/>
      <c r="K648"/>
      <c r="L648"/>
      <c r="M648"/>
    </row>
    <row r="649" spans="2:13" x14ac:dyDescent="0.25">
      <c r="B649" s="58"/>
      <c r="C649" s="57" t="s">
        <v>249</v>
      </c>
      <c r="F649" s="9"/>
      <c r="I649" s="9"/>
      <c r="K649"/>
      <c r="L649"/>
      <c r="M649"/>
    </row>
    <row r="650" spans="2:13" x14ac:dyDescent="0.25">
      <c r="B650" s="58"/>
      <c r="C650" s="57" t="s">
        <v>249</v>
      </c>
      <c r="F650" s="9"/>
      <c r="I650" s="9"/>
      <c r="K650"/>
      <c r="L650"/>
      <c r="M650"/>
    </row>
    <row r="651" spans="2:13" x14ac:dyDescent="0.25">
      <c r="B651" s="58"/>
      <c r="C651" s="57" t="s">
        <v>249</v>
      </c>
      <c r="F651" s="9"/>
      <c r="I651" s="9"/>
      <c r="K651"/>
      <c r="L651"/>
      <c r="M651"/>
    </row>
    <row r="652" spans="2:13" x14ac:dyDescent="0.25">
      <c r="B652" s="58"/>
      <c r="C652" s="57" t="s">
        <v>249</v>
      </c>
      <c r="F652" s="9"/>
      <c r="I652" s="9"/>
      <c r="K652"/>
      <c r="L652"/>
      <c r="M652"/>
    </row>
    <row r="653" spans="2:13" x14ac:dyDescent="0.25">
      <c r="B653" s="58"/>
      <c r="C653" s="57" t="s">
        <v>249</v>
      </c>
      <c r="F653" s="9"/>
      <c r="I653" s="9"/>
      <c r="K653"/>
      <c r="L653"/>
      <c r="M653"/>
    </row>
    <row r="654" spans="2:13" x14ac:dyDescent="0.25">
      <c r="B654" s="58"/>
      <c r="C654" s="57" t="s">
        <v>249</v>
      </c>
      <c r="F654" s="9"/>
      <c r="I654" s="9"/>
      <c r="K654"/>
      <c r="L654"/>
      <c r="M654"/>
    </row>
    <row r="655" spans="2:13" x14ac:dyDescent="0.25">
      <c r="B655" s="58"/>
      <c r="C655" s="57" t="s">
        <v>249</v>
      </c>
      <c r="F655" s="9"/>
      <c r="I655" s="9"/>
      <c r="K655"/>
      <c r="L655"/>
      <c r="M655"/>
    </row>
    <row r="656" spans="2:13" x14ac:dyDescent="0.25">
      <c r="B656" s="58"/>
      <c r="C656" s="57" t="s">
        <v>249</v>
      </c>
      <c r="F656" s="9"/>
      <c r="I656" s="9"/>
      <c r="K656"/>
      <c r="L656"/>
      <c r="M656"/>
    </row>
    <row r="657" spans="2:13" x14ac:dyDescent="0.25">
      <c r="B657" s="58"/>
      <c r="C657" s="57" t="s">
        <v>249</v>
      </c>
      <c r="F657" s="9"/>
      <c r="I657" s="9"/>
      <c r="K657"/>
      <c r="L657"/>
      <c r="M657"/>
    </row>
    <row r="658" spans="2:13" x14ac:dyDescent="0.25">
      <c r="B658" s="58"/>
      <c r="C658" s="57" t="s">
        <v>249</v>
      </c>
      <c r="F658" s="9"/>
      <c r="I658" s="9"/>
      <c r="K658"/>
      <c r="L658"/>
      <c r="M658"/>
    </row>
    <row r="659" spans="2:13" x14ac:dyDescent="0.25">
      <c r="B659" s="58"/>
      <c r="C659" s="57" t="s">
        <v>249</v>
      </c>
      <c r="F659" s="9"/>
      <c r="I659" s="9"/>
      <c r="K659"/>
      <c r="L659"/>
      <c r="M659"/>
    </row>
    <row r="660" spans="2:13" x14ac:dyDescent="0.25">
      <c r="B660" s="58"/>
      <c r="C660" s="57" t="s">
        <v>249</v>
      </c>
      <c r="F660" s="9"/>
      <c r="I660" s="9"/>
      <c r="K660"/>
      <c r="L660"/>
      <c r="M660"/>
    </row>
    <row r="661" spans="2:13" x14ac:dyDescent="0.25">
      <c r="B661" s="58"/>
      <c r="C661" s="57" t="s">
        <v>249</v>
      </c>
      <c r="F661" s="9"/>
      <c r="I661" s="9"/>
      <c r="K661"/>
      <c r="L661"/>
      <c r="M661"/>
    </row>
    <row r="662" spans="2:13" x14ac:dyDescent="0.25">
      <c r="B662" s="58"/>
      <c r="C662" s="57" t="s">
        <v>249</v>
      </c>
      <c r="F662" s="9"/>
      <c r="I662" s="9"/>
      <c r="K662"/>
      <c r="L662"/>
      <c r="M662"/>
    </row>
    <row r="663" spans="2:13" x14ac:dyDescent="0.25">
      <c r="B663" s="58"/>
      <c r="C663" s="57" t="s">
        <v>249</v>
      </c>
      <c r="F663" s="9"/>
      <c r="I663" s="9"/>
    </row>
    <row r="664" spans="2:13" x14ac:dyDescent="0.25">
      <c r="B664" s="58"/>
      <c r="C664" s="57" t="s">
        <v>249</v>
      </c>
      <c r="F664" s="9"/>
      <c r="I664" s="9"/>
    </row>
    <row r="665" spans="2:13" x14ac:dyDescent="0.25">
      <c r="B665" s="58"/>
      <c r="C665" s="57" t="s">
        <v>249</v>
      </c>
      <c r="F665" s="9"/>
      <c r="I665" s="9"/>
    </row>
    <row r="666" spans="2:13" x14ac:dyDescent="0.25">
      <c r="B666" s="58"/>
      <c r="C666" s="57" t="s">
        <v>249</v>
      </c>
      <c r="F666" s="9"/>
      <c r="I666" s="9"/>
    </row>
    <row r="667" spans="2:13" x14ac:dyDescent="0.25">
      <c r="B667" s="58"/>
      <c r="C667" s="57" t="s">
        <v>249</v>
      </c>
      <c r="F667" s="9"/>
      <c r="I667" s="9"/>
    </row>
    <row r="668" spans="2:13" x14ac:dyDescent="0.25">
      <c r="B668" s="58"/>
      <c r="C668" s="57" t="s">
        <v>249</v>
      </c>
      <c r="F668" s="9"/>
      <c r="I668" s="9"/>
    </row>
    <row r="669" spans="2:13" x14ac:dyDescent="0.25">
      <c r="B669" s="58"/>
      <c r="C669" s="57" t="s">
        <v>249</v>
      </c>
      <c r="F669" s="9"/>
      <c r="I669" s="9"/>
    </row>
    <row r="670" spans="2:13" x14ac:dyDescent="0.25">
      <c r="B670" s="58"/>
      <c r="C670" s="57" t="s">
        <v>249</v>
      </c>
      <c r="F670" s="9"/>
      <c r="I670" s="9"/>
    </row>
    <row r="671" spans="2:13" x14ac:dyDescent="0.25">
      <c r="B671" s="58"/>
      <c r="C671" s="57" t="s">
        <v>249</v>
      </c>
      <c r="F671" s="9"/>
      <c r="I671" s="9"/>
    </row>
    <row r="672" spans="2:13" x14ac:dyDescent="0.25">
      <c r="B672" s="58"/>
      <c r="C672" s="57" t="s">
        <v>249</v>
      </c>
      <c r="F672" s="9"/>
      <c r="I672" s="9"/>
    </row>
    <row r="673" spans="2:9" x14ac:dyDescent="0.25">
      <c r="B673" s="58"/>
      <c r="C673" s="57" t="s">
        <v>249</v>
      </c>
      <c r="F673" s="9"/>
      <c r="I673" s="9"/>
    </row>
    <row r="674" spans="2:9" x14ac:dyDescent="0.25">
      <c r="B674" s="58"/>
      <c r="C674" s="57" t="s">
        <v>249</v>
      </c>
      <c r="F674" s="9"/>
      <c r="I674" s="9"/>
    </row>
    <row r="675" spans="2:9" x14ac:dyDescent="0.25">
      <c r="B675" s="58"/>
      <c r="C675" s="57" t="s">
        <v>249</v>
      </c>
      <c r="F675" s="9"/>
      <c r="I675" s="9"/>
    </row>
    <row r="676" spans="2:9" x14ac:dyDescent="0.25">
      <c r="B676" s="58"/>
      <c r="C676" s="57" t="s">
        <v>249</v>
      </c>
      <c r="F676" s="9"/>
      <c r="I676" s="9"/>
    </row>
    <row r="677" spans="2:9" x14ac:dyDescent="0.25">
      <c r="B677" s="58"/>
      <c r="C677" s="57" t="s">
        <v>249</v>
      </c>
      <c r="F677" s="9"/>
      <c r="I677" s="9"/>
    </row>
    <row r="678" spans="2:9" x14ac:dyDescent="0.25">
      <c r="B678" s="58"/>
      <c r="C678" s="57" t="s">
        <v>249</v>
      </c>
      <c r="F678" s="9"/>
      <c r="I678" s="9"/>
    </row>
    <row r="679" spans="2:9" x14ac:dyDescent="0.25">
      <c r="B679" s="58"/>
      <c r="C679" s="57" t="s">
        <v>249</v>
      </c>
      <c r="F679" s="9"/>
      <c r="I679" s="9"/>
    </row>
    <row r="680" spans="2:9" x14ac:dyDescent="0.25">
      <c r="B680" s="58"/>
      <c r="C680" s="57" t="s">
        <v>249</v>
      </c>
      <c r="F680" s="9"/>
      <c r="I680" s="9"/>
    </row>
    <row r="681" spans="2:9" x14ac:dyDescent="0.25">
      <c r="B681" s="58"/>
      <c r="C681" s="57" t="s">
        <v>249</v>
      </c>
      <c r="F681" s="9"/>
      <c r="I681" s="9"/>
    </row>
    <row r="682" spans="2:9" x14ac:dyDescent="0.25">
      <c r="B682" s="58"/>
      <c r="C682" s="57" t="s">
        <v>249</v>
      </c>
      <c r="F682" s="9"/>
      <c r="I682" s="9"/>
    </row>
    <row r="683" spans="2:9" x14ac:dyDescent="0.25">
      <c r="B683" s="58"/>
      <c r="C683" s="57" t="s">
        <v>249</v>
      </c>
      <c r="F683" s="9"/>
      <c r="I683" s="9"/>
    </row>
    <row r="684" spans="2:9" x14ac:dyDescent="0.25">
      <c r="B684" s="58"/>
      <c r="C684" s="57" t="s">
        <v>249</v>
      </c>
      <c r="F684" s="9"/>
      <c r="I684" s="9"/>
    </row>
    <row r="685" spans="2:9" x14ac:dyDescent="0.25">
      <c r="B685" s="58"/>
      <c r="C685" s="57" t="s">
        <v>249</v>
      </c>
      <c r="F685" s="9"/>
      <c r="I685" s="9"/>
    </row>
    <row r="686" spans="2:9" x14ac:dyDescent="0.25">
      <c r="B686" s="58"/>
      <c r="C686" s="57" t="s">
        <v>249</v>
      </c>
      <c r="F686" s="9"/>
      <c r="I686" s="9"/>
    </row>
    <row r="687" spans="2:9" x14ac:dyDescent="0.25">
      <c r="B687" s="58"/>
      <c r="C687" s="57" t="s">
        <v>249</v>
      </c>
      <c r="F687" s="9"/>
      <c r="I687" s="9"/>
    </row>
    <row r="688" spans="2:9" x14ac:dyDescent="0.25">
      <c r="B688" s="58"/>
      <c r="C688" s="57" t="s">
        <v>249</v>
      </c>
      <c r="F688" s="9"/>
      <c r="I688" s="9"/>
    </row>
    <row r="689" spans="2:9" x14ac:dyDescent="0.25">
      <c r="B689" s="58"/>
      <c r="C689" s="57" t="s">
        <v>249</v>
      </c>
      <c r="F689" s="9"/>
      <c r="I689" s="9"/>
    </row>
    <row r="690" spans="2:9" x14ac:dyDescent="0.25">
      <c r="B690" s="58"/>
      <c r="C690" s="57" t="s">
        <v>249</v>
      </c>
      <c r="F690" s="9"/>
      <c r="I690" s="9"/>
    </row>
    <row r="691" spans="2:9" x14ac:dyDescent="0.25">
      <c r="B691" s="58"/>
      <c r="C691" s="57" t="s">
        <v>249</v>
      </c>
      <c r="F691" s="9"/>
      <c r="I691" s="9"/>
    </row>
    <row r="692" spans="2:9" x14ac:dyDescent="0.25">
      <c r="B692" s="58"/>
      <c r="C692" s="57" t="s">
        <v>249</v>
      </c>
      <c r="F692" s="9"/>
      <c r="I692" s="9"/>
    </row>
    <row r="693" spans="2:9" x14ac:dyDescent="0.25">
      <c r="B693" s="58"/>
      <c r="C693" s="57" t="s">
        <v>249</v>
      </c>
      <c r="F693" s="9"/>
      <c r="I693" s="9"/>
    </row>
    <row r="694" spans="2:9" x14ac:dyDescent="0.25">
      <c r="B694" s="58"/>
      <c r="C694" s="57" t="s">
        <v>249</v>
      </c>
      <c r="F694" s="9"/>
      <c r="I694" s="9"/>
    </row>
    <row r="695" spans="2:9" x14ac:dyDescent="0.25">
      <c r="B695" s="58"/>
      <c r="C695" s="57" t="s">
        <v>249</v>
      </c>
      <c r="F695" s="9"/>
      <c r="I695" s="9"/>
    </row>
    <row r="696" spans="2:9" x14ac:dyDescent="0.25">
      <c r="B696" s="58"/>
      <c r="C696" s="57" t="s">
        <v>249</v>
      </c>
      <c r="F696" s="9"/>
      <c r="I696" s="9"/>
    </row>
    <row r="697" spans="2:9" x14ac:dyDescent="0.25">
      <c r="B697" s="58"/>
      <c r="C697" s="57" t="s">
        <v>249</v>
      </c>
      <c r="F697" s="9"/>
      <c r="I697" s="9"/>
    </row>
    <row r="698" spans="2:9" x14ac:dyDescent="0.25">
      <c r="B698" s="58"/>
      <c r="C698" s="57" t="s">
        <v>249</v>
      </c>
      <c r="F698" s="9"/>
      <c r="I698" s="9"/>
    </row>
    <row r="699" spans="2:9" x14ac:dyDescent="0.25">
      <c r="B699" s="58"/>
      <c r="C699" s="57" t="s">
        <v>249</v>
      </c>
      <c r="F699" s="9"/>
      <c r="I699" s="9"/>
    </row>
    <row r="700" spans="2:9" x14ac:dyDescent="0.25">
      <c r="B700" s="58"/>
      <c r="C700" s="57" t="s">
        <v>249</v>
      </c>
      <c r="F700" s="9"/>
      <c r="I700" s="9"/>
    </row>
    <row r="701" spans="2:9" x14ac:dyDescent="0.25">
      <c r="B701" s="58"/>
      <c r="C701" s="57" t="s">
        <v>249</v>
      </c>
      <c r="F701" s="9"/>
      <c r="I701" s="9"/>
    </row>
    <row r="702" spans="2:9" x14ac:dyDescent="0.25">
      <c r="B702" s="58"/>
      <c r="C702" s="57" t="s">
        <v>249</v>
      </c>
      <c r="F702" s="9"/>
      <c r="I702" s="9"/>
    </row>
    <row r="703" spans="2:9" x14ac:dyDescent="0.25">
      <c r="B703" s="58"/>
      <c r="C703" s="57" t="s">
        <v>249</v>
      </c>
      <c r="F703" s="9"/>
      <c r="I703" s="9"/>
    </row>
    <row r="704" spans="2:9" x14ac:dyDescent="0.25">
      <c r="B704" s="58"/>
      <c r="C704" s="57" t="s">
        <v>249</v>
      </c>
      <c r="F704" s="9"/>
      <c r="I704" s="9"/>
    </row>
    <row r="705" spans="2:9" x14ac:dyDescent="0.25">
      <c r="B705" s="58"/>
      <c r="C705" s="57" t="s">
        <v>249</v>
      </c>
      <c r="F705" s="9"/>
      <c r="I705" s="9"/>
    </row>
    <row r="706" spans="2:9" x14ac:dyDescent="0.25">
      <c r="B706" s="58"/>
      <c r="C706" s="57" t="s">
        <v>249</v>
      </c>
      <c r="F706" s="9"/>
      <c r="I706" s="9"/>
    </row>
    <row r="707" spans="2:9" x14ac:dyDescent="0.25">
      <c r="B707" s="58"/>
      <c r="C707" s="57" t="s">
        <v>249</v>
      </c>
      <c r="F707" s="9"/>
      <c r="I707" s="9"/>
    </row>
    <row r="708" spans="2:9" x14ac:dyDescent="0.25">
      <c r="B708" s="58"/>
      <c r="C708" s="57" t="s">
        <v>249</v>
      </c>
      <c r="F708" s="9"/>
      <c r="I708" s="9"/>
    </row>
    <row r="709" spans="2:9" x14ac:dyDescent="0.25">
      <c r="B709" s="58"/>
      <c r="C709" s="57" t="s">
        <v>249</v>
      </c>
      <c r="F709" s="9"/>
      <c r="I709" s="9"/>
    </row>
    <row r="710" spans="2:9" x14ac:dyDescent="0.25">
      <c r="B710" s="58"/>
      <c r="C710" s="57" t="s">
        <v>249</v>
      </c>
      <c r="F710" s="9"/>
      <c r="I710" s="9"/>
    </row>
    <row r="711" spans="2:9" x14ac:dyDescent="0.25">
      <c r="B711" s="58"/>
      <c r="C711" s="57" t="s">
        <v>249</v>
      </c>
      <c r="F711" s="9"/>
      <c r="I711" s="9"/>
    </row>
    <row r="712" spans="2:9" x14ac:dyDescent="0.25">
      <c r="B712" s="58"/>
      <c r="C712" s="57" t="s">
        <v>249</v>
      </c>
      <c r="F712" s="9"/>
      <c r="I712" s="9"/>
    </row>
    <row r="713" spans="2:9" x14ac:dyDescent="0.25">
      <c r="B713" s="58"/>
      <c r="C713" s="57" t="s">
        <v>249</v>
      </c>
      <c r="F713" s="9"/>
      <c r="I713" s="9"/>
    </row>
    <row r="714" spans="2:9" x14ac:dyDescent="0.25">
      <c r="B714" s="58"/>
      <c r="C714" s="57" t="s">
        <v>249</v>
      </c>
      <c r="F714" s="9"/>
      <c r="I714" s="9"/>
    </row>
    <row r="715" spans="2:9" x14ac:dyDescent="0.25">
      <c r="B715" s="58"/>
      <c r="C715" s="57" t="s">
        <v>249</v>
      </c>
      <c r="F715" s="9"/>
      <c r="I715" s="9"/>
    </row>
    <row r="716" spans="2:9" x14ac:dyDescent="0.25">
      <c r="B716" s="58"/>
      <c r="C716" s="57" t="s">
        <v>249</v>
      </c>
      <c r="F716" s="9"/>
      <c r="I716" s="9"/>
    </row>
    <row r="717" spans="2:9" x14ac:dyDescent="0.25">
      <c r="B717" s="58"/>
      <c r="C717" s="57" t="s">
        <v>249</v>
      </c>
      <c r="F717" s="9"/>
      <c r="I717" s="9"/>
    </row>
    <row r="718" spans="2:9" x14ac:dyDescent="0.25">
      <c r="B718" s="58"/>
      <c r="C718" s="57" t="s">
        <v>249</v>
      </c>
      <c r="F718" s="9"/>
      <c r="I718" s="9"/>
    </row>
    <row r="719" spans="2:9" x14ac:dyDescent="0.25">
      <c r="B719" s="58"/>
      <c r="C719" s="57" t="s">
        <v>249</v>
      </c>
      <c r="F719" s="9"/>
      <c r="I719" s="9"/>
    </row>
    <row r="720" spans="2:9" x14ac:dyDescent="0.25">
      <c r="B720" s="58"/>
      <c r="C720" s="57" t="s">
        <v>249</v>
      </c>
      <c r="F720" s="9"/>
      <c r="I720" s="9"/>
    </row>
    <row r="721" spans="2:9" x14ac:dyDescent="0.25">
      <c r="B721" s="58"/>
      <c r="C721" s="57" t="s">
        <v>249</v>
      </c>
      <c r="F721" s="9"/>
      <c r="I721" s="9"/>
    </row>
    <row r="722" spans="2:9" x14ac:dyDescent="0.25">
      <c r="B722" s="58"/>
      <c r="C722" s="57" t="s">
        <v>249</v>
      </c>
      <c r="F722" s="9"/>
      <c r="I722" s="9"/>
    </row>
    <row r="723" spans="2:9" x14ac:dyDescent="0.25">
      <c r="B723" s="58"/>
      <c r="C723" s="57" t="s">
        <v>249</v>
      </c>
      <c r="F723" s="9"/>
      <c r="I723" s="9"/>
    </row>
    <row r="724" spans="2:9" x14ac:dyDescent="0.25">
      <c r="B724" s="58"/>
      <c r="C724" s="57" t="s">
        <v>249</v>
      </c>
      <c r="F724" s="9"/>
      <c r="I724" s="9"/>
    </row>
    <row r="725" spans="2:9" x14ac:dyDescent="0.25">
      <c r="B725" s="58"/>
      <c r="C725" s="57" t="s">
        <v>249</v>
      </c>
      <c r="F725" s="9"/>
      <c r="I725" s="9"/>
    </row>
    <row r="726" spans="2:9" x14ac:dyDescent="0.25">
      <c r="B726" s="58"/>
      <c r="C726" s="57" t="s">
        <v>249</v>
      </c>
      <c r="F726" s="9"/>
      <c r="I726" s="9"/>
    </row>
    <row r="727" spans="2:9" x14ac:dyDescent="0.25">
      <c r="B727" s="58"/>
      <c r="C727" s="57" t="s">
        <v>249</v>
      </c>
      <c r="F727" s="9"/>
      <c r="I727" s="9"/>
    </row>
    <row r="728" spans="2:9" x14ac:dyDescent="0.25">
      <c r="B728" s="58"/>
      <c r="C728" s="57" t="s">
        <v>249</v>
      </c>
      <c r="F728" s="9"/>
      <c r="I728" s="9"/>
    </row>
    <row r="729" spans="2:9" x14ac:dyDescent="0.25">
      <c r="B729" s="58"/>
      <c r="C729" s="57" t="s">
        <v>249</v>
      </c>
      <c r="F729" s="9"/>
      <c r="I729" s="9"/>
    </row>
    <row r="730" spans="2:9" x14ac:dyDescent="0.25">
      <c r="B730" s="58"/>
      <c r="C730" s="57" t="s">
        <v>249</v>
      </c>
      <c r="F730" s="9"/>
      <c r="I730" s="9"/>
    </row>
    <row r="731" spans="2:9" x14ac:dyDescent="0.25">
      <c r="B731" s="58"/>
      <c r="C731" s="57" t="s">
        <v>249</v>
      </c>
      <c r="F731" s="9"/>
      <c r="I731" s="9"/>
    </row>
    <row r="732" spans="2:9" x14ac:dyDescent="0.25">
      <c r="B732" s="58"/>
      <c r="C732" s="57" t="s">
        <v>249</v>
      </c>
      <c r="F732" s="9"/>
      <c r="I732" s="9"/>
    </row>
    <row r="733" spans="2:9" x14ac:dyDescent="0.25">
      <c r="B733" s="58"/>
      <c r="C733" s="57" t="s">
        <v>249</v>
      </c>
      <c r="F733" s="9"/>
      <c r="I733" s="9"/>
    </row>
    <row r="734" spans="2:9" x14ac:dyDescent="0.25">
      <c r="B734" s="58"/>
      <c r="C734" s="57" t="s">
        <v>249</v>
      </c>
      <c r="F734" s="9"/>
      <c r="I734" s="9"/>
    </row>
    <row r="735" spans="2:9" x14ac:dyDescent="0.25">
      <c r="B735" s="58"/>
      <c r="C735" s="57" t="s">
        <v>249</v>
      </c>
      <c r="F735" s="9"/>
      <c r="I735" s="9"/>
    </row>
    <row r="736" spans="2:9" x14ac:dyDescent="0.25">
      <c r="B736" s="58"/>
      <c r="C736" s="57" t="s">
        <v>249</v>
      </c>
      <c r="F736" s="9"/>
      <c r="I736" s="9"/>
    </row>
    <row r="737" spans="2:9" x14ac:dyDescent="0.25">
      <c r="B737" s="58"/>
      <c r="C737" s="57" t="s">
        <v>249</v>
      </c>
      <c r="F737" s="9"/>
      <c r="I737" s="9"/>
    </row>
    <row r="738" spans="2:9" x14ac:dyDescent="0.25">
      <c r="B738" s="58"/>
      <c r="C738" s="57" t="s">
        <v>249</v>
      </c>
      <c r="F738" s="9"/>
      <c r="I738" s="9"/>
    </row>
    <row r="739" spans="2:9" x14ac:dyDescent="0.25">
      <c r="B739" s="58"/>
      <c r="C739" s="57" t="s">
        <v>249</v>
      </c>
      <c r="F739" s="9"/>
      <c r="I739" s="9"/>
    </row>
    <row r="740" spans="2:9" x14ac:dyDescent="0.25">
      <c r="B740" s="58"/>
      <c r="C740" s="57" t="s">
        <v>249</v>
      </c>
      <c r="F740" s="9"/>
      <c r="I740" s="9"/>
    </row>
    <row r="741" spans="2:9" x14ac:dyDescent="0.25">
      <c r="B741" s="58"/>
      <c r="C741" s="57" t="s">
        <v>249</v>
      </c>
      <c r="F741" s="9"/>
      <c r="I741" s="9"/>
    </row>
    <row r="742" spans="2:9" x14ac:dyDescent="0.25">
      <c r="B742" s="58"/>
      <c r="C742" s="57" t="s">
        <v>249</v>
      </c>
      <c r="F742" s="9"/>
      <c r="I742" s="9"/>
    </row>
    <row r="743" spans="2:9" x14ac:dyDescent="0.25">
      <c r="B743" s="58"/>
      <c r="C743" s="57" t="s">
        <v>249</v>
      </c>
      <c r="F743" s="9"/>
      <c r="I743" s="9"/>
    </row>
    <row r="744" spans="2:9" x14ac:dyDescent="0.25">
      <c r="B744" s="58"/>
      <c r="C744" s="57" t="s">
        <v>249</v>
      </c>
      <c r="F744" s="9"/>
      <c r="I744" s="9"/>
    </row>
    <row r="745" spans="2:9" x14ac:dyDescent="0.25">
      <c r="B745" s="58"/>
      <c r="C745" s="57" t="s">
        <v>249</v>
      </c>
      <c r="F745" s="9"/>
      <c r="I745" s="9"/>
    </row>
    <row r="746" spans="2:9" x14ac:dyDescent="0.25">
      <c r="B746" s="58"/>
      <c r="C746" s="57" t="s">
        <v>249</v>
      </c>
      <c r="F746" s="9"/>
      <c r="I746" s="9"/>
    </row>
    <row r="747" spans="2:9" x14ac:dyDescent="0.25">
      <c r="B747" s="58"/>
      <c r="C747" s="57" t="s">
        <v>249</v>
      </c>
      <c r="F747" s="9"/>
      <c r="I747" s="9"/>
    </row>
    <row r="748" spans="2:9" x14ac:dyDescent="0.25">
      <c r="B748" s="58"/>
      <c r="C748" s="57" t="s">
        <v>249</v>
      </c>
      <c r="F748" s="9"/>
      <c r="I748" s="9"/>
    </row>
    <row r="749" spans="2:9" x14ac:dyDescent="0.25">
      <c r="B749" s="58"/>
      <c r="C749" s="57" t="s">
        <v>249</v>
      </c>
      <c r="F749" s="9"/>
      <c r="I749" s="9"/>
    </row>
    <row r="750" spans="2:9" x14ac:dyDescent="0.25">
      <c r="B750" s="58"/>
      <c r="C750" s="57" t="s">
        <v>249</v>
      </c>
      <c r="F750" s="9"/>
      <c r="I750" s="9"/>
    </row>
    <row r="751" spans="2:9" x14ac:dyDescent="0.25">
      <c r="B751" s="58"/>
      <c r="C751" s="57" t="s">
        <v>249</v>
      </c>
      <c r="F751" s="9"/>
      <c r="I751" s="9"/>
    </row>
    <row r="752" spans="2:9" x14ac:dyDescent="0.25">
      <c r="B752" s="58"/>
      <c r="C752" s="57" t="s">
        <v>249</v>
      </c>
      <c r="F752" s="9"/>
      <c r="I752" s="9"/>
    </row>
    <row r="753" spans="2:9" x14ac:dyDescent="0.25">
      <c r="B753" s="58"/>
      <c r="C753" s="57" t="s">
        <v>249</v>
      </c>
      <c r="F753" s="9"/>
      <c r="I753" s="9"/>
    </row>
    <row r="754" spans="2:9" x14ac:dyDescent="0.25">
      <c r="B754" s="58"/>
      <c r="C754" s="57" t="s">
        <v>249</v>
      </c>
      <c r="F754" s="9"/>
      <c r="I754" s="9"/>
    </row>
    <row r="755" spans="2:9" x14ac:dyDescent="0.25">
      <c r="B755" s="58"/>
      <c r="C755" s="57" t="s">
        <v>249</v>
      </c>
      <c r="F755" s="9"/>
      <c r="I755" s="9"/>
    </row>
    <row r="756" spans="2:9" x14ac:dyDescent="0.25">
      <c r="B756" s="58"/>
      <c r="C756" s="57" t="s">
        <v>249</v>
      </c>
      <c r="F756" s="9"/>
      <c r="I756" s="9"/>
    </row>
    <row r="757" spans="2:9" x14ac:dyDescent="0.25">
      <c r="B757" s="58"/>
      <c r="C757" s="57" t="s">
        <v>249</v>
      </c>
      <c r="F757" s="9"/>
      <c r="I757" s="9"/>
    </row>
    <row r="758" spans="2:9" x14ac:dyDescent="0.25">
      <c r="B758" s="58"/>
      <c r="C758" s="57" t="s">
        <v>249</v>
      </c>
      <c r="F758" s="9"/>
      <c r="I758" s="9"/>
    </row>
    <row r="759" spans="2:9" x14ac:dyDescent="0.25">
      <c r="B759" s="58"/>
      <c r="C759" s="57" t="s">
        <v>249</v>
      </c>
      <c r="F759" s="9"/>
      <c r="I759" s="9"/>
    </row>
    <row r="760" spans="2:9" x14ac:dyDescent="0.25">
      <c r="B760" s="58"/>
      <c r="C760" s="57" t="s">
        <v>249</v>
      </c>
      <c r="F760" s="9"/>
      <c r="I760" s="9"/>
    </row>
    <row r="761" spans="2:9" x14ac:dyDescent="0.25">
      <c r="B761" s="58"/>
      <c r="C761" s="57" t="s">
        <v>249</v>
      </c>
      <c r="F761" s="9"/>
      <c r="I761" s="9"/>
    </row>
    <row r="762" spans="2:9" x14ac:dyDescent="0.25">
      <c r="B762" s="58"/>
      <c r="C762" s="57" t="s">
        <v>249</v>
      </c>
      <c r="F762" s="9"/>
      <c r="I762" s="9"/>
    </row>
    <row r="763" spans="2:9" x14ac:dyDescent="0.25">
      <c r="B763" s="58"/>
      <c r="C763" s="57" t="s">
        <v>249</v>
      </c>
      <c r="F763" s="9"/>
      <c r="I763" s="9"/>
    </row>
    <row r="764" spans="2:9" x14ac:dyDescent="0.25">
      <c r="B764" s="58"/>
      <c r="C764" s="57" t="s">
        <v>249</v>
      </c>
      <c r="F764" s="9"/>
      <c r="I764" s="9"/>
    </row>
    <row r="765" spans="2:9" x14ac:dyDescent="0.25">
      <c r="B765" s="58"/>
      <c r="C765" s="57" t="s">
        <v>249</v>
      </c>
      <c r="F765" s="9"/>
      <c r="I765" s="9"/>
    </row>
    <row r="766" spans="2:9" x14ac:dyDescent="0.25">
      <c r="B766" s="58"/>
      <c r="C766" s="57" t="s">
        <v>249</v>
      </c>
      <c r="F766" s="9"/>
      <c r="I766" s="9"/>
    </row>
    <row r="767" spans="2:9" x14ac:dyDescent="0.25">
      <c r="B767" s="58"/>
      <c r="C767" s="57" t="s">
        <v>249</v>
      </c>
      <c r="F767" s="9"/>
      <c r="I767" s="9"/>
    </row>
    <row r="768" spans="2:9" x14ac:dyDescent="0.25">
      <c r="B768" s="58"/>
      <c r="C768" s="57" t="s">
        <v>249</v>
      </c>
      <c r="F768" s="9"/>
      <c r="I768" s="9"/>
    </row>
    <row r="769" spans="2:9" x14ac:dyDescent="0.25">
      <c r="B769" s="58"/>
      <c r="C769" s="57" t="s">
        <v>249</v>
      </c>
      <c r="F769" s="9"/>
      <c r="I769" s="9"/>
    </row>
    <row r="770" spans="2:9" x14ac:dyDescent="0.25">
      <c r="B770" s="58"/>
      <c r="C770" s="57" t="s">
        <v>249</v>
      </c>
      <c r="F770" s="9"/>
      <c r="I770" s="9"/>
    </row>
    <row r="771" spans="2:9" x14ac:dyDescent="0.25">
      <c r="B771" s="58"/>
      <c r="C771" s="57" t="s">
        <v>249</v>
      </c>
      <c r="F771" s="9"/>
      <c r="I771" s="9"/>
    </row>
    <row r="772" spans="2:9" x14ac:dyDescent="0.25">
      <c r="B772" s="58"/>
      <c r="C772" s="57" t="s">
        <v>249</v>
      </c>
      <c r="F772" s="9"/>
      <c r="I772" s="9"/>
    </row>
    <row r="773" spans="2:9" x14ac:dyDescent="0.25">
      <c r="B773" s="58"/>
      <c r="C773" s="57" t="s">
        <v>249</v>
      </c>
      <c r="F773" s="9"/>
      <c r="I773" s="9"/>
    </row>
    <row r="774" spans="2:9" x14ac:dyDescent="0.25">
      <c r="B774" s="58"/>
      <c r="C774" s="57" t="s">
        <v>249</v>
      </c>
      <c r="F774" s="9"/>
      <c r="I774" s="9"/>
    </row>
    <row r="775" spans="2:9" x14ac:dyDescent="0.25">
      <c r="B775" s="58"/>
      <c r="C775" s="57" t="s">
        <v>249</v>
      </c>
      <c r="F775" s="9"/>
      <c r="I775" s="9"/>
    </row>
    <row r="776" spans="2:9" x14ac:dyDescent="0.25">
      <c r="B776" s="58"/>
      <c r="C776" s="57" t="s">
        <v>249</v>
      </c>
      <c r="F776" s="9"/>
      <c r="I776" s="9"/>
    </row>
    <row r="777" spans="2:9" x14ac:dyDescent="0.25">
      <c r="B777" s="58"/>
      <c r="C777" s="57" t="s">
        <v>249</v>
      </c>
      <c r="F777" s="9"/>
      <c r="I777" s="9"/>
    </row>
    <row r="778" spans="2:9" x14ac:dyDescent="0.25">
      <c r="B778" s="58"/>
      <c r="C778" s="57" t="s">
        <v>249</v>
      </c>
      <c r="F778" s="9"/>
      <c r="I778" s="9"/>
    </row>
    <row r="779" spans="2:9" x14ac:dyDescent="0.25">
      <c r="B779" s="58"/>
      <c r="C779" s="57" t="s">
        <v>249</v>
      </c>
      <c r="F779" s="9"/>
      <c r="I779" s="9"/>
    </row>
    <row r="780" spans="2:9" x14ac:dyDescent="0.25">
      <c r="B780" s="58"/>
      <c r="C780" s="57" t="s">
        <v>249</v>
      </c>
      <c r="F780" s="9"/>
      <c r="I780" s="9"/>
    </row>
    <row r="781" spans="2:9" x14ac:dyDescent="0.25">
      <c r="B781" s="58"/>
      <c r="C781" s="57" t="s">
        <v>249</v>
      </c>
      <c r="F781" s="9"/>
      <c r="I781" s="9"/>
    </row>
    <row r="782" spans="2:9" x14ac:dyDescent="0.25">
      <c r="B782" s="58"/>
      <c r="C782" s="57" t="s">
        <v>249</v>
      </c>
      <c r="F782" s="9"/>
      <c r="I782" s="9"/>
    </row>
    <row r="783" spans="2:9" x14ac:dyDescent="0.25">
      <c r="B783" s="58"/>
      <c r="C783" s="57" t="s">
        <v>249</v>
      </c>
      <c r="F783" s="9"/>
      <c r="I783" s="9"/>
    </row>
    <row r="784" spans="2:9" x14ac:dyDescent="0.25">
      <c r="B784" s="58"/>
      <c r="C784" s="57" t="s">
        <v>249</v>
      </c>
      <c r="F784" s="9"/>
      <c r="I784" s="9"/>
    </row>
    <row r="785" spans="2:9" x14ac:dyDescent="0.25">
      <c r="B785" s="58"/>
      <c r="C785" s="57" t="s">
        <v>249</v>
      </c>
      <c r="F785" s="9"/>
      <c r="I785" s="9"/>
    </row>
    <row r="786" spans="2:9" x14ac:dyDescent="0.25">
      <c r="B786" s="58"/>
      <c r="C786" s="57" t="s">
        <v>249</v>
      </c>
      <c r="F786" s="9"/>
      <c r="I786" s="9"/>
    </row>
    <row r="787" spans="2:9" x14ac:dyDescent="0.25">
      <c r="B787" s="58"/>
      <c r="C787" s="57" t="s">
        <v>249</v>
      </c>
      <c r="F787" s="9"/>
      <c r="I787" s="9"/>
    </row>
    <row r="788" spans="2:9" x14ac:dyDescent="0.25">
      <c r="B788" s="58"/>
      <c r="C788" s="57" t="s">
        <v>249</v>
      </c>
      <c r="F788" s="9"/>
      <c r="I788" s="9"/>
    </row>
    <row r="789" spans="2:9" x14ac:dyDescent="0.25">
      <c r="B789" s="58"/>
      <c r="C789" s="57" t="s">
        <v>249</v>
      </c>
      <c r="F789" s="9"/>
      <c r="I789" s="9"/>
    </row>
    <row r="790" spans="2:9" x14ac:dyDescent="0.25">
      <c r="B790" s="58"/>
      <c r="C790" s="57" t="s">
        <v>249</v>
      </c>
      <c r="F790" s="9"/>
      <c r="I790" s="9"/>
    </row>
    <row r="791" spans="2:9" x14ac:dyDescent="0.25">
      <c r="B791" s="58"/>
      <c r="C791" s="57" t="s">
        <v>249</v>
      </c>
      <c r="F791" s="9"/>
      <c r="I791" s="9"/>
    </row>
    <row r="792" spans="2:9" x14ac:dyDescent="0.25">
      <c r="B792" s="58"/>
      <c r="C792" s="57" t="s">
        <v>249</v>
      </c>
      <c r="F792" s="9"/>
      <c r="I792" s="9"/>
    </row>
    <row r="793" spans="2:9" x14ac:dyDescent="0.25">
      <c r="B793" s="58"/>
      <c r="C793" s="57" t="s">
        <v>249</v>
      </c>
      <c r="F793" s="9"/>
      <c r="I793" s="9"/>
    </row>
    <row r="794" spans="2:9" x14ac:dyDescent="0.25">
      <c r="B794" s="58"/>
      <c r="C794" s="57" t="s">
        <v>249</v>
      </c>
      <c r="F794" s="9"/>
      <c r="I794" s="9"/>
    </row>
    <row r="795" spans="2:9" x14ac:dyDescent="0.25">
      <c r="B795" s="58"/>
      <c r="C795" s="57" t="s">
        <v>249</v>
      </c>
      <c r="F795" s="9"/>
      <c r="I795" s="9"/>
    </row>
    <row r="796" spans="2:9" x14ac:dyDescent="0.25">
      <c r="B796" s="58"/>
      <c r="C796" s="57" t="s">
        <v>249</v>
      </c>
      <c r="F796" s="9"/>
      <c r="I796" s="9"/>
    </row>
    <row r="797" spans="2:9" x14ac:dyDescent="0.25">
      <c r="B797" s="58"/>
      <c r="C797" s="57" t="s">
        <v>249</v>
      </c>
      <c r="F797" s="9"/>
      <c r="I797" s="9"/>
    </row>
    <row r="798" spans="2:9" x14ac:dyDescent="0.25">
      <c r="B798" s="58"/>
      <c r="C798" s="57" t="s">
        <v>249</v>
      </c>
      <c r="F798" s="9"/>
      <c r="I798" s="9"/>
    </row>
    <row r="799" spans="2:9" x14ac:dyDescent="0.25">
      <c r="B799" s="58"/>
      <c r="C799" s="57" t="s">
        <v>249</v>
      </c>
      <c r="F799" s="9"/>
      <c r="I799" s="9"/>
    </row>
    <row r="800" spans="2:9" x14ac:dyDescent="0.25">
      <c r="B800" s="58"/>
      <c r="C800" s="57" t="s">
        <v>249</v>
      </c>
      <c r="F800" s="9"/>
      <c r="I800" s="9"/>
    </row>
    <row r="801" spans="2:9" x14ac:dyDescent="0.25">
      <c r="B801" s="58"/>
      <c r="C801" s="57" t="s">
        <v>249</v>
      </c>
      <c r="F801" s="9"/>
      <c r="I801" s="9"/>
    </row>
    <row r="802" spans="2:9" x14ac:dyDescent="0.25">
      <c r="B802" s="58"/>
      <c r="C802" s="57" t="s">
        <v>249</v>
      </c>
      <c r="F802" s="9"/>
      <c r="I802" s="9"/>
    </row>
    <row r="803" spans="2:9" x14ac:dyDescent="0.25">
      <c r="B803" s="58"/>
      <c r="C803" s="57" t="s">
        <v>249</v>
      </c>
      <c r="F803" s="9"/>
      <c r="I803" s="9"/>
    </row>
    <row r="804" spans="2:9" x14ac:dyDescent="0.25">
      <c r="B804" s="58"/>
      <c r="C804" s="57" t="s">
        <v>249</v>
      </c>
      <c r="F804" s="9"/>
      <c r="I804" s="9"/>
    </row>
    <row r="805" spans="2:9" x14ac:dyDescent="0.25">
      <c r="B805" s="58"/>
      <c r="C805" s="57" t="s">
        <v>249</v>
      </c>
      <c r="F805" s="9"/>
      <c r="I805" s="9"/>
    </row>
    <row r="806" spans="2:9" x14ac:dyDescent="0.25">
      <c r="B806" s="58"/>
      <c r="C806" s="57" t="s">
        <v>249</v>
      </c>
      <c r="F806" s="9"/>
      <c r="I806" s="9"/>
    </row>
    <row r="807" spans="2:9" x14ac:dyDescent="0.25">
      <c r="B807" s="58"/>
      <c r="C807" s="57" t="s">
        <v>249</v>
      </c>
      <c r="F807" s="9"/>
      <c r="I807" s="9"/>
    </row>
    <row r="808" spans="2:9" x14ac:dyDescent="0.25">
      <c r="B808" s="58"/>
      <c r="C808" s="57" t="s">
        <v>249</v>
      </c>
      <c r="F808" s="9"/>
      <c r="I808" s="9"/>
    </row>
    <row r="809" spans="2:9" x14ac:dyDescent="0.25">
      <c r="B809" s="58"/>
      <c r="C809" s="57" t="s">
        <v>249</v>
      </c>
      <c r="F809" s="9"/>
      <c r="I809" s="9"/>
    </row>
    <row r="810" spans="2:9" x14ac:dyDescent="0.25">
      <c r="B810" s="58"/>
      <c r="C810" s="57" t="s">
        <v>249</v>
      </c>
      <c r="F810" s="9"/>
      <c r="I810" s="9"/>
    </row>
    <row r="811" spans="2:9" x14ac:dyDescent="0.25">
      <c r="B811" s="58"/>
      <c r="C811" s="57" t="s">
        <v>249</v>
      </c>
      <c r="F811" s="9"/>
      <c r="I811" s="9"/>
    </row>
    <row r="812" spans="2:9" x14ac:dyDescent="0.25">
      <c r="B812" s="58"/>
      <c r="C812" s="57" t="s">
        <v>249</v>
      </c>
      <c r="F812" s="9"/>
      <c r="I812" s="9"/>
    </row>
    <row r="813" spans="2:9" x14ac:dyDescent="0.25">
      <c r="B813" s="58"/>
      <c r="C813" s="57" t="s">
        <v>249</v>
      </c>
      <c r="F813" s="9"/>
      <c r="I813" s="9"/>
    </row>
    <row r="814" spans="2:9" x14ac:dyDescent="0.25">
      <c r="B814" s="58"/>
      <c r="C814" s="57" t="s">
        <v>249</v>
      </c>
      <c r="F814" s="9"/>
      <c r="I814" s="9"/>
    </row>
    <row r="815" spans="2:9" x14ac:dyDescent="0.25">
      <c r="B815" s="58"/>
      <c r="C815" s="57" t="s">
        <v>249</v>
      </c>
      <c r="F815" s="9"/>
      <c r="I815" s="9"/>
    </row>
    <row r="816" spans="2:9" x14ac:dyDescent="0.25">
      <c r="B816" s="58"/>
      <c r="C816" s="57" t="s">
        <v>249</v>
      </c>
      <c r="F816" s="9"/>
      <c r="I816" s="9"/>
    </row>
    <row r="817" spans="2:9" x14ac:dyDescent="0.25">
      <c r="B817" s="58"/>
      <c r="C817" s="57" t="s">
        <v>249</v>
      </c>
      <c r="F817" s="9"/>
      <c r="I817" s="9"/>
    </row>
    <row r="818" spans="2:9" x14ac:dyDescent="0.25">
      <c r="B818" s="58"/>
      <c r="C818" s="57" t="s">
        <v>249</v>
      </c>
      <c r="F818" s="9"/>
      <c r="I818" s="9"/>
    </row>
    <row r="819" spans="2:9" x14ac:dyDescent="0.25">
      <c r="B819" s="58"/>
      <c r="C819" s="57" t="s">
        <v>249</v>
      </c>
      <c r="F819" s="9"/>
      <c r="I819" s="9"/>
    </row>
    <row r="820" spans="2:9" x14ac:dyDescent="0.25">
      <c r="B820" s="58"/>
      <c r="C820" s="57" t="s">
        <v>249</v>
      </c>
      <c r="F820" s="9"/>
      <c r="I820" s="9"/>
    </row>
    <row r="821" spans="2:9" x14ac:dyDescent="0.25">
      <c r="B821" s="58"/>
      <c r="C821" s="57" t="s">
        <v>249</v>
      </c>
      <c r="F821" s="9"/>
      <c r="I821" s="9"/>
    </row>
    <row r="822" spans="2:9" x14ac:dyDescent="0.25">
      <c r="B822" s="58"/>
      <c r="C822" s="57" t="s">
        <v>249</v>
      </c>
      <c r="F822" s="9"/>
      <c r="I822" s="9"/>
    </row>
    <row r="823" spans="2:9" x14ac:dyDescent="0.25">
      <c r="B823" s="58"/>
      <c r="C823" s="57" t="s">
        <v>249</v>
      </c>
      <c r="F823" s="9"/>
      <c r="I823" s="9"/>
    </row>
    <row r="824" spans="2:9" x14ac:dyDescent="0.25">
      <c r="B824" s="58"/>
      <c r="C824" s="57" t="s">
        <v>249</v>
      </c>
      <c r="F824" s="9"/>
      <c r="I824" s="9"/>
    </row>
    <row r="825" spans="2:9" x14ac:dyDescent="0.25">
      <c r="B825" s="58"/>
      <c r="C825" s="57" t="s">
        <v>249</v>
      </c>
      <c r="F825" s="9"/>
      <c r="I825" s="9"/>
    </row>
    <row r="826" spans="2:9" x14ac:dyDescent="0.25">
      <c r="B826" s="58"/>
      <c r="C826" s="57" t="s">
        <v>249</v>
      </c>
      <c r="F826" s="9"/>
      <c r="I826" s="9"/>
    </row>
    <row r="827" spans="2:9" x14ac:dyDescent="0.25">
      <c r="B827" s="58"/>
      <c r="C827" s="57" t="s">
        <v>249</v>
      </c>
      <c r="F827" s="9"/>
      <c r="I827" s="9"/>
    </row>
    <row r="828" spans="2:9" x14ac:dyDescent="0.25">
      <c r="B828" s="58"/>
      <c r="C828" s="57" t="s">
        <v>249</v>
      </c>
      <c r="F828" s="9"/>
      <c r="I828" s="9"/>
    </row>
    <row r="829" spans="2:9" x14ac:dyDescent="0.25">
      <c r="B829" s="58"/>
      <c r="C829" s="57" t="s">
        <v>249</v>
      </c>
      <c r="F829" s="9"/>
      <c r="I829" s="9"/>
    </row>
    <row r="830" spans="2:9" x14ac:dyDescent="0.25">
      <c r="B830" s="58"/>
      <c r="C830" s="57" t="s">
        <v>249</v>
      </c>
      <c r="F830" s="9"/>
      <c r="I830" s="9"/>
    </row>
    <row r="831" spans="2:9" x14ac:dyDescent="0.25">
      <c r="B831" s="58"/>
      <c r="C831" s="57" t="s">
        <v>249</v>
      </c>
      <c r="F831" s="9"/>
      <c r="I831" s="9"/>
    </row>
    <row r="832" spans="2:9" x14ac:dyDescent="0.25">
      <c r="B832" s="58"/>
      <c r="C832" s="57" t="s">
        <v>249</v>
      </c>
      <c r="F832" s="9"/>
      <c r="I832" s="9"/>
    </row>
    <row r="833" spans="2:9" x14ac:dyDescent="0.25">
      <c r="B833" s="58"/>
      <c r="C833" s="57" t="s">
        <v>249</v>
      </c>
      <c r="F833" s="9"/>
      <c r="I833" s="9"/>
    </row>
    <row r="834" spans="2:9" x14ac:dyDescent="0.25">
      <c r="B834" s="58"/>
      <c r="C834" s="57" t="s">
        <v>249</v>
      </c>
      <c r="F834" s="9"/>
      <c r="I834" s="9"/>
    </row>
    <row r="835" spans="2:9" x14ac:dyDescent="0.25">
      <c r="B835" s="58"/>
      <c r="C835" s="57" t="s">
        <v>249</v>
      </c>
      <c r="F835" s="9"/>
      <c r="I835" s="9"/>
    </row>
    <row r="836" spans="2:9" x14ac:dyDescent="0.25">
      <c r="B836" s="58"/>
      <c r="C836" s="57" t="s">
        <v>249</v>
      </c>
      <c r="F836" s="9"/>
      <c r="I836" s="9"/>
    </row>
    <row r="837" spans="2:9" x14ac:dyDescent="0.25">
      <c r="B837" s="58"/>
      <c r="C837" s="57" t="s">
        <v>249</v>
      </c>
      <c r="F837" s="9"/>
      <c r="I837" s="9"/>
    </row>
    <row r="838" spans="2:9" x14ac:dyDescent="0.25">
      <c r="B838" s="58"/>
      <c r="C838" s="57" t="s">
        <v>249</v>
      </c>
      <c r="F838" s="9"/>
      <c r="I838" s="9"/>
    </row>
    <row r="839" spans="2:9" x14ac:dyDescent="0.25">
      <c r="B839" s="58"/>
      <c r="C839" s="57" t="s">
        <v>249</v>
      </c>
      <c r="F839" s="9"/>
      <c r="I839" s="9"/>
    </row>
    <row r="840" spans="2:9" x14ac:dyDescent="0.25">
      <c r="B840" s="58"/>
      <c r="C840" s="57" t="s">
        <v>249</v>
      </c>
      <c r="F840" s="9"/>
      <c r="I840" s="9"/>
    </row>
    <row r="841" spans="2:9" x14ac:dyDescent="0.25">
      <c r="B841" s="58"/>
      <c r="C841" s="57" t="s">
        <v>249</v>
      </c>
      <c r="F841" s="9"/>
      <c r="I841" s="9"/>
    </row>
    <row r="842" spans="2:9" x14ac:dyDescent="0.25">
      <c r="B842" s="58"/>
      <c r="C842" s="57" t="s">
        <v>249</v>
      </c>
      <c r="F842" s="9"/>
      <c r="I842" s="9"/>
    </row>
    <row r="843" spans="2:9" x14ac:dyDescent="0.25">
      <c r="B843" s="58"/>
      <c r="C843" s="57" t="s">
        <v>249</v>
      </c>
      <c r="F843" s="9"/>
      <c r="I843" s="9"/>
    </row>
    <row r="844" spans="2:9" x14ac:dyDescent="0.25">
      <c r="B844" s="58"/>
      <c r="C844" s="57" t="s">
        <v>249</v>
      </c>
      <c r="F844" s="9"/>
      <c r="I844" s="9"/>
    </row>
    <row r="845" spans="2:9" x14ac:dyDescent="0.25">
      <c r="B845" s="58"/>
      <c r="C845" s="57" t="s">
        <v>249</v>
      </c>
      <c r="F845" s="9"/>
      <c r="I845" s="9"/>
    </row>
    <row r="846" spans="2:9" x14ac:dyDescent="0.25">
      <c r="B846" s="58"/>
      <c r="C846" s="57" t="s">
        <v>249</v>
      </c>
      <c r="F846" s="9"/>
      <c r="I846" s="9"/>
    </row>
    <row r="847" spans="2:9" x14ac:dyDescent="0.25">
      <c r="B847" s="58"/>
      <c r="C847" s="57" t="s">
        <v>249</v>
      </c>
      <c r="F847" s="9"/>
      <c r="I847" s="9"/>
    </row>
    <row r="848" spans="2:9" x14ac:dyDescent="0.25">
      <c r="B848" s="58"/>
      <c r="C848" s="57" t="s">
        <v>249</v>
      </c>
      <c r="F848" s="9"/>
      <c r="I848" s="9"/>
    </row>
    <row r="849" spans="2:9" x14ac:dyDescent="0.25">
      <c r="B849" s="58"/>
      <c r="C849" s="57" t="s">
        <v>249</v>
      </c>
      <c r="F849" s="9"/>
      <c r="I849" s="9"/>
    </row>
    <row r="850" spans="2:9" x14ac:dyDescent="0.25">
      <c r="B850" s="58"/>
      <c r="C850" s="57" t="s">
        <v>249</v>
      </c>
      <c r="F850" s="9"/>
      <c r="I850" s="9"/>
    </row>
    <row r="851" spans="2:9" x14ac:dyDescent="0.25">
      <c r="B851" s="58"/>
      <c r="C851" s="57" t="s">
        <v>249</v>
      </c>
      <c r="F851" s="9"/>
      <c r="I851" s="9"/>
    </row>
    <row r="852" spans="2:9" x14ac:dyDescent="0.25">
      <c r="B852" s="58"/>
      <c r="C852" s="57" t="s">
        <v>249</v>
      </c>
      <c r="F852" s="9"/>
      <c r="I852" s="9"/>
    </row>
    <row r="853" spans="2:9" x14ac:dyDescent="0.25">
      <c r="B853" s="58"/>
      <c r="C853" s="57" t="s">
        <v>249</v>
      </c>
      <c r="F853" s="9"/>
      <c r="I853" s="9"/>
    </row>
    <row r="854" spans="2:9" x14ac:dyDescent="0.25">
      <c r="B854" s="58"/>
      <c r="C854" s="57" t="s">
        <v>249</v>
      </c>
      <c r="F854" s="9"/>
      <c r="I854" s="9"/>
    </row>
    <row r="855" spans="2:9" x14ac:dyDescent="0.25">
      <c r="B855" s="58"/>
      <c r="C855" s="57" t="s">
        <v>249</v>
      </c>
      <c r="F855" s="9"/>
      <c r="I855" s="9"/>
    </row>
    <row r="856" spans="2:9" x14ac:dyDescent="0.25">
      <c r="B856" s="58"/>
      <c r="C856" s="57" t="s">
        <v>249</v>
      </c>
      <c r="F856" s="9"/>
      <c r="I856" s="9"/>
    </row>
    <row r="857" spans="2:9" x14ac:dyDescent="0.25">
      <c r="B857" s="58"/>
      <c r="C857" s="57" t="s">
        <v>249</v>
      </c>
      <c r="F857" s="9"/>
      <c r="I857" s="9"/>
    </row>
    <row r="858" spans="2:9" x14ac:dyDescent="0.25">
      <c r="B858" s="58"/>
      <c r="C858" s="57" t="s">
        <v>249</v>
      </c>
      <c r="F858" s="9"/>
      <c r="I858" s="9"/>
    </row>
    <row r="859" spans="2:9" x14ac:dyDescent="0.25">
      <c r="B859" s="58"/>
      <c r="C859" s="57" t="s">
        <v>249</v>
      </c>
      <c r="F859" s="9"/>
      <c r="I859" s="9"/>
    </row>
    <row r="860" spans="2:9" x14ac:dyDescent="0.25">
      <c r="B860" s="58"/>
      <c r="C860" s="57" t="s">
        <v>249</v>
      </c>
      <c r="F860" s="9"/>
      <c r="I860" s="9"/>
    </row>
    <row r="861" spans="2:9" x14ac:dyDescent="0.25">
      <c r="B861" s="58"/>
      <c r="C861" s="57" t="s">
        <v>249</v>
      </c>
      <c r="F861" s="9"/>
      <c r="I861" s="9"/>
    </row>
    <row r="862" spans="2:9" x14ac:dyDescent="0.25">
      <c r="B862" s="58"/>
      <c r="C862" s="57" t="s">
        <v>249</v>
      </c>
      <c r="F862" s="9"/>
      <c r="I862" s="9"/>
    </row>
    <row r="863" spans="2:9" x14ac:dyDescent="0.25">
      <c r="B863" s="58"/>
      <c r="C863" s="57" t="s">
        <v>249</v>
      </c>
      <c r="F863" s="9"/>
      <c r="I863" s="9"/>
    </row>
    <row r="864" spans="2:9" x14ac:dyDescent="0.25">
      <c r="B864" s="58"/>
      <c r="C864" s="57" t="s">
        <v>249</v>
      </c>
      <c r="F864" s="9"/>
      <c r="I864" s="9"/>
    </row>
    <row r="865" spans="2:9" x14ac:dyDescent="0.25">
      <c r="B865" s="58"/>
      <c r="C865" s="57" t="s">
        <v>249</v>
      </c>
      <c r="F865" s="9"/>
      <c r="I865" s="9"/>
    </row>
    <row r="866" spans="2:9" x14ac:dyDescent="0.25">
      <c r="B866" s="58"/>
      <c r="C866" s="57" t="s">
        <v>249</v>
      </c>
      <c r="F866" s="9"/>
      <c r="I866" s="9"/>
    </row>
    <row r="867" spans="2:9" x14ac:dyDescent="0.25">
      <c r="B867" s="58"/>
      <c r="C867" s="57" t="s">
        <v>249</v>
      </c>
      <c r="F867" s="9"/>
      <c r="I867" s="9"/>
    </row>
    <row r="868" spans="2:9" x14ac:dyDescent="0.25">
      <c r="B868" s="58"/>
      <c r="C868" s="57" t="s">
        <v>249</v>
      </c>
      <c r="F868" s="9"/>
      <c r="I868" s="9"/>
    </row>
    <row r="869" spans="2:9" x14ac:dyDescent="0.25">
      <c r="B869" s="58"/>
      <c r="C869" s="57" t="s">
        <v>249</v>
      </c>
      <c r="F869" s="9"/>
      <c r="I869" s="9"/>
    </row>
    <row r="870" spans="2:9" x14ac:dyDescent="0.25">
      <c r="B870" s="58"/>
      <c r="C870" s="57" t="s">
        <v>249</v>
      </c>
      <c r="F870" s="9"/>
      <c r="I870" s="9"/>
    </row>
    <row r="871" spans="2:9" x14ac:dyDescent="0.25">
      <c r="B871" s="58"/>
      <c r="C871" s="57" t="s">
        <v>249</v>
      </c>
      <c r="F871" s="9"/>
      <c r="I871" s="9"/>
    </row>
    <row r="872" spans="2:9" x14ac:dyDescent="0.25">
      <c r="B872" s="58"/>
      <c r="C872" s="57" t="s">
        <v>249</v>
      </c>
      <c r="F872" s="9"/>
      <c r="I872" s="9"/>
    </row>
    <row r="873" spans="2:9" x14ac:dyDescent="0.25">
      <c r="B873" s="58"/>
      <c r="C873" s="57" t="s">
        <v>249</v>
      </c>
      <c r="F873" s="9"/>
      <c r="I873" s="9"/>
    </row>
    <row r="874" spans="2:9" x14ac:dyDescent="0.25">
      <c r="B874" s="58"/>
      <c r="C874" s="57" t="s">
        <v>249</v>
      </c>
      <c r="F874" s="9"/>
      <c r="I874" s="9"/>
    </row>
    <row r="875" spans="2:9" x14ac:dyDescent="0.25">
      <c r="B875" s="58"/>
      <c r="C875" s="57" t="s">
        <v>249</v>
      </c>
      <c r="F875" s="9"/>
      <c r="I875" s="9"/>
    </row>
    <row r="876" spans="2:9" x14ac:dyDescent="0.25">
      <c r="B876" s="58"/>
      <c r="C876" s="57" t="s">
        <v>249</v>
      </c>
      <c r="F876" s="9"/>
      <c r="I876" s="9"/>
    </row>
    <row r="877" spans="2:9" x14ac:dyDescent="0.25">
      <c r="B877" s="58"/>
      <c r="C877" s="57" t="s">
        <v>249</v>
      </c>
      <c r="F877" s="9"/>
      <c r="I877" s="9"/>
    </row>
    <row r="878" spans="2:9" x14ac:dyDescent="0.25">
      <c r="B878" s="58"/>
      <c r="C878" s="57" t="s">
        <v>249</v>
      </c>
      <c r="F878" s="9"/>
      <c r="I878" s="9"/>
    </row>
    <row r="879" spans="2:9" x14ac:dyDescent="0.25">
      <c r="B879" s="58"/>
      <c r="C879" s="57" t="s">
        <v>249</v>
      </c>
      <c r="F879" s="9"/>
      <c r="I879" s="9"/>
    </row>
    <row r="880" spans="2:9" x14ac:dyDescent="0.25">
      <c r="B880" s="58"/>
      <c r="C880" s="57" t="s">
        <v>249</v>
      </c>
      <c r="F880" s="9"/>
      <c r="I880" s="9"/>
    </row>
    <row r="881" spans="2:9" x14ac:dyDescent="0.25">
      <c r="B881" s="58"/>
      <c r="C881" s="57" t="s">
        <v>249</v>
      </c>
      <c r="F881" s="9"/>
      <c r="I881" s="9"/>
    </row>
    <row r="882" spans="2:9" x14ac:dyDescent="0.25">
      <c r="B882" s="58"/>
      <c r="C882" s="57" t="s">
        <v>249</v>
      </c>
      <c r="F882" s="9"/>
      <c r="I882" s="9"/>
    </row>
    <row r="883" spans="2:9" x14ac:dyDescent="0.25">
      <c r="B883" s="58"/>
      <c r="C883" s="57" t="s">
        <v>249</v>
      </c>
      <c r="F883" s="9"/>
      <c r="I883" s="9"/>
    </row>
    <row r="884" spans="2:9" x14ac:dyDescent="0.25">
      <c r="B884" s="58"/>
      <c r="C884" s="57" t="s">
        <v>249</v>
      </c>
      <c r="F884" s="9"/>
      <c r="I884" s="9"/>
    </row>
    <row r="885" spans="2:9" x14ac:dyDescent="0.25">
      <c r="B885" s="58"/>
      <c r="C885" s="57" t="s">
        <v>249</v>
      </c>
      <c r="F885" s="9"/>
      <c r="I885" s="9"/>
    </row>
    <row r="886" spans="2:9" x14ac:dyDescent="0.25">
      <c r="B886" s="58"/>
      <c r="C886" s="57" t="s">
        <v>249</v>
      </c>
      <c r="F886" s="9"/>
      <c r="I886" s="9"/>
    </row>
    <row r="887" spans="2:9" x14ac:dyDescent="0.25">
      <c r="B887" s="58"/>
      <c r="C887" s="57" t="s">
        <v>249</v>
      </c>
      <c r="F887" s="9"/>
      <c r="I887" s="9"/>
    </row>
    <row r="888" spans="2:9" x14ac:dyDescent="0.25">
      <c r="B888" s="58"/>
      <c r="C888" s="57" t="s">
        <v>249</v>
      </c>
      <c r="F888" s="9"/>
      <c r="I888" s="9"/>
    </row>
    <row r="889" spans="2:9" x14ac:dyDescent="0.25">
      <c r="B889" s="58"/>
      <c r="C889" s="57" t="s">
        <v>249</v>
      </c>
      <c r="F889" s="9"/>
      <c r="I889" s="9"/>
    </row>
    <row r="890" spans="2:9" x14ac:dyDescent="0.25">
      <c r="B890" s="58"/>
      <c r="C890" s="57" t="s">
        <v>249</v>
      </c>
      <c r="F890" s="9"/>
      <c r="I890" s="9"/>
    </row>
    <row r="891" spans="2:9" x14ac:dyDescent="0.25">
      <c r="B891" s="58"/>
      <c r="C891" s="57" t="s">
        <v>249</v>
      </c>
      <c r="F891" s="9"/>
      <c r="I891" s="9"/>
    </row>
    <row r="892" spans="2:9" x14ac:dyDescent="0.25">
      <c r="B892" s="58"/>
      <c r="C892" s="57" t="s">
        <v>249</v>
      </c>
      <c r="F892" s="9"/>
      <c r="I892" s="9"/>
    </row>
    <row r="893" spans="2:9" x14ac:dyDescent="0.25">
      <c r="B893" s="58"/>
      <c r="C893" s="57" t="s">
        <v>249</v>
      </c>
      <c r="F893" s="9"/>
      <c r="I893" s="9"/>
    </row>
    <row r="894" spans="2:9" x14ac:dyDescent="0.25">
      <c r="B894" s="58"/>
      <c r="C894" s="57" t="s">
        <v>249</v>
      </c>
      <c r="F894" s="9"/>
      <c r="I894" s="9"/>
    </row>
    <row r="895" spans="2:9" x14ac:dyDescent="0.25">
      <c r="B895" s="58"/>
      <c r="C895" s="57" t="s">
        <v>249</v>
      </c>
      <c r="F895" s="9"/>
      <c r="I895" s="9"/>
    </row>
    <row r="896" spans="2:9" x14ac:dyDescent="0.25">
      <c r="B896" s="58"/>
      <c r="C896" s="57" t="s">
        <v>249</v>
      </c>
      <c r="F896" s="9"/>
      <c r="I896" s="9"/>
    </row>
    <row r="897" spans="2:9" x14ac:dyDescent="0.25">
      <c r="B897" s="58"/>
      <c r="C897" s="57" t="s">
        <v>249</v>
      </c>
      <c r="F897" s="9"/>
      <c r="I897" s="9"/>
    </row>
    <row r="898" spans="2:9" x14ac:dyDescent="0.25">
      <c r="B898" s="58"/>
      <c r="C898" s="57" t="s">
        <v>249</v>
      </c>
      <c r="F898" s="9"/>
      <c r="I898" s="9"/>
    </row>
    <row r="899" spans="2:9" x14ac:dyDescent="0.25">
      <c r="B899" s="58"/>
      <c r="C899" s="57" t="s">
        <v>249</v>
      </c>
      <c r="F899" s="9"/>
      <c r="I899" s="9"/>
    </row>
    <row r="900" spans="2:9" x14ac:dyDescent="0.25">
      <c r="B900" s="58"/>
      <c r="C900" s="57" t="s">
        <v>249</v>
      </c>
      <c r="F900" s="9"/>
      <c r="I900" s="9"/>
    </row>
    <row r="901" spans="2:9" x14ac:dyDescent="0.25">
      <c r="B901" s="58"/>
      <c r="C901" s="57" t="s">
        <v>249</v>
      </c>
      <c r="F901" s="9"/>
      <c r="I901" s="9"/>
    </row>
    <row r="902" spans="2:9" x14ac:dyDescent="0.25">
      <c r="B902" s="58"/>
      <c r="C902" s="57" t="s">
        <v>249</v>
      </c>
      <c r="F902" s="9"/>
      <c r="I902" s="9"/>
    </row>
    <row r="903" spans="2:9" x14ac:dyDescent="0.25">
      <c r="B903" s="58"/>
      <c r="C903" s="57" t="s">
        <v>249</v>
      </c>
      <c r="F903" s="9"/>
      <c r="I903" s="9"/>
    </row>
    <row r="904" spans="2:9" x14ac:dyDescent="0.25">
      <c r="B904" s="58"/>
      <c r="C904" s="57" t="s">
        <v>249</v>
      </c>
      <c r="F904" s="9"/>
      <c r="I904" s="9"/>
    </row>
    <row r="905" spans="2:9" x14ac:dyDescent="0.25">
      <c r="B905" s="58"/>
      <c r="C905" s="57" t="s">
        <v>249</v>
      </c>
      <c r="F905" s="9"/>
      <c r="I905" s="9"/>
    </row>
    <row r="906" spans="2:9" x14ac:dyDescent="0.25">
      <c r="B906" s="58"/>
      <c r="C906" s="57" t="s">
        <v>249</v>
      </c>
      <c r="F906" s="9"/>
      <c r="I906" s="9"/>
    </row>
    <row r="907" spans="2:9" x14ac:dyDescent="0.25">
      <c r="B907" s="58"/>
      <c r="C907" s="57" t="s">
        <v>249</v>
      </c>
      <c r="F907" s="9"/>
      <c r="I907" s="9"/>
    </row>
    <row r="908" spans="2:9" x14ac:dyDescent="0.25">
      <c r="B908" s="58"/>
      <c r="C908" s="57" t="s">
        <v>249</v>
      </c>
      <c r="F908" s="9"/>
      <c r="I908" s="9"/>
    </row>
    <row r="909" spans="2:9" x14ac:dyDescent="0.25">
      <c r="B909" s="58"/>
      <c r="C909" s="57" t="s">
        <v>249</v>
      </c>
      <c r="F909" s="9"/>
      <c r="I909" s="9"/>
    </row>
    <row r="910" spans="2:9" x14ac:dyDescent="0.25">
      <c r="B910" s="58"/>
      <c r="C910" s="57" t="s">
        <v>249</v>
      </c>
      <c r="F910" s="9"/>
      <c r="I910" s="9"/>
    </row>
    <row r="911" spans="2:9" x14ac:dyDescent="0.25">
      <c r="B911" s="58"/>
      <c r="C911" s="57" t="s">
        <v>249</v>
      </c>
      <c r="F911" s="9"/>
      <c r="I911" s="9"/>
    </row>
    <row r="912" spans="2:9" x14ac:dyDescent="0.25">
      <c r="B912" s="58"/>
      <c r="C912" s="57" t="s">
        <v>249</v>
      </c>
      <c r="F912" s="9"/>
      <c r="I912" s="9"/>
    </row>
    <row r="913" spans="2:9" x14ac:dyDescent="0.25">
      <c r="B913" s="58"/>
      <c r="C913" s="57" t="s">
        <v>249</v>
      </c>
      <c r="F913" s="9"/>
      <c r="I913" s="9"/>
    </row>
    <row r="914" spans="2:9" x14ac:dyDescent="0.25">
      <c r="B914" s="58"/>
      <c r="C914" s="57" t="s">
        <v>249</v>
      </c>
      <c r="F914" s="9"/>
      <c r="I914" s="9"/>
    </row>
    <row r="915" spans="2:9" x14ac:dyDescent="0.25">
      <c r="B915" s="58"/>
      <c r="C915" s="57" t="s">
        <v>249</v>
      </c>
      <c r="F915" s="9"/>
      <c r="I915" s="9"/>
    </row>
    <row r="916" spans="2:9" x14ac:dyDescent="0.25">
      <c r="B916" s="58"/>
      <c r="C916" s="57" t="s">
        <v>249</v>
      </c>
      <c r="F916" s="9"/>
      <c r="I916" s="9"/>
    </row>
    <row r="917" spans="2:9" x14ac:dyDescent="0.25">
      <c r="B917" s="58"/>
      <c r="C917" s="57" t="s">
        <v>249</v>
      </c>
      <c r="F917" s="9"/>
      <c r="I917" s="9"/>
    </row>
    <row r="918" spans="2:9" x14ac:dyDescent="0.25">
      <c r="B918" s="58"/>
      <c r="C918" s="57" t="s">
        <v>249</v>
      </c>
      <c r="F918" s="9"/>
      <c r="I918" s="9"/>
    </row>
    <row r="919" spans="2:9" x14ac:dyDescent="0.25">
      <c r="B919" s="58"/>
      <c r="C919" s="57" t="s">
        <v>249</v>
      </c>
      <c r="F919" s="9"/>
      <c r="I919" s="9"/>
    </row>
    <row r="920" spans="2:9" x14ac:dyDescent="0.25">
      <c r="B920" s="58"/>
      <c r="C920" s="57" t="s">
        <v>249</v>
      </c>
      <c r="F920" s="9"/>
      <c r="I920" s="9"/>
    </row>
    <row r="921" spans="2:9" x14ac:dyDescent="0.25">
      <c r="B921" s="58"/>
      <c r="C921" s="57" t="s">
        <v>249</v>
      </c>
      <c r="F921" s="9"/>
      <c r="I921" s="9"/>
    </row>
    <row r="922" spans="2:9" x14ac:dyDescent="0.25">
      <c r="B922" s="58"/>
      <c r="C922" s="57" t="s">
        <v>249</v>
      </c>
      <c r="F922" s="9"/>
      <c r="I922" s="9"/>
    </row>
    <row r="923" spans="2:9" x14ac:dyDescent="0.25">
      <c r="B923" s="58"/>
      <c r="C923" s="57" t="s">
        <v>249</v>
      </c>
      <c r="F923" s="9"/>
      <c r="I923" s="9"/>
    </row>
    <row r="924" spans="2:9" x14ac:dyDescent="0.25">
      <c r="B924" s="58"/>
      <c r="C924" s="57" t="s">
        <v>249</v>
      </c>
      <c r="F924" s="9"/>
      <c r="I924" s="9"/>
    </row>
    <row r="925" spans="2:9" x14ac:dyDescent="0.25">
      <c r="B925" s="58"/>
      <c r="C925" s="57" t="s">
        <v>249</v>
      </c>
      <c r="F925" s="9"/>
      <c r="I925" s="9"/>
    </row>
    <row r="926" spans="2:9" x14ac:dyDescent="0.25">
      <c r="B926" s="58"/>
      <c r="C926" s="57" t="s">
        <v>249</v>
      </c>
      <c r="F926" s="9"/>
      <c r="I926" s="9"/>
    </row>
    <row r="927" spans="2:9" x14ac:dyDescent="0.25">
      <c r="B927" s="58"/>
      <c r="C927" s="57" t="s">
        <v>249</v>
      </c>
      <c r="F927" s="9"/>
      <c r="I927" s="9"/>
    </row>
    <row r="928" spans="2:9" x14ac:dyDescent="0.25">
      <c r="B928" s="58"/>
      <c r="C928" s="57" t="s">
        <v>249</v>
      </c>
      <c r="F928" s="9"/>
      <c r="I928" s="9"/>
    </row>
    <row r="929" spans="2:9" x14ac:dyDescent="0.25">
      <c r="B929" s="58"/>
      <c r="C929" s="57" t="s">
        <v>249</v>
      </c>
      <c r="F929" s="9"/>
      <c r="I929" s="9"/>
    </row>
    <row r="930" spans="2:9" x14ac:dyDescent="0.25">
      <c r="B930" s="58"/>
      <c r="C930" s="57" t="s">
        <v>249</v>
      </c>
      <c r="F930" s="9"/>
      <c r="I930" s="9"/>
    </row>
    <row r="931" spans="2:9" x14ac:dyDescent="0.25">
      <c r="B931" s="58"/>
      <c r="C931" s="57" t="s">
        <v>249</v>
      </c>
      <c r="F931" s="9"/>
      <c r="I931" s="9"/>
    </row>
    <row r="932" spans="2:9" x14ac:dyDescent="0.25">
      <c r="B932" s="58"/>
      <c r="C932" s="57" t="s">
        <v>249</v>
      </c>
      <c r="F932" s="9"/>
      <c r="I932" s="9"/>
    </row>
    <row r="933" spans="2:9" x14ac:dyDescent="0.25">
      <c r="B933" s="58"/>
      <c r="C933" s="57" t="s">
        <v>249</v>
      </c>
      <c r="F933" s="9"/>
      <c r="I933" s="9"/>
    </row>
    <row r="934" spans="2:9" x14ac:dyDescent="0.25">
      <c r="B934" s="58"/>
      <c r="C934" s="57" t="s">
        <v>249</v>
      </c>
      <c r="F934" s="9"/>
      <c r="I934" s="9"/>
    </row>
    <row r="935" spans="2:9" x14ac:dyDescent="0.25">
      <c r="B935" s="58"/>
      <c r="C935" s="57" t="s">
        <v>249</v>
      </c>
      <c r="F935" s="9"/>
      <c r="I935" s="9"/>
    </row>
    <row r="936" spans="2:9" x14ac:dyDescent="0.25">
      <c r="B936" s="58"/>
      <c r="C936" s="57" t="s">
        <v>249</v>
      </c>
      <c r="F936" s="9"/>
      <c r="I936" s="9"/>
    </row>
    <row r="937" spans="2:9" x14ac:dyDescent="0.25">
      <c r="B937" s="58"/>
      <c r="C937" s="57" t="s">
        <v>249</v>
      </c>
      <c r="F937" s="9"/>
      <c r="I937" s="9"/>
    </row>
    <row r="938" spans="2:9" x14ac:dyDescent="0.25">
      <c r="B938" s="58"/>
      <c r="C938" s="57" t="s">
        <v>249</v>
      </c>
      <c r="F938" s="9"/>
      <c r="I938" s="9"/>
    </row>
    <row r="939" spans="2:9" x14ac:dyDescent="0.25">
      <c r="B939" s="58"/>
      <c r="C939" s="57" t="s">
        <v>249</v>
      </c>
      <c r="F939" s="9"/>
      <c r="I939" s="9"/>
    </row>
    <row r="940" spans="2:9" x14ac:dyDescent="0.25">
      <c r="B940" s="58"/>
      <c r="C940" s="57" t="s">
        <v>249</v>
      </c>
      <c r="F940" s="9"/>
      <c r="I940" s="9"/>
    </row>
    <row r="941" spans="2:9" x14ac:dyDescent="0.25">
      <c r="B941" s="58"/>
      <c r="C941" s="57" t="s">
        <v>249</v>
      </c>
      <c r="F941" s="9"/>
      <c r="I941" s="9"/>
    </row>
    <row r="942" spans="2:9" x14ac:dyDescent="0.25">
      <c r="B942" s="58"/>
      <c r="C942" s="57" t="s">
        <v>249</v>
      </c>
      <c r="F942" s="9"/>
      <c r="I942" s="9"/>
    </row>
    <row r="943" spans="2:9" x14ac:dyDescent="0.25">
      <c r="B943" s="58"/>
      <c r="C943" s="57" t="s">
        <v>249</v>
      </c>
      <c r="F943" s="9"/>
      <c r="I943" s="9"/>
    </row>
    <row r="944" spans="2:9" x14ac:dyDescent="0.25">
      <c r="B944" s="58"/>
      <c r="C944" s="57" t="s">
        <v>249</v>
      </c>
      <c r="F944" s="9"/>
      <c r="I944" s="9"/>
    </row>
    <row r="945" spans="2:9" x14ac:dyDescent="0.25">
      <c r="B945" s="58"/>
      <c r="C945" s="57" t="s">
        <v>249</v>
      </c>
      <c r="F945" s="9"/>
      <c r="I945" s="9"/>
    </row>
    <row r="946" spans="2:9" x14ac:dyDescent="0.25">
      <c r="B946" s="58"/>
      <c r="C946" s="57" t="s">
        <v>249</v>
      </c>
      <c r="F946" s="9"/>
      <c r="I946" s="9"/>
    </row>
    <row r="947" spans="2:9" x14ac:dyDescent="0.25">
      <c r="B947" s="58"/>
      <c r="C947" s="57" t="s">
        <v>249</v>
      </c>
      <c r="F947" s="9"/>
      <c r="I947" s="9"/>
    </row>
    <row r="948" spans="2:9" x14ac:dyDescent="0.25">
      <c r="B948" s="58"/>
      <c r="C948" s="57" t="s">
        <v>249</v>
      </c>
      <c r="F948" s="9"/>
      <c r="I948" s="9"/>
    </row>
    <row r="949" spans="2:9" x14ac:dyDescent="0.25">
      <c r="B949" s="58"/>
      <c r="C949" s="57" t="s">
        <v>249</v>
      </c>
      <c r="F949" s="9"/>
      <c r="I949" s="9"/>
    </row>
    <row r="950" spans="2:9" x14ac:dyDescent="0.25">
      <c r="B950" s="58"/>
      <c r="C950" s="57" t="s">
        <v>249</v>
      </c>
      <c r="F950" s="9"/>
      <c r="I950" s="9"/>
    </row>
    <row r="951" spans="2:9" x14ac:dyDescent="0.25">
      <c r="B951" s="58"/>
      <c r="C951" s="57" t="s">
        <v>249</v>
      </c>
      <c r="F951" s="9"/>
      <c r="I951" s="9"/>
    </row>
    <row r="952" spans="2:9" x14ac:dyDescent="0.25">
      <c r="B952" s="58"/>
      <c r="C952" s="57" t="s">
        <v>249</v>
      </c>
      <c r="F952" s="9"/>
      <c r="I952" s="9"/>
    </row>
    <row r="953" spans="2:9" x14ac:dyDescent="0.25">
      <c r="B953" s="58"/>
      <c r="C953" s="57" t="s">
        <v>249</v>
      </c>
      <c r="F953" s="9"/>
      <c r="I953" s="9"/>
    </row>
    <row r="954" spans="2:9" x14ac:dyDescent="0.25">
      <c r="B954" s="58"/>
      <c r="C954" s="57" t="s">
        <v>249</v>
      </c>
      <c r="F954" s="9"/>
      <c r="I954" s="9"/>
    </row>
    <row r="955" spans="2:9" x14ac:dyDescent="0.25">
      <c r="B955" s="58"/>
      <c r="C955" s="57" t="s">
        <v>249</v>
      </c>
      <c r="F955" s="9"/>
      <c r="I955" s="9"/>
    </row>
    <row r="956" spans="2:9" x14ac:dyDescent="0.25">
      <c r="B956" s="58"/>
      <c r="C956" s="57" t="s">
        <v>249</v>
      </c>
      <c r="F956" s="9"/>
      <c r="I956" s="9"/>
    </row>
    <row r="957" spans="2:9" x14ac:dyDescent="0.25">
      <c r="B957" s="58"/>
      <c r="C957" s="57" t="s">
        <v>249</v>
      </c>
      <c r="F957" s="9"/>
      <c r="I957" s="9"/>
    </row>
    <row r="958" spans="2:9" x14ac:dyDescent="0.25">
      <c r="B958" s="58"/>
      <c r="C958" s="57" t="s">
        <v>249</v>
      </c>
      <c r="F958" s="9"/>
      <c r="I958" s="9"/>
    </row>
    <row r="959" spans="2:9" x14ac:dyDescent="0.25">
      <c r="B959" s="58"/>
      <c r="C959" s="57" t="s">
        <v>249</v>
      </c>
      <c r="F959" s="9"/>
      <c r="I959" s="9"/>
    </row>
    <row r="960" spans="2:9" x14ac:dyDescent="0.25">
      <c r="B960" s="58"/>
      <c r="C960" s="57" t="s">
        <v>249</v>
      </c>
      <c r="F960" s="9"/>
      <c r="I960" s="9"/>
    </row>
    <row r="961" spans="2:9" x14ac:dyDescent="0.25">
      <c r="B961" s="58"/>
      <c r="C961" s="57" t="s">
        <v>249</v>
      </c>
      <c r="F961" s="9"/>
      <c r="I961" s="9"/>
    </row>
    <row r="962" spans="2:9" x14ac:dyDescent="0.25">
      <c r="B962" s="58"/>
      <c r="C962" s="57" t="s">
        <v>249</v>
      </c>
      <c r="F962" s="9"/>
      <c r="I962" s="9"/>
    </row>
    <row r="963" spans="2:9" x14ac:dyDescent="0.25">
      <c r="B963" s="58"/>
      <c r="C963" s="57" t="s">
        <v>249</v>
      </c>
      <c r="F963" s="9"/>
      <c r="I963" s="9"/>
    </row>
    <row r="964" spans="2:9" x14ac:dyDescent="0.25">
      <c r="B964" s="58"/>
      <c r="C964" s="57" t="s">
        <v>249</v>
      </c>
      <c r="F964" s="9"/>
      <c r="I964" s="9"/>
    </row>
    <row r="965" spans="2:9" x14ac:dyDescent="0.25">
      <c r="B965" s="58"/>
      <c r="C965" s="57" t="s">
        <v>249</v>
      </c>
      <c r="F965" s="9"/>
      <c r="I965" s="9"/>
    </row>
    <row r="966" spans="2:9" x14ac:dyDescent="0.25">
      <c r="B966" s="58"/>
      <c r="C966" s="57" t="s">
        <v>249</v>
      </c>
      <c r="F966" s="9"/>
      <c r="I966" s="9"/>
    </row>
    <row r="967" spans="2:9" x14ac:dyDescent="0.25">
      <c r="B967" s="58"/>
      <c r="C967" s="57" t="s">
        <v>249</v>
      </c>
      <c r="F967" s="9"/>
      <c r="I967" s="9"/>
    </row>
    <row r="968" spans="2:9" x14ac:dyDescent="0.25">
      <c r="B968" s="58"/>
      <c r="C968" s="57" t="s">
        <v>249</v>
      </c>
      <c r="F968" s="9"/>
      <c r="I968" s="9"/>
    </row>
    <row r="969" spans="2:9" x14ac:dyDescent="0.25">
      <c r="B969" s="58"/>
      <c r="C969" s="57" t="s">
        <v>249</v>
      </c>
      <c r="F969" s="9"/>
      <c r="I969" s="9"/>
    </row>
    <row r="970" spans="2:9" x14ac:dyDescent="0.25">
      <c r="B970" s="58"/>
      <c r="C970" s="57" t="s">
        <v>249</v>
      </c>
      <c r="F970" s="9"/>
      <c r="I970" s="9"/>
    </row>
    <row r="971" spans="2:9" x14ac:dyDescent="0.25">
      <c r="B971" s="58"/>
      <c r="C971" s="57" t="s">
        <v>249</v>
      </c>
      <c r="F971" s="9"/>
      <c r="I971" s="9"/>
    </row>
    <row r="972" spans="2:9" x14ac:dyDescent="0.25">
      <c r="B972" s="58"/>
      <c r="C972" s="57" t="s">
        <v>249</v>
      </c>
      <c r="F972" s="9"/>
      <c r="I972" s="9"/>
    </row>
    <row r="973" spans="2:9" x14ac:dyDescent="0.25">
      <c r="B973" s="58"/>
      <c r="C973" s="57" t="s">
        <v>249</v>
      </c>
      <c r="F973" s="9"/>
      <c r="I973" s="9"/>
    </row>
    <row r="974" spans="2:9" x14ac:dyDescent="0.25">
      <c r="B974" s="58"/>
      <c r="C974" s="57" t="s">
        <v>249</v>
      </c>
      <c r="F974" s="9"/>
      <c r="I974" s="9"/>
    </row>
    <row r="975" spans="2:9" x14ac:dyDescent="0.25">
      <c r="B975" s="58"/>
      <c r="C975" s="57" t="s">
        <v>249</v>
      </c>
      <c r="F975" s="9"/>
      <c r="I975" s="9"/>
    </row>
    <row r="976" spans="2:9" x14ac:dyDescent="0.25">
      <c r="B976" s="58"/>
      <c r="C976" s="57" t="s">
        <v>249</v>
      </c>
      <c r="F976" s="9"/>
      <c r="I976" s="9"/>
    </row>
    <row r="977" spans="2:9" x14ac:dyDescent="0.25">
      <c r="B977" s="58"/>
      <c r="C977" s="57" t="s">
        <v>249</v>
      </c>
      <c r="F977" s="9"/>
      <c r="I977" s="9"/>
    </row>
    <row r="978" spans="2:9" x14ac:dyDescent="0.25">
      <c r="B978" s="58"/>
      <c r="C978" s="57" t="s">
        <v>249</v>
      </c>
      <c r="F978" s="9"/>
      <c r="I978" s="9"/>
    </row>
    <row r="979" spans="2:9" x14ac:dyDescent="0.25">
      <c r="B979" s="58"/>
      <c r="C979" s="57" t="s">
        <v>249</v>
      </c>
      <c r="F979" s="9"/>
      <c r="I979" s="9"/>
    </row>
    <row r="980" spans="2:9" x14ac:dyDescent="0.25">
      <c r="B980" s="58"/>
      <c r="C980" s="57" t="s">
        <v>249</v>
      </c>
      <c r="F980" s="9"/>
      <c r="I980" s="9"/>
    </row>
    <row r="981" spans="2:9" x14ac:dyDescent="0.25">
      <c r="B981" s="58"/>
      <c r="C981" s="57" t="s">
        <v>249</v>
      </c>
      <c r="F981" s="9"/>
      <c r="I981" s="9"/>
    </row>
    <row r="982" spans="2:9" x14ac:dyDescent="0.25">
      <c r="B982" s="58"/>
      <c r="C982" s="57" t="s">
        <v>249</v>
      </c>
      <c r="F982" s="9"/>
      <c r="I982" s="9"/>
    </row>
    <row r="983" spans="2:9" x14ac:dyDescent="0.25">
      <c r="B983" s="58"/>
      <c r="C983" s="57" t="s">
        <v>249</v>
      </c>
      <c r="F983" s="9"/>
      <c r="I983" s="9"/>
    </row>
    <row r="984" spans="2:9" x14ac:dyDescent="0.25">
      <c r="B984" s="58"/>
      <c r="C984" s="57" t="s">
        <v>249</v>
      </c>
      <c r="F984" s="9"/>
      <c r="I984" s="9"/>
    </row>
    <row r="985" spans="2:9" x14ac:dyDescent="0.25">
      <c r="B985" s="58"/>
      <c r="C985" s="57" t="s">
        <v>249</v>
      </c>
      <c r="F985" s="9"/>
      <c r="I985" s="9"/>
    </row>
    <row r="986" spans="2:9" x14ac:dyDescent="0.25">
      <c r="B986" s="58"/>
      <c r="C986" s="57" t="s">
        <v>249</v>
      </c>
      <c r="F986" s="9"/>
      <c r="I986" s="9"/>
    </row>
    <row r="987" spans="2:9" x14ac:dyDescent="0.25">
      <c r="B987" s="58"/>
      <c r="C987" s="57" t="s">
        <v>249</v>
      </c>
      <c r="F987" s="9"/>
      <c r="I987" s="9"/>
    </row>
    <row r="988" spans="2:9" x14ac:dyDescent="0.25">
      <c r="B988" s="58"/>
      <c r="C988" s="57" t="s">
        <v>249</v>
      </c>
      <c r="F988" s="9"/>
      <c r="I988" s="9"/>
    </row>
    <row r="989" spans="2:9" x14ac:dyDescent="0.25">
      <c r="B989" s="58"/>
      <c r="C989" s="57" t="s">
        <v>249</v>
      </c>
      <c r="F989" s="9"/>
      <c r="I989" s="9"/>
    </row>
    <row r="990" spans="2:9" x14ac:dyDescent="0.25">
      <c r="B990" s="58"/>
      <c r="C990" s="57" t="s">
        <v>249</v>
      </c>
      <c r="F990" s="9"/>
      <c r="I990" s="9"/>
    </row>
    <row r="991" spans="2:9" x14ac:dyDescent="0.25">
      <c r="B991" s="58"/>
      <c r="C991" s="57" t="s">
        <v>249</v>
      </c>
      <c r="F991" s="9"/>
      <c r="I991" s="9"/>
    </row>
    <row r="992" spans="2:9" x14ac:dyDescent="0.25">
      <c r="B992" s="58"/>
      <c r="C992" s="57" t="s">
        <v>249</v>
      </c>
      <c r="F992" s="9"/>
      <c r="I992" s="9"/>
    </row>
    <row r="993" spans="2:9" x14ac:dyDescent="0.25">
      <c r="B993" s="58"/>
      <c r="C993" s="57" t="s">
        <v>249</v>
      </c>
      <c r="F993" s="9"/>
      <c r="I993" s="9"/>
    </row>
    <row r="994" spans="2:9" x14ac:dyDescent="0.25">
      <c r="B994" s="58"/>
      <c r="C994" s="57" t="s">
        <v>249</v>
      </c>
      <c r="F994" s="9"/>
      <c r="I994" s="9"/>
    </row>
    <row r="995" spans="2:9" x14ac:dyDescent="0.25">
      <c r="B995" s="58"/>
      <c r="C995" s="57" t="s">
        <v>249</v>
      </c>
      <c r="F995" s="9"/>
      <c r="I995" s="9"/>
    </row>
    <row r="996" spans="2:9" x14ac:dyDescent="0.25">
      <c r="B996" s="58"/>
      <c r="C996" s="57" t="s">
        <v>249</v>
      </c>
      <c r="F996" s="9"/>
      <c r="I996" s="9"/>
    </row>
    <row r="997" spans="2:9" x14ac:dyDescent="0.25">
      <c r="B997" s="58"/>
      <c r="C997" s="57" t="s">
        <v>249</v>
      </c>
      <c r="F997" s="9"/>
      <c r="I997" s="9"/>
    </row>
    <row r="998" spans="2:9" x14ac:dyDescent="0.25">
      <c r="B998" s="58"/>
      <c r="C998" s="57" t="s">
        <v>249</v>
      </c>
      <c r="F998" s="9"/>
      <c r="I998" s="9"/>
    </row>
    <row r="999" spans="2:9" x14ac:dyDescent="0.25">
      <c r="B999" s="58"/>
      <c r="C999" s="57" t="s">
        <v>249</v>
      </c>
      <c r="F999" s="9"/>
      <c r="I999" s="9"/>
    </row>
    <row r="1000" spans="2:9" x14ac:dyDescent="0.25">
      <c r="B1000" s="58"/>
      <c r="C1000" s="57" t="s">
        <v>249</v>
      </c>
      <c r="F1000" s="9"/>
      <c r="I1000" s="9"/>
    </row>
    <row r="1001" spans="2:9" x14ac:dyDescent="0.25">
      <c r="B1001" s="58"/>
      <c r="C1001" s="57" t="s">
        <v>249</v>
      </c>
      <c r="F1001" s="9"/>
      <c r="I1001" s="9"/>
    </row>
    <row r="1002" spans="2:9" x14ac:dyDescent="0.25">
      <c r="B1002" s="58"/>
      <c r="C1002" s="57" t="s">
        <v>249</v>
      </c>
      <c r="F1002" s="9"/>
      <c r="I1002" s="9"/>
    </row>
    <row r="1003" spans="2:9" x14ac:dyDescent="0.25">
      <c r="B1003" s="58"/>
      <c r="C1003" s="57" t="s">
        <v>249</v>
      </c>
      <c r="F1003" s="9"/>
      <c r="I1003" s="9"/>
    </row>
    <row r="1004" spans="2:9" x14ac:dyDescent="0.25">
      <c r="B1004" s="58"/>
      <c r="C1004" s="57" t="s">
        <v>249</v>
      </c>
      <c r="F1004" s="9"/>
      <c r="I1004" s="9"/>
    </row>
    <row r="1005" spans="2:9" x14ac:dyDescent="0.25">
      <c r="B1005" s="58"/>
      <c r="C1005" s="57" t="s">
        <v>249</v>
      </c>
      <c r="F1005" s="9"/>
      <c r="I1005" s="9"/>
    </row>
    <row r="1006" spans="2:9" x14ac:dyDescent="0.25">
      <c r="B1006" s="58"/>
      <c r="C1006" s="57" t="s">
        <v>249</v>
      </c>
      <c r="F1006" s="9"/>
      <c r="I1006" s="9"/>
    </row>
    <row r="1007" spans="2:9" x14ac:dyDescent="0.25">
      <c r="B1007" s="58"/>
      <c r="C1007" s="57" t="s">
        <v>249</v>
      </c>
      <c r="F1007" s="9"/>
      <c r="I1007" s="9"/>
    </row>
    <row r="1008" spans="2:9" x14ac:dyDescent="0.25">
      <c r="B1008" s="58"/>
      <c r="C1008" s="57" t="s">
        <v>249</v>
      </c>
      <c r="F1008" s="9"/>
      <c r="I1008" s="9"/>
    </row>
    <row r="1009" spans="2:9" x14ac:dyDescent="0.25">
      <c r="B1009" s="58"/>
      <c r="C1009" s="57" t="s">
        <v>249</v>
      </c>
      <c r="F1009" s="9"/>
      <c r="I1009" s="9"/>
    </row>
    <row r="1010" spans="2:9" x14ac:dyDescent="0.25">
      <c r="B1010" s="58"/>
      <c r="C1010" s="57" t="s">
        <v>249</v>
      </c>
      <c r="F1010" s="9"/>
      <c r="I1010" s="9"/>
    </row>
    <row r="1011" spans="2:9" x14ac:dyDescent="0.25">
      <c r="B1011" s="58"/>
      <c r="C1011" s="57" t="s">
        <v>249</v>
      </c>
      <c r="F1011" s="9"/>
      <c r="I1011" s="9"/>
    </row>
    <row r="1012" spans="2:9" x14ac:dyDescent="0.25">
      <c r="B1012" s="58"/>
      <c r="C1012" s="57" t="s">
        <v>249</v>
      </c>
      <c r="F1012" s="9"/>
      <c r="I1012" s="9"/>
    </row>
    <row r="1013" spans="2:9" x14ac:dyDescent="0.25">
      <c r="B1013" s="58"/>
      <c r="C1013" s="57" t="s">
        <v>249</v>
      </c>
      <c r="F1013" s="9"/>
      <c r="I1013" s="9"/>
    </row>
    <row r="1014" spans="2:9" x14ac:dyDescent="0.25">
      <c r="B1014" s="58"/>
      <c r="C1014" s="57" t="s">
        <v>249</v>
      </c>
      <c r="F1014" s="9"/>
      <c r="I1014" s="9"/>
    </row>
    <row r="1015" spans="2:9" x14ac:dyDescent="0.25">
      <c r="B1015" s="58"/>
      <c r="C1015" s="57" t="s">
        <v>249</v>
      </c>
      <c r="F1015" s="9"/>
      <c r="I1015" s="9"/>
    </row>
    <row r="1016" spans="2:9" x14ac:dyDescent="0.25">
      <c r="B1016" s="58"/>
      <c r="C1016" s="57" t="s">
        <v>249</v>
      </c>
      <c r="F1016" s="9"/>
      <c r="I1016" s="9"/>
    </row>
    <row r="1017" spans="2:9" x14ac:dyDescent="0.25">
      <c r="B1017" s="58"/>
      <c r="C1017" s="57" t="s">
        <v>249</v>
      </c>
      <c r="F1017" s="9"/>
      <c r="I1017" s="9"/>
    </row>
    <row r="1018" spans="2:9" x14ac:dyDescent="0.25">
      <c r="B1018" s="58"/>
      <c r="C1018" s="57" t="s">
        <v>249</v>
      </c>
      <c r="F1018" s="9"/>
      <c r="I1018" s="9"/>
    </row>
    <row r="1019" spans="2:9" x14ac:dyDescent="0.25">
      <c r="B1019" s="58"/>
      <c r="C1019" s="57" t="s">
        <v>249</v>
      </c>
      <c r="F1019" s="9"/>
      <c r="I1019" s="9"/>
    </row>
    <row r="1020" spans="2:9" x14ac:dyDescent="0.25">
      <c r="B1020" s="58"/>
      <c r="C1020" s="57" t="s">
        <v>249</v>
      </c>
      <c r="F1020" s="9"/>
      <c r="I1020" s="9"/>
    </row>
    <row r="1021" spans="2:9" x14ac:dyDescent="0.25">
      <c r="B1021" s="58"/>
      <c r="C1021" s="57" t="s">
        <v>249</v>
      </c>
      <c r="F1021" s="9"/>
      <c r="I1021" s="9"/>
    </row>
    <row r="1022" spans="2:9" x14ac:dyDescent="0.25">
      <c r="B1022" s="58"/>
      <c r="C1022" s="57" t="s">
        <v>249</v>
      </c>
      <c r="F1022" s="9"/>
      <c r="I1022" s="9"/>
    </row>
    <row r="1023" spans="2:9" x14ac:dyDescent="0.25">
      <c r="B1023" s="58"/>
      <c r="C1023" s="57" t="s">
        <v>249</v>
      </c>
      <c r="F1023" s="9"/>
      <c r="I1023" s="9"/>
    </row>
    <row r="1024" spans="2:9" x14ac:dyDescent="0.25">
      <c r="B1024" s="58"/>
      <c r="C1024" s="57" t="s">
        <v>249</v>
      </c>
      <c r="F1024" s="9"/>
      <c r="I1024" s="9"/>
    </row>
    <row r="1025" spans="2:9" x14ac:dyDescent="0.25">
      <c r="B1025" s="58"/>
      <c r="C1025" s="57" t="s">
        <v>249</v>
      </c>
      <c r="F1025" s="9"/>
      <c r="I1025" s="9"/>
    </row>
    <row r="1026" spans="2:9" x14ac:dyDescent="0.25">
      <c r="B1026" s="58"/>
      <c r="C1026" s="57" t="s">
        <v>249</v>
      </c>
      <c r="F1026" s="9"/>
      <c r="I1026" s="9"/>
    </row>
    <row r="1027" spans="2:9" x14ac:dyDescent="0.25">
      <c r="B1027" s="58"/>
      <c r="C1027" s="57" t="s">
        <v>249</v>
      </c>
      <c r="F1027" s="9"/>
      <c r="I1027" s="9"/>
    </row>
    <row r="1028" spans="2:9" x14ac:dyDescent="0.25">
      <c r="B1028" s="58"/>
      <c r="C1028" s="57" t="s">
        <v>249</v>
      </c>
      <c r="F1028" s="9"/>
      <c r="I1028" s="9"/>
    </row>
    <row r="1029" spans="2:9" x14ac:dyDescent="0.25">
      <c r="B1029" s="58"/>
      <c r="C1029" s="57" t="s">
        <v>249</v>
      </c>
      <c r="F1029" s="9"/>
      <c r="I1029" s="9"/>
    </row>
    <row r="1030" spans="2:9" x14ac:dyDescent="0.25">
      <c r="B1030" s="58"/>
      <c r="C1030" s="57" t="s">
        <v>249</v>
      </c>
      <c r="F1030" s="9"/>
      <c r="I1030" s="9"/>
    </row>
    <row r="1031" spans="2:9" x14ac:dyDescent="0.25">
      <c r="B1031" s="58"/>
      <c r="C1031" s="57" t="s">
        <v>249</v>
      </c>
      <c r="F1031" s="9"/>
      <c r="I1031" s="9"/>
    </row>
    <row r="1032" spans="2:9" x14ac:dyDescent="0.25">
      <c r="B1032" s="58"/>
      <c r="C1032" s="57" t="s">
        <v>249</v>
      </c>
      <c r="F1032" s="9"/>
      <c r="I1032" s="9"/>
    </row>
    <row r="1033" spans="2:9" x14ac:dyDescent="0.25">
      <c r="B1033" s="58"/>
      <c r="C1033" s="57" t="s">
        <v>249</v>
      </c>
      <c r="F1033" s="9"/>
      <c r="I1033" s="9"/>
    </row>
    <row r="1034" spans="2:9" x14ac:dyDescent="0.25">
      <c r="B1034" s="58"/>
      <c r="C1034" s="57" t="s">
        <v>249</v>
      </c>
      <c r="F1034" s="9"/>
      <c r="I1034" s="9"/>
    </row>
    <row r="1035" spans="2:9" x14ac:dyDescent="0.25">
      <c r="B1035" s="58"/>
      <c r="C1035" s="57" t="s">
        <v>249</v>
      </c>
      <c r="F1035" s="9"/>
      <c r="I1035" s="9"/>
    </row>
    <row r="1036" spans="2:9" x14ac:dyDescent="0.25">
      <c r="B1036" s="58"/>
      <c r="C1036" s="57" t="s">
        <v>249</v>
      </c>
      <c r="F1036" s="9"/>
      <c r="I1036" s="9"/>
    </row>
    <row r="1037" spans="2:9" x14ac:dyDescent="0.25">
      <c r="B1037" s="58"/>
      <c r="C1037" s="57" t="s">
        <v>249</v>
      </c>
      <c r="F1037" s="9"/>
      <c r="I1037" s="9"/>
    </row>
    <row r="1038" spans="2:9" x14ac:dyDescent="0.25">
      <c r="B1038" s="58"/>
      <c r="C1038" s="57" t="s">
        <v>249</v>
      </c>
      <c r="F1038" s="9"/>
      <c r="I1038" s="9"/>
    </row>
    <row r="1039" spans="2:9" x14ac:dyDescent="0.25">
      <c r="B1039" s="58"/>
      <c r="C1039" s="57" t="s">
        <v>249</v>
      </c>
      <c r="F1039" s="9"/>
      <c r="I1039" s="9"/>
    </row>
    <row r="1040" spans="2:9" x14ac:dyDescent="0.25">
      <c r="B1040" s="58"/>
      <c r="C1040" s="57" t="s">
        <v>249</v>
      </c>
      <c r="F1040" s="9"/>
      <c r="I1040" s="9"/>
    </row>
    <row r="1041" spans="2:9" x14ac:dyDescent="0.25">
      <c r="B1041" s="58"/>
      <c r="C1041" s="57" t="s">
        <v>249</v>
      </c>
      <c r="F1041" s="9"/>
      <c r="I1041" s="9"/>
    </row>
    <row r="1042" spans="2:9" x14ac:dyDescent="0.25">
      <c r="B1042" s="58"/>
      <c r="C1042" s="57" t="s">
        <v>249</v>
      </c>
      <c r="F1042" s="9"/>
      <c r="I1042" s="9"/>
    </row>
    <row r="1043" spans="2:9" x14ac:dyDescent="0.25">
      <c r="B1043" s="58"/>
      <c r="C1043" s="57" t="s">
        <v>249</v>
      </c>
      <c r="F1043" s="9"/>
      <c r="I1043" s="9"/>
    </row>
    <row r="1044" spans="2:9" x14ac:dyDescent="0.25">
      <c r="B1044" s="58"/>
      <c r="C1044" s="57" t="s">
        <v>249</v>
      </c>
      <c r="F1044" s="9"/>
      <c r="I1044" s="9"/>
    </row>
    <row r="1045" spans="2:9" x14ac:dyDescent="0.25">
      <c r="B1045" s="58"/>
      <c r="C1045" s="57" t="s">
        <v>249</v>
      </c>
      <c r="F1045" s="9"/>
      <c r="I1045" s="9"/>
    </row>
    <row r="1046" spans="2:9" x14ac:dyDescent="0.25">
      <c r="B1046" s="58"/>
      <c r="C1046" s="57" t="s">
        <v>249</v>
      </c>
      <c r="F1046" s="9"/>
      <c r="I1046" s="9"/>
    </row>
    <row r="1047" spans="2:9" x14ac:dyDescent="0.25">
      <c r="B1047" s="58"/>
      <c r="C1047" s="57" t="s">
        <v>249</v>
      </c>
      <c r="F1047" s="9"/>
      <c r="I1047" s="9"/>
    </row>
    <row r="1048" spans="2:9" x14ac:dyDescent="0.25">
      <c r="B1048" s="58"/>
      <c r="C1048" s="57" t="s">
        <v>249</v>
      </c>
      <c r="F1048" s="9"/>
      <c r="I1048" s="9"/>
    </row>
    <row r="1049" spans="2:9" x14ac:dyDescent="0.25">
      <c r="B1049" s="58"/>
      <c r="C1049" s="57" t="s">
        <v>249</v>
      </c>
      <c r="F1049" s="9"/>
      <c r="I1049" s="9"/>
    </row>
    <row r="1050" spans="2:9" x14ac:dyDescent="0.25">
      <c r="B1050" s="58"/>
      <c r="C1050" s="57" t="s">
        <v>249</v>
      </c>
      <c r="F1050" s="9"/>
      <c r="I1050" s="9"/>
    </row>
    <row r="1051" spans="2:9" x14ac:dyDescent="0.25">
      <c r="B1051" s="58"/>
      <c r="C1051" s="57" t="s">
        <v>249</v>
      </c>
      <c r="F1051" s="9"/>
      <c r="I1051" s="9"/>
    </row>
    <row r="1052" spans="2:9" x14ac:dyDescent="0.25">
      <c r="B1052" s="58"/>
      <c r="C1052" s="57" t="s">
        <v>249</v>
      </c>
      <c r="F1052" s="9"/>
      <c r="I1052" s="9"/>
    </row>
    <row r="1053" spans="2:9" x14ac:dyDescent="0.25">
      <c r="B1053" s="58"/>
      <c r="C1053" s="57" t="s">
        <v>249</v>
      </c>
      <c r="F1053" s="9"/>
      <c r="I1053" s="9"/>
    </row>
    <row r="1054" spans="2:9" x14ac:dyDescent="0.25">
      <c r="B1054" s="58"/>
      <c r="C1054" s="57" t="s">
        <v>249</v>
      </c>
      <c r="F1054" s="9"/>
      <c r="I1054" s="9"/>
    </row>
    <row r="1055" spans="2:9" x14ac:dyDescent="0.25">
      <c r="B1055" s="58"/>
      <c r="C1055" s="57" t="s">
        <v>249</v>
      </c>
      <c r="F1055" s="9"/>
      <c r="I1055" s="9"/>
    </row>
    <row r="1056" spans="2:9" x14ac:dyDescent="0.25">
      <c r="B1056" s="58"/>
      <c r="C1056" s="57" t="s">
        <v>249</v>
      </c>
      <c r="F1056" s="9"/>
      <c r="I1056" s="9"/>
    </row>
    <row r="1057" spans="2:9" x14ac:dyDescent="0.25">
      <c r="B1057" s="58"/>
      <c r="C1057" s="57" t="s">
        <v>249</v>
      </c>
      <c r="F1057" s="9"/>
      <c r="I1057" s="9"/>
    </row>
    <row r="1058" spans="2:9" x14ac:dyDescent="0.25">
      <c r="B1058" s="58"/>
      <c r="C1058" s="57" t="s">
        <v>249</v>
      </c>
      <c r="F1058" s="9"/>
      <c r="I1058" s="9"/>
    </row>
    <row r="1059" spans="2:9" x14ac:dyDescent="0.25">
      <c r="B1059" s="58"/>
      <c r="C1059" s="57" t="s">
        <v>249</v>
      </c>
      <c r="F1059" s="9"/>
      <c r="I1059" s="9"/>
    </row>
    <row r="1060" spans="2:9" x14ac:dyDescent="0.25">
      <c r="B1060" s="58"/>
      <c r="C1060" s="57" t="s">
        <v>249</v>
      </c>
      <c r="F1060" s="9"/>
      <c r="I1060" s="9"/>
    </row>
    <row r="1061" spans="2:9" x14ac:dyDescent="0.25">
      <c r="B1061" s="58"/>
      <c r="C1061" s="57" t="s">
        <v>249</v>
      </c>
      <c r="F1061" s="9"/>
      <c r="I1061" s="9"/>
    </row>
    <row r="1062" spans="2:9" x14ac:dyDescent="0.25">
      <c r="B1062" s="58"/>
      <c r="C1062" s="57" t="s">
        <v>249</v>
      </c>
      <c r="F1062" s="9"/>
      <c r="I1062" s="9"/>
    </row>
    <row r="1063" spans="2:9" x14ac:dyDescent="0.25">
      <c r="B1063" s="58"/>
      <c r="C1063" s="57" t="s">
        <v>249</v>
      </c>
      <c r="F1063" s="9"/>
      <c r="I1063" s="9"/>
    </row>
    <row r="1064" spans="2:9" x14ac:dyDescent="0.25">
      <c r="B1064" s="58"/>
      <c r="C1064" s="57" t="s">
        <v>249</v>
      </c>
      <c r="F1064" s="9"/>
      <c r="I1064" s="9"/>
    </row>
    <row r="1065" spans="2:9" x14ac:dyDescent="0.25">
      <c r="B1065" s="58"/>
      <c r="C1065" s="57" t="s">
        <v>249</v>
      </c>
      <c r="F1065" s="9"/>
      <c r="I1065" s="9"/>
    </row>
    <row r="1066" spans="2:9" x14ac:dyDescent="0.25">
      <c r="B1066" s="58"/>
      <c r="C1066" s="57" t="s">
        <v>249</v>
      </c>
      <c r="F1066" s="9"/>
      <c r="I1066" s="9"/>
    </row>
    <row r="1067" spans="2:9" x14ac:dyDescent="0.25">
      <c r="B1067" s="58"/>
      <c r="C1067" s="57" t="s">
        <v>249</v>
      </c>
      <c r="F1067" s="9"/>
      <c r="I1067" s="9"/>
    </row>
    <row r="1068" spans="2:9" x14ac:dyDescent="0.25">
      <c r="B1068" s="58"/>
      <c r="C1068" s="57" t="s">
        <v>249</v>
      </c>
      <c r="F1068" s="9"/>
      <c r="I1068" s="9"/>
    </row>
    <row r="1069" spans="2:9" x14ac:dyDescent="0.25">
      <c r="B1069" s="58"/>
      <c r="C1069" s="57" t="s">
        <v>249</v>
      </c>
      <c r="F1069" s="9"/>
      <c r="I1069" s="9"/>
    </row>
    <row r="1070" spans="2:9" x14ac:dyDescent="0.25">
      <c r="B1070" s="58"/>
      <c r="C1070" s="57" t="s">
        <v>249</v>
      </c>
      <c r="F1070" s="9"/>
      <c r="I1070" s="9"/>
    </row>
    <row r="1071" spans="2:9" x14ac:dyDescent="0.25">
      <c r="B1071" s="58"/>
      <c r="C1071" s="57" t="s">
        <v>249</v>
      </c>
      <c r="F1071" s="9"/>
      <c r="I1071" s="9"/>
    </row>
    <row r="1072" spans="2:9" x14ac:dyDescent="0.25">
      <c r="B1072" s="58"/>
      <c r="C1072" s="57" t="s">
        <v>249</v>
      </c>
      <c r="F1072" s="9"/>
      <c r="I1072" s="9"/>
    </row>
    <row r="1073" spans="2:9" x14ac:dyDescent="0.25">
      <c r="B1073" s="58"/>
      <c r="C1073" s="57" t="s">
        <v>249</v>
      </c>
      <c r="F1073" s="9"/>
      <c r="I1073" s="9"/>
    </row>
    <row r="1074" spans="2:9" x14ac:dyDescent="0.25">
      <c r="B1074" s="58"/>
      <c r="C1074" s="57" t="s">
        <v>249</v>
      </c>
      <c r="F1074" s="9"/>
      <c r="I1074" s="9"/>
    </row>
    <row r="1075" spans="2:9" x14ac:dyDescent="0.25">
      <c r="B1075" s="58"/>
      <c r="C1075" s="57" t="s">
        <v>249</v>
      </c>
      <c r="F1075" s="9"/>
      <c r="I1075" s="9"/>
    </row>
    <row r="1076" spans="2:9" x14ac:dyDescent="0.25">
      <c r="B1076" s="58"/>
      <c r="C1076" s="57" t="s">
        <v>249</v>
      </c>
      <c r="F1076" s="9"/>
      <c r="I1076" s="9"/>
    </row>
    <row r="1077" spans="2:9" x14ac:dyDescent="0.25">
      <c r="B1077" s="58"/>
      <c r="C1077" s="57" t="s">
        <v>249</v>
      </c>
      <c r="F1077" s="9"/>
      <c r="I1077" s="9"/>
    </row>
    <row r="1078" spans="2:9" x14ac:dyDescent="0.25">
      <c r="B1078" s="58"/>
      <c r="C1078" s="57" t="s">
        <v>249</v>
      </c>
      <c r="F1078" s="9"/>
      <c r="I1078" s="9"/>
    </row>
    <row r="1079" spans="2:9" x14ac:dyDescent="0.25">
      <c r="B1079" s="58"/>
      <c r="C1079" s="57" t="s">
        <v>249</v>
      </c>
      <c r="F1079" s="9"/>
      <c r="I1079" s="9"/>
    </row>
    <row r="1080" spans="2:9" x14ac:dyDescent="0.25">
      <c r="B1080" s="58"/>
      <c r="C1080" s="57" t="s">
        <v>249</v>
      </c>
      <c r="F1080" s="9"/>
      <c r="I1080" s="9"/>
    </row>
    <row r="1081" spans="2:9" x14ac:dyDescent="0.25">
      <c r="B1081" s="58"/>
      <c r="C1081" s="57" t="s">
        <v>249</v>
      </c>
      <c r="F1081" s="9"/>
      <c r="I1081" s="9"/>
    </row>
    <row r="1082" spans="2:9" x14ac:dyDescent="0.25">
      <c r="B1082" s="58"/>
      <c r="C1082" s="57" t="s">
        <v>249</v>
      </c>
      <c r="F1082" s="9"/>
      <c r="I1082" s="9"/>
    </row>
    <row r="1083" spans="2:9" x14ac:dyDescent="0.25">
      <c r="B1083" s="58"/>
      <c r="C1083" s="57" t="s">
        <v>249</v>
      </c>
      <c r="F1083" s="9"/>
      <c r="I1083" s="9"/>
    </row>
    <row r="1084" spans="2:9" x14ac:dyDescent="0.25">
      <c r="B1084" s="58"/>
      <c r="C1084" s="57" t="s">
        <v>249</v>
      </c>
      <c r="F1084" s="9"/>
      <c r="I1084" s="9"/>
    </row>
    <row r="1085" spans="2:9" x14ac:dyDescent="0.25">
      <c r="B1085" s="58"/>
      <c r="C1085" s="57" t="s">
        <v>249</v>
      </c>
      <c r="F1085" s="9"/>
      <c r="I1085" s="9"/>
    </row>
    <row r="1086" spans="2:9" x14ac:dyDescent="0.25">
      <c r="B1086" s="58"/>
      <c r="C1086" s="57" t="s">
        <v>249</v>
      </c>
      <c r="F1086" s="9"/>
      <c r="I1086" s="9"/>
    </row>
    <row r="1087" spans="2:9" x14ac:dyDescent="0.25">
      <c r="B1087" s="58"/>
      <c r="C1087" s="57" t="s">
        <v>249</v>
      </c>
      <c r="F1087" s="9"/>
      <c r="I1087" s="9"/>
    </row>
    <row r="1088" spans="2:9" x14ac:dyDescent="0.25">
      <c r="B1088" s="58"/>
      <c r="C1088" s="57" t="s">
        <v>249</v>
      </c>
      <c r="F1088" s="9"/>
      <c r="I1088" s="9"/>
    </row>
    <row r="1089" spans="2:9" x14ac:dyDescent="0.25">
      <c r="B1089" s="58"/>
      <c r="C1089" s="57" t="s">
        <v>249</v>
      </c>
      <c r="F1089" s="9"/>
      <c r="I1089" s="9"/>
    </row>
    <row r="1090" spans="2:9" x14ac:dyDescent="0.25">
      <c r="B1090" s="58"/>
      <c r="C1090" s="57" t="s">
        <v>249</v>
      </c>
      <c r="F1090" s="9"/>
      <c r="I1090" s="9"/>
    </row>
    <row r="1091" spans="2:9" x14ac:dyDescent="0.25">
      <c r="B1091" s="58"/>
      <c r="C1091" s="57" t="s">
        <v>249</v>
      </c>
      <c r="F1091" s="9"/>
      <c r="I1091" s="9"/>
    </row>
    <row r="1092" spans="2:9" x14ac:dyDescent="0.25">
      <c r="B1092" s="58"/>
      <c r="C1092" s="57" t="s">
        <v>249</v>
      </c>
      <c r="F1092" s="9"/>
      <c r="I1092" s="9"/>
    </row>
    <row r="1093" spans="2:9" x14ac:dyDescent="0.25">
      <c r="B1093" s="58"/>
      <c r="C1093" s="57" t="s">
        <v>249</v>
      </c>
      <c r="F1093" s="9"/>
      <c r="I1093" s="9"/>
    </row>
    <row r="1094" spans="2:9" x14ac:dyDescent="0.25">
      <c r="B1094" s="58"/>
      <c r="C1094" s="57" t="s">
        <v>249</v>
      </c>
      <c r="F1094" s="9"/>
      <c r="I1094" s="9"/>
    </row>
    <row r="1095" spans="2:9" x14ac:dyDescent="0.25">
      <c r="B1095" s="58"/>
      <c r="C1095" s="57" t="s">
        <v>249</v>
      </c>
      <c r="F1095" s="9"/>
      <c r="I1095" s="9"/>
    </row>
    <row r="1096" spans="2:9" x14ac:dyDescent="0.25">
      <c r="B1096" s="58"/>
      <c r="C1096" s="57" t="s">
        <v>249</v>
      </c>
      <c r="F1096" s="9"/>
      <c r="I1096" s="9"/>
    </row>
    <row r="1097" spans="2:9" x14ac:dyDescent="0.25">
      <c r="B1097" s="58"/>
      <c r="C1097" s="57" t="s">
        <v>249</v>
      </c>
      <c r="F1097" s="9"/>
      <c r="I1097" s="9"/>
    </row>
    <row r="1098" spans="2:9" x14ac:dyDescent="0.25">
      <c r="B1098" s="58"/>
      <c r="C1098" s="57" t="s">
        <v>249</v>
      </c>
      <c r="F1098" s="9"/>
      <c r="I1098" s="9"/>
    </row>
    <row r="1099" spans="2:9" x14ac:dyDescent="0.25">
      <c r="B1099" s="58"/>
      <c r="C1099" s="57" t="s">
        <v>249</v>
      </c>
      <c r="F1099" s="9"/>
      <c r="I1099" s="9"/>
    </row>
    <row r="1100" spans="2:9" x14ac:dyDescent="0.25">
      <c r="B1100" s="58"/>
      <c r="C1100" s="57" t="s">
        <v>249</v>
      </c>
      <c r="F1100" s="9"/>
      <c r="I1100" s="9"/>
    </row>
    <row r="1101" spans="2:9" x14ac:dyDescent="0.25">
      <c r="B1101" s="58"/>
      <c r="C1101" s="57" t="s">
        <v>249</v>
      </c>
      <c r="F1101" s="9"/>
      <c r="I1101" s="9"/>
    </row>
    <row r="1102" spans="2:9" x14ac:dyDescent="0.25">
      <c r="B1102" s="58"/>
      <c r="C1102" s="57" t="s">
        <v>249</v>
      </c>
      <c r="F1102" s="9"/>
      <c r="I1102" s="9"/>
    </row>
    <row r="1103" spans="2:9" x14ac:dyDescent="0.25">
      <c r="B1103" s="58"/>
      <c r="C1103" s="57" t="s">
        <v>249</v>
      </c>
      <c r="F1103" s="9"/>
      <c r="I1103" s="9"/>
    </row>
    <row r="1104" spans="2:9" x14ac:dyDescent="0.25">
      <c r="B1104" s="58"/>
      <c r="C1104" s="57" t="s">
        <v>249</v>
      </c>
      <c r="F1104" s="9"/>
      <c r="I1104" s="9"/>
    </row>
    <row r="1105" spans="2:9" x14ac:dyDescent="0.25">
      <c r="B1105" s="58"/>
      <c r="C1105" s="57" t="s">
        <v>249</v>
      </c>
      <c r="F1105" s="9"/>
      <c r="I1105" s="9"/>
    </row>
    <row r="1106" spans="2:9" x14ac:dyDescent="0.25">
      <c r="B1106" s="58"/>
      <c r="C1106" s="57" t="s">
        <v>249</v>
      </c>
      <c r="F1106" s="9"/>
      <c r="I1106" s="9"/>
    </row>
    <row r="1107" spans="2:9" x14ac:dyDescent="0.25">
      <c r="B1107" s="58"/>
      <c r="C1107" s="57" t="s">
        <v>249</v>
      </c>
      <c r="F1107" s="9"/>
      <c r="I1107" s="9"/>
    </row>
    <row r="1108" spans="2:9" x14ac:dyDescent="0.25">
      <c r="B1108" s="58"/>
      <c r="C1108" s="57" t="s">
        <v>249</v>
      </c>
      <c r="F1108" s="9"/>
      <c r="I1108" s="9"/>
    </row>
    <row r="1109" spans="2:9" x14ac:dyDescent="0.25">
      <c r="B1109" s="58"/>
      <c r="C1109" s="57" t="s">
        <v>249</v>
      </c>
      <c r="F1109" s="9"/>
      <c r="I1109" s="9"/>
    </row>
    <row r="1110" spans="2:9" x14ac:dyDescent="0.25">
      <c r="B1110" s="58"/>
      <c r="C1110" s="57" t="s">
        <v>249</v>
      </c>
      <c r="F1110" s="9"/>
      <c r="I1110" s="9"/>
    </row>
    <row r="1111" spans="2:9" x14ac:dyDescent="0.25">
      <c r="B1111" s="58"/>
      <c r="C1111" s="57" t="s">
        <v>249</v>
      </c>
      <c r="F1111" s="9"/>
      <c r="I1111" s="9"/>
    </row>
    <row r="1112" spans="2:9" x14ac:dyDescent="0.25">
      <c r="B1112" s="58"/>
      <c r="C1112" s="57" t="s">
        <v>249</v>
      </c>
      <c r="F1112" s="9"/>
      <c r="I1112" s="9"/>
    </row>
    <row r="1113" spans="2:9" x14ac:dyDescent="0.25">
      <c r="B1113" s="58"/>
      <c r="C1113" s="57" t="s">
        <v>249</v>
      </c>
      <c r="F1113" s="9"/>
      <c r="I1113" s="9"/>
    </row>
    <row r="1114" spans="2:9" x14ac:dyDescent="0.25">
      <c r="B1114" s="58"/>
      <c r="C1114" s="57" t="s">
        <v>249</v>
      </c>
      <c r="F1114" s="9"/>
      <c r="I1114" s="9"/>
    </row>
    <row r="1115" spans="2:9" x14ac:dyDescent="0.25">
      <c r="B1115" s="58"/>
      <c r="C1115" s="57" t="s">
        <v>249</v>
      </c>
      <c r="F1115" s="9"/>
      <c r="I1115" s="9"/>
    </row>
    <row r="1116" spans="2:9" x14ac:dyDescent="0.25">
      <c r="B1116" s="58"/>
      <c r="C1116" s="57" t="s">
        <v>249</v>
      </c>
      <c r="F1116" s="9"/>
      <c r="I1116" s="9"/>
    </row>
    <row r="1117" spans="2:9" x14ac:dyDescent="0.25">
      <c r="B1117" s="58"/>
      <c r="C1117" s="57" t="s">
        <v>249</v>
      </c>
      <c r="F1117" s="9"/>
      <c r="I1117" s="9"/>
    </row>
    <row r="1118" spans="2:9" x14ac:dyDescent="0.25">
      <c r="B1118" s="58"/>
      <c r="C1118" s="57" t="s">
        <v>249</v>
      </c>
      <c r="F1118" s="9"/>
      <c r="I1118" s="9"/>
    </row>
    <row r="1119" spans="2:9" x14ac:dyDescent="0.25">
      <c r="B1119" s="58"/>
      <c r="C1119" s="57" t="s">
        <v>249</v>
      </c>
      <c r="F1119" s="9"/>
      <c r="I1119" s="9"/>
    </row>
    <row r="1120" spans="2:9" x14ac:dyDescent="0.25">
      <c r="B1120" s="58"/>
      <c r="C1120" s="57" t="s">
        <v>249</v>
      </c>
      <c r="F1120" s="9"/>
      <c r="I1120" s="9"/>
    </row>
    <row r="1121" spans="2:9" x14ac:dyDescent="0.25">
      <c r="B1121" s="58"/>
      <c r="C1121" s="57" t="s">
        <v>249</v>
      </c>
      <c r="F1121" s="9"/>
      <c r="I1121" s="9"/>
    </row>
    <row r="1122" spans="2:9" x14ac:dyDescent="0.25">
      <c r="B1122" s="58"/>
      <c r="C1122" s="57" t="s">
        <v>249</v>
      </c>
      <c r="F1122" s="9"/>
      <c r="I1122" s="9"/>
    </row>
    <row r="1123" spans="2:9" x14ac:dyDescent="0.25">
      <c r="B1123" s="58"/>
      <c r="C1123" s="57" t="s">
        <v>249</v>
      </c>
      <c r="F1123" s="9"/>
      <c r="I1123" s="9"/>
    </row>
    <row r="1124" spans="2:9" x14ac:dyDescent="0.25">
      <c r="B1124" s="58"/>
      <c r="C1124" s="57" t="s">
        <v>249</v>
      </c>
      <c r="F1124" s="9"/>
      <c r="I1124" s="9"/>
    </row>
    <row r="1125" spans="2:9" x14ac:dyDescent="0.25">
      <c r="B1125" s="58"/>
      <c r="C1125" s="57" t="s">
        <v>249</v>
      </c>
      <c r="F1125" s="9"/>
      <c r="I1125" s="9"/>
    </row>
    <row r="1126" spans="2:9" x14ac:dyDescent="0.25">
      <c r="B1126" s="58"/>
      <c r="C1126" s="57" t="s">
        <v>249</v>
      </c>
      <c r="F1126" s="9"/>
      <c r="I1126" s="9"/>
    </row>
    <row r="1127" spans="2:9" x14ac:dyDescent="0.25">
      <c r="B1127" s="58"/>
      <c r="C1127" s="57" t="s">
        <v>249</v>
      </c>
      <c r="F1127" s="9"/>
      <c r="I1127" s="9"/>
    </row>
    <row r="1128" spans="2:9" x14ac:dyDescent="0.25">
      <c r="B1128" s="58"/>
      <c r="C1128" s="57" t="s">
        <v>249</v>
      </c>
      <c r="F1128" s="9"/>
      <c r="I1128" s="9"/>
    </row>
    <row r="1129" spans="2:9" x14ac:dyDescent="0.25">
      <c r="B1129" s="58"/>
      <c r="C1129" s="57" t="s">
        <v>249</v>
      </c>
      <c r="F1129" s="9"/>
      <c r="I1129" s="9"/>
    </row>
    <row r="1130" spans="2:9" x14ac:dyDescent="0.25">
      <c r="B1130" s="58"/>
      <c r="C1130" s="57" t="s">
        <v>249</v>
      </c>
      <c r="F1130" s="9"/>
      <c r="I1130" s="9"/>
    </row>
    <row r="1131" spans="2:9" x14ac:dyDescent="0.25">
      <c r="B1131" s="58"/>
      <c r="C1131" s="57" t="s">
        <v>249</v>
      </c>
      <c r="F1131" s="9"/>
      <c r="I1131" s="9"/>
    </row>
    <row r="1132" spans="2:9" x14ac:dyDescent="0.25">
      <c r="B1132" s="58"/>
      <c r="C1132" s="57" t="s">
        <v>249</v>
      </c>
      <c r="F1132" s="9"/>
      <c r="I1132" s="9"/>
    </row>
    <row r="1133" spans="2:9" x14ac:dyDescent="0.25">
      <c r="B1133" s="58"/>
      <c r="C1133" s="57" t="s">
        <v>249</v>
      </c>
      <c r="F1133" s="9"/>
      <c r="I1133" s="9"/>
    </row>
    <row r="1134" spans="2:9" x14ac:dyDescent="0.25">
      <c r="B1134" s="58"/>
      <c r="C1134" s="57" t="s">
        <v>249</v>
      </c>
      <c r="F1134" s="9"/>
      <c r="I1134" s="9"/>
    </row>
    <row r="1135" spans="2:9" x14ac:dyDescent="0.25">
      <c r="B1135" s="58"/>
      <c r="C1135" s="57" t="s">
        <v>249</v>
      </c>
      <c r="F1135" s="9"/>
      <c r="I1135" s="9"/>
    </row>
    <row r="1136" spans="2:9" x14ac:dyDescent="0.25">
      <c r="B1136" s="58"/>
      <c r="C1136" s="57" t="s">
        <v>249</v>
      </c>
      <c r="F1136" s="9"/>
      <c r="I1136" s="9"/>
    </row>
    <row r="1137" spans="2:9" x14ac:dyDescent="0.25">
      <c r="B1137" s="58"/>
      <c r="C1137" s="57" t="s">
        <v>249</v>
      </c>
      <c r="F1137" s="9"/>
      <c r="I1137" s="9"/>
    </row>
    <row r="1138" spans="2:9" x14ac:dyDescent="0.25">
      <c r="B1138" s="58"/>
      <c r="C1138" s="57" t="s">
        <v>249</v>
      </c>
      <c r="F1138" s="9"/>
      <c r="I1138" s="9"/>
    </row>
    <row r="1139" spans="2:9" x14ac:dyDescent="0.25">
      <c r="B1139" s="58"/>
      <c r="C1139" s="57" t="s">
        <v>249</v>
      </c>
      <c r="F1139" s="9"/>
      <c r="I1139" s="9"/>
    </row>
    <row r="1140" spans="2:9" x14ac:dyDescent="0.25">
      <c r="B1140" s="58"/>
      <c r="C1140" s="57" t="s">
        <v>249</v>
      </c>
      <c r="F1140" s="9"/>
      <c r="I1140" s="9"/>
    </row>
    <row r="1141" spans="2:9" x14ac:dyDescent="0.25">
      <c r="B1141" s="58"/>
      <c r="C1141" s="57" t="s">
        <v>249</v>
      </c>
      <c r="F1141" s="9"/>
      <c r="I1141" s="9"/>
    </row>
    <row r="1142" spans="2:9" x14ac:dyDescent="0.25">
      <c r="B1142" s="58"/>
      <c r="C1142" s="57" t="s">
        <v>249</v>
      </c>
      <c r="F1142" s="9"/>
      <c r="I1142" s="9"/>
    </row>
    <row r="1143" spans="2:9" x14ac:dyDescent="0.25">
      <c r="B1143" s="58"/>
      <c r="C1143" s="57" t="s">
        <v>249</v>
      </c>
      <c r="F1143" s="9"/>
      <c r="I1143" s="9"/>
    </row>
    <row r="1144" spans="2:9" x14ac:dyDescent="0.25">
      <c r="B1144" s="58"/>
      <c r="C1144" s="57" t="s">
        <v>249</v>
      </c>
      <c r="F1144" s="9"/>
      <c r="I1144" s="9"/>
    </row>
    <row r="1145" spans="2:9" x14ac:dyDescent="0.25">
      <c r="B1145" s="58"/>
      <c r="C1145" s="57" t="s">
        <v>249</v>
      </c>
      <c r="F1145" s="9"/>
      <c r="I1145" s="9"/>
    </row>
    <row r="1146" spans="2:9" x14ac:dyDescent="0.25">
      <c r="B1146" s="58"/>
      <c r="C1146" s="57" t="s">
        <v>249</v>
      </c>
      <c r="F1146" s="9"/>
      <c r="I1146" s="9"/>
    </row>
    <row r="1147" spans="2:9" x14ac:dyDescent="0.25">
      <c r="B1147" s="58"/>
      <c r="C1147" s="57" t="s">
        <v>249</v>
      </c>
      <c r="F1147" s="9"/>
      <c r="I1147" s="9"/>
    </row>
    <row r="1148" spans="2:9" x14ac:dyDescent="0.25">
      <c r="B1148" s="58"/>
      <c r="C1148" s="57" t="s">
        <v>249</v>
      </c>
      <c r="F1148" s="9"/>
      <c r="I1148" s="9"/>
    </row>
    <row r="1149" spans="2:9" x14ac:dyDescent="0.25">
      <c r="B1149" s="58"/>
      <c r="C1149" s="57" t="s">
        <v>249</v>
      </c>
      <c r="F1149" s="9"/>
      <c r="I1149" s="9"/>
    </row>
    <row r="1150" spans="2:9" x14ac:dyDescent="0.25">
      <c r="B1150" s="58"/>
      <c r="C1150" s="57" t="s">
        <v>249</v>
      </c>
      <c r="F1150" s="9"/>
      <c r="I1150" s="9"/>
    </row>
    <row r="1151" spans="2:9" x14ac:dyDescent="0.25">
      <c r="B1151" s="58"/>
      <c r="C1151" s="57" t="s">
        <v>249</v>
      </c>
      <c r="F1151" s="9"/>
      <c r="I1151" s="9"/>
    </row>
    <row r="1152" spans="2:9" x14ac:dyDescent="0.25">
      <c r="B1152" s="58"/>
      <c r="C1152" s="57" t="s">
        <v>249</v>
      </c>
      <c r="F1152" s="9"/>
      <c r="I1152" s="9"/>
    </row>
    <row r="1153" spans="2:9" x14ac:dyDescent="0.25">
      <c r="B1153" s="58"/>
      <c r="C1153" s="57" t="s">
        <v>249</v>
      </c>
      <c r="F1153" s="9"/>
      <c r="I1153" s="9"/>
    </row>
    <row r="1154" spans="2:9" x14ac:dyDescent="0.25">
      <c r="B1154" s="58"/>
      <c r="C1154" s="57" t="s">
        <v>249</v>
      </c>
      <c r="F1154" s="9"/>
      <c r="I1154" s="9"/>
    </row>
    <row r="1155" spans="2:9" x14ac:dyDescent="0.25">
      <c r="B1155" s="58"/>
      <c r="C1155" s="57" t="s">
        <v>249</v>
      </c>
      <c r="F1155" s="9"/>
      <c r="I1155" s="9"/>
    </row>
    <row r="1156" spans="2:9" x14ac:dyDescent="0.25">
      <c r="B1156" s="58"/>
      <c r="C1156" s="57" t="s">
        <v>249</v>
      </c>
      <c r="F1156" s="9"/>
      <c r="I1156" s="9"/>
    </row>
    <row r="1157" spans="2:9" x14ac:dyDescent="0.25">
      <c r="B1157" s="58"/>
      <c r="C1157" s="57" t="s">
        <v>249</v>
      </c>
      <c r="F1157" s="9"/>
      <c r="I1157" s="9"/>
    </row>
    <row r="1158" spans="2:9" x14ac:dyDescent="0.25">
      <c r="B1158" s="58"/>
      <c r="C1158" s="57" t="s">
        <v>249</v>
      </c>
      <c r="F1158" s="9"/>
      <c r="I1158" s="9"/>
    </row>
    <row r="1159" spans="2:9" x14ac:dyDescent="0.25">
      <c r="B1159" s="58"/>
      <c r="C1159" s="57" t="s">
        <v>249</v>
      </c>
      <c r="F1159" s="9"/>
      <c r="I1159" s="9"/>
    </row>
    <row r="1160" spans="2:9" x14ac:dyDescent="0.25">
      <c r="B1160" s="58"/>
      <c r="C1160" s="57" t="s">
        <v>249</v>
      </c>
      <c r="F1160" s="9"/>
      <c r="I1160" s="9"/>
    </row>
    <row r="1161" spans="2:9" x14ac:dyDescent="0.25">
      <c r="B1161" s="58"/>
      <c r="C1161" s="57" t="s">
        <v>249</v>
      </c>
      <c r="F1161" s="9"/>
      <c r="I1161" s="9"/>
    </row>
    <row r="1162" spans="2:9" x14ac:dyDescent="0.25">
      <c r="B1162" s="58"/>
      <c r="C1162" s="57" t="s">
        <v>249</v>
      </c>
      <c r="F1162" s="9"/>
      <c r="I1162" s="9"/>
    </row>
    <row r="1163" spans="2:9" x14ac:dyDescent="0.25">
      <c r="B1163" s="58"/>
      <c r="C1163" s="57" t="s">
        <v>249</v>
      </c>
      <c r="F1163" s="9"/>
      <c r="I1163" s="9"/>
    </row>
    <row r="1164" spans="2:9" x14ac:dyDescent="0.25">
      <c r="B1164" s="58"/>
      <c r="C1164" s="57" t="s">
        <v>249</v>
      </c>
      <c r="F1164" s="9"/>
      <c r="I1164" s="9"/>
    </row>
    <row r="1165" spans="2:9" x14ac:dyDescent="0.25">
      <c r="B1165" s="58"/>
      <c r="C1165" s="57" t="s">
        <v>249</v>
      </c>
      <c r="F1165" s="9"/>
      <c r="I1165" s="9"/>
    </row>
    <row r="1166" spans="2:9" x14ac:dyDescent="0.25">
      <c r="B1166" s="58"/>
      <c r="C1166" s="57" t="s">
        <v>249</v>
      </c>
      <c r="F1166" s="9"/>
      <c r="I1166" s="9"/>
    </row>
    <row r="1167" spans="2:9" x14ac:dyDescent="0.25">
      <c r="B1167" s="58"/>
      <c r="C1167" s="57" t="s">
        <v>249</v>
      </c>
      <c r="F1167" s="9"/>
      <c r="I1167" s="9"/>
    </row>
    <row r="1168" spans="2:9" x14ac:dyDescent="0.25">
      <c r="B1168" s="58"/>
      <c r="C1168" s="57" t="s">
        <v>249</v>
      </c>
      <c r="F1168" s="9"/>
      <c r="I1168" s="9"/>
    </row>
    <row r="1169" spans="2:9" x14ac:dyDescent="0.25">
      <c r="B1169" s="58"/>
      <c r="C1169" s="57" t="s">
        <v>249</v>
      </c>
      <c r="F1169" s="9"/>
      <c r="I1169" s="9"/>
    </row>
    <row r="1170" spans="2:9" x14ac:dyDescent="0.25">
      <c r="B1170" s="58"/>
      <c r="C1170" s="57" t="s">
        <v>249</v>
      </c>
      <c r="F1170" s="9"/>
      <c r="I1170" s="9"/>
    </row>
    <row r="1171" spans="2:9" x14ac:dyDescent="0.25">
      <c r="B1171" s="58"/>
      <c r="C1171" s="57" t="s">
        <v>249</v>
      </c>
      <c r="F1171" s="9"/>
      <c r="I1171" s="9"/>
    </row>
    <row r="1172" spans="2:9" x14ac:dyDescent="0.25">
      <c r="B1172" s="58"/>
      <c r="C1172" s="57" t="s">
        <v>249</v>
      </c>
      <c r="F1172" s="9"/>
      <c r="I1172" s="9"/>
    </row>
    <row r="1173" spans="2:9" x14ac:dyDescent="0.25">
      <c r="B1173" s="58"/>
      <c r="C1173" s="57" t="s">
        <v>249</v>
      </c>
      <c r="F1173" s="9"/>
      <c r="I1173" s="9"/>
    </row>
    <row r="1174" spans="2:9" x14ac:dyDescent="0.25">
      <c r="B1174" s="58"/>
      <c r="C1174" s="57" t="s">
        <v>249</v>
      </c>
      <c r="F1174" s="9"/>
      <c r="I1174" s="9"/>
    </row>
    <row r="1175" spans="2:9" x14ac:dyDescent="0.25">
      <c r="B1175" s="58"/>
      <c r="C1175" s="57" t="s">
        <v>249</v>
      </c>
      <c r="F1175" s="9"/>
      <c r="I1175" s="9"/>
    </row>
    <row r="1176" spans="2:9" x14ac:dyDescent="0.25">
      <c r="B1176" s="58"/>
      <c r="C1176" s="57" t="s">
        <v>249</v>
      </c>
      <c r="F1176" s="9"/>
      <c r="I1176" s="9"/>
    </row>
    <row r="1177" spans="2:9" x14ac:dyDescent="0.25">
      <c r="B1177" s="58"/>
      <c r="C1177" s="57" t="s">
        <v>249</v>
      </c>
      <c r="F1177" s="9"/>
      <c r="I1177" s="9"/>
    </row>
    <row r="1178" spans="2:9" x14ac:dyDescent="0.25">
      <c r="B1178" s="58"/>
      <c r="C1178" s="57" t="s">
        <v>249</v>
      </c>
      <c r="F1178" s="9"/>
      <c r="I1178" s="9"/>
    </row>
    <row r="1179" spans="2:9" x14ac:dyDescent="0.25">
      <c r="B1179" s="58"/>
      <c r="C1179" s="57" t="s">
        <v>249</v>
      </c>
      <c r="F1179" s="9"/>
      <c r="I1179" s="9"/>
    </row>
    <row r="1180" spans="2:9" x14ac:dyDescent="0.25">
      <c r="B1180" s="58"/>
      <c r="C1180" s="57" t="s">
        <v>249</v>
      </c>
      <c r="F1180" s="9"/>
      <c r="I1180" s="9"/>
    </row>
    <row r="1181" spans="2:9" x14ac:dyDescent="0.25">
      <c r="B1181" s="58"/>
      <c r="C1181" s="57" t="s">
        <v>249</v>
      </c>
      <c r="F1181" s="9"/>
      <c r="I1181" s="9"/>
    </row>
    <row r="1182" spans="2:9" x14ac:dyDescent="0.25">
      <c r="B1182" s="58"/>
      <c r="C1182" s="57" t="s">
        <v>249</v>
      </c>
      <c r="F1182" s="9"/>
      <c r="I1182" s="9"/>
    </row>
    <row r="1183" spans="2:9" x14ac:dyDescent="0.25">
      <c r="B1183" s="58"/>
      <c r="C1183" s="57" t="s">
        <v>249</v>
      </c>
      <c r="F1183" s="9"/>
      <c r="I1183" s="9"/>
    </row>
    <row r="1184" spans="2:9" x14ac:dyDescent="0.25">
      <c r="B1184" s="58"/>
      <c r="C1184" s="57" t="s">
        <v>249</v>
      </c>
      <c r="F1184" s="9"/>
      <c r="I1184" s="9"/>
    </row>
    <row r="1185" spans="2:9" x14ac:dyDescent="0.25">
      <c r="B1185" s="58"/>
      <c r="C1185" s="57" t="s">
        <v>249</v>
      </c>
      <c r="F1185" s="9"/>
      <c r="I1185" s="9"/>
    </row>
    <row r="1186" spans="2:9" x14ac:dyDescent="0.25">
      <c r="B1186" s="58"/>
      <c r="C1186" s="57" t="s">
        <v>249</v>
      </c>
      <c r="F1186" s="9"/>
      <c r="I1186" s="9"/>
    </row>
    <row r="1187" spans="2:9" x14ac:dyDescent="0.25">
      <c r="B1187" s="58"/>
      <c r="C1187" s="57" t="s">
        <v>249</v>
      </c>
      <c r="F1187" s="9"/>
      <c r="I1187" s="9"/>
    </row>
    <row r="1188" spans="2:9" x14ac:dyDescent="0.25">
      <c r="B1188" s="58"/>
      <c r="C1188" s="57" t="s">
        <v>249</v>
      </c>
      <c r="F1188" s="9"/>
      <c r="I1188" s="9"/>
    </row>
    <row r="1189" spans="2:9" x14ac:dyDescent="0.25">
      <c r="B1189" s="58"/>
      <c r="C1189" s="57" t="s">
        <v>249</v>
      </c>
      <c r="F1189" s="9"/>
      <c r="I1189" s="9"/>
    </row>
    <row r="1190" spans="2:9" x14ac:dyDescent="0.25">
      <c r="B1190" s="58"/>
      <c r="C1190" s="57" t="s">
        <v>249</v>
      </c>
      <c r="F1190" s="9"/>
      <c r="I1190" s="9"/>
    </row>
    <row r="1191" spans="2:9" x14ac:dyDescent="0.25">
      <c r="B1191" s="58"/>
      <c r="C1191" s="57" t="s">
        <v>249</v>
      </c>
      <c r="F1191" s="9"/>
      <c r="I1191" s="9"/>
    </row>
    <row r="1192" spans="2:9" x14ac:dyDescent="0.25">
      <c r="B1192" s="58"/>
      <c r="C1192" s="57" t="s">
        <v>249</v>
      </c>
      <c r="F1192" s="9"/>
      <c r="I1192" s="9"/>
    </row>
    <row r="1193" spans="2:9" x14ac:dyDescent="0.25">
      <c r="B1193" s="58"/>
      <c r="C1193" s="57" t="s">
        <v>249</v>
      </c>
      <c r="F1193" s="9"/>
      <c r="I1193" s="9"/>
    </row>
    <row r="1194" spans="2:9" x14ac:dyDescent="0.25">
      <c r="B1194" s="58"/>
      <c r="C1194" s="57" t="s">
        <v>249</v>
      </c>
      <c r="F1194" s="9"/>
      <c r="I1194" s="9"/>
    </row>
    <row r="1195" spans="2:9" x14ac:dyDescent="0.25">
      <c r="B1195" s="58"/>
      <c r="C1195" s="57" t="s">
        <v>249</v>
      </c>
      <c r="F1195" s="9"/>
      <c r="I1195" s="9"/>
    </row>
    <row r="1196" spans="2:9" x14ac:dyDescent="0.25">
      <c r="B1196" s="58"/>
      <c r="C1196" s="57" t="s">
        <v>249</v>
      </c>
      <c r="F1196" s="9"/>
      <c r="I1196" s="9"/>
    </row>
    <row r="1197" spans="2:9" x14ac:dyDescent="0.25">
      <c r="B1197" s="58"/>
      <c r="C1197" s="57" t="s">
        <v>249</v>
      </c>
      <c r="F1197" s="9"/>
      <c r="I1197" s="9"/>
    </row>
    <row r="1198" spans="2:9" x14ac:dyDescent="0.25">
      <c r="B1198" s="58"/>
      <c r="C1198" s="57" t="s">
        <v>249</v>
      </c>
      <c r="F1198" s="9"/>
      <c r="I1198" s="9"/>
    </row>
    <row r="1199" spans="2:9" x14ac:dyDescent="0.25">
      <c r="B1199" s="58"/>
      <c r="C1199" s="57" t="s">
        <v>249</v>
      </c>
      <c r="F1199" s="9"/>
      <c r="I1199" s="9"/>
    </row>
    <row r="1200" spans="2:9" x14ac:dyDescent="0.25">
      <c r="B1200" s="58"/>
      <c r="C1200" s="57" t="s">
        <v>249</v>
      </c>
      <c r="F1200" s="9"/>
      <c r="I1200" s="9"/>
    </row>
    <row r="1201" spans="2:9" x14ac:dyDescent="0.25">
      <c r="B1201" s="58"/>
      <c r="C1201" s="57" t="s">
        <v>249</v>
      </c>
      <c r="F1201" s="9"/>
      <c r="I1201" s="9"/>
    </row>
    <row r="1202" spans="2:9" x14ac:dyDescent="0.25">
      <c r="B1202" s="58"/>
      <c r="C1202" s="57" t="s">
        <v>249</v>
      </c>
      <c r="F1202" s="9"/>
      <c r="I1202" s="9"/>
    </row>
    <row r="1203" spans="2:9" x14ac:dyDescent="0.25">
      <c r="B1203" s="58"/>
      <c r="C1203" s="57" t="s">
        <v>249</v>
      </c>
      <c r="F1203" s="9"/>
      <c r="I1203" s="9"/>
    </row>
    <row r="1204" spans="2:9" x14ac:dyDescent="0.25">
      <c r="B1204" s="58"/>
      <c r="C1204" s="57" t="s">
        <v>249</v>
      </c>
      <c r="F1204" s="9"/>
      <c r="I1204" s="9"/>
    </row>
    <row r="1205" spans="2:9" x14ac:dyDescent="0.25">
      <c r="B1205" s="58"/>
      <c r="C1205" s="57" t="s">
        <v>249</v>
      </c>
      <c r="F1205" s="9"/>
      <c r="I1205" s="9"/>
    </row>
    <row r="1206" spans="2:9" x14ac:dyDescent="0.25">
      <c r="B1206" s="58"/>
      <c r="C1206" s="57" t="s">
        <v>249</v>
      </c>
      <c r="F1206" s="9"/>
      <c r="I1206" s="9"/>
    </row>
    <row r="1207" spans="2:9" x14ac:dyDescent="0.25">
      <c r="B1207" s="58"/>
      <c r="C1207" s="57" t="s">
        <v>249</v>
      </c>
      <c r="F1207" s="9"/>
      <c r="I1207" s="9"/>
    </row>
    <row r="1208" spans="2:9" x14ac:dyDescent="0.25">
      <c r="B1208" s="58"/>
      <c r="C1208" s="57" t="s">
        <v>249</v>
      </c>
      <c r="F1208" s="9"/>
      <c r="I1208" s="9"/>
    </row>
    <row r="1209" spans="2:9" x14ac:dyDescent="0.25">
      <c r="B1209" s="58"/>
      <c r="C1209" s="57" t="s">
        <v>249</v>
      </c>
      <c r="F1209" s="9"/>
      <c r="I1209" s="9"/>
    </row>
    <row r="1210" spans="2:9" x14ac:dyDescent="0.25">
      <c r="B1210" s="58"/>
      <c r="C1210" s="57" t="s">
        <v>249</v>
      </c>
      <c r="F1210" s="9"/>
      <c r="I1210" s="9"/>
    </row>
    <row r="1211" spans="2:9" x14ac:dyDescent="0.25">
      <c r="B1211" s="58"/>
      <c r="C1211" s="57" t="s">
        <v>249</v>
      </c>
      <c r="F1211" s="9"/>
      <c r="I1211" s="9"/>
    </row>
    <row r="1212" spans="2:9" x14ac:dyDescent="0.25">
      <c r="B1212" s="58"/>
      <c r="C1212" s="57" t="s">
        <v>249</v>
      </c>
      <c r="F1212" s="9"/>
      <c r="I1212" s="9"/>
    </row>
    <row r="1213" spans="2:9" x14ac:dyDescent="0.25">
      <c r="B1213" s="58"/>
      <c r="C1213" s="57" t="s">
        <v>249</v>
      </c>
      <c r="F1213" s="9"/>
      <c r="I1213" s="9"/>
    </row>
    <row r="1214" spans="2:9" x14ac:dyDescent="0.25">
      <c r="B1214" s="58"/>
      <c r="C1214" s="57" t="s">
        <v>249</v>
      </c>
      <c r="F1214" s="9"/>
      <c r="I1214" s="9"/>
    </row>
    <row r="1215" spans="2:9" x14ac:dyDescent="0.25">
      <c r="B1215" s="58"/>
      <c r="C1215" s="57" t="s">
        <v>249</v>
      </c>
      <c r="F1215" s="9"/>
      <c r="I1215" s="9"/>
    </row>
    <row r="1216" spans="2:9" x14ac:dyDescent="0.25">
      <c r="B1216" s="58"/>
      <c r="C1216" s="57" t="s">
        <v>249</v>
      </c>
      <c r="F1216" s="9"/>
      <c r="I1216" s="9"/>
    </row>
    <row r="1217" spans="2:9" x14ac:dyDescent="0.25">
      <c r="B1217" s="58"/>
      <c r="C1217" s="57" t="s">
        <v>249</v>
      </c>
      <c r="F1217" s="9"/>
      <c r="I1217" s="9"/>
    </row>
    <row r="1218" spans="2:9" x14ac:dyDescent="0.25">
      <c r="B1218" s="58"/>
      <c r="C1218" s="57" t="s">
        <v>249</v>
      </c>
      <c r="F1218" s="9"/>
      <c r="I1218" s="9"/>
    </row>
    <row r="1219" spans="2:9" x14ac:dyDescent="0.25">
      <c r="B1219" s="58"/>
      <c r="C1219" s="57" t="s">
        <v>249</v>
      </c>
      <c r="F1219" s="9"/>
      <c r="I1219" s="9"/>
    </row>
    <row r="1220" spans="2:9" x14ac:dyDescent="0.25">
      <c r="B1220" s="58"/>
      <c r="C1220" s="57" t="s">
        <v>249</v>
      </c>
      <c r="F1220" s="9"/>
      <c r="I1220" s="9"/>
    </row>
    <row r="1221" spans="2:9" x14ac:dyDescent="0.25">
      <c r="B1221" s="58"/>
      <c r="C1221" s="57" t="s">
        <v>249</v>
      </c>
      <c r="F1221" s="9"/>
      <c r="I1221" s="9"/>
    </row>
    <row r="1222" spans="2:9" x14ac:dyDescent="0.25">
      <c r="B1222" s="58"/>
      <c r="C1222" s="57" t="s">
        <v>249</v>
      </c>
      <c r="F1222" s="9"/>
      <c r="I1222" s="9"/>
    </row>
    <row r="1223" spans="2:9" x14ac:dyDescent="0.25">
      <c r="B1223" s="58"/>
      <c r="C1223" s="57" t="s">
        <v>249</v>
      </c>
      <c r="F1223" s="9"/>
      <c r="I1223" s="9"/>
    </row>
    <row r="1224" spans="2:9" x14ac:dyDescent="0.25">
      <c r="B1224" s="58"/>
      <c r="C1224" s="57" t="s">
        <v>249</v>
      </c>
      <c r="F1224" s="9"/>
      <c r="I1224" s="9"/>
    </row>
    <row r="1225" spans="2:9" x14ac:dyDescent="0.25">
      <c r="B1225" s="58"/>
      <c r="C1225" s="57" t="s">
        <v>249</v>
      </c>
      <c r="F1225" s="9"/>
      <c r="I1225" s="9"/>
    </row>
    <row r="1226" spans="2:9" x14ac:dyDescent="0.25">
      <c r="B1226" s="58"/>
      <c r="C1226" s="57" t="s">
        <v>249</v>
      </c>
      <c r="F1226" s="9"/>
      <c r="I1226" s="9"/>
    </row>
    <row r="1227" spans="2:9" x14ac:dyDescent="0.25">
      <c r="B1227" s="58"/>
      <c r="C1227" s="57" t="s">
        <v>249</v>
      </c>
      <c r="F1227" s="9"/>
      <c r="I1227" s="9"/>
    </row>
    <row r="1228" spans="2:9" x14ac:dyDescent="0.25">
      <c r="B1228" s="58"/>
      <c r="C1228" s="57" t="s">
        <v>249</v>
      </c>
      <c r="F1228" s="9"/>
      <c r="I1228" s="9"/>
    </row>
    <row r="1229" spans="2:9" x14ac:dyDescent="0.25">
      <c r="B1229" s="58"/>
      <c r="C1229" s="57" t="s">
        <v>249</v>
      </c>
      <c r="F1229" s="9"/>
      <c r="I1229" s="9"/>
    </row>
    <row r="1230" spans="2:9" x14ac:dyDescent="0.25">
      <c r="B1230" s="58"/>
      <c r="C1230" s="57" t="s">
        <v>249</v>
      </c>
      <c r="F1230" s="9"/>
      <c r="I1230" s="9"/>
    </row>
    <row r="1231" spans="2:9" x14ac:dyDescent="0.25">
      <c r="B1231" s="58"/>
      <c r="C1231" s="57" t="s">
        <v>249</v>
      </c>
      <c r="F1231" s="9"/>
      <c r="I1231" s="9"/>
    </row>
    <row r="1232" spans="2:9" x14ac:dyDescent="0.25">
      <c r="B1232" s="58"/>
      <c r="C1232" s="57" t="s">
        <v>249</v>
      </c>
      <c r="F1232" s="9"/>
      <c r="I1232" s="9"/>
    </row>
    <row r="1233" spans="2:9" x14ac:dyDescent="0.25">
      <c r="B1233" s="58"/>
      <c r="C1233" s="57" t="s">
        <v>249</v>
      </c>
      <c r="F1233" s="9"/>
      <c r="I1233" s="9"/>
    </row>
    <row r="1234" spans="2:9" x14ac:dyDescent="0.25">
      <c r="B1234" s="58"/>
      <c r="C1234" s="57" t="s">
        <v>249</v>
      </c>
      <c r="F1234" s="9"/>
      <c r="I1234" s="9"/>
    </row>
    <row r="1235" spans="2:9" x14ac:dyDescent="0.25">
      <c r="B1235" s="58"/>
      <c r="C1235" s="57" t="s">
        <v>249</v>
      </c>
      <c r="F1235" s="9"/>
      <c r="I1235" s="9"/>
    </row>
    <row r="1236" spans="2:9" x14ac:dyDescent="0.25">
      <c r="B1236" s="58"/>
      <c r="C1236" s="57" t="s">
        <v>249</v>
      </c>
      <c r="F1236" s="9"/>
      <c r="I1236" s="9"/>
    </row>
    <row r="1237" spans="2:9" x14ac:dyDescent="0.25">
      <c r="B1237" s="58"/>
      <c r="C1237" s="57" t="s">
        <v>249</v>
      </c>
      <c r="F1237" s="9"/>
      <c r="I1237" s="9"/>
    </row>
    <row r="1238" spans="2:9" x14ac:dyDescent="0.25">
      <c r="B1238" s="58"/>
      <c r="C1238" s="57" t="s">
        <v>249</v>
      </c>
      <c r="F1238" s="9"/>
      <c r="I1238" s="9"/>
    </row>
    <row r="1239" spans="2:9" x14ac:dyDescent="0.25">
      <c r="B1239" s="58"/>
      <c r="C1239" s="57" t="s">
        <v>249</v>
      </c>
      <c r="F1239" s="9"/>
      <c r="I1239" s="9"/>
    </row>
    <row r="1240" spans="2:9" x14ac:dyDescent="0.25">
      <c r="B1240" s="58"/>
      <c r="C1240" s="57" t="s">
        <v>249</v>
      </c>
      <c r="F1240" s="9"/>
      <c r="I1240" s="9"/>
    </row>
    <row r="1241" spans="2:9" x14ac:dyDescent="0.25">
      <c r="B1241" s="58"/>
      <c r="C1241" s="57" t="s">
        <v>249</v>
      </c>
      <c r="F1241" s="9"/>
      <c r="I1241" s="9"/>
    </row>
    <row r="1242" spans="2:9" x14ac:dyDescent="0.25">
      <c r="B1242" s="58"/>
      <c r="C1242" s="57" t="s">
        <v>249</v>
      </c>
      <c r="F1242" s="9"/>
      <c r="I1242" s="9"/>
    </row>
    <row r="1243" spans="2:9" x14ac:dyDescent="0.25">
      <c r="B1243" s="58"/>
      <c r="C1243" s="57" t="s">
        <v>249</v>
      </c>
      <c r="F1243" s="9"/>
      <c r="I1243" s="9"/>
    </row>
    <row r="1244" spans="2:9" x14ac:dyDescent="0.25">
      <c r="B1244" s="58"/>
      <c r="C1244" s="57" t="s">
        <v>249</v>
      </c>
      <c r="F1244" s="9"/>
      <c r="I1244" s="9"/>
    </row>
    <row r="1245" spans="2:9" x14ac:dyDescent="0.25">
      <c r="B1245" s="58"/>
      <c r="C1245" s="57" t="s">
        <v>249</v>
      </c>
      <c r="F1245" s="9"/>
      <c r="I1245" s="9"/>
    </row>
    <row r="1246" spans="2:9" x14ac:dyDescent="0.25">
      <c r="B1246" s="58"/>
      <c r="C1246" s="57" t="s">
        <v>249</v>
      </c>
      <c r="F1246" s="9"/>
      <c r="I1246" s="9"/>
    </row>
    <row r="1247" spans="2:9" x14ac:dyDescent="0.25">
      <c r="B1247" s="58"/>
      <c r="C1247" s="57" t="s">
        <v>249</v>
      </c>
      <c r="F1247" s="9"/>
      <c r="I1247" s="9"/>
    </row>
    <row r="1248" spans="2:9" x14ac:dyDescent="0.25">
      <c r="B1248" s="58"/>
      <c r="C1248" s="57" t="s">
        <v>249</v>
      </c>
      <c r="F1248" s="9"/>
      <c r="I1248" s="9"/>
    </row>
    <row r="1249" spans="2:9" x14ac:dyDescent="0.25">
      <c r="B1249" s="58"/>
      <c r="C1249" s="57" t="s">
        <v>249</v>
      </c>
      <c r="F1249" s="9"/>
      <c r="I1249" s="9"/>
    </row>
    <row r="1250" spans="2:9" x14ac:dyDescent="0.25">
      <c r="B1250" s="58"/>
      <c r="C1250" s="57" t="s">
        <v>249</v>
      </c>
      <c r="F1250" s="9"/>
      <c r="I1250" s="9"/>
    </row>
    <row r="1251" spans="2:9" x14ac:dyDescent="0.25">
      <c r="B1251" s="58"/>
      <c r="C1251" s="57" t="s">
        <v>249</v>
      </c>
      <c r="F1251" s="9"/>
      <c r="I1251" s="9"/>
    </row>
    <row r="1252" spans="2:9" x14ac:dyDescent="0.25">
      <c r="B1252" s="58"/>
      <c r="C1252" s="57" t="s">
        <v>249</v>
      </c>
      <c r="F1252" s="9"/>
      <c r="I1252" s="9"/>
    </row>
    <row r="1253" spans="2:9" x14ac:dyDescent="0.25">
      <c r="B1253" s="58"/>
      <c r="C1253" s="57" t="s">
        <v>249</v>
      </c>
      <c r="F1253" s="9"/>
      <c r="I1253" s="9"/>
    </row>
    <row r="1254" spans="2:9" x14ac:dyDescent="0.25">
      <c r="B1254" s="58"/>
      <c r="C1254" s="57" t="s">
        <v>249</v>
      </c>
      <c r="F1254" s="9"/>
      <c r="I1254" s="9"/>
    </row>
    <row r="1255" spans="2:9" x14ac:dyDescent="0.25">
      <c r="B1255" s="58"/>
      <c r="C1255" s="57" t="s">
        <v>249</v>
      </c>
      <c r="F1255" s="9"/>
      <c r="I1255" s="9"/>
    </row>
    <row r="1256" spans="2:9" x14ac:dyDescent="0.25">
      <c r="B1256" s="58"/>
      <c r="C1256" s="57" t="s">
        <v>249</v>
      </c>
      <c r="F1256" s="9"/>
      <c r="I1256" s="9"/>
    </row>
    <row r="1257" spans="2:9" x14ac:dyDescent="0.25">
      <c r="B1257" s="58"/>
      <c r="C1257" s="57" t="s">
        <v>249</v>
      </c>
      <c r="F1257" s="9"/>
      <c r="I1257" s="9"/>
    </row>
    <row r="1258" spans="2:9" x14ac:dyDescent="0.25">
      <c r="B1258" s="58"/>
      <c r="C1258" s="57" t="s">
        <v>249</v>
      </c>
      <c r="F1258" s="9"/>
      <c r="I1258" s="9"/>
    </row>
    <row r="1259" spans="2:9" x14ac:dyDescent="0.25">
      <c r="B1259" s="58"/>
      <c r="C1259" s="57" t="s">
        <v>249</v>
      </c>
      <c r="F1259" s="9"/>
      <c r="I1259" s="9"/>
    </row>
    <row r="1260" spans="2:9" x14ac:dyDescent="0.25">
      <c r="B1260" s="58"/>
      <c r="C1260" s="57" t="s">
        <v>249</v>
      </c>
      <c r="F1260" s="9"/>
      <c r="I1260" s="9"/>
    </row>
    <row r="1261" spans="2:9" x14ac:dyDescent="0.25">
      <c r="B1261" s="58"/>
      <c r="C1261" s="57" t="s">
        <v>249</v>
      </c>
      <c r="F1261" s="9"/>
      <c r="I1261" s="9"/>
    </row>
    <row r="1262" spans="2:9" x14ac:dyDescent="0.25">
      <c r="B1262" s="58"/>
      <c r="C1262" s="57" t="s">
        <v>249</v>
      </c>
      <c r="F1262" s="9"/>
      <c r="I1262" s="9"/>
    </row>
    <row r="1263" spans="2:9" x14ac:dyDescent="0.25">
      <c r="B1263" s="58"/>
      <c r="C1263" s="57" t="s">
        <v>249</v>
      </c>
      <c r="F1263" s="9"/>
      <c r="I1263" s="9"/>
    </row>
    <row r="1264" spans="2:9" x14ac:dyDescent="0.25">
      <c r="B1264" s="58"/>
      <c r="C1264" s="57" t="s">
        <v>249</v>
      </c>
      <c r="F1264" s="9"/>
      <c r="I1264" s="9"/>
    </row>
    <row r="1265" spans="2:9" x14ac:dyDescent="0.25">
      <c r="B1265" s="58"/>
      <c r="C1265" s="57" t="s">
        <v>249</v>
      </c>
      <c r="F1265" s="9"/>
      <c r="I1265" s="9"/>
    </row>
    <row r="1266" spans="2:9" x14ac:dyDescent="0.25">
      <c r="B1266" s="58"/>
      <c r="C1266" s="57" t="s">
        <v>249</v>
      </c>
      <c r="F1266" s="9"/>
      <c r="I1266" s="9"/>
    </row>
    <row r="1267" spans="2:9" x14ac:dyDescent="0.25">
      <c r="B1267" s="58"/>
      <c r="C1267" s="57" t="s">
        <v>249</v>
      </c>
      <c r="F1267" s="9"/>
      <c r="I1267" s="9"/>
    </row>
    <row r="1268" spans="2:9" x14ac:dyDescent="0.25">
      <c r="B1268" s="58"/>
      <c r="C1268" s="57" t="s">
        <v>249</v>
      </c>
      <c r="F1268" s="9"/>
      <c r="I1268" s="9"/>
    </row>
    <row r="1269" spans="2:9" x14ac:dyDescent="0.25">
      <c r="B1269" s="58"/>
      <c r="C1269" s="57" t="s">
        <v>249</v>
      </c>
      <c r="F1269" s="9"/>
      <c r="I1269" s="9"/>
    </row>
    <row r="1270" spans="2:9" x14ac:dyDescent="0.25">
      <c r="B1270" s="58"/>
      <c r="C1270" s="57" t="s">
        <v>249</v>
      </c>
      <c r="F1270" s="9"/>
      <c r="I1270" s="9"/>
    </row>
    <row r="1271" spans="2:9" x14ac:dyDescent="0.25">
      <c r="B1271" s="58"/>
      <c r="C1271" s="57" t="s">
        <v>249</v>
      </c>
      <c r="F1271" s="9"/>
      <c r="I1271" s="9"/>
    </row>
    <row r="1272" spans="2:9" x14ac:dyDescent="0.25">
      <c r="B1272" s="58"/>
      <c r="C1272" s="57" t="s">
        <v>249</v>
      </c>
      <c r="F1272" s="9"/>
      <c r="I1272" s="9"/>
    </row>
    <row r="1273" spans="2:9" x14ac:dyDescent="0.25">
      <c r="B1273" s="58"/>
      <c r="C1273" s="57" t="s">
        <v>249</v>
      </c>
      <c r="F1273" s="9"/>
      <c r="I1273" s="9"/>
    </row>
    <row r="1274" spans="2:9" x14ac:dyDescent="0.25">
      <c r="B1274" s="58"/>
      <c r="C1274" s="57" t="s">
        <v>249</v>
      </c>
      <c r="F1274" s="9"/>
      <c r="I1274" s="9"/>
    </row>
    <row r="1275" spans="2:9" x14ac:dyDescent="0.25">
      <c r="B1275" s="58"/>
      <c r="C1275" s="57" t="s">
        <v>249</v>
      </c>
      <c r="F1275" s="9"/>
      <c r="I1275" s="9"/>
    </row>
    <row r="1276" spans="2:9" x14ac:dyDescent="0.25">
      <c r="B1276" s="58"/>
      <c r="C1276" s="57" t="s">
        <v>249</v>
      </c>
      <c r="F1276" s="9"/>
      <c r="I1276" s="9"/>
    </row>
    <row r="1277" spans="2:9" x14ac:dyDescent="0.25">
      <c r="B1277" s="58"/>
      <c r="C1277" s="57" t="s">
        <v>249</v>
      </c>
      <c r="F1277" s="9"/>
      <c r="I1277" s="9"/>
    </row>
    <row r="1278" spans="2:9" x14ac:dyDescent="0.25">
      <c r="B1278" s="58"/>
      <c r="C1278" s="57" t="s">
        <v>249</v>
      </c>
      <c r="F1278" s="9"/>
      <c r="I1278" s="9"/>
    </row>
    <row r="1279" spans="2:9" x14ac:dyDescent="0.25">
      <c r="B1279" s="58"/>
      <c r="C1279" s="57" t="s">
        <v>249</v>
      </c>
      <c r="F1279" s="9"/>
      <c r="I1279" s="9"/>
    </row>
    <row r="1280" spans="2:9" x14ac:dyDescent="0.25">
      <c r="B1280" s="58"/>
      <c r="C1280" s="57" t="s">
        <v>249</v>
      </c>
      <c r="F1280" s="9"/>
      <c r="I1280" s="9"/>
    </row>
    <row r="1281" spans="2:9" x14ac:dyDescent="0.25">
      <c r="B1281" s="58"/>
      <c r="C1281" s="57" t="s">
        <v>249</v>
      </c>
      <c r="F1281" s="9"/>
      <c r="I1281" s="9"/>
    </row>
    <row r="1282" spans="2:9" x14ac:dyDescent="0.25">
      <c r="B1282" s="58"/>
      <c r="C1282" s="57" t="s">
        <v>249</v>
      </c>
      <c r="F1282" s="9"/>
      <c r="I1282" s="9"/>
    </row>
    <row r="1283" spans="2:9" x14ac:dyDescent="0.25">
      <c r="B1283" s="58"/>
      <c r="C1283" s="57" t="s">
        <v>249</v>
      </c>
      <c r="F1283" s="9"/>
      <c r="I1283" s="9"/>
    </row>
    <row r="1284" spans="2:9" x14ac:dyDescent="0.25">
      <c r="B1284" s="58"/>
      <c r="C1284" s="57" t="s">
        <v>249</v>
      </c>
      <c r="F1284" s="9"/>
      <c r="I1284" s="9"/>
    </row>
    <row r="1285" spans="2:9" x14ac:dyDescent="0.25">
      <c r="B1285" s="58"/>
      <c r="C1285" s="57" t="s">
        <v>249</v>
      </c>
      <c r="F1285" s="9"/>
      <c r="I1285" s="9"/>
    </row>
    <row r="1286" spans="2:9" x14ac:dyDescent="0.25">
      <c r="B1286" s="58"/>
      <c r="C1286" s="57" t="s">
        <v>249</v>
      </c>
      <c r="F1286" s="9"/>
      <c r="I1286" s="9"/>
    </row>
    <row r="1287" spans="2:9" x14ac:dyDescent="0.25">
      <c r="B1287" s="58"/>
      <c r="C1287" s="57" t="s">
        <v>249</v>
      </c>
      <c r="F1287" s="9"/>
      <c r="I1287" s="9"/>
    </row>
    <row r="1288" spans="2:9" x14ac:dyDescent="0.25">
      <c r="B1288" s="58"/>
      <c r="C1288" s="57" t="s">
        <v>249</v>
      </c>
      <c r="F1288" s="9"/>
      <c r="I1288" s="9"/>
    </row>
    <row r="1289" spans="2:9" x14ac:dyDescent="0.25">
      <c r="B1289" s="58"/>
      <c r="C1289" s="57" t="s">
        <v>249</v>
      </c>
      <c r="F1289" s="9"/>
      <c r="I1289" s="9"/>
    </row>
    <row r="1290" spans="2:9" x14ac:dyDescent="0.25">
      <c r="B1290" s="58"/>
      <c r="C1290" s="57" t="s">
        <v>249</v>
      </c>
      <c r="F1290" s="9"/>
      <c r="I1290" s="9"/>
    </row>
    <row r="1291" spans="2:9" x14ac:dyDescent="0.25">
      <c r="B1291" s="58"/>
      <c r="C1291" s="57" t="s">
        <v>249</v>
      </c>
      <c r="F1291" s="9"/>
      <c r="I1291" s="9"/>
    </row>
    <row r="1292" spans="2:9" x14ac:dyDescent="0.25">
      <c r="B1292" s="58"/>
      <c r="C1292" s="57" t="s">
        <v>249</v>
      </c>
      <c r="F1292" s="9"/>
      <c r="I1292" s="9"/>
    </row>
    <row r="1293" spans="2:9" x14ac:dyDescent="0.25">
      <c r="B1293" s="58"/>
      <c r="C1293" s="57" t="s">
        <v>249</v>
      </c>
      <c r="F1293" s="9"/>
      <c r="I1293" s="9"/>
    </row>
    <row r="1294" spans="2:9" x14ac:dyDescent="0.25">
      <c r="B1294" s="58"/>
      <c r="C1294" s="57" t="s">
        <v>249</v>
      </c>
      <c r="F1294" s="9"/>
      <c r="I1294" s="9"/>
    </row>
    <row r="1295" spans="2:9" x14ac:dyDescent="0.25">
      <c r="B1295" s="58"/>
      <c r="C1295" s="57" t="s">
        <v>249</v>
      </c>
      <c r="F1295" s="9"/>
      <c r="I1295" s="9"/>
    </row>
    <row r="1296" spans="2:9" x14ac:dyDescent="0.25">
      <c r="B1296" s="58"/>
      <c r="C1296" s="57" t="s">
        <v>249</v>
      </c>
      <c r="F1296" s="9"/>
      <c r="I1296" s="9"/>
    </row>
    <row r="1297" spans="2:9" x14ac:dyDescent="0.25">
      <c r="B1297" s="58"/>
      <c r="C1297" s="57" t="s">
        <v>249</v>
      </c>
      <c r="F1297" s="9"/>
      <c r="I1297" s="9"/>
    </row>
    <row r="1298" spans="2:9" x14ac:dyDescent="0.25">
      <c r="B1298" s="58"/>
      <c r="C1298" s="57" t="s">
        <v>249</v>
      </c>
      <c r="F1298" s="9"/>
      <c r="I1298" s="9"/>
    </row>
    <row r="1299" spans="2:9" x14ac:dyDescent="0.25">
      <c r="B1299" s="58"/>
      <c r="C1299" s="57" t="s">
        <v>249</v>
      </c>
      <c r="F1299" s="9"/>
      <c r="I1299" s="9"/>
    </row>
    <row r="1300" spans="2:9" x14ac:dyDescent="0.25">
      <c r="B1300" s="58"/>
      <c r="C1300" s="57" t="s">
        <v>249</v>
      </c>
      <c r="F1300" s="9"/>
      <c r="I1300" s="9"/>
    </row>
    <row r="1301" spans="2:9" x14ac:dyDescent="0.25">
      <c r="B1301" s="58"/>
      <c r="C1301" s="57" t="s">
        <v>249</v>
      </c>
      <c r="F1301" s="9"/>
      <c r="I1301" s="9"/>
    </row>
    <row r="1302" spans="2:9" x14ac:dyDescent="0.25">
      <c r="B1302" s="58"/>
      <c r="C1302" s="57" t="s">
        <v>249</v>
      </c>
      <c r="F1302" s="9"/>
      <c r="I1302" s="9"/>
    </row>
    <row r="1303" spans="2:9" x14ac:dyDescent="0.25">
      <c r="B1303" s="58"/>
      <c r="C1303" s="57" t="s">
        <v>249</v>
      </c>
      <c r="F1303" s="9"/>
      <c r="I1303" s="9"/>
    </row>
    <row r="1304" spans="2:9" x14ac:dyDescent="0.25">
      <c r="B1304" s="58"/>
      <c r="C1304" s="57" t="s">
        <v>249</v>
      </c>
      <c r="F1304" s="9"/>
      <c r="I1304" s="9"/>
    </row>
    <row r="1305" spans="2:9" x14ac:dyDescent="0.25">
      <c r="B1305" s="58"/>
      <c r="C1305" s="57" t="s">
        <v>249</v>
      </c>
      <c r="F1305" s="9"/>
      <c r="I1305" s="9"/>
    </row>
    <row r="1306" spans="2:9" x14ac:dyDescent="0.25">
      <c r="B1306" s="58"/>
      <c r="C1306" s="57" t="s">
        <v>249</v>
      </c>
      <c r="F1306" s="9"/>
      <c r="I1306" s="9"/>
    </row>
    <row r="1307" spans="2:9" x14ac:dyDescent="0.25">
      <c r="B1307" s="58"/>
      <c r="C1307" s="57" t="s">
        <v>249</v>
      </c>
      <c r="F1307" s="9"/>
      <c r="I1307" s="9"/>
    </row>
    <row r="1308" spans="2:9" x14ac:dyDescent="0.25">
      <c r="B1308" s="58"/>
      <c r="C1308" s="57" t="s">
        <v>249</v>
      </c>
      <c r="F1308" s="9"/>
      <c r="I1308" s="9"/>
    </row>
    <row r="1309" spans="2:9" x14ac:dyDescent="0.25">
      <c r="B1309" s="58"/>
      <c r="C1309" s="57" t="s">
        <v>249</v>
      </c>
      <c r="F1309" s="9"/>
      <c r="I1309" s="9"/>
    </row>
    <row r="1310" spans="2:9" x14ac:dyDescent="0.25">
      <c r="B1310" s="58"/>
      <c r="C1310" s="57" t="s">
        <v>249</v>
      </c>
      <c r="F1310" s="9"/>
      <c r="I1310" s="9"/>
    </row>
    <row r="1311" spans="2:9" x14ac:dyDescent="0.25">
      <c r="B1311" s="58"/>
      <c r="C1311" s="57" t="s">
        <v>249</v>
      </c>
      <c r="F1311" s="9"/>
      <c r="I1311" s="9"/>
    </row>
    <row r="1312" spans="2:9" x14ac:dyDescent="0.25">
      <c r="B1312" s="58"/>
      <c r="C1312" s="57" t="s">
        <v>249</v>
      </c>
      <c r="F1312" s="9"/>
      <c r="I1312" s="9"/>
    </row>
    <row r="1313" spans="2:9" x14ac:dyDescent="0.25">
      <c r="B1313" s="58"/>
      <c r="C1313" s="57" t="s">
        <v>249</v>
      </c>
      <c r="F1313" s="9"/>
      <c r="I1313" s="9"/>
    </row>
    <row r="1314" spans="2:9" x14ac:dyDescent="0.25">
      <c r="B1314" s="58"/>
      <c r="C1314" s="57" t="s">
        <v>249</v>
      </c>
      <c r="F1314" s="9"/>
      <c r="I1314" s="9"/>
    </row>
    <row r="1315" spans="2:9" x14ac:dyDescent="0.25">
      <c r="B1315" s="58"/>
      <c r="C1315" s="57" t="s">
        <v>249</v>
      </c>
      <c r="F1315" s="9"/>
      <c r="I1315" s="9"/>
    </row>
    <row r="1316" spans="2:9" x14ac:dyDescent="0.25">
      <c r="B1316" s="58"/>
      <c r="C1316" s="57" t="s">
        <v>249</v>
      </c>
      <c r="F1316" s="9"/>
      <c r="I1316" s="9"/>
    </row>
    <row r="1317" spans="2:9" x14ac:dyDescent="0.25">
      <c r="B1317" s="58"/>
      <c r="C1317" s="57" t="s">
        <v>249</v>
      </c>
      <c r="F1317" s="9"/>
      <c r="I1317" s="9"/>
    </row>
    <row r="1318" spans="2:9" x14ac:dyDescent="0.25">
      <c r="B1318" s="58"/>
      <c r="C1318" s="57" t="s">
        <v>249</v>
      </c>
      <c r="F1318" s="9"/>
      <c r="I1318" s="9"/>
    </row>
    <row r="1319" spans="2:9" x14ac:dyDescent="0.25">
      <c r="B1319" s="58"/>
      <c r="C1319" s="57" t="s">
        <v>249</v>
      </c>
      <c r="F1319" s="9"/>
      <c r="I1319" s="9"/>
    </row>
    <row r="1320" spans="2:9" x14ac:dyDescent="0.25">
      <c r="B1320" s="58"/>
      <c r="C1320" s="57" t="s">
        <v>249</v>
      </c>
      <c r="F1320" s="9"/>
      <c r="I1320" s="9"/>
    </row>
    <row r="1321" spans="2:9" x14ac:dyDescent="0.25">
      <c r="B1321" s="58"/>
      <c r="C1321" s="57" t="s">
        <v>249</v>
      </c>
      <c r="F1321" s="9"/>
      <c r="I1321" s="9"/>
    </row>
    <row r="1322" spans="2:9" x14ac:dyDescent="0.25">
      <c r="B1322" s="58"/>
      <c r="C1322" s="57" t="s">
        <v>249</v>
      </c>
      <c r="F1322" s="9"/>
      <c r="I1322" s="9"/>
    </row>
    <row r="1323" spans="2:9" x14ac:dyDescent="0.25">
      <c r="B1323" s="58"/>
      <c r="C1323" s="57" t="s">
        <v>249</v>
      </c>
      <c r="F1323" s="9"/>
      <c r="I1323" s="9"/>
    </row>
    <row r="1324" spans="2:9" x14ac:dyDescent="0.25">
      <c r="B1324" s="58"/>
      <c r="C1324" s="57" t="s">
        <v>249</v>
      </c>
      <c r="F1324" s="9"/>
      <c r="I1324" s="9"/>
    </row>
    <row r="1325" spans="2:9" x14ac:dyDescent="0.25">
      <c r="B1325" s="58"/>
      <c r="C1325" s="57" t="s">
        <v>249</v>
      </c>
      <c r="F1325" s="9"/>
      <c r="I1325" s="9"/>
    </row>
    <row r="1326" spans="2:9" x14ac:dyDescent="0.25">
      <c r="B1326" s="58"/>
      <c r="C1326" s="57" t="s">
        <v>249</v>
      </c>
      <c r="F1326" s="9"/>
      <c r="I1326" s="9"/>
    </row>
    <row r="1327" spans="2:9" x14ac:dyDescent="0.25">
      <c r="B1327" s="58"/>
      <c r="C1327" s="57" t="s">
        <v>249</v>
      </c>
      <c r="F1327" s="9"/>
      <c r="I1327" s="9"/>
    </row>
    <row r="1328" spans="2:9" x14ac:dyDescent="0.25">
      <c r="B1328" s="58"/>
      <c r="C1328" s="57" t="s">
        <v>249</v>
      </c>
      <c r="F1328" s="9"/>
      <c r="I1328" s="9"/>
    </row>
    <row r="1329" spans="2:9" x14ac:dyDescent="0.25">
      <c r="B1329" s="58"/>
      <c r="C1329" s="57" t="s">
        <v>249</v>
      </c>
      <c r="F1329" s="9"/>
      <c r="I1329" s="9"/>
    </row>
    <row r="1330" spans="2:9" x14ac:dyDescent="0.25">
      <c r="B1330" s="58"/>
      <c r="C1330" s="57" t="s">
        <v>249</v>
      </c>
      <c r="F1330" s="9"/>
      <c r="I1330" s="9"/>
    </row>
    <row r="1331" spans="2:9" x14ac:dyDescent="0.25">
      <c r="B1331" s="58"/>
      <c r="C1331" s="57" t="s">
        <v>249</v>
      </c>
      <c r="F1331" s="9"/>
      <c r="I1331" s="9"/>
    </row>
    <row r="1332" spans="2:9" x14ac:dyDescent="0.25">
      <c r="B1332" s="58"/>
      <c r="C1332" s="57" t="s">
        <v>249</v>
      </c>
      <c r="F1332" s="9"/>
      <c r="I1332" s="9"/>
    </row>
    <row r="1333" spans="2:9" x14ac:dyDescent="0.25">
      <c r="B1333" s="58"/>
      <c r="C1333" s="57" t="s">
        <v>249</v>
      </c>
      <c r="F1333" s="9"/>
      <c r="I1333" s="9"/>
    </row>
    <row r="1334" spans="2:9" x14ac:dyDescent="0.25">
      <c r="B1334" s="58"/>
      <c r="C1334" s="57" t="s">
        <v>249</v>
      </c>
      <c r="F1334" s="9"/>
      <c r="I1334" s="9"/>
    </row>
    <row r="1335" spans="2:9" x14ac:dyDescent="0.25">
      <c r="B1335" s="58"/>
      <c r="C1335" s="57" t="s">
        <v>249</v>
      </c>
      <c r="F1335" s="9"/>
      <c r="I1335" s="9"/>
    </row>
    <row r="1336" spans="2:9" x14ac:dyDescent="0.25">
      <c r="B1336" s="58"/>
      <c r="C1336" s="57" t="s">
        <v>249</v>
      </c>
      <c r="F1336" s="9"/>
      <c r="I1336" s="9"/>
    </row>
    <row r="1337" spans="2:9" x14ac:dyDescent="0.25">
      <c r="B1337" s="58"/>
      <c r="C1337" s="57" t="s">
        <v>249</v>
      </c>
      <c r="F1337" s="9"/>
      <c r="I1337" s="9"/>
    </row>
    <row r="1338" spans="2:9" x14ac:dyDescent="0.25">
      <c r="B1338" s="58"/>
      <c r="C1338" s="57" t="s">
        <v>249</v>
      </c>
      <c r="F1338" s="9"/>
      <c r="I1338" s="9"/>
    </row>
    <row r="1339" spans="2:9" x14ac:dyDescent="0.25">
      <c r="B1339" s="58"/>
      <c r="C1339" s="57" t="s">
        <v>249</v>
      </c>
      <c r="F1339" s="9"/>
      <c r="I1339" s="9"/>
    </row>
    <row r="1340" spans="2:9" x14ac:dyDescent="0.25">
      <c r="B1340" s="58"/>
      <c r="C1340" s="57" t="s">
        <v>249</v>
      </c>
      <c r="F1340" s="9"/>
      <c r="I1340" s="9"/>
    </row>
    <row r="1341" spans="2:9" x14ac:dyDescent="0.25">
      <c r="B1341" s="58"/>
      <c r="C1341" s="57" t="s">
        <v>249</v>
      </c>
      <c r="F1341" s="9"/>
      <c r="I1341" s="9"/>
    </row>
    <row r="1342" spans="2:9" x14ac:dyDescent="0.25">
      <c r="B1342" s="58"/>
      <c r="C1342" s="57" t="s">
        <v>249</v>
      </c>
      <c r="F1342" s="9"/>
      <c r="I1342" s="9"/>
    </row>
    <row r="1343" spans="2:9" x14ac:dyDescent="0.25">
      <c r="B1343" s="58"/>
      <c r="C1343" s="57" t="s">
        <v>249</v>
      </c>
      <c r="F1343" s="9"/>
      <c r="I1343" s="9"/>
    </row>
    <row r="1344" spans="2:9" x14ac:dyDescent="0.25">
      <c r="B1344" s="58"/>
      <c r="C1344" s="57" t="s">
        <v>249</v>
      </c>
      <c r="F1344" s="9"/>
      <c r="I1344" s="9"/>
    </row>
    <row r="1345" spans="2:9" x14ac:dyDescent="0.25">
      <c r="B1345" s="58"/>
      <c r="C1345" s="57" t="s">
        <v>249</v>
      </c>
      <c r="F1345" s="9"/>
      <c r="I1345" s="9"/>
    </row>
    <row r="1346" spans="2:9" x14ac:dyDescent="0.25">
      <c r="B1346" s="58"/>
      <c r="C1346" s="57" t="s">
        <v>249</v>
      </c>
      <c r="F1346" s="9"/>
      <c r="I1346" s="9"/>
    </row>
    <row r="1347" spans="2:9" x14ac:dyDescent="0.25">
      <c r="B1347" s="58"/>
      <c r="C1347" s="57" t="s">
        <v>249</v>
      </c>
      <c r="F1347" s="9"/>
      <c r="I1347" s="9"/>
    </row>
    <row r="1348" spans="2:9" x14ac:dyDescent="0.25">
      <c r="B1348" s="58"/>
      <c r="C1348" s="57" t="s">
        <v>249</v>
      </c>
      <c r="F1348" s="9"/>
      <c r="I1348" s="9"/>
    </row>
    <row r="1349" spans="2:9" x14ac:dyDescent="0.25">
      <c r="B1349" s="58"/>
      <c r="C1349" s="57" t="s">
        <v>249</v>
      </c>
      <c r="F1349" s="9"/>
      <c r="I1349" s="9"/>
    </row>
    <row r="1350" spans="2:9" x14ac:dyDescent="0.25">
      <c r="B1350" s="58"/>
      <c r="C1350" s="57" t="s">
        <v>249</v>
      </c>
      <c r="F1350" s="9"/>
      <c r="I1350" s="9"/>
    </row>
    <row r="1351" spans="2:9" x14ac:dyDescent="0.25">
      <c r="B1351" s="58"/>
      <c r="C1351" s="57" t="s">
        <v>249</v>
      </c>
      <c r="F1351" s="9"/>
      <c r="I1351" s="9"/>
    </row>
    <row r="1352" spans="2:9" x14ac:dyDescent="0.25">
      <c r="B1352" s="58"/>
      <c r="C1352" s="57" t="s">
        <v>249</v>
      </c>
      <c r="F1352" s="9"/>
      <c r="I1352" s="9"/>
    </row>
    <row r="1353" spans="2:9" x14ac:dyDescent="0.25">
      <c r="B1353" s="58"/>
      <c r="C1353" s="57" t="s">
        <v>249</v>
      </c>
      <c r="F1353" s="9"/>
      <c r="I1353" s="9"/>
    </row>
    <row r="1354" spans="2:9" x14ac:dyDescent="0.25">
      <c r="B1354" s="58"/>
      <c r="C1354" s="57" t="s">
        <v>249</v>
      </c>
      <c r="F1354" s="9"/>
      <c r="I1354" s="9"/>
    </row>
    <row r="1355" spans="2:9" x14ac:dyDescent="0.25">
      <c r="B1355" s="58"/>
      <c r="C1355" s="57" t="s">
        <v>249</v>
      </c>
      <c r="F1355" s="9"/>
      <c r="I1355" s="9"/>
    </row>
    <row r="1356" spans="2:9" x14ac:dyDescent="0.25">
      <c r="B1356" s="58"/>
      <c r="C1356" s="57" t="s">
        <v>249</v>
      </c>
      <c r="F1356" s="9"/>
      <c r="I1356" s="9"/>
    </row>
    <row r="1357" spans="2:9" x14ac:dyDescent="0.25">
      <c r="B1357" s="58"/>
      <c r="C1357" s="57" t="s">
        <v>249</v>
      </c>
      <c r="F1357" s="9"/>
      <c r="I1357" s="9"/>
    </row>
    <row r="1358" spans="2:9" x14ac:dyDescent="0.25">
      <c r="B1358" s="58"/>
      <c r="C1358" s="57" t="s">
        <v>249</v>
      </c>
      <c r="F1358" s="9"/>
      <c r="I1358" s="9"/>
    </row>
    <row r="1359" spans="2:9" x14ac:dyDescent="0.25">
      <c r="B1359" s="58"/>
      <c r="C1359" s="57" t="s">
        <v>249</v>
      </c>
      <c r="F1359" s="9"/>
      <c r="I1359" s="9"/>
    </row>
    <row r="1360" spans="2:9" x14ac:dyDescent="0.25">
      <c r="B1360" s="58"/>
      <c r="C1360" s="57" t="s">
        <v>249</v>
      </c>
      <c r="F1360" s="9"/>
      <c r="I1360" s="9"/>
    </row>
    <row r="1361" spans="2:9" x14ac:dyDescent="0.25">
      <c r="B1361" s="58"/>
      <c r="C1361" s="57" t="s">
        <v>249</v>
      </c>
      <c r="F1361" s="9"/>
      <c r="I1361" s="9"/>
    </row>
    <row r="1362" spans="2:9" x14ac:dyDescent="0.25">
      <c r="B1362" s="58"/>
      <c r="C1362" s="57" t="s">
        <v>249</v>
      </c>
      <c r="F1362" s="9"/>
      <c r="I1362" s="9"/>
    </row>
    <row r="1363" spans="2:9" x14ac:dyDescent="0.25">
      <c r="B1363" s="58"/>
      <c r="C1363" s="57" t="s">
        <v>249</v>
      </c>
      <c r="F1363" s="9"/>
      <c r="I1363" s="9"/>
    </row>
    <row r="1364" spans="2:9" x14ac:dyDescent="0.25">
      <c r="B1364" s="58"/>
      <c r="C1364" s="57" t="s">
        <v>249</v>
      </c>
      <c r="F1364" s="9"/>
      <c r="I1364" s="9"/>
    </row>
    <row r="1365" spans="2:9" x14ac:dyDescent="0.25">
      <c r="B1365" s="58"/>
      <c r="C1365" s="57" t="s">
        <v>249</v>
      </c>
      <c r="F1365" s="9"/>
      <c r="I1365" s="9"/>
    </row>
    <row r="1366" spans="2:9" x14ac:dyDescent="0.25">
      <c r="B1366" s="58"/>
      <c r="C1366" s="57" t="s">
        <v>249</v>
      </c>
      <c r="F1366" s="9"/>
      <c r="I1366" s="9"/>
    </row>
    <row r="1367" spans="2:9" x14ac:dyDescent="0.25">
      <c r="B1367" s="58"/>
      <c r="C1367" s="57" t="s">
        <v>249</v>
      </c>
      <c r="F1367" s="9"/>
      <c r="I1367" s="9"/>
    </row>
    <row r="1368" spans="2:9" x14ac:dyDescent="0.25">
      <c r="B1368" s="58"/>
      <c r="C1368" s="57" t="s">
        <v>249</v>
      </c>
      <c r="F1368" s="9"/>
      <c r="I1368" s="9"/>
    </row>
    <row r="1369" spans="2:9" x14ac:dyDescent="0.25">
      <c r="B1369" s="58"/>
      <c r="C1369" s="57" t="s">
        <v>249</v>
      </c>
      <c r="F1369" s="9"/>
      <c r="I1369" s="9"/>
    </row>
    <row r="1370" spans="2:9" x14ac:dyDescent="0.25">
      <c r="B1370" s="58"/>
      <c r="C1370" s="57" t="s">
        <v>249</v>
      </c>
      <c r="F1370" s="9"/>
      <c r="I1370" s="9"/>
    </row>
    <row r="1371" spans="2:9" x14ac:dyDescent="0.25">
      <c r="B1371" s="58"/>
      <c r="C1371" s="57" t="s">
        <v>249</v>
      </c>
      <c r="F1371" s="9"/>
      <c r="I1371" s="9"/>
    </row>
    <row r="1372" spans="2:9" x14ac:dyDescent="0.25">
      <c r="B1372" s="58"/>
      <c r="C1372" s="57" t="s">
        <v>249</v>
      </c>
      <c r="F1372" s="9"/>
      <c r="I1372" s="9"/>
    </row>
    <row r="1373" spans="2:9" x14ac:dyDescent="0.25">
      <c r="B1373" s="58"/>
      <c r="C1373" s="57" t="s">
        <v>249</v>
      </c>
      <c r="F1373" s="9"/>
      <c r="I1373" s="9"/>
    </row>
    <row r="1374" spans="2:9" x14ac:dyDescent="0.25">
      <c r="B1374" s="58"/>
      <c r="C1374" s="57" t="s">
        <v>249</v>
      </c>
      <c r="F1374" s="9"/>
      <c r="I1374" s="9"/>
    </row>
    <row r="1375" spans="2:9" x14ac:dyDescent="0.25">
      <c r="B1375" s="58"/>
      <c r="C1375" s="57" t="s">
        <v>249</v>
      </c>
      <c r="F1375" s="9"/>
      <c r="I1375" s="9"/>
    </row>
    <row r="1376" spans="2:9" x14ac:dyDescent="0.25">
      <c r="B1376" s="58"/>
      <c r="C1376" s="57" t="s">
        <v>249</v>
      </c>
      <c r="F1376" s="9"/>
      <c r="I1376" s="9"/>
    </row>
    <row r="1377" spans="2:9" x14ac:dyDescent="0.25">
      <c r="B1377" s="58"/>
      <c r="C1377" s="57" t="s">
        <v>249</v>
      </c>
      <c r="F1377" s="9"/>
      <c r="I1377" s="9"/>
    </row>
    <row r="1378" spans="2:9" x14ac:dyDescent="0.25">
      <c r="B1378" s="58"/>
      <c r="C1378" s="57" t="s">
        <v>249</v>
      </c>
      <c r="F1378" s="9"/>
      <c r="I1378" s="9"/>
    </row>
    <row r="1379" spans="2:9" x14ac:dyDescent="0.25">
      <c r="B1379" s="58"/>
      <c r="C1379" s="57" t="s">
        <v>249</v>
      </c>
      <c r="F1379" s="9"/>
      <c r="I1379" s="9"/>
    </row>
    <row r="1380" spans="2:9" x14ac:dyDescent="0.25">
      <c r="B1380" s="58"/>
      <c r="C1380" s="57" t="s">
        <v>249</v>
      </c>
      <c r="F1380" s="9"/>
      <c r="I1380" s="9"/>
    </row>
    <row r="1381" spans="2:9" x14ac:dyDescent="0.25">
      <c r="B1381" s="58"/>
      <c r="C1381" s="57" t="s">
        <v>249</v>
      </c>
      <c r="F1381" s="9"/>
      <c r="I1381" s="9"/>
    </row>
    <row r="1382" spans="2:9" x14ac:dyDescent="0.25">
      <c r="B1382" s="58"/>
      <c r="C1382" s="57" t="s">
        <v>249</v>
      </c>
      <c r="F1382" s="9"/>
      <c r="I1382" s="9"/>
    </row>
    <row r="1383" spans="2:9" x14ac:dyDescent="0.25">
      <c r="B1383" s="58"/>
      <c r="C1383" s="57" t="s">
        <v>249</v>
      </c>
      <c r="F1383" s="9"/>
      <c r="I1383" s="9"/>
    </row>
    <row r="1384" spans="2:9" x14ac:dyDescent="0.25">
      <c r="B1384" s="58"/>
      <c r="C1384" s="57" t="s">
        <v>249</v>
      </c>
      <c r="F1384" s="9"/>
      <c r="I1384" s="9"/>
    </row>
    <row r="1385" spans="2:9" x14ac:dyDescent="0.25">
      <c r="B1385" s="58"/>
      <c r="C1385" s="57" t="s">
        <v>249</v>
      </c>
      <c r="F1385" s="9"/>
      <c r="I1385" s="9"/>
    </row>
    <row r="1386" spans="2:9" x14ac:dyDescent="0.25">
      <c r="B1386" s="58"/>
      <c r="C1386" s="57" t="s">
        <v>249</v>
      </c>
      <c r="F1386" s="9"/>
      <c r="I1386" s="9"/>
    </row>
    <row r="1387" spans="2:9" x14ac:dyDescent="0.25">
      <c r="B1387" s="58"/>
      <c r="C1387" s="57" t="s">
        <v>249</v>
      </c>
      <c r="F1387" s="9"/>
      <c r="I1387" s="9"/>
    </row>
    <row r="1388" spans="2:9" x14ac:dyDescent="0.25">
      <c r="B1388" s="58"/>
      <c r="C1388" s="57" t="s">
        <v>249</v>
      </c>
      <c r="F1388" s="9"/>
      <c r="I1388" s="9"/>
    </row>
    <row r="1389" spans="2:9" x14ac:dyDescent="0.25">
      <c r="B1389" s="58"/>
      <c r="C1389" s="57" t="s">
        <v>249</v>
      </c>
      <c r="F1389" s="9"/>
      <c r="I1389" s="9"/>
    </row>
    <row r="1390" spans="2:9" x14ac:dyDescent="0.25">
      <c r="B1390" s="58"/>
      <c r="C1390" s="57" t="s">
        <v>249</v>
      </c>
      <c r="F1390" s="9"/>
      <c r="I1390" s="9"/>
    </row>
    <row r="1391" spans="2:9" x14ac:dyDescent="0.25">
      <c r="B1391" s="58"/>
      <c r="C1391" s="57" t="s">
        <v>249</v>
      </c>
      <c r="F1391" s="9"/>
      <c r="I1391" s="9"/>
    </row>
    <row r="1392" spans="2:9" x14ac:dyDescent="0.25">
      <c r="B1392" s="58"/>
      <c r="C1392" s="57" t="s">
        <v>249</v>
      </c>
      <c r="F1392" s="9"/>
      <c r="I1392" s="9"/>
    </row>
    <row r="1393" spans="2:9" x14ac:dyDescent="0.25">
      <c r="B1393" s="58"/>
      <c r="C1393" s="57" t="s">
        <v>249</v>
      </c>
      <c r="F1393" s="9"/>
      <c r="I1393" s="9"/>
    </row>
    <row r="1394" spans="2:9" x14ac:dyDescent="0.25">
      <c r="B1394" s="58"/>
      <c r="C1394" s="57" t="s">
        <v>249</v>
      </c>
      <c r="F1394" s="9"/>
      <c r="I1394" s="9"/>
    </row>
    <row r="1395" spans="2:9" x14ac:dyDescent="0.25">
      <c r="B1395" s="58"/>
      <c r="C1395" s="57" t="s">
        <v>249</v>
      </c>
      <c r="F1395" s="9"/>
      <c r="I1395" s="9"/>
    </row>
    <row r="1396" spans="2:9" x14ac:dyDescent="0.25">
      <c r="B1396" s="58"/>
      <c r="C1396" s="57" t="s">
        <v>249</v>
      </c>
      <c r="F1396" s="9"/>
      <c r="I1396" s="9"/>
    </row>
    <row r="1397" spans="2:9" x14ac:dyDescent="0.25">
      <c r="B1397" s="58"/>
      <c r="C1397" s="57" t="s">
        <v>249</v>
      </c>
      <c r="F1397" s="9"/>
      <c r="I1397" s="9"/>
    </row>
    <row r="1398" spans="2:9" x14ac:dyDescent="0.25">
      <c r="B1398" s="58"/>
      <c r="C1398" s="57" t="s">
        <v>249</v>
      </c>
      <c r="F1398" s="9"/>
      <c r="I1398" s="9"/>
    </row>
    <row r="1399" spans="2:9" x14ac:dyDescent="0.25">
      <c r="B1399" s="58"/>
      <c r="C1399" s="57" t="s">
        <v>249</v>
      </c>
      <c r="F1399" s="9"/>
      <c r="I1399" s="9"/>
    </row>
    <row r="1400" spans="2:9" x14ac:dyDescent="0.25">
      <c r="B1400" s="58"/>
      <c r="C1400" s="57" t="s">
        <v>249</v>
      </c>
      <c r="F1400" s="9"/>
      <c r="I1400" s="9"/>
    </row>
    <row r="1401" spans="2:9" x14ac:dyDescent="0.25">
      <c r="B1401" s="58"/>
      <c r="C1401" s="57" t="s">
        <v>249</v>
      </c>
      <c r="F1401" s="9"/>
      <c r="I1401" s="9"/>
    </row>
    <row r="1402" spans="2:9" x14ac:dyDescent="0.25">
      <c r="B1402" s="58"/>
      <c r="C1402" s="57" t="s">
        <v>249</v>
      </c>
      <c r="F1402" s="9"/>
      <c r="I1402" s="9"/>
    </row>
    <row r="1403" spans="2:9" x14ac:dyDescent="0.25">
      <c r="B1403" s="58"/>
      <c r="C1403" s="57" t="s">
        <v>249</v>
      </c>
      <c r="F1403" s="9"/>
      <c r="I1403" s="9"/>
    </row>
    <row r="1404" spans="2:9" x14ac:dyDescent="0.25">
      <c r="B1404" s="58"/>
      <c r="C1404" s="57" t="s">
        <v>249</v>
      </c>
      <c r="F1404" s="9"/>
      <c r="I1404" s="9"/>
    </row>
    <row r="1405" spans="2:9" x14ac:dyDescent="0.25">
      <c r="B1405" s="58"/>
      <c r="C1405" s="57" t="s">
        <v>249</v>
      </c>
      <c r="F1405" s="9"/>
      <c r="I1405" s="9"/>
    </row>
    <row r="1406" spans="2:9" x14ac:dyDescent="0.25">
      <c r="B1406" s="58"/>
      <c r="C1406" s="57" t="s">
        <v>249</v>
      </c>
      <c r="F1406" s="9"/>
      <c r="I1406" s="9"/>
    </row>
    <row r="1407" spans="2:9" x14ac:dyDescent="0.25">
      <c r="B1407" s="58"/>
      <c r="C1407" s="57" t="s">
        <v>249</v>
      </c>
      <c r="F1407" s="9"/>
      <c r="I1407" s="9"/>
    </row>
    <row r="1408" spans="2:9" x14ac:dyDescent="0.25">
      <c r="B1408" s="58"/>
      <c r="C1408" s="57" t="s">
        <v>249</v>
      </c>
      <c r="F1408" s="9"/>
      <c r="I1408" s="9"/>
    </row>
    <row r="1409" spans="2:9" x14ac:dyDescent="0.25">
      <c r="B1409" s="58"/>
      <c r="C1409" s="57" t="s">
        <v>249</v>
      </c>
      <c r="F1409" s="9"/>
      <c r="I1409" s="9"/>
    </row>
    <row r="1410" spans="2:9" x14ac:dyDescent="0.25">
      <c r="B1410" s="58"/>
      <c r="C1410" s="57" t="s">
        <v>249</v>
      </c>
      <c r="F1410" s="9"/>
      <c r="I1410" s="9"/>
    </row>
    <row r="1411" spans="2:9" x14ac:dyDescent="0.25">
      <c r="B1411" s="58"/>
      <c r="C1411" s="57" t="s">
        <v>249</v>
      </c>
      <c r="F1411" s="9"/>
      <c r="I1411" s="9"/>
    </row>
    <row r="1412" spans="2:9" x14ac:dyDescent="0.25">
      <c r="B1412" s="58"/>
      <c r="C1412" s="57" t="s">
        <v>249</v>
      </c>
      <c r="F1412" s="9"/>
      <c r="I1412" s="9"/>
    </row>
    <row r="1413" spans="2:9" x14ac:dyDescent="0.25">
      <c r="B1413" s="58"/>
      <c r="C1413" s="57" t="s">
        <v>249</v>
      </c>
      <c r="F1413" s="9"/>
      <c r="I1413" s="9"/>
    </row>
    <row r="1414" spans="2:9" x14ac:dyDescent="0.25">
      <c r="B1414" s="58"/>
      <c r="C1414" s="57" t="s">
        <v>249</v>
      </c>
      <c r="F1414" s="9"/>
      <c r="I1414" s="9"/>
    </row>
    <row r="1415" spans="2:9" x14ac:dyDescent="0.25">
      <c r="B1415" s="58"/>
      <c r="C1415" s="57" t="s">
        <v>249</v>
      </c>
      <c r="F1415" s="9"/>
      <c r="I1415" s="9"/>
    </row>
    <row r="1416" spans="2:9" x14ac:dyDescent="0.25">
      <c r="B1416" s="58"/>
      <c r="C1416" s="57" t="s">
        <v>249</v>
      </c>
      <c r="F1416" s="9"/>
      <c r="I1416" s="9"/>
    </row>
    <row r="1417" spans="2:9" x14ac:dyDescent="0.25">
      <c r="B1417" s="58"/>
      <c r="C1417" s="57" t="s">
        <v>249</v>
      </c>
      <c r="F1417" s="9"/>
      <c r="I1417" s="9"/>
    </row>
    <row r="1418" spans="2:9" x14ac:dyDescent="0.25">
      <c r="B1418" s="58"/>
      <c r="C1418" s="57" t="s">
        <v>249</v>
      </c>
      <c r="F1418" s="9"/>
      <c r="I1418" s="9"/>
    </row>
    <row r="1419" spans="2:9" x14ac:dyDescent="0.25">
      <c r="B1419" s="58"/>
      <c r="C1419" s="57" t="s">
        <v>249</v>
      </c>
      <c r="F1419" s="9"/>
      <c r="I1419" s="9"/>
    </row>
    <row r="1420" spans="2:9" x14ac:dyDescent="0.25">
      <c r="B1420" s="58"/>
      <c r="C1420" s="57" t="s">
        <v>249</v>
      </c>
      <c r="F1420" s="9"/>
      <c r="I1420" s="9"/>
    </row>
    <row r="1421" spans="2:9" x14ac:dyDescent="0.25">
      <c r="B1421" s="58"/>
      <c r="C1421" s="57" t="s">
        <v>249</v>
      </c>
      <c r="F1421" s="9"/>
      <c r="I1421" s="9"/>
    </row>
    <row r="1422" spans="2:9" x14ac:dyDescent="0.25">
      <c r="B1422" s="58"/>
      <c r="C1422" s="57" t="s">
        <v>249</v>
      </c>
      <c r="F1422" s="9"/>
      <c r="I1422" s="9"/>
    </row>
    <row r="1423" spans="2:9" x14ac:dyDescent="0.25">
      <c r="B1423" s="58"/>
      <c r="C1423" s="57" t="s">
        <v>249</v>
      </c>
      <c r="F1423" s="9"/>
      <c r="I1423" s="9"/>
    </row>
    <row r="1424" spans="2:9" x14ac:dyDescent="0.25">
      <c r="B1424" s="58"/>
      <c r="C1424" s="57" t="s">
        <v>249</v>
      </c>
      <c r="F1424" s="9"/>
      <c r="I1424" s="9"/>
    </row>
    <row r="1425" spans="2:9" x14ac:dyDescent="0.25">
      <c r="B1425" s="58"/>
      <c r="C1425" s="57" t="s">
        <v>249</v>
      </c>
      <c r="F1425" s="9"/>
      <c r="I1425" s="9"/>
    </row>
    <row r="1426" spans="2:9" x14ac:dyDescent="0.25">
      <c r="B1426" s="58"/>
      <c r="C1426" s="57" t="s">
        <v>249</v>
      </c>
      <c r="F1426" s="9"/>
      <c r="I1426" s="9"/>
    </row>
    <row r="1427" spans="2:9" x14ac:dyDescent="0.25">
      <c r="B1427" s="58"/>
      <c r="C1427" s="57" t="s">
        <v>249</v>
      </c>
      <c r="F1427" s="9"/>
      <c r="I1427" s="9"/>
    </row>
    <row r="1428" spans="2:9" x14ac:dyDescent="0.25">
      <c r="B1428" s="58"/>
      <c r="C1428" s="57" t="s">
        <v>249</v>
      </c>
      <c r="F1428" s="9"/>
      <c r="I1428" s="9"/>
    </row>
    <row r="1429" spans="2:9" x14ac:dyDescent="0.25">
      <c r="B1429" s="58"/>
      <c r="C1429" s="57" t="s">
        <v>249</v>
      </c>
      <c r="F1429" s="9"/>
      <c r="I1429" s="9"/>
    </row>
    <row r="1430" spans="2:9" x14ac:dyDescent="0.25">
      <c r="B1430" s="58"/>
      <c r="C1430" s="57" t="s">
        <v>249</v>
      </c>
      <c r="F1430" s="9"/>
      <c r="I1430" s="9"/>
    </row>
    <row r="1431" spans="2:9" x14ac:dyDescent="0.25">
      <c r="B1431" s="58"/>
      <c r="C1431" s="57" t="s">
        <v>249</v>
      </c>
      <c r="F1431" s="9"/>
      <c r="I1431" s="9"/>
    </row>
    <row r="1432" spans="2:9" x14ac:dyDescent="0.25">
      <c r="B1432" s="58"/>
      <c r="C1432" s="57" t="s">
        <v>249</v>
      </c>
      <c r="F1432" s="9"/>
      <c r="I1432" s="9"/>
    </row>
    <row r="1433" spans="2:9" x14ac:dyDescent="0.25">
      <c r="B1433" s="58"/>
      <c r="C1433" s="57" t="s">
        <v>249</v>
      </c>
      <c r="F1433" s="9"/>
      <c r="I1433" s="9"/>
    </row>
    <row r="1434" spans="2:9" x14ac:dyDescent="0.25">
      <c r="B1434" s="58"/>
      <c r="C1434" s="57" t="s">
        <v>249</v>
      </c>
      <c r="F1434" s="9"/>
      <c r="I1434" s="9"/>
    </row>
    <row r="1435" spans="2:9" x14ac:dyDescent="0.25">
      <c r="B1435" s="58"/>
      <c r="C1435" s="57" t="s">
        <v>249</v>
      </c>
      <c r="F1435" s="9"/>
      <c r="I1435" s="9"/>
    </row>
    <row r="1436" spans="2:9" x14ac:dyDescent="0.25">
      <c r="B1436" s="58"/>
      <c r="C1436" s="57" t="s">
        <v>249</v>
      </c>
      <c r="F1436" s="9"/>
      <c r="I1436" s="9"/>
    </row>
    <row r="1437" spans="2:9" x14ac:dyDescent="0.25">
      <c r="B1437" s="58"/>
      <c r="C1437" s="57" t="s">
        <v>249</v>
      </c>
      <c r="F1437" s="9"/>
      <c r="I1437" s="9"/>
    </row>
    <row r="1438" spans="2:9" x14ac:dyDescent="0.25">
      <c r="B1438" s="58"/>
      <c r="C1438" s="57" t="s">
        <v>249</v>
      </c>
      <c r="F1438" s="9"/>
      <c r="I1438" s="9"/>
    </row>
    <row r="1439" spans="2:9" x14ac:dyDescent="0.25">
      <c r="B1439" s="58"/>
      <c r="C1439" s="57" t="s">
        <v>249</v>
      </c>
      <c r="F1439" s="9"/>
      <c r="I1439" s="9"/>
    </row>
    <row r="1440" spans="2:9" x14ac:dyDescent="0.25">
      <c r="B1440" s="58"/>
      <c r="C1440" s="57" t="s">
        <v>249</v>
      </c>
      <c r="F1440" s="9"/>
      <c r="I1440" s="9"/>
    </row>
    <row r="1441" spans="2:9" x14ac:dyDescent="0.25">
      <c r="B1441" s="58"/>
      <c r="C1441" s="57" t="s">
        <v>249</v>
      </c>
      <c r="F1441" s="9"/>
      <c r="I1441" s="9"/>
    </row>
    <row r="1442" spans="2:9" x14ac:dyDescent="0.25">
      <c r="B1442" s="58"/>
      <c r="C1442" s="57" t="s">
        <v>249</v>
      </c>
      <c r="F1442" s="9"/>
      <c r="I1442" s="9"/>
    </row>
    <row r="1443" spans="2:9" x14ac:dyDescent="0.25">
      <c r="B1443" s="58"/>
      <c r="C1443" s="57" t="s">
        <v>249</v>
      </c>
      <c r="F1443" s="9"/>
      <c r="I1443" s="9"/>
    </row>
    <row r="1444" spans="2:9" x14ac:dyDescent="0.25">
      <c r="B1444" s="58"/>
      <c r="C1444" s="57" t="s">
        <v>249</v>
      </c>
      <c r="F1444" s="9"/>
      <c r="I1444" s="9"/>
    </row>
    <row r="1445" spans="2:9" x14ac:dyDescent="0.25">
      <c r="B1445" s="58"/>
      <c r="C1445" s="57" t="s">
        <v>249</v>
      </c>
      <c r="F1445" s="9"/>
      <c r="I1445" s="9"/>
    </row>
    <row r="1446" spans="2:9" x14ac:dyDescent="0.25">
      <c r="B1446" s="58"/>
      <c r="C1446" s="57" t="s">
        <v>249</v>
      </c>
      <c r="F1446" s="9"/>
      <c r="I1446" s="9"/>
    </row>
    <row r="1447" spans="2:9" x14ac:dyDescent="0.25">
      <c r="B1447" s="58"/>
      <c r="C1447" s="57" t="s">
        <v>249</v>
      </c>
      <c r="F1447" s="9"/>
      <c r="I1447" s="9"/>
    </row>
    <row r="1448" spans="2:9" x14ac:dyDescent="0.25">
      <c r="B1448" s="58"/>
      <c r="C1448" s="57" t="s">
        <v>249</v>
      </c>
      <c r="F1448" s="9"/>
      <c r="I1448" s="9"/>
    </row>
    <row r="1449" spans="2:9" x14ac:dyDescent="0.25">
      <c r="B1449" s="58"/>
      <c r="C1449" s="57" t="s">
        <v>249</v>
      </c>
      <c r="F1449" s="9"/>
      <c r="I1449" s="9"/>
    </row>
    <row r="1450" spans="2:9" x14ac:dyDescent="0.25">
      <c r="B1450" s="58"/>
      <c r="C1450" s="57" t="s">
        <v>249</v>
      </c>
      <c r="F1450" s="9"/>
      <c r="I1450" s="9"/>
    </row>
    <row r="1451" spans="2:9" x14ac:dyDescent="0.25">
      <c r="B1451" s="58"/>
      <c r="C1451" s="57" t="s">
        <v>249</v>
      </c>
      <c r="F1451" s="9"/>
      <c r="I1451" s="9"/>
    </row>
    <row r="1452" spans="2:9" x14ac:dyDescent="0.25">
      <c r="B1452" s="58"/>
      <c r="C1452" s="57" t="s">
        <v>249</v>
      </c>
      <c r="F1452" s="9"/>
      <c r="I1452" s="9"/>
    </row>
    <row r="1453" spans="2:9" x14ac:dyDescent="0.25">
      <c r="B1453" s="58"/>
      <c r="C1453" s="57" t="s">
        <v>249</v>
      </c>
      <c r="F1453" s="9"/>
      <c r="I1453" s="9"/>
    </row>
    <row r="1454" spans="2:9" x14ac:dyDescent="0.25">
      <c r="B1454" s="58"/>
      <c r="C1454" s="57" t="s">
        <v>249</v>
      </c>
      <c r="F1454" s="9"/>
      <c r="I1454" s="9"/>
    </row>
    <row r="1455" spans="2:9" x14ac:dyDescent="0.25">
      <c r="B1455" s="58"/>
      <c r="C1455" s="57" t="s">
        <v>249</v>
      </c>
      <c r="F1455" s="9"/>
      <c r="I1455" s="9"/>
    </row>
    <row r="1456" spans="2:9" x14ac:dyDescent="0.25">
      <c r="B1456" s="58"/>
      <c r="C1456" s="57" t="s">
        <v>249</v>
      </c>
      <c r="F1456" s="9"/>
      <c r="I1456" s="9"/>
    </row>
    <row r="1457" spans="2:9" x14ac:dyDescent="0.25">
      <c r="B1457" s="58"/>
      <c r="C1457" s="57" t="s">
        <v>249</v>
      </c>
      <c r="F1457" s="9"/>
      <c r="I1457" s="9"/>
    </row>
    <row r="1458" spans="2:9" x14ac:dyDescent="0.25">
      <c r="B1458" s="58"/>
      <c r="C1458" s="57" t="s">
        <v>249</v>
      </c>
      <c r="F1458" s="9"/>
      <c r="I1458" s="9"/>
    </row>
    <row r="1459" spans="2:9" x14ac:dyDescent="0.25">
      <c r="B1459" s="58"/>
      <c r="C1459" s="57" t="s">
        <v>249</v>
      </c>
      <c r="F1459" s="9"/>
      <c r="I1459" s="9"/>
    </row>
    <row r="1460" spans="2:9" x14ac:dyDescent="0.25">
      <c r="B1460" s="58"/>
      <c r="C1460" s="57" t="s">
        <v>249</v>
      </c>
      <c r="F1460" s="9"/>
      <c r="I1460" s="9"/>
    </row>
    <row r="1461" spans="2:9" x14ac:dyDescent="0.25">
      <c r="B1461" s="58"/>
      <c r="C1461" s="57" t="s">
        <v>249</v>
      </c>
      <c r="F1461" s="9"/>
      <c r="I1461" s="9"/>
    </row>
    <row r="1462" spans="2:9" x14ac:dyDescent="0.25">
      <c r="B1462" s="58"/>
      <c r="C1462" s="57" t="s">
        <v>249</v>
      </c>
      <c r="F1462" s="9"/>
      <c r="I1462" s="9"/>
    </row>
    <row r="1463" spans="2:9" x14ac:dyDescent="0.25">
      <c r="B1463" s="58"/>
      <c r="C1463" s="57" t="s">
        <v>249</v>
      </c>
      <c r="F1463" s="9"/>
      <c r="I1463" s="9"/>
    </row>
    <row r="1464" spans="2:9" x14ac:dyDescent="0.25">
      <c r="B1464" s="58"/>
      <c r="C1464" s="57" t="s">
        <v>249</v>
      </c>
      <c r="F1464" s="9"/>
      <c r="I1464" s="9"/>
    </row>
    <row r="1465" spans="2:9" x14ac:dyDescent="0.25">
      <c r="B1465" s="58"/>
      <c r="C1465" s="57" t="s">
        <v>249</v>
      </c>
      <c r="F1465" s="9"/>
      <c r="I1465" s="9"/>
    </row>
    <row r="1466" spans="2:9" x14ac:dyDescent="0.25">
      <c r="B1466" s="58"/>
      <c r="C1466" s="57" t="s">
        <v>249</v>
      </c>
      <c r="F1466" s="9"/>
      <c r="I1466" s="9"/>
    </row>
    <row r="1467" spans="2:9" x14ac:dyDescent="0.25">
      <c r="B1467" s="58"/>
      <c r="C1467" s="57" t="s">
        <v>249</v>
      </c>
      <c r="F1467" s="9"/>
      <c r="I1467" s="9"/>
    </row>
    <row r="1468" spans="2:9" x14ac:dyDescent="0.25">
      <c r="B1468" s="58"/>
      <c r="C1468" s="57" t="s">
        <v>249</v>
      </c>
      <c r="F1468" s="9"/>
      <c r="I1468" s="9"/>
    </row>
    <row r="1469" spans="2:9" x14ac:dyDescent="0.25">
      <c r="B1469" s="58"/>
      <c r="C1469" s="57" t="s">
        <v>249</v>
      </c>
      <c r="F1469" s="9"/>
      <c r="I1469" s="9"/>
    </row>
    <row r="1470" spans="2:9" x14ac:dyDescent="0.25">
      <c r="B1470" s="58"/>
      <c r="C1470" s="57" t="s">
        <v>249</v>
      </c>
      <c r="F1470" s="9"/>
      <c r="I1470" s="9"/>
    </row>
    <row r="1471" spans="2:9" x14ac:dyDescent="0.25">
      <c r="B1471" s="58"/>
      <c r="C1471" s="57" t="s">
        <v>249</v>
      </c>
      <c r="F1471" s="9"/>
      <c r="I1471" s="9"/>
    </row>
    <row r="1472" spans="2:9" x14ac:dyDescent="0.25">
      <c r="B1472" s="58"/>
      <c r="C1472" s="57" t="s">
        <v>249</v>
      </c>
      <c r="F1472" s="9"/>
      <c r="I1472" s="9"/>
    </row>
    <row r="1473" spans="2:9" x14ac:dyDescent="0.25">
      <c r="B1473" s="58"/>
      <c r="C1473" s="57" t="s">
        <v>249</v>
      </c>
      <c r="F1473" s="9"/>
      <c r="I1473" s="9"/>
    </row>
    <row r="1474" spans="2:9" x14ac:dyDescent="0.25">
      <c r="B1474" s="58"/>
      <c r="C1474" s="57" t="s">
        <v>249</v>
      </c>
      <c r="F1474" s="9"/>
      <c r="I1474" s="9"/>
    </row>
    <row r="1475" spans="2:9" x14ac:dyDescent="0.25">
      <c r="B1475" s="58"/>
      <c r="C1475" s="57" t="s">
        <v>249</v>
      </c>
      <c r="F1475" s="9"/>
      <c r="I1475" s="9"/>
    </row>
    <row r="1476" spans="2:9" x14ac:dyDescent="0.25">
      <c r="B1476" s="58"/>
      <c r="C1476" s="57" t="s">
        <v>249</v>
      </c>
      <c r="F1476" s="9"/>
      <c r="I1476" s="9"/>
    </row>
    <row r="1477" spans="2:9" x14ac:dyDescent="0.25">
      <c r="B1477" s="58"/>
      <c r="C1477" s="57" t="s">
        <v>249</v>
      </c>
      <c r="F1477" s="9"/>
      <c r="I1477" s="9"/>
    </row>
    <row r="1478" spans="2:9" x14ac:dyDescent="0.25">
      <c r="B1478" s="58"/>
      <c r="C1478" s="57" t="s">
        <v>249</v>
      </c>
      <c r="F1478" s="9"/>
      <c r="I1478" s="9"/>
    </row>
    <row r="1479" spans="2:9" x14ac:dyDescent="0.25">
      <c r="B1479" s="58"/>
      <c r="C1479" s="57" t="s">
        <v>249</v>
      </c>
      <c r="F1479" s="9"/>
      <c r="I1479" s="9"/>
    </row>
    <row r="1480" spans="2:9" x14ac:dyDescent="0.25">
      <c r="B1480" s="58"/>
      <c r="C1480" s="57" t="s">
        <v>249</v>
      </c>
      <c r="F1480" s="9"/>
      <c r="I1480" s="9"/>
    </row>
    <row r="1481" spans="2:9" x14ac:dyDescent="0.25">
      <c r="B1481" s="58"/>
      <c r="C1481" s="57" t="s">
        <v>249</v>
      </c>
      <c r="F1481" s="9"/>
      <c r="I1481" s="9"/>
    </row>
    <row r="1482" spans="2:9" x14ac:dyDescent="0.25">
      <c r="B1482" s="58"/>
      <c r="C1482" s="57" t="s">
        <v>249</v>
      </c>
      <c r="F1482" s="9"/>
      <c r="I1482" s="9"/>
    </row>
    <row r="1483" spans="2:9" x14ac:dyDescent="0.25">
      <c r="B1483" s="58"/>
      <c r="C1483" s="57" t="s">
        <v>249</v>
      </c>
      <c r="F1483" s="9"/>
      <c r="I1483" s="9"/>
    </row>
    <row r="1484" spans="2:9" x14ac:dyDescent="0.25">
      <c r="B1484" s="58"/>
      <c r="C1484" s="57" t="s">
        <v>249</v>
      </c>
      <c r="F1484" s="9"/>
      <c r="I1484" s="9"/>
    </row>
    <row r="1485" spans="2:9" x14ac:dyDescent="0.25">
      <c r="B1485" s="58"/>
      <c r="C1485" s="57" t="s">
        <v>249</v>
      </c>
      <c r="F1485" s="22"/>
      <c r="I1485" s="22"/>
    </row>
    <row r="1486" spans="2:9" x14ac:dyDescent="0.25">
      <c r="B1486">
        <v>1</v>
      </c>
      <c r="C1486">
        <v>1</v>
      </c>
      <c r="F1486" s="14">
        <v>1</v>
      </c>
      <c r="I1486" s="14">
        <v>1</v>
      </c>
    </row>
  </sheetData>
  <mergeCells count="2">
    <mergeCell ref="E2:G2"/>
    <mergeCell ref="H2:J2"/>
  </mergeCells>
  <dataValidations count="3">
    <dataValidation type="list" allowBlank="1" showInputMessage="1" showErrorMessage="1" sqref="E374:E393 D187:D373 I4:I1485 F4:F1485" xr:uid="{00000000-0002-0000-0200-000000000000}">
      <formula1>$W$6:$W$8</formula1>
    </dataValidation>
    <dataValidation type="list" allowBlank="1" showInputMessage="1" showErrorMessage="1" sqref="D172:D174 E187:E373 H187:H373" xr:uid="{00000000-0002-0000-0200-000001000000}">
      <formula1>$Q$6:$Q$8</formula1>
    </dataValidation>
    <dataValidation type="list" allowBlank="1" showInputMessage="1" showErrorMessage="1" sqref="B4" xr:uid="{00000000-0002-0000-0200-000002000000}">
      <formula1>$B$5:$B$1048576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X1381"/>
  <sheetViews>
    <sheetView showGridLines="0" workbookViewId="0">
      <pane xSplit="3" ySplit="3" topLeftCell="K70" activePane="bottomRight" state="frozen"/>
      <selection pane="topRight" activeCell="D1" sqref="D1"/>
      <selection pane="bottomLeft" activeCell="A4" sqref="A4"/>
      <selection pane="bottomRight" activeCell="K72" sqref="K72"/>
    </sheetView>
  </sheetViews>
  <sheetFormatPr defaultRowHeight="15" x14ac:dyDescent="0.25"/>
  <cols>
    <col min="1" max="1" width="1.28515625" customWidth="1"/>
    <col min="2" max="2" width="22.28515625" customWidth="1"/>
    <col min="3" max="3" width="28.42578125" customWidth="1"/>
    <col min="4" max="4" width="12.7109375" customWidth="1"/>
    <col min="5" max="5" width="12.28515625" customWidth="1"/>
    <col min="6" max="6" width="12.140625" style="14" customWidth="1"/>
    <col min="7" max="8" width="12.28515625" customWidth="1"/>
    <col min="9" max="9" width="12.140625" style="14" customWidth="1"/>
    <col min="10" max="10" width="12.28515625" customWidth="1"/>
    <col min="11" max="12" width="12.28515625" style="24" customWidth="1"/>
    <col min="13" max="13" width="13.5703125" style="24" bestFit="1" customWidth="1"/>
    <col min="14" max="14" width="19.7109375" bestFit="1" customWidth="1"/>
    <col min="24" max="24" width="21.28515625" customWidth="1"/>
  </cols>
  <sheetData>
    <row r="1" spans="2:24" ht="28.5" customHeight="1" x14ac:dyDescent="0.25">
      <c r="B1" s="30" t="s">
        <v>258</v>
      </c>
      <c r="C1" s="2"/>
      <c r="D1" s="2"/>
      <c r="E1" s="29" t="s">
        <v>17</v>
      </c>
      <c r="F1" s="1"/>
      <c r="G1" s="2"/>
      <c r="H1" s="2"/>
      <c r="I1" s="1"/>
      <c r="J1" s="2"/>
      <c r="K1" s="28"/>
      <c r="L1" s="28"/>
      <c r="M1" s="28"/>
      <c r="N1" s="2"/>
    </row>
    <row r="2" spans="2:24" ht="15.75" customHeight="1" x14ac:dyDescent="0.25">
      <c r="E2" s="64" t="s">
        <v>256</v>
      </c>
      <c r="F2" s="65"/>
      <c r="G2" s="66"/>
      <c r="H2" s="67" t="s">
        <v>257</v>
      </c>
      <c r="I2" s="67"/>
      <c r="J2" s="67"/>
    </row>
    <row r="3" spans="2:24" s="13" customFormat="1" ht="29.25" customHeight="1" x14ac:dyDescent="0.25">
      <c r="B3" s="10" t="s">
        <v>4</v>
      </c>
      <c r="C3" s="11" t="s">
        <v>0</v>
      </c>
      <c r="D3" s="52" t="s">
        <v>53</v>
      </c>
      <c r="E3" s="15" t="s">
        <v>13</v>
      </c>
      <c r="F3" s="12" t="s">
        <v>14</v>
      </c>
      <c r="G3" s="16" t="s">
        <v>1</v>
      </c>
      <c r="H3" s="19" t="s">
        <v>13</v>
      </c>
      <c r="I3" s="20" t="s">
        <v>14</v>
      </c>
      <c r="J3" s="20" t="s">
        <v>1</v>
      </c>
      <c r="K3" s="25" t="s">
        <v>12</v>
      </c>
      <c r="L3" s="25" t="s">
        <v>56</v>
      </c>
      <c r="M3" s="25" t="s">
        <v>11</v>
      </c>
      <c r="N3" s="11" t="s">
        <v>55</v>
      </c>
    </row>
    <row r="4" spans="2:24" x14ac:dyDescent="0.25">
      <c r="B4" s="5" t="s">
        <v>253</v>
      </c>
      <c r="C4" s="5" t="s">
        <v>45</v>
      </c>
      <c r="D4" s="53">
        <f ca="1">IFERROR(NOW()-VLOOKUP(B4,Table6[[#All],[Employee Name]:[Date Joined]],3,0),"")</f>
        <v>9025.9386355324095</v>
      </c>
      <c r="E4" s="17"/>
      <c r="F4" s="44" t="s">
        <v>2</v>
      </c>
      <c r="G4" s="18"/>
      <c r="H4" s="21"/>
      <c r="I4" s="44" t="s">
        <v>2</v>
      </c>
      <c r="J4" s="23"/>
      <c r="K4" s="26">
        <f>COUNTIF('Q3'!$F4:$J4,"yes")</f>
        <v>2</v>
      </c>
      <c r="L4" s="27">
        <f t="shared" ref="L4:L65" si="0">COUNTIF(E4:J4,"No")</f>
        <v>0</v>
      </c>
      <c r="M4" s="27">
        <f>K4+L4</f>
        <v>2</v>
      </c>
      <c r="N4" s="8">
        <f>IFERROR('Q3'!$K4/'Q3'!$M4,"")</f>
        <v>1</v>
      </c>
      <c r="Q4" t="str">
        <f>IFERROR(IF((DATE(2023,7,1) - VLOOKUP(B4,Table6[],3,0)) &lt;=365,"Y","N"),"N")</f>
        <v>N</v>
      </c>
    </row>
    <row r="5" spans="2:24" x14ac:dyDescent="0.25">
      <c r="B5" s="5" t="s">
        <v>58</v>
      </c>
      <c r="C5" s="5" t="s">
        <v>35</v>
      </c>
      <c r="D5" s="53">
        <f ca="1">IFERROR(NOW()-VLOOKUP(B5,Table6[[#All],[Employee Name]:[Date Joined]],3,0),"")</f>
        <v>601.93863553240953</v>
      </c>
      <c r="E5" s="17"/>
      <c r="F5" s="44" t="s">
        <v>2</v>
      </c>
      <c r="G5" s="21"/>
      <c r="H5" s="21"/>
      <c r="I5" s="45" t="s">
        <v>3</v>
      </c>
      <c r="J5" s="23"/>
      <c r="K5" s="26">
        <f>COUNTIF('Q3'!$F5:$J5,"yes")</f>
        <v>1</v>
      </c>
      <c r="L5" s="27">
        <f t="shared" si="0"/>
        <v>1</v>
      </c>
      <c r="M5" s="27">
        <f t="shared" ref="M5:M66" si="1">K5+L5</f>
        <v>2</v>
      </c>
      <c r="N5" s="8">
        <f>IFERROR('Q3'!$K5/'Q3'!$M5,"")</f>
        <v>0.5</v>
      </c>
      <c r="Q5" t="str">
        <f>IFERROR(IF((DATE(2023,7,1) - VLOOKUP(B5,Table6[],3,0)) &lt;=365,"Y","N"),"N")</f>
        <v>Y</v>
      </c>
      <c r="X5" s="3" t="s">
        <v>15</v>
      </c>
    </row>
    <row r="6" spans="2:24" x14ac:dyDescent="0.25">
      <c r="B6" s="5" t="s">
        <v>59</v>
      </c>
      <c r="C6" s="5" t="s">
        <v>19</v>
      </c>
      <c r="D6" s="53">
        <f ca="1">IFERROR(NOW()-VLOOKUP(B6,Table6[[#All],[Employee Name]:[Date Joined]],3,0),"")</f>
        <v>699.93863553240953</v>
      </c>
      <c r="E6" s="17"/>
      <c r="F6" s="44" t="s">
        <v>2</v>
      </c>
      <c r="G6" s="21"/>
      <c r="H6" s="21"/>
      <c r="I6" s="45" t="s">
        <v>3</v>
      </c>
      <c r="J6" s="23"/>
      <c r="K6" s="26">
        <f>COUNTIF('Q3'!$F6:$J6,"yes")</f>
        <v>1</v>
      </c>
      <c r="L6" s="27">
        <f t="shared" si="0"/>
        <v>1</v>
      </c>
      <c r="M6" s="27">
        <f t="shared" si="1"/>
        <v>2</v>
      </c>
      <c r="N6" s="8">
        <f>IFERROR('Q3'!$K6/'Q3'!$M6,"")</f>
        <v>0.5</v>
      </c>
      <c r="Q6" t="str">
        <f>IFERROR(IF((DATE(2023,7,1) - VLOOKUP(B6,Table6[],3,0)) &lt;=365,"Y","N"),"N")</f>
        <v>N</v>
      </c>
      <c r="X6" t="s">
        <v>2</v>
      </c>
    </row>
    <row r="7" spans="2:24" x14ac:dyDescent="0.25">
      <c r="B7" s="5" t="s">
        <v>60</v>
      </c>
      <c r="C7" s="5" t="s">
        <v>19</v>
      </c>
      <c r="D7" s="53">
        <f ca="1">IFERROR(NOW()-VLOOKUP(B7,Table6[[#All],[Employee Name]:[Date Joined]],3,0),"")</f>
        <v>541.93863553240953</v>
      </c>
      <c r="E7" s="17"/>
      <c r="F7" s="44" t="s">
        <v>2</v>
      </c>
      <c r="G7" s="21"/>
      <c r="H7" s="21"/>
      <c r="I7" s="45" t="s">
        <v>3</v>
      </c>
      <c r="J7" s="23"/>
      <c r="K7" s="26">
        <f>COUNTIF('Q3'!$F7:$J7,"yes")</f>
        <v>1</v>
      </c>
      <c r="L7" s="27">
        <f t="shared" si="0"/>
        <v>1</v>
      </c>
      <c r="M7" s="27">
        <f t="shared" si="1"/>
        <v>2</v>
      </c>
      <c r="N7" s="8">
        <f>IFERROR('Q3'!$K7/'Q3'!$M7,"")</f>
        <v>0.5</v>
      </c>
      <c r="Q7" t="str">
        <f>IFERROR(IF((DATE(2023,7,1) - VLOOKUP(B7,Table6[],3,0)) &lt;=365,"Y","N"),"N")</f>
        <v>Y</v>
      </c>
      <c r="X7" t="s">
        <v>3</v>
      </c>
    </row>
    <row r="8" spans="2:24" x14ac:dyDescent="0.25">
      <c r="B8" s="5" t="s">
        <v>61</v>
      </c>
      <c r="C8" s="5" t="s">
        <v>20</v>
      </c>
      <c r="D8" s="53">
        <f ca="1">IFERROR(NOW()-VLOOKUP(B8,Table6[[#All],[Employee Name]:[Date Joined]],3,0),"")</f>
        <v>1154.9386355324095</v>
      </c>
      <c r="E8" s="17"/>
      <c r="F8" s="44" t="s">
        <v>2</v>
      </c>
      <c r="G8" s="21"/>
      <c r="H8" s="21"/>
      <c r="I8" s="45" t="s">
        <v>3</v>
      </c>
      <c r="J8" s="23"/>
      <c r="K8" s="26">
        <f>COUNTIF('Q3'!$F8:$J8,"yes")</f>
        <v>1</v>
      </c>
      <c r="L8" s="27">
        <f t="shared" si="0"/>
        <v>1</v>
      </c>
      <c r="M8" s="27">
        <f t="shared" si="1"/>
        <v>2</v>
      </c>
      <c r="N8" s="8">
        <f>IFERROR('Q3'!$K8/'Q3'!$M8,"")</f>
        <v>0.5</v>
      </c>
      <c r="Q8" t="str">
        <f>IFERROR(IF((DATE(2023,7,1) - VLOOKUP(B8,Table6[],3,0)) &lt;=365,"Y","N"),"N")</f>
        <v>N</v>
      </c>
    </row>
    <row r="9" spans="2:24" x14ac:dyDescent="0.25">
      <c r="B9" s="5" t="s">
        <v>62</v>
      </c>
      <c r="C9" s="5" t="s">
        <v>20</v>
      </c>
      <c r="D9" s="53">
        <f ca="1">IFERROR(NOW()-VLOOKUP(B9,Table6[[#All],[Employee Name]:[Date Joined]],3,0),"")</f>
        <v>1012.9386355324095</v>
      </c>
      <c r="E9" s="17"/>
      <c r="F9" s="44" t="s">
        <v>2</v>
      </c>
      <c r="G9" s="21"/>
      <c r="H9" s="21"/>
      <c r="I9" s="45" t="s">
        <v>3</v>
      </c>
      <c r="J9" s="23"/>
      <c r="K9" s="26">
        <f>COUNTIF('Q3'!$F9:$J9,"yes")</f>
        <v>1</v>
      </c>
      <c r="L9" s="27">
        <f t="shared" si="0"/>
        <v>1</v>
      </c>
      <c r="M9" s="27">
        <f t="shared" si="1"/>
        <v>2</v>
      </c>
      <c r="N9" s="8">
        <f>IFERROR('Q3'!$K9/'Q3'!$M9,"")</f>
        <v>0.5</v>
      </c>
      <c r="Q9" t="str">
        <f>IFERROR(IF((DATE(2023,7,1) - VLOOKUP(B9,Table6[],3,0)) &lt;=365,"Y","N"),"N")</f>
        <v>N</v>
      </c>
    </row>
    <row r="10" spans="2:24" x14ac:dyDescent="0.25">
      <c r="B10" s="5" t="s">
        <v>63</v>
      </c>
      <c r="C10" s="5" t="s">
        <v>20</v>
      </c>
      <c r="D10" s="53">
        <f ca="1">IFERROR(NOW()-VLOOKUP(B10,Table6[[#All],[Employee Name]:[Date Joined]],3,0),"")</f>
        <v>433.93863553240953</v>
      </c>
      <c r="E10" s="17"/>
      <c r="F10" s="44" t="s">
        <v>2</v>
      </c>
      <c r="G10" s="21"/>
      <c r="H10" s="21"/>
      <c r="I10" s="45" t="s">
        <v>3</v>
      </c>
      <c r="J10" s="23"/>
      <c r="K10" s="26">
        <f>COUNTIF('Q3'!$F10:$J10,"yes")</f>
        <v>1</v>
      </c>
      <c r="L10" s="27">
        <f t="shared" si="0"/>
        <v>1</v>
      </c>
      <c r="M10" s="27">
        <f t="shared" si="1"/>
        <v>2</v>
      </c>
      <c r="N10" s="8">
        <f>IFERROR('Q3'!$K10/'Q3'!$M10,"")</f>
        <v>0.5</v>
      </c>
      <c r="Q10" t="str">
        <f>IFERROR(IF((DATE(2023,7,1) - VLOOKUP(B10,Table6[],3,0)) &lt;=365,"Y","N"),"N")</f>
        <v>Y</v>
      </c>
    </row>
    <row r="11" spans="2:24" x14ac:dyDescent="0.25">
      <c r="B11" s="5" t="s">
        <v>64</v>
      </c>
      <c r="C11" s="5" t="s">
        <v>21</v>
      </c>
      <c r="D11" s="53">
        <f ca="1">IFERROR(NOW()-VLOOKUP(B11,Table6[[#All],[Employee Name]:[Date Joined]],3,0),"")</f>
        <v>1656.9386355324095</v>
      </c>
      <c r="E11" s="17"/>
      <c r="F11" s="44" t="s">
        <v>2</v>
      </c>
      <c r="G11" s="21"/>
      <c r="H11" s="21"/>
      <c r="I11" s="44" t="s">
        <v>2</v>
      </c>
      <c r="J11" s="23"/>
      <c r="K11" s="26">
        <f>COUNTIF('Q3'!$F11:$J11,"yes")</f>
        <v>2</v>
      </c>
      <c r="L11" s="27">
        <f t="shared" si="0"/>
        <v>0</v>
      </c>
      <c r="M11" s="27">
        <f t="shared" si="1"/>
        <v>2</v>
      </c>
      <c r="N11" s="8">
        <f>IFERROR('Q3'!$K11/'Q3'!$M11,"")</f>
        <v>1</v>
      </c>
      <c r="Q11" t="str">
        <f>IFERROR(IF((DATE(2023,7,1) - VLOOKUP(B11,Table6[],3,0)) &lt;=365,"Y","N"),"N")</f>
        <v>N</v>
      </c>
    </row>
    <row r="12" spans="2:24" x14ac:dyDescent="0.25">
      <c r="B12" s="5" t="s">
        <v>65</v>
      </c>
      <c r="C12" s="5" t="s">
        <v>21</v>
      </c>
      <c r="D12" s="53">
        <f ca="1">IFERROR(NOW()-VLOOKUP(B12,Table6[[#All],[Employee Name]:[Date Joined]],3,0),"")</f>
        <v>293.93863553240953</v>
      </c>
      <c r="E12" s="17"/>
      <c r="F12" s="44" t="s">
        <v>2</v>
      </c>
      <c r="G12" s="21"/>
      <c r="H12" s="21"/>
      <c r="I12" s="44" t="s">
        <v>2</v>
      </c>
      <c r="J12" s="23"/>
      <c r="K12" s="26">
        <f>COUNTIF('Q3'!$F12:$J12,"yes")</f>
        <v>2</v>
      </c>
      <c r="L12" s="27">
        <f t="shared" si="0"/>
        <v>0</v>
      </c>
      <c r="M12" s="27">
        <f t="shared" si="1"/>
        <v>2</v>
      </c>
      <c r="N12" s="8">
        <f>IFERROR('Q3'!$K12/'Q3'!$M12,"")</f>
        <v>1</v>
      </c>
      <c r="Q12" t="str">
        <f>IFERROR(IF((DATE(2023,7,1) - VLOOKUP(B12,Table6[],3,0)) &lt;=365,"Y","N"),"N")</f>
        <v>Y</v>
      </c>
    </row>
    <row r="13" spans="2:24" x14ac:dyDescent="0.25">
      <c r="B13" s="5" t="s">
        <v>67</v>
      </c>
      <c r="C13" s="5" t="s">
        <v>21</v>
      </c>
      <c r="D13" s="53">
        <f ca="1">IFERROR(NOW()-VLOOKUP(B13,Table6[[#All],[Employee Name]:[Date Joined]],3,0),"")</f>
        <v>244.93863553240953</v>
      </c>
      <c r="E13" s="17"/>
      <c r="F13" s="44" t="s">
        <v>2</v>
      </c>
      <c r="G13" s="21"/>
      <c r="H13" s="21"/>
      <c r="I13" s="44" t="s">
        <v>2</v>
      </c>
      <c r="J13" s="23"/>
      <c r="K13" s="26">
        <f>COUNTIF('Q3'!$F13:$J13,"yes")</f>
        <v>2</v>
      </c>
      <c r="L13" s="27">
        <f t="shared" si="0"/>
        <v>0</v>
      </c>
      <c r="M13" s="27">
        <f t="shared" si="1"/>
        <v>2</v>
      </c>
      <c r="N13" s="8">
        <f>IFERROR('Q3'!$K13/'Q3'!$M13,"")</f>
        <v>1</v>
      </c>
      <c r="Q13" t="str">
        <f>IFERROR(IF((DATE(2023,7,1) - VLOOKUP(B13,Table6[],3,0)) &lt;=365,"Y","N"),"N")</f>
        <v>Y</v>
      </c>
    </row>
    <row r="14" spans="2:24" x14ac:dyDescent="0.25">
      <c r="B14" s="5" t="s">
        <v>68</v>
      </c>
      <c r="C14" s="5" t="s">
        <v>8</v>
      </c>
      <c r="D14" s="53">
        <f ca="1">IFERROR(NOW()-VLOOKUP(B14,Table6[[#All],[Employee Name]:[Date Joined]],3,0),"")</f>
        <v>1383.9386355324095</v>
      </c>
      <c r="E14" s="17"/>
      <c r="F14" s="44" t="s">
        <v>2</v>
      </c>
      <c r="G14" s="21"/>
      <c r="H14" s="21"/>
      <c r="I14" s="44" t="s">
        <v>2</v>
      </c>
      <c r="J14" s="23"/>
      <c r="K14" s="26">
        <f>COUNTIF('Q3'!$F14:$J14,"yes")</f>
        <v>2</v>
      </c>
      <c r="L14" s="27">
        <f t="shared" si="0"/>
        <v>0</v>
      </c>
      <c r="M14" s="27">
        <f t="shared" si="1"/>
        <v>2</v>
      </c>
      <c r="N14" s="8">
        <f>IFERROR('Q3'!$K14/'Q3'!$M14,"")</f>
        <v>1</v>
      </c>
      <c r="Q14" t="str">
        <f>IFERROR(IF((DATE(2023,7,1) - VLOOKUP(B14,Table6[],3,0)) &lt;=365,"Y","N"),"N")</f>
        <v>N</v>
      </c>
    </row>
    <row r="15" spans="2:24" x14ac:dyDescent="0.25">
      <c r="B15" s="5" t="s">
        <v>69</v>
      </c>
      <c r="C15" s="5" t="s">
        <v>8</v>
      </c>
      <c r="D15" s="53">
        <f ca="1">IFERROR(NOW()-VLOOKUP(B15,Table6[[#All],[Employee Name]:[Date Joined]],3,0),"")</f>
        <v>1091.9386355324095</v>
      </c>
      <c r="E15" s="17"/>
      <c r="F15" s="44" t="s">
        <v>2</v>
      </c>
      <c r="G15" s="21"/>
      <c r="H15" s="21"/>
      <c r="I15" s="45" t="s">
        <v>3</v>
      </c>
      <c r="J15" s="23"/>
      <c r="K15" s="26">
        <f>COUNTIF('Q3'!$F15:$J15,"yes")</f>
        <v>1</v>
      </c>
      <c r="L15" s="27">
        <f t="shared" si="0"/>
        <v>1</v>
      </c>
      <c r="M15" s="27">
        <f t="shared" si="1"/>
        <v>2</v>
      </c>
      <c r="N15" s="8">
        <f>IFERROR('Q3'!$K15/'Q3'!$M15,"")</f>
        <v>0.5</v>
      </c>
      <c r="Q15" t="str">
        <f>IFERROR(IF((DATE(2023,7,1) - VLOOKUP(B15,Table6[],3,0)) &lt;=365,"Y","N"),"N")</f>
        <v>N</v>
      </c>
    </row>
    <row r="16" spans="2:24" x14ac:dyDescent="0.25">
      <c r="B16" s="5" t="s">
        <v>246</v>
      </c>
      <c r="C16" s="5" t="s">
        <v>22</v>
      </c>
      <c r="D16" s="53">
        <f ca="1">IFERROR(NOW()-VLOOKUP(B16,Table6[[#All],[Employee Name]:[Date Joined]],3,0),"")</f>
        <v>363.93863553240953</v>
      </c>
      <c r="E16" s="17"/>
      <c r="F16" s="44" t="s">
        <v>2</v>
      </c>
      <c r="G16" s="21"/>
      <c r="H16" s="21"/>
      <c r="I16" s="44" t="s">
        <v>2</v>
      </c>
      <c r="J16" s="23"/>
      <c r="K16" s="26">
        <f>COUNTIF('Q3'!$F16:$J16,"yes")</f>
        <v>2</v>
      </c>
      <c r="L16" s="27">
        <f t="shared" si="0"/>
        <v>0</v>
      </c>
      <c r="M16" s="27">
        <f t="shared" si="1"/>
        <v>2</v>
      </c>
      <c r="N16" s="8">
        <f>IFERROR('Q3'!$K16/'Q3'!$M16,"")</f>
        <v>1</v>
      </c>
      <c r="Q16" t="str">
        <f>IFERROR(IF((DATE(2023,7,1) - VLOOKUP(B16,Table6[],3,0)) &lt;=365,"Y","N"),"N")</f>
        <v>Y</v>
      </c>
    </row>
    <row r="17" spans="2:17" x14ac:dyDescent="0.25">
      <c r="B17" s="5" t="s">
        <v>71</v>
      </c>
      <c r="C17" s="5" t="s">
        <v>22</v>
      </c>
      <c r="D17" s="53">
        <f ca="1">IFERROR(NOW()-VLOOKUP(B17,Table6[[#All],[Employee Name]:[Date Joined]],3,0),"")</f>
        <v>1469.9386355324095</v>
      </c>
      <c r="E17" s="17"/>
      <c r="F17" s="45" t="s">
        <v>3</v>
      </c>
      <c r="G17" s="21"/>
      <c r="H17" s="21"/>
      <c r="I17" s="45" t="s">
        <v>3</v>
      </c>
      <c r="J17" s="23"/>
      <c r="K17" s="26">
        <f>COUNTIF('Q3'!$F17:$J17,"yes")</f>
        <v>0</v>
      </c>
      <c r="L17" s="27">
        <f t="shared" si="0"/>
        <v>2</v>
      </c>
      <c r="M17" s="27">
        <f t="shared" si="1"/>
        <v>2</v>
      </c>
      <c r="N17" s="8">
        <f>IFERROR('Q3'!$K17/'Q3'!$M17,"")</f>
        <v>0</v>
      </c>
      <c r="Q17" t="str">
        <f>IFERROR(IF((DATE(2023,7,1) - VLOOKUP(B17,Table6[],3,0)) &lt;=365,"Y","N"),"N")</f>
        <v>N</v>
      </c>
    </row>
    <row r="18" spans="2:17" x14ac:dyDescent="0.25">
      <c r="B18" s="5" t="s">
        <v>72</v>
      </c>
      <c r="C18" s="5" t="s">
        <v>22</v>
      </c>
      <c r="D18" s="53">
        <f ca="1">IFERROR(NOW()-VLOOKUP(B18,Table6[[#All],[Employee Name]:[Date Joined]],3,0),"")</f>
        <v>1469.9386355324095</v>
      </c>
      <c r="E18" s="17"/>
      <c r="F18" s="44" t="s">
        <v>2</v>
      </c>
      <c r="G18" s="21"/>
      <c r="H18" s="21"/>
      <c r="I18" s="45" t="s">
        <v>3</v>
      </c>
      <c r="J18" s="23"/>
      <c r="K18" s="26">
        <f>COUNTIF('Q3'!$F18:$J18,"yes")</f>
        <v>1</v>
      </c>
      <c r="L18" s="27">
        <f t="shared" si="0"/>
        <v>1</v>
      </c>
      <c r="M18" s="27">
        <f t="shared" si="1"/>
        <v>2</v>
      </c>
      <c r="N18" s="8">
        <f>IFERROR('Q3'!$K18/'Q3'!$M18,"")</f>
        <v>0.5</v>
      </c>
      <c r="Q18" t="str">
        <f>IFERROR(IF((DATE(2023,7,1) - VLOOKUP(B18,Table6[],3,0)) &lt;=365,"Y","N"),"N")</f>
        <v>N</v>
      </c>
    </row>
    <row r="19" spans="2:17" x14ac:dyDescent="0.25">
      <c r="B19" s="5" t="s">
        <v>75</v>
      </c>
      <c r="C19" s="5" t="s">
        <v>23</v>
      </c>
      <c r="D19" s="53">
        <f ca="1">IFERROR(NOW()-VLOOKUP(B19,Table6[[#All],[Employee Name]:[Date Joined]],3,0),"")</f>
        <v>627.93863553240953</v>
      </c>
      <c r="E19" s="17"/>
      <c r="F19" s="44" t="s">
        <v>2</v>
      </c>
      <c r="G19" s="21"/>
      <c r="H19" s="21"/>
      <c r="I19" s="44" t="s">
        <v>2</v>
      </c>
      <c r="J19" s="23"/>
      <c r="K19" s="26">
        <f>COUNTIF('Q3'!$F19:$J19,"yes")</f>
        <v>2</v>
      </c>
      <c r="L19" s="27">
        <f t="shared" si="0"/>
        <v>0</v>
      </c>
      <c r="M19" s="27">
        <f t="shared" si="1"/>
        <v>2</v>
      </c>
      <c r="N19" s="8">
        <f>IFERROR('Q3'!$K19/'Q3'!$M19,"")</f>
        <v>1</v>
      </c>
      <c r="Q19" t="str">
        <f>IFERROR(IF((DATE(2023,7,1) - VLOOKUP(B19,Table6[],3,0)) &lt;=365,"Y","N"),"N")</f>
        <v>Y</v>
      </c>
    </row>
    <row r="20" spans="2:17" x14ac:dyDescent="0.25">
      <c r="B20" s="5" t="s">
        <v>76</v>
      </c>
      <c r="C20" s="5" t="s">
        <v>23</v>
      </c>
      <c r="D20" s="53">
        <f ca="1">IFERROR(NOW()-VLOOKUP(B20,Table6[[#All],[Employee Name]:[Date Joined]],3,0),"")</f>
        <v>993.93863553240953</v>
      </c>
      <c r="E20" s="17"/>
      <c r="F20" s="45" t="s">
        <v>3</v>
      </c>
      <c r="G20" s="21"/>
      <c r="H20" s="21"/>
      <c r="I20" s="45" t="s">
        <v>3</v>
      </c>
      <c r="J20" s="23"/>
      <c r="K20" s="26">
        <f>COUNTIF('Q3'!$F20:$J20,"yes")</f>
        <v>0</v>
      </c>
      <c r="L20" s="27">
        <f t="shared" si="0"/>
        <v>2</v>
      </c>
      <c r="M20" s="27">
        <f t="shared" si="1"/>
        <v>2</v>
      </c>
      <c r="N20" s="8">
        <f>IFERROR('Q3'!$K20/'Q3'!$M20,"")</f>
        <v>0</v>
      </c>
      <c r="Q20" t="str">
        <f>IFERROR(IF((DATE(2023,7,1) - VLOOKUP(B20,Table6[],3,0)) &lt;=365,"Y","N"),"N")</f>
        <v>N</v>
      </c>
    </row>
    <row r="21" spans="2:17" x14ac:dyDescent="0.25">
      <c r="B21" s="5" t="s">
        <v>77</v>
      </c>
      <c r="C21" s="5" t="s">
        <v>23</v>
      </c>
      <c r="D21" s="53">
        <f ca="1">IFERROR(NOW()-VLOOKUP(B21,Table6[[#All],[Employee Name]:[Date Joined]],3,0),"")</f>
        <v>748.93863553240953</v>
      </c>
      <c r="E21" s="17"/>
      <c r="F21" s="44" t="s">
        <v>2</v>
      </c>
      <c r="G21" s="21"/>
      <c r="H21" s="21"/>
      <c r="I21" s="44" t="s">
        <v>2</v>
      </c>
      <c r="J21" s="23"/>
      <c r="K21" s="26">
        <f>COUNTIF('Q3'!$F21:$J21,"yes")</f>
        <v>2</v>
      </c>
      <c r="L21" s="27">
        <f t="shared" si="0"/>
        <v>0</v>
      </c>
      <c r="M21" s="27">
        <f t="shared" si="1"/>
        <v>2</v>
      </c>
      <c r="N21" s="8">
        <f>IFERROR('Q3'!$K21/'Q3'!$M21,"")</f>
        <v>1</v>
      </c>
      <c r="Q21" t="str">
        <f>IFERROR(IF((DATE(2023,7,1) - VLOOKUP(B21,Table6[],3,0)) &lt;=365,"Y","N"),"N")</f>
        <v>N</v>
      </c>
    </row>
    <row r="22" spans="2:17" x14ac:dyDescent="0.25">
      <c r="B22" s="5" t="s">
        <v>74</v>
      </c>
      <c r="C22" s="5" t="s">
        <v>23</v>
      </c>
      <c r="D22" s="53">
        <f ca="1">IFERROR(NOW()-VLOOKUP(B22,Table6[[#All],[Employee Name]:[Date Joined]],3,0),"")</f>
        <v>195.93863553240953</v>
      </c>
      <c r="E22" s="17"/>
      <c r="F22" s="45" t="s">
        <v>3</v>
      </c>
      <c r="G22" s="21"/>
      <c r="H22" s="21"/>
      <c r="I22" s="45" t="s">
        <v>3</v>
      </c>
      <c r="J22" s="23"/>
      <c r="K22" s="26">
        <f>COUNTIF('Q3'!$F22:$J22,"yes")</f>
        <v>0</v>
      </c>
      <c r="L22" s="27">
        <f t="shared" si="0"/>
        <v>2</v>
      </c>
      <c r="M22" s="27">
        <f t="shared" si="1"/>
        <v>2</v>
      </c>
      <c r="N22" s="8">
        <f>IFERROR('Q3'!$K22/'Q3'!$M22,"")</f>
        <v>0</v>
      </c>
      <c r="Q22" t="str">
        <f>IFERROR(IF((DATE(2023,7,1) - VLOOKUP(B22,Table6[],3,0)) &lt;=365,"Y","N"),"N")</f>
        <v>Y</v>
      </c>
    </row>
    <row r="23" spans="2:17" x14ac:dyDescent="0.25">
      <c r="B23" s="5" t="s">
        <v>78</v>
      </c>
      <c r="C23" s="5" t="s">
        <v>23</v>
      </c>
      <c r="D23" s="53">
        <f ca="1">IFERROR(NOW()-VLOOKUP(B23,Table6[[#All],[Employee Name]:[Date Joined]],3,0),"")</f>
        <v>389.93863553240953</v>
      </c>
      <c r="E23" s="17"/>
      <c r="F23" s="44" t="s">
        <v>2</v>
      </c>
      <c r="G23" s="21"/>
      <c r="H23" s="21"/>
      <c r="I23" s="44" t="s">
        <v>2</v>
      </c>
      <c r="J23" s="23"/>
      <c r="K23" s="26">
        <f>COUNTIF('Q3'!$F23:$J23,"yes")</f>
        <v>2</v>
      </c>
      <c r="L23" s="27">
        <f t="shared" si="0"/>
        <v>0</v>
      </c>
      <c r="M23" s="27">
        <f t="shared" si="1"/>
        <v>2</v>
      </c>
      <c r="N23" s="8">
        <f>IFERROR('Q3'!$K23/'Q3'!$M23,"")</f>
        <v>1</v>
      </c>
      <c r="Q23" t="str">
        <f>IFERROR(IF((DATE(2023,7,1) - VLOOKUP(B23,Table6[],3,0)) &lt;=365,"Y","N"),"N")</f>
        <v>Y</v>
      </c>
    </row>
    <row r="24" spans="2:17" x14ac:dyDescent="0.25">
      <c r="B24" s="5" t="s">
        <v>79</v>
      </c>
      <c r="C24" s="5" t="s">
        <v>24</v>
      </c>
      <c r="D24" s="53">
        <f ca="1">IFERROR(NOW()-VLOOKUP(B24,Table6[[#All],[Employee Name]:[Date Joined]],3,0),"")</f>
        <v>558.93863553240953</v>
      </c>
      <c r="E24" s="17"/>
      <c r="F24" s="44" t="s">
        <v>2</v>
      </c>
      <c r="G24" s="21"/>
      <c r="H24" s="21"/>
      <c r="I24" s="44" t="s">
        <v>2</v>
      </c>
      <c r="J24" s="23"/>
      <c r="K24" s="26">
        <f>COUNTIF('Q3'!$F24:$J24,"yes")</f>
        <v>2</v>
      </c>
      <c r="L24" s="27">
        <f t="shared" si="0"/>
        <v>0</v>
      </c>
      <c r="M24" s="27">
        <f t="shared" si="1"/>
        <v>2</v>
      </c>
      <c r="N24" s="8">
        <f>IFERROR('Q3'!$K24/'Q3'!$M24,"")</f>
        <v>1</v>
      </c>
      <c r="Q24" t="str">
        <f>IFERROR(IF((DATE(2023,7,1) - VLOOKUP(B24,Table6[],3,0)) &lt;=365,"Y","N"),"N")</f>
        <v>Y</v>
      </c>
    </row>
    <row r="25" spans="2:17" x14ac:dyDescent="0.25">
      <c r="B25" s="5" t="s">
        <v>80</v>
      </c>
      <c r="C25" s="5" t="s">
        <v>24</v>
      </c>
      <c r="D25" s="53">
        <f ca="1">IFERROR(NOW()-VLOOKUP(B25,Table6[[#All],[Employee Name]:[Date Joined]],3,0),"")</f>
        <v>573.93863553240953</v>
      </c>
      <c r="E25" s="17"/>
      <c r="F25" s="44" t="s">
        <v>2</v>
      </c>
      <c r="G25" s="21"/>
      <c r="H25" s="21"/>
      <c r="I25" s="44" t="s">
        <v>2</v>
      </c>
      <c r="J25" s="23"/>
      <c r="K25" s="26">
        <f>COUNTIF('Q3'!$F25:$J25,"yes")</f>
        <v>2</v>
      </c>
      <c r="L25" s="27">
        <f t="shared" si="0"/>
        <v>0</v>
      </c>
      <c r="M25" s="27">
        <f t="shared" si="1"/>
        <v>2</v>
      </c>
      <c r="N25" s="8">
        <f>IFERROR('Q3'!$K25/'Q3'!$M25,"")</f>
        <v>1</v>
      </c>
      <c r="Q25" t="str">
        <f>IFERROR(IF((DATE(2023,7,1) - VLOOKUP(B25,Table6[],3,0)) &lt;=365,"Y","N"),"N")</f>
        <v>Y</v>
      </c>
    </row>
    <row r="26" spans="2:17" x14ac:dyDescent="0.25">
      <c r="B26" s="5" t="s">
        <v>81</v>
      </c>
      <c r="C26" s="5" t="s">
        <v>24</v>
      </c>
      <c r="D26" s="53">
        <f ca="1">IFERROR(NOW()-VLOOKUP(B26,Table6[[#All],[Employee Name]:[Date Joined]],3,0),"")</f>
        <v>1238.9386355324095</v>
      </c>
      <c r="E26" s="17"/>
      <c r="F26" s="44" t="s">
        <v>2</v>
      </c>
      <c r="G26" s="21"/>
      <c r="H26" s="21"/>
      <c r="I26" s="44" t="s">
        <v>2</v>
      </c>
      <c r="J26" s="23"/>
      <c r="K26" s="26">
        <f>COUNTIF('Q3'!$F26:$J26,"yes")</f>
        <v>2</v>
      </c>
      <c r="L26" s="27">
        <f t="shared" si="0"/>
        <v>0</v>
      </c>
      <c r="M26" s="27">
        <f t="shared" si="1"/>
        <v>2</v>
      </c>
      <c r="N26" s="8">
        <f>IFERROR('Q3'!$K26/'Q3'!$M26,"")</f>
        <v>1</v>
      </c>
      <c r="Q26" t="str">
        <f>IFERROR(IF((DATE(2023,7,1) - VLOOKUP(B26,Table6[],3,0)) &lt;=365,"Y","N"),"N")</f>
        <v>N</v>
      </c>
    </row>
    <row r="27" spans="2:17" x14ac:dyDescent="0.25">
      <c r="B27" s="5" t="s">
        <v>83</v>
      </c>
      <c r="C27" s="5" t="s">
        <v>24</v>
      </c>
      <c r="D27" s="53">
        <f ca="1">IFERROR(NOW()-VLOOKUP(B27,Table6[[#All],[Employee Name]:[Date Joined]],3,0),"")</f>
        <v>1530.9386355324095</v>
      </c>
      <c r="E27" s="17"/>
      <c r="F27" s="44" t="s">
        <v>2</v>
      </c>
      <c r="G27" s="21"/>
      <c r="H27" s="21"/>
      <c r="I27" s="44" t="s">
        <v>2</v>
      </c>
      <c r="J27" s="23"/>
      <c r="K27" s="26">
        <f>COUNTIF('Q3'!$F27:$J27,"yes")</f>
        <v>2</v>
      </c>
      <c r="L27" s="27">
        <f t="shared" si="0"/>
        <v>0</v>
      </c>
      <c r="M27" s="27">
        <f t="shared" si="1"/>
        <v>2</v>
      </c>
      <c r="N27" s="8">
        <f>IFERROR('Q3'!$K27/'Q3'!$M27,"")</f>
        <v>1</v>
      </c>
      <c r="Q27" t="str">
        <f>IFERROR(IF((DATE(2023,7,1) - VLOOKUP(B27,Table6[],3,0)) &lt;=365,"Y","N"),"N")</f>
        <v>N</v>
      </c>
    </row>
    <row r="28" spans="2:17" x14ac:dyDescent="0.25">
      <c r="B28" s="5" t="s">
        <v>84</v>
      </c>
      <c r="C28" s="5" t="s">
        <v>24</v>
      </c>
      <c r="D28" s="53">
        <f ca="1">IFERROR(NOW()-VLOOKUP(B28,Table6[[#All],[Employee Name]:[Date Joined]],3,0),"")</f>
        <v>566.93863553240953</v>
      </c>
      <c r="E28" s="17"/>
      <c r="F28" s="44" t="s">
        <v>2</v>
      </c>
      <c r="G28" s="21"/>
      <c r="H28" s="21"/>
      <c r="I28" s="44" t="s">
        <v>2</v>
      </c>
      <c r="J28" s="23"/>
      <c r="K28" s="26">
        <f>COUNTIF('Q3'!$F28:$J28,"yes")</f>
        <v>2</v>
      </c>
      <c r="L28" s="27">
        <f t="shared" si="0"/>
        <v>0</v>
      </c>
      <c r="M28" s="27">
        <f t="shared" si="1"/>
        <v>2</v>
      </c>
      <c r="N28" s="8">
        <f>IFERROR('Q3'!$K28/'Q3'!$M28,"")</f>
        <v>1</v>
      </c>
      <c r="Q28" t="str">
        <f>IFERROR(IF((DATE(2023,7,1) - VLOOKUP(B28,Table6[],3,0)) &lt;=365,"Y","N"),"N")</f>
        <v>Y</v>
      </c>
    </row>
    <row r="29" spans="2:17" x14ac:dyDescent="0.25">
      <c r="B29" s="5" t="s">
        <v>85</v>
      </c>
      <c r="C29" s="5" t="s">
        <v>24</v>
      </c>
      <c r="D29" s="53">
        <f ca="1">IFERROR(NOW()-VLOOKUP(B29,Table6[[#All],[Employee Name]:[Date Joined]],3,0),"")</f>
        <v>566.93863553240953</v>
      </c>
      <c r="E29" s="17"/>
      <c r="F29" s="44" t="s">
        <v>2</v>
      </c>
      <c r="G29" s="21"/>
      <c r="H29" s="21"/>
      <c r="I29" s="44" t="s">
        <v>2</v>
      </c>
      <c r="J29" s="23"/>
      <c r="K29" s="26">
        <f>COUNTIF('Q3'!$F29:$J29,"yes")</f>
        <v>2</v>
      </c>
      <c r="L29" s="27">
        <f t="shared" si="0"/>
        <v>0</v>
      </c>
      <c r="M29" s="27">
        <f t="shared" si="1"/>
        <v>2</v>
      </c>
      <c r="N29" s="8">
        <f>IFERROR('Q3'!$K29/'Q3'!$M29,"")</f>
        <v>1</v>
      </c>
      <c r="Q29" t="str">
        <f>IFERROR(IF((DATE(2023,7,1) - VLOOKUP(B29,Table6[],3,0)) &lt;=365,"Y","N"),"N")</f>
        <v>Y</v>
      </c>
    </row>
    <row r="30" spans="2:17" x14ac:dyDescent="0.25">
      <c r="B30" s="5" t="s">
        <v>87</v>
      </c>
      <c r="C30" s="5" t="s">
        <v>24</v>
      </c>
      <c r="D30" s="53">
        <f ca="1">IFERROR(NOW()-VLOOKUP(B30,Table6[[#All],[Employee Name]:[Date Joined]],3,0),"")</f>
        <v>1850.9386355324095</v>
      </c>
      <c r="E30" s="17"/>
      <c r="F30" s="44" t="s">
        <v>2</v>
      </c>
      <c r="G30" s="21"/>
      <c r="H30" s="21"/>
      <c r="I30" s="44" t="s">
        <v>2</v>
      </c>
      <c r="J30" s="23"/>
      <c r="K30" s="26">
        <f>COUNTIF('Q3'!$F30:$J30,"yes")</f>
        <v>2</v>
      </c>
      <c r="L30" s="27">
        <f t="shared" si="0"/>
        <v>0</v>
      </c>
      <c r="M30" s="27">
        <f t="shared" si="1"/>
        <v>2</v>
      </c>
      <c r="N30" s="8">
        <f>IFERROR('Q3'!$K30/'Q3'!$M30,"")</f>
        <v>1</v>
      </c>
      <c r="Q30" t="str">
        <f>IFERROR(IF((DATE(2023,7,1) - VLOOKUP(B30,Table6[],3,0)) &lt;=365,"Y","N"),"N")</f>
        <v>N</v>
      </c>
    </row>
    <row r="31" spans="2:17" x14ac:dyDescent="0.25">
      <c r="B31" s="5" t="s">
        <v>89</v>
      </c>
      <c r="C31" s="5" t="s">
        <v>24</v>
      </c>
      <c r="D31" s="53">
        <f ca="1">IFERROR(NOW()-VLOOKUP(B31,Table6[[#All],[Employee Name]:[Date Joined]],3,0),"")</f>
        <v>4980.9386355324095</v>
      </c>
      <c r="E31" s="17"/>
      <c r="F31" s="44" t="s">
        <v>2</v>
      </c>
      <c r="G31" s="21"/>
      <c r="H31" s="21"/>
      <c r="I31" s="44" t="s">
        <v>2</v>
      </c>
      <c r="J31" s="23"/>
      <c r="K31" s="26">
        <f>COUNTIF('Q3'!$F31:$J31,"yes")</f>
        <v>2</v>
      </c>
      <c r="L31" s="27">
        <f t="shared" si="0"/>
        <v>0</v>
      </c>
      <c r="M31" s="27">
        <f t="shared" si="1"/>
        <v>2</v>
      </c>
      <c r="N31" s="8">
        <f>IFERROR('Q3'!$K31/'Q3'!$M31,"")</f>
        <v>1</v>
      </c>
      <c r="Q31" t="str">
        <f>IFERROR(IF((DATE(2023,7,1) - VLOOKUP(B31,Table6[],3,0)) &lt;=365,"Y","N"),"N")</f>
        <v>N</v>
      </c>
    </row>
    <row r="32" spans="2:17" x14ac:dyDescent="0.25">
      <c r="B32" s="5" t="s">
        <v>90</v>
      </c>
      <c r="C32" s="5" t="s">
        <v>24</v>
      </c>
      <c r="D32" s="53">
        <f ca="1">IFERROR(NOW()-VLOOKUP(B32,Table6[[#All],[Employee Name]:[Date Joined]],3,0),"")</f>
        <v>874.93863553240953</v>
      </c>
      <c r="E32" s="17"/>
      <c r="F32" s="44" t="s">
        <v>2</v>
      </c>
      <c r="G32" s="21"/>
      <c r="H32" s="21"/>
      <c r="I32" s="44" t="s">
        <v>2</v>
      </c>
      <c r="J32" s="23"/>
      <c r="K32" s="26">
        <f>COUNTIF('Q3'!$F32:$J32,"yes")</f>
        <v>2</v>
      </c>
      <c r="L32" s="27">
        <f t="shared" si="0"/>
        <v>0</v>
      </c>
      <c r="M32" s="27">
        <f t="shared" si="1"/>
        <v>2</v>
      </c>
      <c r="N32" s="8">
        <f>IFERROR('Q3'!$K32/'Q3'!$M32,"")</f>
        <v>1</v>
      </c>
      <c r="Q32" t="str">
        <f>IFERROR(IF((DATE(2023,7,1) - VLOOKUP(B32,Table6[],3,0)) &lt;=365,"Y","N"),"N")</f>
        <v>N</v>
      </c>
    </row>
    <row r="33" spans="2:17" x14ac:dyDescent="0.25">
      <c r="B33" s="5" t="s">
        <v>91</v>
      </c>
      <c r="C33" s="5" t="s">
        <v>24</v>
      </c>
      <c r="D33" s="53">
        <f ca="1">IFERROR(NOW()-VLOOKUP(B33,Table6[[#All],[Employee Name]:[Date Joined]],3,0),"")</f>
        <v>767.93863553240953</v>
      </c>
      <c r="E33" s="17"/>
      <c r="F33" s="44" t="s">
        <v>2</v>
      </c>
      <c r="G33" s="21"/>
      <c r="H33" s="21"/>
      <c r="I33" s="44" t="s">
        <v>2</v>
      </c>
      <c r="J33" s="23"/>
      <c r="K33" s="26">
        <f>COUNTIF('Q3'!$F33:$J33,"yes")</f>
        <v>2</v>
      </c>
      <c r="L33" s="27">
        <f t="shared" si="0"/>
        <v>0</v>
      </c>
      <c r="M33" s="27">
        <f t="shared" si="1"/>
        <v>2</v>
      </c>
      <c r="N33" s="8">
        <f>IFERROR('Q3'!$K33/'Q3'!$M33,"")</f>
        <v>1</v>
      </c>
      <c r="Q33" t="str">
        <f>IFERROR(IF((DATE(2023,7,1) - VLOOKUP(B33,Table6[],3,0)) &lt;=365,"Y","N"),"N")</f>
        <v>N</v>
      </c>
    </row>
    <row r="34" spans="2:17" x14ac:dyDescent="0.25">
      <c r="B34" s="5" t="s">
        <v>92</v>
      </c>
      <c r="C34" s="5" t="s">
        <v>24</v>
      </c>
      <c r="D34" s="53">
        <f ca="1">IFERROR(NOW()-VLOOKUP(B34,Table6[[#All],[Employee Name]:[Date Joined]],3,0),"")</f>
        <v>767.93863553240953</v>
      </c>
      <c r="E34" s="17"/>
      <c r="F34" s="44" t="s">
        <v>2</v>
      </c>
      <c r="G34" s="21"/>
      <c r="H34" s="21"/>
      <c r="I34" s="45" t="s">
        <v>3</v>
      </c>
      <c r="J34" s="23"/>
      <c r="K34" s="26">
        <f>COUNTIF('Q3'!$F34:$J34,"yes")</f>
        <v>1</v>
      </c>
      <c r="L34" s="27">
        <f t="shared" si="0"/>
        <v>1</v>
      </c>
      <c r="M34" s="27">
        <f t="shared" si="1"/>
        <v>2</v>
      </c>
      <c r="N34" s="8">
        <f>IFERROR('Q3'!$K34/'Q3'!$M34,"")</f>
        <v>0.5</v>
      </c>
      <c r="Q34" t="str">
        <f>IFERROR(IF((DATE(2023,7,1) - VLOOKUP(B34,Table6[],3,0)) &lt;=365,"Y","N"),"N")</f>
        <v>N</v>
      </c>
    </row>
    <row r="35" spans="2:17" x14ac:dyDescent="0.25">
      <c r="B35" s="5" t="s">
        <v>93</v>
      </c>
      <c r="C35" s="5" t="s">
        <v>24</v>
      </c>
      <c r="D35" s="53">
        <f ca="1">IFERROR(NOW()-VLOOKUP(B35,Table6[[#All],[Employee Name]:[Date Joined]],3,0),"")</f>
        <v>2686.9386355324095</v>
      </c>
      <c r="E35" s="17"/>
      <c r="F35" s="44" t="s">
        <v>2</v>
      </c>
      <c r="G35" s="21"/>
      <c r="H35" s="21"/>
      <c r="I35" s="45" t="s">
        <v>3</v>
      </c>
      <c r="J35" s="23"/>
      <c r="K35" s="26">
        <f>COUNTIF('Q3'!$F35:$J35,"yes")</f>
        <v>1</v>
      </c>
      <c r="L35" s="27">
        <f t="shared" si="0"/>
        <v>1</v>
      </c>
      <c r="M35" s="27">
        <f t="shared" si="1"/>
        <v>2</v>
      </c>
      <c r="N35" s="8">
        <f>IFERROR('Q3'!$K35/'Q3'!$M35,"")</f>
        <v>0.5</v>
      </c>
      <c r="Q35" t="str">
        <f>IFERROR(IF((DATE(2023,7,1) - VLOOKUP(B35,Table6[],3,0)) &lt;=365,"Y","N"),"N")</f>
        <v>N</v>
      </c>
    </row>
    <row r="36" spans="2:17" x14ac:dyDescent="0.25">
      <c r="B36" s="5" t="s">
        <v>94</v>
      </c>
      <c r="C36" s="5" t="s">
        <v>24</v>
      </c>
      <c r="D36" s="53">
        <f ca="1">IFERROR(NOW()-VLOOKUP(B36,Table6[[#All],[Employee Name]:[Date Joined]],3,0),"")</f>
        <v>1193.9386355324095</v>
      </c>
      <c r="E36" s="17"/>
      <c r="F36" s="45" t="s">
        <v>3</v>
      </c>
      <c r="G36" s="21"/>
      <c r="H36" s="21"/>
      <c r="I36" s="44" t="s">
        <v>2</v>
      </c>
      <c r="J36" s="23"/>
      <c r="K36" s="26">
        <f>COUNTIF('Q3'!$F36:$J36,"yes")</f>
        <v>1</v>
      </c>
      <c r="L36" s="27">
        <f t="shared" si="0"/>
        <v>1</v>
      </c>
      <c r="M36" s="27">
        <f t="shared" si="1"/>
        <v>2</v>
      </c>
      <c r="N36" s="8">
        <f>IFERROR('Q3'!$K36/'Q3'!$M36,"")</f>
        <v>0.5</v>
      </c>
      <c r="Q36" t="str">
        <f>IFERROR(IF((DATE(2023,7,1) - VLOOKUP(B36,Table6[],3,0)) &lt;=365,"Y","N"),"N")</f>
        <v>N</v>
      </c>
    </row>
    <row r="37" spans="2:17" x14ac:dyDescent="0.25">
      <c r="B37" s="5" t="s">
        <v>95</v>
      </c>
      <c r="C37" s="5" t="s">
        <v>24</v>
      </c>
      <c r="D37" s="53">
        <f ca="1">IFERROR(NOW()-VLOOKUP(B37,Table6[[#All],[Employee Name]:[Date Joined]],3,0),"")</f>
        <v>1193.9386355324095</v>
      </c>
      <c r="E37" s="17"/>
      <c r="F37" s="44" t="s">
        <v>2</v>
      </c>
      <c r="G37" s="21"/>
      <c r="H37" s="21"/>
      <c r="I37" s="45" t="s">
        <v>3</v>
      </c>
      <c r="J37" s="23"/>
      <c r="K37" s="26">
        <f>COUNTIF('Q3'!$F37:$J37,"yes")</f>
        <v>1</v>
      </c>
      <c r="L37" s="27">
        <f t="shared" si="0"/>
        <v>1</v>
      </c>
      <c r="M37" s="27">
        <f t="shared" si="1"/>
        <v>2</v>
      </c>
      <c r="N37" s="8">
        <f>IFERROR('Q3'!$K37/'Q3'!$M37,"")</f>
        <v>0.5</v>
      </c>
      <c r="Q37" t="str">
        <f>IFERROR(IF((DATE(2023,7,1) - VLOOKUP(B37,Table6[],3,0)) &lt;=365,"Y","N"),"N")</f>
        <v>N</v>
      </c>
    </row>
    <row r="38" spans="2:17" x14ac:dyDescent="0.25">
      <c r="B38" s="5" t="s">
        <v>96</v>
      </c>
      <c r="C38" s="5" t="s">
        <v>24</v>
      </c>
      <c r="D38" s="53">
        <f ca="1">IFERROR(NOW()-VLOOKUP(B38,Table6[[#All],[Employee Name]:[Date Joined]],3,0),"")</f>
        <v>2090.9386355324095</v>
      </c>
      <c r="E38" s="17"/>
      <c r="F38" s="44" t="s">
        <v>2</v>
      </c>
      <c r="G38" s="21"/>
      <c r="H38" s="21"/>
      <c r="I38" s="45" t="s">
        <v>3</v>
      </c>
      <c r="J38" s="23"/>
      <c r="K38" s="26">
        <f>COUNTIF('Q3'!$F38:$J38,"yes")</f>
        <v>1</v>
      </c>
      <c r="L38" s="27">
        <f t="shared" si="0"/>
        <v>1</v>
      </c>
      <c r="M38" s="27">
        <f t="shared" si="1"/>
        <v>2</v>
      </c>
      <c r="N38" s="8">
        <f>IFERROR('Q3'!$K38/'Q3'!$M38,"")</f>
        <v>0.5</v>
      </c>
      <c r="Q38" t="str">
        <f>IFERROR(IF((DATE(2023,7,1) - VLOOKUP(B38,Table6[],3,0)) &lt;=365,"Y","N"),"N")</f>
        <v>N</v>
      </c>
    </row>
    <row r="39" spans="2:17" x14ac:dyDescent="0.25">
      <c r="B39" s="5" t="s">
        <v>97</v>
      </c>
      <c r="C39" s="5" t="s">
        <v>24</v>
      </c>
      <c r="D39" s="53">
        <f ca="1">IFERROR(NOW()-VLOOKUP(B39,Table6[[#All],[Employee Name]:[Date Joined]],3,0),"")</f>
        <v>524.93863553240953</v>
      </c>
      <c r="E39" s="17"/>
      <c r="F39" s="44" t="s">
        <v>2</v>
      </c>
      <c r="G39" s="21"/>
      <c r="H39" s="21"/>
      <c r="I39" s="44" t="s">
        <v>2</v>
      </c>
      <c r="J39" s="23"/>
      <c r="K39" s="26">
        <f>COUNTIF('Q3'!$F39:$J39,"yes")</f>
        <v>2</v>
      </c>
      <c r="L39" s="27">
        <f t="shared" si="0"/>
        <v>0</v>
      </c>
      <c r="M39" s="27">
        <f t="shared" si="1"/>
        <v>2</v>
      </c>
      <c r="N39" s="8">
        <f>IFERROR('Q3'!$K39/'Q3'!$M39,"")</f>
        <v>1</v>
      </c>
      <c r="Q39" t="str">
        <f>IFERROR(IF((DATE(2023,7,1) - VLOOKUP(B39,Table6[],3,0)) &lt;=365,"Y","N"),"N")</f>
        <v>Y</v>
      </c>
    </row>
    <row r="40" spans="2:17" x14ac:dyDescent="0.25">
      <c r="B40" s="5" t="s">
        <v>98</v>
      </c>
      <c r="C40" s="5" t="s">
        <v>24</v>
      </c>
      <c r="D40" s="53">
        <f ca="1">IFERROR(NOW()-VLOOKUP(B40,Table6[[#All],[Employee Name]:[Date Joined]],3,0),"")</f>
        <v>3250.9386355324095</v>
      </c>
      <c r="E40" s="17"/>
      <c r="F40" s="44" t="s">
        <v>2</v>
      </c>
      <c r="G40" s="21"/>
      <c r="H40" s="21"/>
      <c r="I40" s="44" t="s">
        <v>2</v>
      </c>
      <c r="J40" s="23"/>
      <c r="K40" s="26">
        <f>COUNTIF('Q3'!$F40:$J40,"yes")</f>
        <v>2</v>
      </c>
      <c r="L40" s="27">
        <f t="shared" si="0"/>
        <v>0</v>
      </c>
      <c r="M40" s="27">
        <f t="shared" si="1"/>
        <v>2</v>
      </c>
      <c r="N40" s="8">
        <f>IFERROR('Q3'!$K40/'Q3'!$M40,"")</f>
        <v>1</v>
      </c>
      <c r="Q40" t="str">
        <f>IFERROR(IF((DATE(2023,7,1) - VLOOKUP(B40,Table6[],3,0)) &lt;=365,"Y","N"),"N")</f>
        <v>N</v>
      </c>
    </row>
    <row r="41" spans="2:17" x14ac:dyDescent="0.25">
      <c r="B41" s="5" t="s">
        <v>99</v>
      </c>
      <c r="C41" s="5" t="s">
        <v>24</v>
      </c>
      <c r="D41" s="53">
        <f ca="1">IFERROR(NOW()-VLOOKUP(B41,Table6[[#All],[Employee Name]:[Date Joined]],3,0),"")</f>
        <v>4797.9386355324095</v>
      </c>
      <c r="E41" s="17"/>
      <c r="F41" s="44" t="s">
        <v>2</v>
      </c>
      <c r="G41" s="21"/>
      <c r="H41" s="21"/>
      <c r="I41" s="44" t="s">
        <v>2</v>
      </c>
      <c r="J41" s="23"/>
      <c r="K41" s="26">
        <f>COUNTIF('Q3'!$F41:$J41,"yes")</f>
        <v>2</v>
      </c>
      <c r="L41" s="27">
        <f t="shared" si="0"/>
        <v>0</v>
      </c>
      <c r="M41" s="27">
        <f t="shared" si="1"/>
        <v>2</v>
      </c>
      <c r="N41" s="8">
        <f>IFERROR('Q3'!$K41/'Q3'!$M41,"")</f>
        <v>1</v>
      </c>
      <c r="Q41" t="str">
        <f>IFERROR(IF((DATE(2023,7,1) - VLOOKUP(B41,Table6[],3,0)) &lt;=365,"Y","N"),"N")</f>
        <v>N</v>
      </c>
    </row>
    <row r="42" spans="2:17" x14ac:dyDescent="0.25">
      <c r="B42" s="5" t="s">
        <v>100</v>
      </c>
      <c r="C42" s="5" t="s">
        <v>25</v>
      </c>
      <c r="D42" s="53">
        <f ca="1">IFERROR(NOW()-VLOOKUP(B42,Table6[[#All],[Employee Name]:[Date Joined]],3,0),"")</f>
        <v>888.93863553240953</v>
      </c>
      <c r="E42" s="17"/>
      <c r="F42" s="44" t="s">
        <v>2</v>
      </c>
      <c r="G42" s="21"/>
      <c r="H42" s="21"/>
      <c r="I42" s="45" t="s">
        <v>3</v>
      </c>
      <c r="J42" s="23"/>
      <c r="K42" s="26">
        <f>COUNTIF('Q3'!$F42:$J42,"yes")</f>
        <v>1</v>
      </c>
      <c r="L42" s="27">
        <f t="shared" si="0"/>
        <v>1</v>
      </c>
      <c r="M42" s="27">
        <f t="shared" si="1"/>
        <v>2</v>
      </c>
      <c r="N42" s="8">
        <f>IFERROR('Q3'!$K42/'Q3'!$M42,"")</f>
        <v>0.5</v>
      </c>
      <c r="Q42" t="str">
        <f>IFERROR(IF((DATE(2023,7,1) - VLOOKUP(B42,Table6[],3,0)) &lt;=365,"Y","N"),"N")</f>
        <v>N</v>
      </c>
    </row>
    <row r="43" spans="2:17" x14ac:dyDescent="0.25">
      <c r="B43" s="5" t="s">
        <v>101</v>
      </c>
      <c r="C43" s="5" t="s">
        <v>25</v>
      </c>
      <c r="D43" s="53">
        <f ca="1">IFERROR(NOW()-VLOOKUP(B43,Table6[[#All],[Employee Name]:[Date Joined]],3,0),"")</f>
        <v>2700.9386355324095</v>
      </c>
      <c r="E43" s="17"/>
      <c r="F43" s="44" t="s">
        <v>2</v>
      </c>
      <c r="G43" s="21"/>
      <c r="H43" s="21"/>
      <c r="I43" s="45" t="s">
        <v>3</v>
      </c>
      <c r="J43" s="23"/>
      <c r="K43" s="26">
        <f>COUNTIF('Q3'!$F43:$J43,"yes")</f>
        <v>1</v>
      </c>
      <c r="L43" s="27">
        <f t="shared" si="0"/>
        <v>1</v>
      </c>
      <c r="M43" s="27">
        <f t="shared" si="1"/>
        <v>2</v>
      </c>
      <c r="N43" s="8">
        <f>IFERROR('Q3'!$K43/'Q3'!$M43,"")</f>
        <v>0.5</v>
      </c>
      <c r="Q43" t="str">
        <f>IFERROR(IF((DATE(2023,7,1) - VLOOKUP(B43,Table6[],3,0)) &lt;=365,"Y","N"),"N")</f>
        <v>N</v>
      </c>
    </row>
    <row r="44" spans="2:17" x14ac:dyDescent="0.25">
      <c r="B44" s="5" t="s">
        <v>102</v>
      </c>
      <c r="C44" s="5" t="s">
        <v>25</v>
      </c>
      <c r="D44" s="53">
        <f ca="1">IFERROR(NOW()-VLOOKUP(B44,Table6[[#All],[Employee Name]:[Date Joined]],3,0),"")</f>
        <v>634.93863553240953</v>
      </c>
      <c r="E44" s="17"/>
      <c r="F44" s="44" t="s">
        <v>2</v>
      </c>
      <c r="G44" s="21"/>
      <c r="H44" s="21"/>
      <c r="I44" s="45" t="s">
        <v>3</v>
      </c>
      <c r="J44" s="23"/>
      <c r="K44" s="26">
        <f>COUNTIF('Q3'!$F44:$J44,"yes")</f>
        <v>1</v>
      </c>
      <c r="L44" s="27">
        <f t="shared" si="0"/>
        <v>1</v>
      </c>
      <c r="M44" s="27">
        <f t="shared" si="1"/>
        <v>2</v>
      </c>
      <c r="N44" s="8">
        <f>IFERROR('Q3'!$K44/'Q3'!$M44,"")</f>
        <v>0.5</v>
      </c>
      <c r="Q44" t="str">
        <f>IFERROR(IF((DATE(2023,7,1) - VLOOKUP(B44,Table6[],3,0)) &lt;=365,"Y","N"),"N")</f>
        <v>N</v>
      </c>
    </row>
    <row r="45" spans="2:17" x14ac:dyDescent="0.25">
      <c r="B45" s="5" t="s">
        <v>103</v>
      </c>
      <c r="C45" s="5" t="s">
        <v>25</v>
      </c>
      <c r="D45" s="53">
        <f ca="1">IFERROR(NOW()-VLOOKUP(B45,Table6[[#All],[Employee Name]:[Date Joined]],3,0),"")</f>
        <v>2791.9386355324095</v>
      </c>
      <c r="E45" s="17"/>
      <c r="F45" s="44" t="s">
        <v>2</v>
      </c>
      <c r="G45" s="21"/>
      <c r="H45" s="21"/>
      <c r="I45" s="45" t="s">
        <v>3</v>
      </c>
      <c r="J45" s="23"/>
      <c r="K45" s="26">
        <f>COUNTIF('Q3'!$F45:$J45,"yes")</f>
        <v>1</v>
      </c>
      <c r="L45" s="27">
        <f t="shared" si="0"/>
        <v>1</v>
      </c>
      <c r="M45" s="27">
        <f t="shared" si="1"/>
        <v>2</v>
      </c>
      <c r="N45" s="8">
        <f>IFERROR('Q3'!$K45/'Q3'!$M45,"")</f>
        <v>0.5</v>
      </c>
      <c r="Q45" t="str">
        <f>IFERROR(IF((DATE(2023,7,1) - VLOOKUP(B45,Table6[],3,0)) &lt;=365,"Y","N"),"N")</f>
        <v>N</v>
      </c>
    </row>
    <row r="46" spans="2:17" x14ac:dyDescent="0.25">
      <c r="B46" s="5" t="s">
        <v>104</v>
      </c>
      <c r="C46" s="5" t="s">
        <v>25</v>
      </c>
      <c r="D46" s="53">
        <f ca="1">IFERROR(NOW()-VLOOKUP(B46,Table6[[#All],[Employee Name]:[Date Joined]],3,0),"")</f>
        <v>1154.9386355324095</v>
      </c>
      <c r="E46" s="17"/>
      <c r="F46" s="44" t="s">
        <v>2</v>
      </c>
      <c r="G46" s="21"/>
      <c r="H46" s="21"/>
      <c r="I46" s="45" t="s">
        <v>3</v>
      </c>
      <c r="J46" s="23"/>
      <c r="K46" s="26">
        <f>COUNTIF('Q3'!$F46:$J46,"yes")</f>
        <v>1</v>
      </c>
      <c r="L46" s="27">
        <f t="shared" si="0"/>
        <v>1</v>
      </c>
      <c r="M46" s="27">
        <f t="shared" si="1"/>
        <v>2</v>
      </c>
      <c r="N46" s="8">
        <f>IFERROR('Q3'!$K46/'Q3'!$M46,"")</f>
        <v>0.5</v>
      </c>
      <c r="Q46" t="str">
        <f>IFERROR(IF((DATE(2023,7,1) - VLOOKUP(B46,Table6[],3,0)) &lt;=365,"Y","N"),"N")</f>
        <v>N</v>
      </c>
    </row>
    <row r="47" spans="2:17" x14ac:dyDescent="0.25">
      <c r="B47" s="5" t="s">
        <v>105</v>
      </c>
      <c r="C47" s="5" t="s">
        <v>25</v>
      </c>
      <c r="D47" s="53">
        <f ca="1">IFERROR(NOW()-VLOOKUP(B47,Table6[[#All],[Employee Name]:[Date Joined]],3,0),"")</f>
        <v>1993.9386355324095</v>
      </c>
      <c r="E47" s="17"/>
      <c r="F47" s="44" t="s">
        <v>2</v>
      </c>
      <c r="G47" s="21"/>
      <c r="H47" s="21"/>
      <c r="I47" s="45" t="s">
        <v>3</v>
      </c>
      <c r="J47" s="23"/>
      <c r="K47" s="26">
        <f>COUNTIF('Q3'!$F47:$J47,"yes")</f>
        <v>1</v>
      </c>
      <c r="L47" s="27">
        <f t="shared" si="0"/>
        <v>1</v>
      </c>
      <c r="M47" s="27">
        <f t="shared" si="1"/>
        <v>2</v>
      </c>
      <c r="N47" s="8">
        <f>IFERROR('Q3'!$K47/'Q3'!$M47,"")</f>
        <v>0.5</v>
      </c>
      <c r="Q47" t="str">
        <f>IFERROR(IF((DATE(2023,7,1) - VLOOKUP(B47,Table6[],3,0)) &lt;=365,"Y","N"),"N")</f>
        <v>N</v>
      </c>
    </row>
    <row r="48" spans="2:17" x14ac:dyDescent="0.25">
      <c r="B48" s="5" t="s">
        <v>106</v>
      </c>
      <c r="C48" s="5" t="s">
        <v>25</v>
      </c>
      <c r="D48" s="53">
        <f ca="1">IFERROR(NOW()-VLOOKUP(B48,Table6[[#All],[Employee Name]:[Date Joined]],3,0),"")</f>
        <v>1539.9386355324095</v>
      </c>
      <c r="E48" s="17"/>
      <c r="F48" s="44" t="s">
        <v>2</v>
      </c>
      <c r="G48" s="21"/>
      <c r="H48" s="21"/>
      <c r="I48" s="44" t="s">
        <v>2</v>
      </c>
      <c r="J48" s="23"/>
      <c r="K48" s="26">
        <f>COUNTIF('Q3'!$F48:$J48,"yes")</f>
        <v>2</v>
      </c>
      <c r="L48" s="27">
        <f t="shared" si="0"/>
        <v>0</v>
      </c>
      <c r="M48" s="27">
        <f t="shared" si="1"/>
        <v>2</v>
      </c>
      <c r="N48" s="8">
        <f>IFERROR('Q3'!$K48/'Q3'!$M48,"")</f>
        <v>1</v>
      </c>
      <c r="Q48" t="str">
        <f>IFERROR(IF((DATE(2023,7,1) - VLOOKUP(B48,Table6[],3,0)) &lt;=365,"Y","N"),"N")</f>
        <v>N</v>
      </c>
    </row>
    <row r="49" spans="2:17" x14ac:dyDescent="0.25">
      <c r="B49" s="5" t="s">
        <v>107</v>
      </c>
      <c r="C49" s="5" t="s">
        <v>25</v>
      </c>
      <c r="D49" s="53">
        <f ca="1">IFERROR(NOW()-VLOOKUP(B49,Table6[[#All],[Employee Name]:[Date Joined]],3,0),"")</f>
        <v>678.93863553240953</v>
      </c>
      <c r="E49" s="17"/>
      <c r="F49" s="44" t="s">
        <v>2</v>
      </c>
      <c r="G49" s="21"/>
      <c r="H49" s="21"/>
      <c r="I49" s="44" t="s">
        <v>2</v>
      </c>
      <c r="J49" s="23"/>
      <c r="K49" s="26">
        <f>COUNTIF('Q3'!$F49:$J49,"yes")</f>
        <v>2</v>
      </c>
      <c r="L49" s="27">
        <f t="shared" si="0"/>
        <v>0</v>
      </c>
      <c r="M49" s="27">
        <f t="shared" si="1"/>
        <v>2</v>
      </c>
      <c r="N49" s="8">
        <f>IFERROR('Q3'!$K49/'Q3'!$M49,"")</f>
        <v>1</v>
      </c>
      <c r="Q49" t="str">
        <f>IFERROR(IF((DATE(2023,7,1) - VLOOKUP(B49,Table6[],3,0)) &lt;=365,"Y","N"),"N")</f>
        <v>N</v>
      </c>
    </row>
    <row r="50" spans="2:17" x14ac:dyDescent="0.25">
      <c r="B50" s="5" t="s">
        <v>108</v>
      </c>
      <c r="C50" s="5" t="s">
        <v>25</v>
      </c>
      <c r="D50" s="53">
        <f ca="1">IFERROR(NOW()-VLOOKUP(B50,Table6[[#All],[Employee Name]:[Date Joined]],3,0),"")</f>
        <v>790.93863553240953</v>
      </c>
      <c r="E50" s="17"/>
      <c r="F50" s="44" t="s">
        <v>2</v>
      </c>
      <c r="G50" s="21"/>
      <c r="H50" s="21"/>
      <c r="I50" s="44" t="s">
        <v>2</v>
      </c>
      <c r="J50" s="23"/>
      <c r="K50" s="26">
        <f>COUNTIF('Q3'!$F50:$J50,"yes")</f>
        <v>2</v>
      </c>
      <c r="L50" s="27">
        <f t="shared" si="0"/>
        <v>0</v>
      </c>
      <c r="M50" s="27">
        <f t="shared" si="1"/>
        <v>2</v>
      </c>
      <c r="N50" s="8">
        <f>IFERROR('Q3'!$K50/'Q3'!$M50,"")</f>
        <v>1</v>
      </c>
      <c r="Q50" t="str">
        <f>IFERROR(IF((DATE(2023,7,1) - VLOOKUP(B50,Table6[],3,0)) &lt;=365,"Y","N"),"N")</f>
        <v>N</v>
      </c>
    </row>
    <row r="51" spans="2:17" x14ac:dyDescent="0.25">
      <c r="B51" s="5" t="s">
        <v>109</v>
      </c>
      <c r="C51" s="5" t="s">
        <v>25</v>
      </c>
      <c r="D51" s="53">
        <f ca="1">IFERROR(NOW()-VLOOKUP(B51,Table6[[#All],[Employee Name]:[Date Joined]],3,0),"")</f>
        <v>2751.9386355324095</v>
      </c>
      <c r="E51" s="17"/>
      <c r="F51" s="44" t="s">
        <v>2</v>
      </c>
      <c r="G51" s="21"/>
      <c r="H51" s="21"/>
      <c r="I51" s="44" t="s">
        <v>2</v>
      </c>
      <c r="J51" s="23"/>
      <c r="K51" s="26">
        <f>COUNTIF('Q3'!$F51:$J51,"yes")</f>
        <v>2</v>
      </c>
      <c r="L51" s="27">
        <f t="shared" si="0"/>
        <v>0</v>
      </c>
      <c r="M51" s="27">
        <f t="shared" si="1"/>
        <v>2</v>
      </c>
      <c r="N51" s="8">
        <f>IFERROR('Q3'!$K51/'Q3'!$M51,"")</f>
        <v>1</v>
      </c>
      <c r="Q51" t="str">
        <f>IFERROR(IF((DATE(2023,7,1) - VLOOKUP(B51,Table6[],3,0)) &lt;=365,"Y","N"),"N")</f>
        <v>N</v>
      </c>
    </row>
    <row r="52" spans="2:17" x14ac:dyDescent="0.25">
      <c r="B52" s="5" t="s">
        <v>110</v>
      </c>
      <c r="C52" s="5" t="s">
        <v>25</v>
      </c>
      <c r="D52" s="53">
        <f ca="1">IFERROR(NOW()-VLOOKUP(B52,Table6[[#All],[Employee Name]:[Date Joined]],3,0),"")</f>
        <v>1056.9386355324095</v>
      </c>
      <c r="E52" s="17"/>
      <c r="F52" s="44" t="s">
        <v>2</v>
      </c>
      <c r="G52" s="21"/>
      <c r="H52" s="21"/>
      <c r="I52" s="44" t="s">
        <v>2</v>
      </c>
      <c r="J52" s="23"/>
      <c r="K52" s="26">
        <f>COUNTIF('Q3'!$F52:$J52,"yes")</f>
        <v>2</v>
      </c>
      <c r="L52" s="27">
        <f t="shared" si="0"/>
        <v>0</v>
      </c>
      <c r="M52" s="27">
        <f t="shared" si="1"/>
        <v>2</v>
      </c>
      <c r="N52" s="8">
        <f>IFERROR('Q3'!$K52/'Q3'!$M52,"")</f>
        <v>1</v>
      </c>
      <c r="Q52" t="str">
        <f>IFERROR(IF((DATE(2023,7,1) - VLOOKUP(B52,Table6[],3,0)) &lt;=365,"Y","N"),"N")</f>
        <v>N</v>
      </c>
    </row>
    <row r="53" spans="2:17" x14ac:dyDescent="0.25">
      <c r="B53" s="5" t="s">
        <v>111</v>
      </c>
      <c r="C53" s="5" t="s">
        <v>25</v>
      </c>
      <c r="D53" s="53">
        <f ca="1">IFERROR(NOW()-VLOOKUP(B53,Table6[[#All],[Employee Name]:[Date Joined]],3,0),"")</f>
        <v>888.93863553240953</v>
      </c>
      <c r="E53" s="17"/>
      <c r="F53" s="44" t="s">
        <v>2</v>
      </c>
      <c r="G53" s="21"/>
      <c r="H53" s="21"/>
      <c r="I53" s="44" t="s">
        <v>2</v>
      </c>
      <c r="J53" s="23"/>
      <c r="K53" s="26">
        <f>COUNTIF('Q3'!$F53:$J53,"yes")</f>
        <v>2</v>
      </c>
      <c r="L53" s="27">
        <f t="shared" si="0"/>
        <v>0</v>
      </c>
      <c r="M53" s="27">
        <f t="shared" si="1"/>
        <v>2</v>
      </c>
      <c r="N53" s="8">
        <f>IFERROR('Q3'!$K53/'Q3'!$M53,"")</f>
        <v>1</v>
      </c>
      <c r="Q53" t="str">
        <f>IFERROR(IF((DATE(2023,7,1) - VLOOKUP(B53,Table6[],3,0)) &lt;=365,"Y","N"),"N")</f>
        <v>N</v>
      </c>
    </row>
    <row r="54" spans="2:17" x14ac:dyDescent="0.25">
      <c r="B54" s="5" t="s">
        <v>112</v>
      </c>
      <c r="C54" s="5" t="s">
        <v>26</v>
      </c>
      <c r="D54" s="53">
        <f ca="1">IFERROR(NOW()-VLOOKUP(B54,Table6[[#All],[Employee Name]:[Date Joined]],3,0),"")</f>
        <v>2939.9386355324095</v>
      </c>
      <c r="E54" s="17"/>
      <c r="F54" s="45" t="s">
        <v>3</v>
      </c>
      <c r="G54" s="21"/>
      <c r="H54" s="21"/>
      <c r="I54" s="44" t="s">
        <v>2</v>
      </c>
      <c r="J54" s="23"/>
      <c r="K54" s="26">
        <f>COUNTIF('Q3'!$F54:$J54,"yes")</f>
        <v>1</v>
      </c>
      <c r="L54" s="27">
        <f t="shared" si="0"/>
        <v>1</v>
      </c>
      <c r="M54" s="27">
        <f t="shared" si="1"/>
        <v>2</v>
      </c>
      <c r="N54" s="8">
        <f>IFERROR('Q3'!$K54/'Q3'!$M54,"")</f>
        <v>0.5</v>
      </c>
      <c r="Q54" t="str">
        <f>IFERROR(IF((DATE(2023,7,1) - VLOOKUP(B54,Table6[],3,0)) &lt;=365,"Y","N"),"N")</f>
        <v>N</v>
      </c>
    </row>
    <row r="55" spans="2:17" x14ac:dyDescent="0.25">
      <c r="B55" s="5" t="s">
        <v>113</v>
      </c>
      <c r="C55" s="5" t="s">
        <v>26</v>
      </c>
      <c r="D55" s="53">
        <f ca="1">IFERROR(NOW()-VLOOKUP(B55,Table6[[#All],[Employee Name]:[Date Joined]],3,0),"")</f>
        <v>761.93863553240953</v>
      </c>
      <c r="E55" s="17"/>
      <c r="F55" s="45" t="s">
        <v>3</v>
      </c>
      <c r="G55" s="21"/>
      <c r="H55" s="21"/>
      <c r="I55" s="44" t="s">
        <v>2</v>
      </c>
      <c r="J55" s="23"/>
      <c r="K55" s="26">
        <f>COUNTIF('Q3'!$F55:$J55,"yes")</f>
        <v>1</v>
      </c>
      <c r="L55" s="27">
        <f t="shared" si="0"/>
        <v>1</v>
      </c>
      <c r="M55" s="27">
        <f t="shared" si="1"/>
        <v>2</v>
      </c>
      <c r="N55" s="8">
        <f>IFERROR('Q3'!$K55/'Q3'!$M55,"")</f>
        <v>0.5</v>
      </c>
      <c r="Q55" t="str">
        <f>IFERROR(IF((DATE(2023,7,1) - VLOOKUP(B55,Table6[],3,0)) &lt;=365,"Y","N"),"N")</f>
        <v>N</v>
      </c>
    </row>
    <row r="56" spans="2:17" x14ac:dyDescent="0.25">
      <c r="B56" s="5" t="s">
        <v>115</v>
      </c>
      <c r="C56" s="5" t="s">
        <v>26</v>
      </c>
      <c r="D56" s="53">
        <f ca="1">IFERROR(NOW()-VLOOKUP(B56,Table6[[#All],[Employee Name]:[Date Joined]],3,0),"")</f>
        <v>761.93863553240953</v>
      </c>
      <c r="E56" s="17"/>
      <c r="F56" s="44" t="s">
        <v>2</v>
      </c>
      <c r="G56" s="21"/>
      <c r="H56" s="21"/>
      <c r="I56" s="45" t="s">
        <v>3</v>
      </c>
      <c r="J56" s="23"/>
      <c r="K56" s="26">
        <f>COUNTIF('Q3'!$F56:$J56,"yes")</f>
        <v>1</v>
      </c>
      <c r="L56" s="27">
        <f t="shared" si="0"/>
        <v>1</v>
      </c>
      <c r="M56" s="27">
        <f t="shared" si="1"/>
        <v>2</v>
      </c>
      <c r="N56" s="8">
        <f>IFERROR('Q3'!$K56/'Q3'!$M56,"")</f>
        <v>0.5</v>
      </c>
      <c r="Q56" t="str">
        <f>IFERROR(IF((DATE(2023,7,1) - VLOOKUP(B56,Table6[],3,0)) &lt;=365,"Y","N"),"N")</f>
        <v>N</v>
      </c>
    </row>
    <row r="57" spans="2:17" x14ac:dyDescent="0.25">
      <c r="B57" s="5" t="s">
        <v>116</v>
      </c>
      <c r="C57" s="5" t="s">
        <v>26</v>
      </c>
      <c r="D57" s="53">
        <f ca="1">IFERROR(NOW()-VLOOKUP(B57,Table6[[#All],[Employee Name]:[Date Joined]],3,0),"")</f>
        <v>692.93863553240953</v>
      </c>
      <c r="E57" s="17"/>
      <c r="F57" s="44" t="s">
        <v>2</v>
      </c>
      <c r="G57" s="21"/>
      <c r="H57" s="21"/>
      <c r="I57" s="44" t="s">
        <v>2</v>
      </c>
      <c r="J57" s="23"/>
      <c r="K57" s="26">
        <f>COUNTIF('Q3'!$F57:$J57,"yes")</f>
        <v>2</v>
      </c>
      <c r="L57" s="27">
        <f t="shared" si="0"/>
        <v>0</v>
      </c>
      <c r="M57" s="27">
        <f t="shared" si="1"/>
        <v>2</v>
      </c>
      <c r="N57" s="8">
        <f>IFERROR('Q3'!$K57/'Q3'!$M57,"")</f>
        <v>1</v>
      </c>
      <c r="Q57" t="str">
        <f>IFERROR(IF((DATE(2023,7,1) - VLOOKUP(B57,Table6[],3,0)) &lt;=365,"Y","N"),"N")</f>
        <v>N</v>
      </c>
    </row>
    <row r="58" spans="2:17" x14ac:dyDescent="0.25">
      <c r="B58" s="5" t="s">
        <v>117</v>
      </c>
      <c r="C58" s="5" t="s">
        <v>26</v>
      </c>
      <c r="D58" s="53">
        <f ca="1">IFERROR(NOW()-VLOOKUP(B58,Table6[[#All],[Employee Name]:[Date Joined]],3,0),"")</f>
        <v>3188.9386355324095</v>
      </c>
      <c r="E58" s="17"/>
      <c r="F58" s="44" t="s">
        <v>2</v>
      </c>
      <c r="G58" s="21"/>
      <c r="H58" s="21"/>
      <c r="I58" s="45" t="s">
        <v>3</v>
      </c>
      <c r="J58" s="23"/>
      <c r="K58" s="26">
        <f>COUNTIF('Q3'!$F58:$J58,"yes")</f>
        <v>1</v>
      </c>
      <c r="L58" s="27">
        <f t="shared" si="0"/>
        <v>1</v>
      </c>
      <c r="M58" s="27">
        <f t="shared" si="1"/>
        <v>2</v>
      </c>
      <c r="N58" s="8">
        <f>IFERROR('Q3'!$K58/'Q3'!$M58,"")</f>
        <v>0.5</v>
      </c>
      <c r="Q58" t="str">
        <f>IFERROR(IF((DATE(2023,7,1) - VLOOKUP(B58,Table6[],3,0)) &lt;=365,"Y","N"),"N")</f>
        <v>N</v>
      </c>
    </row>
    <row r="59" spans="2:17" x14ac:dyDescent="0.25">
      <c r="B59" s="5" t="s">
        <v>118</v>
      </c>
      <c r="C59" s="5" t="s">
        <v>26</v>
      </c>
      <c r="D59" s="53">
        <f ca="1">IFERROR(NOW()-VLOOKUP(B59,Table6[[#All],[Employee Name]:[Date Joined]],3,0),"")</f>
        <v>1348.9386355324095</v>
      </c>
      <c r="E59" s="17"/>
      <c r="F59" s="44" t="s">
        <v>2</v>
      </c>
      <c r="G59" s="21"/>
      <c r="H59" s="21"/>
      <c r="I59" s="45" t="s">
        <v>3</v>
      </c>
      <c r="J59" s="23"/>
      <c r="K59" s="26">
        <f>COUNTIF('Q3'!$F59:$J59,"yes")</f>
        <v>1</v>
      </c>
      <c r="L59" s="27">
        <f t="shared" si="0"/>
        <v>1</v>
      </c>
      <c r="M59" s="27">
        <f t="shared" si="1"/>
        <v>2</v>
      </c>
      <c r="N59" s="8">
        <f>IFERROR('Q3'!$K59/'Q3'!$M59,"")</f>
        <v>0.5</v>
      </c>
      <c r="Q59" t="str">
        <f>IFERROR(IF((DATE(2023,7,1) - VLOOKUP(B59,Table6[],3,0)) &lt;=365,"Y","N"),"N")</f>
        <v>N</v>
      </c>
    </row>
    <row r="60" spans="2:17" x14ac:dyDescent="0.25">
      <c r="B60" s="5" t="s">
        <v>119</v>
      </c>
      <c r="C60" s="5" t="s">
        <v>26</v>
      </c>
      <c r="D60" s="53">
        <f ca="1">IFERROR(NOW()-VLOOKUP(B60,Table6[[#All],[Employee Name]:[Date Joined]],3,0),"")</f>
        <v>1348.9386355324095</v>
      </c>
      <c r="E60" s="17"/>
      <c r="F60" s="44" t="s">
        <v>2</v>
      </c>
      <c r="G60" s="21"/>
      <c r="H60" s="21"/>
      <c r="I60" s="44" t="s">
        <v>2</v>
      </c>
      <c r="J60" s="23"/>
      <c r="K60" s="26">
        <f>COUNTIF('Q3'!$F60:$J60,"yes")</f>
        <v>2</v>
      </c>
      <c r="L60" s="27">
        <f t="shared" si="0"/>
        <v>0</v>
      </c>
      <c r="M60" s="27">
        <f t="shared" si="1"/>
        <v>2</v>
      </c>
      <c r="N60" s="8">
        <f>IFERROR('Q3'!$K60/'Q3'!$M60,"")</f>
        <v>1</v>
      </c>
      <c r="Q60" t="str">
        <f>IFERROR(IF((DATE(2023,7,1) - VLOOKUP(B60,Table6[],3,0)) &lt;=365,"Y","N"),"N")</f>
        <v>N</v>
      </c>
    </row>
    <row r="61" spans="2:17" x14ac:dyDescent="0.25">
      <c r="B61" s="5" t="s">
        <v>120</v>
      </c>
      <c r="C61" s="5" t="s">
        <v>26</v>
      </c>
      <c r="D61" s="53">
        <f ca="1">IFERROR(NOW()-VLOOKUP(B61,Table6[[#All],[Employee Name]:[Date Joined]],3,0),"")</f>
        <v>2869.9386355324095</v>
      </c>
      <c r="E61" s="17"/>
      <c r="F61" s="44" t="s">
        <v>2</v>
      </c>
      <c r="G61" s="21"/>
      <c r="H61" s="21"/>
      <c r="I61" s="45" t="s">
        <v>3</v>
      </c>
      <c r="J61" s="23"/>
      <c r="K61" s="26">
        <f>COUNTIF('Q3'!$F61:$J61,"yes")</f>
        <v>1</v>
      </c>
      <c r="L61" s="27">
        <f t="shared" si="0"/>
        <v>1</v>
      </c>
      <c r="M61" s="27">
        <f t="shared" si="1"/>
        <v>2</v>
      </c>
      <c r="N61" s="8">
        <f>IFERROR('Q3'!$K61/'Q3'!$M61,"")</f>
        <v>0.5</v>
      </c>
      <c r="Q61" t="str">
        <f>IFERROR(IF((DATE(2023,7,1) - VLOOKUP(B61,Table6[],3,0)) &lt;=365,"Y","N"),"N")</f>
        <v>N</v>
      </c>
    </row>
    <row r="62" spans="2:17" x14ac:dyDescent="0.25">
      <c r="B62" s="5" t="s">
        <v>121</v>
      </c>
      <c r="C62" s="5" t="s">
        <v>26</v>
      </c>
      <c r="D62" s="53">
        <f ca="1">IFERROR(NOW()-VLOOKUP(B62,Table6[[#All],[Employee Name]:[Date Joined]],3,0),"")</f>
        <v>2180.9386355324095</v>
      </c>
      <c r="E62" s="17"/>
      <c r="F62" s="44" t="s">
        <v>2</v>
      </c>
      <c r="G62" s="21"/>
      <c r="H62" s="21"/>
      <c r="I62" s="44" t="s">
        <v>2</v>
      </c>
      <c r="J62" s="23"/>
      <c r="K62" s="26">
        <f>COUNTIF('Q3'!$F62:$J62,"yes")</f>
        <v>2</v>
      </c>
      <c r="L62" s="27">
        <f t="shared" si="0"/>
        <v>0</v>
      </c>
      <c r="M62" s="27">
        <f t="shared" si="1"/>
        <v>2</v>
      </c>
      <c r="N62" s="8">
        <f>IFERROR('Q3'!$K62/'Q3'!$M62,"")</f>
        <v>1</v>
      </c>
      <c r="Q62" t="str">
        <f>IFERROR(IF((DATE(2023,7,1) - VLOOKUP(B62,Table6[],3,0)) &lt;=365,"Y","N"),"N")</f>
        <v>N</v>
      </c>
    </row>
    <row r="63" spans="2:17" x14ac:dyDescent="0.25">
      <c r="B63" s="5" t="s">
        <v>122</v>
      </c>
      <c r="C63" s="5" t="s">
        <v>26</v>
      </c>
      <c r="D63" s="53">
        <f ca="1">IFERROR(NOW()-VLOOKUP(B63,Table6[[#All],[Employee Name]:[Date Joined]],3,0),"")</f>
        <v>1070.9386355324095</v>
      </c>
      <c r="E63" s="17"/>
      <c r="F63" s="44" t="s">
        <v>2</v>
      </c>
      <c r="G63" s="21"/>
      <c r="H63" s="21"/>
      <c r="I63" s="44" t="s">
        <v>2</v>
      </c>
      <c r="J63" s="23"/>
      <c r="K63" s="26">
        <f>COUNTIF('Q3'!$F63:$J63,"yes")</f>
        <v>2</v>
      </c>
      <c r="L63" s="27">
        <f t="shared" si="0"/>
        <v>0</v>
      </c>
      <c r="M63" s="27">
        <f t="shared" si="1"/>
        <v>2</v>
      </c>
      <c r="N63" s="8">
        <f>IFERROR('Q3'!$K63/'Q3'!$M63,"")</f>
        <v>1</v>
      </c>
      <c r="Q63" t="str">
        <f>IFERROR(IF((DATE(2023,7,1) - VLOOKUP(B63,Table6[],3,0)) &lt;=365,"Y","N"),"N")</f>
        <v>N</v>
      </c>
    </row>
    <row r="64" spans="2:17" x14ac:dyDescent="0.25">
      <c r="B64" s="5" t="s">
        <v>123</v>
      </c>
      <c r="C64" s="5" t="s">
        <v>26</v>
      </c>
      <c r="D64" s="53">
        <f ca="1">IFERROR(NOW()-VLOOKUP(B64,Table6[[#All],[Employee Name]:[Date Joined]],3,0),"")</f>
        <v>2756.9386355324095</v>
      </c>
      <c r="E64" s="17"/>
      <c r="F64" s="44" t="s">
        <v>2</v>
      </c>
      <c r="G64" s="21"/>
      <c r="H64" s="21"/>
      <c r="I64" s="45" t="s">
        <v>3</v>
      </c>
      <c r="J64" s="23"/>
      <c r="K64" s="26">
        <f>COUNTIF('Q3'!$F64:$J64,"yes")</f>
        <v>1</v>
      </c>
      <c r="L64" s="27">
        <f t="shared" si="0"/>
        <v>1</v>
      </c>
      <c r="M64" s="27">
        <f t="shared" si="1"/>
        <v>2</v>
      </c>
      <c r="N64" s="8">
        <f>IFERROR('Q3'!$K64/'Q3'!$M64,"")</f>
        <v>0.5</v>
      </c>
      <c r="Q64" t="str">
        <f>IFERROR(IF((DATE(2023,7,1) - VLOOKUP(B64,Table6[],3,0)) &lt;=365,"Y","N"),"N")</f>
        <v>N</v>
      </c>
    </row>
    <row r="65" spans="2:17" x14ac:dyDescent="0.25">
      <c r="B65" s="5" t="s">
        <v>124</v>
      </c>
      <c r="C65" s="5" t="s">
        <v>26</v>
      </c>
      <c r="D65" s="53">
        <f ca="1">IFERROR(NOW()-VLOOKUP(B65,Table6[[#All],[Employee Name]:[Date Joined]],3,0),"")</f>
        <v>6255.9386355324095</v>
      </c>
      <c r="E65" s="17"/>
      <c r="F65" s="44" t="s">
        <v>2</v>
      </c>
      <c r="G65" s="21"/>
      <c r="H65" s="21"/>
      <c r="I65" s="45" t="s">
        <v>3</v>
      </c>
      <c r="J65" s="23"/>
      <c r="K65" s="26">
        <f>COUNTIF('Q3'!$F65:$J65,"yes")</f>
        <v>1</v>
      </c>
      <c r="L65" s="27">
        <f t="shared" si="0"/>
        <v>1</v>
      </c>
      <c r="M65" s="27">
        <f t="shared" si="1"/>
        <v>2</v>
      </c>
      <c r="N65" s="8">
        <f>IFERROR('Q3'!$K65/'Q3'!$M65,"")</f>
        <v>0.5</v>
      </c>
      <c r="Q65" t="str">
        <f>IFERROR(IF((DATE(2023,7,1) - VLOOKUP(B65,Table6[],3,0)) &lt;=365,"Y","N"),"N")</f>
        <v>N</v>
      </c>
    </row>
    <row r="66" spans="2:17" x14ac:dyDescent="0.25">
      <c r="B66" s="5" t="s">
        <v>125</v>
      </c>
      <c r="C66" s="5" t="s">
        <v>26</v>
      </c>
      <c r="D66" s="53">
        <f ca="1">IFERROR(NOW()-VLOOKUP(B66,Table6[[#All],[Employee Name]:[Date Joined]],3,0),"")</f>
        <v>1132.9386355324095</v>
      </c>
      <c r="E66" s="17"/>
      <c r="F66" s="44" t="s">
        <v>2</v>
      </c>
      <c r="G66" s="21"/>
      <c r="H66" s="21"/>
      <c r="I66" s="45" t="s">
        <v>3</v>
      </c>
      <c r="J66" s="23"/>
      <c r="K66" s="26">
        <f>COUNTIF('Q3'!$F66:$J66,"yes")</f>
        <v>1</v>
      </c>
      <c r="L66" s="27">
        <f t="shared" ref="L66:L128" si="2">COUNTIF(E66:J66,"No")</f>
        <v>1</v>
      </c>
      <c r="M66" s="27">
        <f t="shared" si="1"/>
        <v>2</v>
      </c>
      <c r="N66" s="8">
        <f>IFERROR('Q3'!$K66/'Q3'!$M66,"")</f>
        <v>0.5</v>
      </c>
      <c r="Q66" t="str">
        <f>IFERROR(IF((DATE(2023,7,1) - VLOOKUP(B66,Table6[],3,0)) &lt;=365,"Y","N"),"N")</f>
        <v>N</v>
      </c>
    </row>
    <row r="67" spans="2:17" x14ac:dyDescent="0.25">
      <c r="B67" s="5" t="s">
        <v>126</v>
      </c>
      <c r="C67" s="5" t="s">
        <v>26</v>
      </c>
      <c r="D67" s="53">
        <f ca="1">IFERROR(NOW()-VLOOKUP(B67,Table6[[#All],[Employee Name]:[Date Joined]],3,0),"")</f>
        <v>1056.9386355324095</v>
      </c>
      <c r="E67" s="17"/>
      <c r="F67" s="44" t="s">
        <v>2</v>
      </c>
      <c r="G67" s="21"/>
      <c r="H67" s="21"/>
      <c r="I67" s="45" t="s">
        <v>3</v>
      </c>
      <c r="J67" s="23"/>
      <c r="K67" s="26">
        <f>COUNTIF('Q3'!$F67:$J67,"yes")</f>
        <v>1</v>
      </c>
      <c r="L67" s="27">
        <f t="shared" si="2"/>
        <v>1</v>
      </c>
      <c r="M67" s="27">
        <f t="shared" ref="M67:M129" si="3">K67+L67</f>
        <v>2</v>
      </c>
      <c r="N67" s="8">
        <f>IFERROR('Q3'!$K67/'Q3'!$M67,"")</f>
        <v>0.5</v>
      </c>
      <c r="Q67" t="str">
        <f>IFERROR(IF((DATE(2023,7,1) - VLOOKUP(B67,Table6[],3,0)) &lt;=365,"Y","N"),"N")</f>
        <v>N</v>
      </c>
    </row>
    <row r="68" spans="2:17" x14ac:dyDescent="0.25">
      <c r="B68" s="5" t="s">
        <v>127</v>
      </c>
      <c r="C68" s="5" t="s">
        <v>26</v>
      </c>
      <c r="D68" s="53">
        <f ca="1">IFERROR(NOW()-VLOOKUP(B68,Table6[[#All],[Employee Name]:[Date Joined]],3,0),"")</f>
        <v>664.93863553240953</v>
      </c>
      <c r="E68" s="17"/>
      <c r="F68" s="44" t="s">
        <v>2</v>
      </c>
      <c r="G68" s="21"/>
      <c r="H68" s="21"/>
      <c r="I68" s="45" t="s">
        <v>3</v>
      </c>
      <c r="J68" s="23"/>
      <c r="K68" s="26">
        <f>COUNTIF('Q3'!$F68:$J68,"yes")</f>
        <v>1</v>
      </c>
      <c r="L68" s="27">
        <f t="shared" si="2"/>
        <v>1</v>
      </c>
      <c r="M68" s="27">
        <f t="shared" si="3"/>
        <v>2</v>
      </c>
      <c r="N68" s="8">
        <f>IFERROR('Q3'!$K68/'Q3'!$M68,"")</f>
        <v>0.5</v>
      </c>
      <c r="Q68" t="str">
        <f>IFERROR(IF((DATE(2023,7,1) - VLOOKUP(B68,Table6[],3,0)) &lt;=365,"Y","N"),"N")</f>
        <v>N</v>
      </c>
    </row>
    <row r="69" spans="2:17" x14ac:dyDescent="0.25">
      <c r="B69" s="5" t="s">
        <v>128</v>
      </c>
      <c r="C69" s="5" t="s">
        <v>27</v>
      </c>
      <c r="D69" s="53">
        <f ca="1">IFERROR(NOW()-VLOOKUP(B69,Table6[[#All],[Employee Name]:[Date Joined]],3,0),"")</f>
        <v>664.93863553240953</v>
      </c>
      <c r="E69" s="17"/>
      <c r="F69" s="44" t="s">
        <v>2</v>
      </c>
      <c r="G69" s="21"/>
      <c r="H69" s="21"/>
      <c r="I69" s="44" t="s">
        <v>2</v>
      </c>
      <c r="J69" s="23"/>
      <c r="K69" s="26">
        <f>COUNTIF('Q3'!$F69:$J69,"yes")</f>
        <v>2</v>
      </c>
      <c r="L69" s="27">
        <f t="shared" si="2"/>
        <v>0</v>
      </c>
      <c r="M69" s="27">
        <f t="shared" si="3"/>
        <v>2</v>
      </c>
      <c r="N69" s="8">
        <f>IFERROR('Q3'!$K69/'Q3'!$M69,"")</f>
        <v>1</v>
      </c>
      <c r="Q69" t="str">
        <f>IFERROR(IF((DATE(2023,7,1) - VLOOKUP(B69,Table6[],3,0)) &lt;=365,"Y","N"),"N")</f>
        <v>N</v>
      </c>
    </row>
    <row r="70" spans="2:17" x14ac:dyDescent="0.25">
      <c r="B70" s="5" t="s">
        <v>137</v>
      </c>
      <c r="C70" s="5" t="s">
        <v>27</v>
      </c>
      <c r="D70" s="53">
        <f ca="1">IFERROR(NOW()-VLOOKUP(B70,Table6[[#All],[Employee Name]:[Date Joined]],3,0),"")</f>
        <v>286.93863553240953</v>
      </c>
      <c r="E70" s="17"/>
      <c r="F70" s="44" t="s">
        <v>2</v>
      </c>
      <c r="G70" s="21"/>
      <c r="H70" s="21"/>
      <c r="I70" s="45" t="s">
        <v>3</v>
      </c>
      <c r="J70" s="23"/>
      <c r="K70" s="26">
        <f>COUNTIF('Q3'!$F70:$J70,"yes")</f>
        <v>1</v>
      </c>
      <c r="L70" s="27">
        <f t="shared" si="2"/>
        <v>1</v>
      </c>
      <c r="M70" s="27">
        <f t="shared" si="3"/>
        <v>2</v>
      </c>
      <c r="N70" s="8">
        <f>IFERROR('Q3'!$K70/'Q3'!$M70,"")</f>
        <v>0.5</v>
      </c>
      <c r="Q70" t="str">
        <f>IFERROR(IF((DATE(2023,7,1) - VLOOKUP(B70,Table6[],3,0)) &lt;=365,"Y","N"),"N")</f>
        <v>Y</v>
      </c>
    </row>
    <row r="71" spans="2:17" x14ac:dyDescent="0.25">
      <c r="B71" s="5" t="s">
        <v>131</v>
      </c>
      <c r="C71" s="5" t="s">
        <v>27</v>
      </c>
      <c r="D71" s="53">
        <f ca="1">IFERROR(NOW()-VLOOKUP(B71,Table6[[#All],[Employee Name]:[Date Joined]],3,0),"")</f>
        <v>272.93863553240953</v>
      </c>
      <c r="E71" s="17"/>
      <c r="F71" s="44" t="s">
        <v>2</v>
      </c>
      <c r="G71" s="21"/>
      <c r="H71" s="21"/>
      <c r="I71" s="44" t="s">
        <v>2</v>
      </c>
      <c r="J71" s="23"/>
      <c r="K71" s="26">
        <f>COUNTIF('Q3'!$F71:$J71,"yes")</f>
        <v>2</v>
      </c>
      <c r="L71" s="27">
        <f t="shared" si="2"/>
        <v>0</v>
      </c>
      <c r="M71" s="27">
        <f t="shared" si="3"/>
        <v>2</v>
      </c>
      <c r="N71" s="8">
        <f>IFERROR('Q3'!$K71/'Q3'!$M71,"")</f>
        <v>1</v>
      </c>
      <c r="Q71" t="str">
        <f>IFERROR(IF((DATE(2023,7,1) - VLOOKUP(B71,Table6[],3,0)) &lt;=365,"Y","N"),"N")</f>
        <v>Y</v>
      </c>
    </row>
    <row r="72" spans="2:17" x14ac:dyDescent="0.25">
      <c r="B72" s="5" t="s">
        <v>129</v>
      </c>
      <c r="C72" s="5" t="s">
        <v>27</v>
      </c>
      <c r="D72" s="53">
        <f ca="1">IFERROR(NOW()-VLOOKUP(B72,Table6[[#All],[Employee Name]:[Date Joined]],3,0),"")</f>
        <v>2608.9386355324095</v>
      </c>
      <c r="E72" s="17"/>
      <c r="F72" s="45" t="s">
        <v>3</v>
      </c>
      <c r="G72" s="21"/>
      <c r="H72" s="21"/>
      <c r="I72" s="45" t="s">
        <v>3</v>
      </c>
      <c r="J72" s="23"/>
      <c r="K72" s="26">
        <f>COUNTIF('Q3'!$F72:$J72,"yes")</f>
        <v>0</v>
      </c>
      <c r="L72" s="27">
        <f t="shared" si="2"/>
        <v>2</v>
      </c>
      <c r="M72" s="27">
        <f t="shared" si="3"/>
        <v>2</v>
      </c>
      <c r="N72" s="8">
        <f>IFERROR('Q3'!$K72/'Q3'!$M72,"")</f>
        <v>0</v>
      </c>
      <c r="Q72" t="str">
        <f>IFERROR(IF((DATE(2023,7,1) - VLOOKUP(B72,Table6[],3,0)) &lt;=365,"Y","N"),"N")</f>
        <v>N</v>
      </c>
    </row>
    <row r="73" spans="2:17" x14ac:dyDescent="0.25">
      <c r="B73" s="5" t="s">
        <v>130</v>
      </c>
      <c r="C73" s="5" t="s">
        <v>27</v>
      </c>
      <c r="D73" s="53">
        <f ca="1">IFERROR(NOW()-VLOOKUP(B73,Table6[[#All],[Employee Name]:[Date Joined]],3,0),"")</f>
        <v>3639.9386355324095</v>
      </c>
      <c r="E73" s="17"/>
      <c r="F73" s="44" t="s">
        <v>2</v>
      </c>
      <c r="G73" s="21"/>
      <c r="H73" s="21"/>
      <c r="I73" s="44" t="s">
        <v>2</v>
      </c>
      <c r="J73" s="23"/>
      <c r="K73" s="26">
        <f>COUNTIF('Q3'!$F73:$J73,"yes")</f>
        <v>2</v>
      </c>
      <c r="L73" s="27">
        <f t="shared" si="2"/>
        <v>0</v>
      </c>
      <c r="M73" s="27">
        <f t="shared" si="3"/>
        <v>2</v>
      </c>
      <c r="N73" s="8">
        <f>IFERROR('Q3'!$K73/'Q3'!$M73,"")</f>
        <v>1</v>
      </c>
      <c r="Q73" t="str">
        <f>IFERROR(IF((DATE(2023,7,1) - VLOOKUP(B73,Table6[],3,0)) &lt;=365,"Y","N"),"N")</f>
        <v>N</v>
      </c>
    </row>
    <row r="74" spans="2:17" x14ac:dyDescent="0.25">
      <c r="B74" s="5" t="s">
        <v>132</v>
      </c>
      <c r="C74" s="5" t="s">
        <v>27</v>
      </c>
      <c r="D74" s="53">
        <f ca="1">IFERROR(NOW()-VLOOKUP(B74,Table6[[#All],[Employee Name]:[Date Joined]],3,0),"")</f>
        <v>727.93863553240953</v>
      </c>
      <c r="E74" s="17"/>
      <c r="F74" s="44" t="s">
        <v>2</v>
      </c>
      <c r="G74" s="21"/>
      <c r="H74" s="21"/>
      <c r="I74" s="44" t="s">
        <v>2</v>
      </c>
      <c r="J74" s="23"/>
      <c r="K74" s="26">
        <f>COUNTIF('Q3'!$F74:$J74,"yes")</f>
        <v>2</v>
      </c>
      <c r="L74" s="27">
        <f t="shared" si="2"/>
        <v>0</v>
      </c>
      <c r="M74" s="27">
        <f t="shared" si="3"/>
        <v>2</v>
      </c>
      <c r="N74" s="8">
        <f>IFERROR('Q3'!$K74/'Q3'!$M74,"")</f>
        <v>1</v>
      </c>
      <c r="Q74" t="str">
        <f>IFERROR(IF((DATE(2023,7,1) - VLOOKUP(B74,Table6[],3,0)) &lt;=365,"Y","N"),"N")</f>
        <v>N</v>
      </c>
    </row>
    <row r="75" spans="2:17" x14ac:dyDescent="0.25">
      <c r="B75" s="5" t="s">
        <v>133</v>
      </c>
      <c r="C75" s="5" t="s">
        <v>27</v>
      </c>
      <c r="D75" s="53">
        <f ca="1">IFERROR(NOW()-VLOOKUP(B75,Table6[[#All],[Employee Name]:[Date Joined]],3,0),"")</f>
        <v>1496.9386355324095</v>
      </c>
      <c r="E75" s="17"/>
      <c r="F75" s="44" t="s">
        <v>2</v>
      </c>
      <c r="G75" s="21"/>
      <c r="H75" s="21"/>
      <c r="I75" s="44" t="s">
        <v>2</v>
      </c>
      <c r="J75" s="23"/>
      <c r="K75" s="26">
        <f>COUNTIF('Q3'!$F75:$J75,"yes")</f>
        <v>2</v>
      </c>
      <c r="L75" s="27">
        <f t="shared" si="2"/>
        <v>0</v>
      </c>
      <c r="M75" s="27">
        <f t="shared" si="3"/>
        <v>2</v>
      </c>
      <c r="N75" s="8">
        <f>IFERROR('Q3'!$K75/'Q3'!$M75,"")</f>
        <v>1</v>
      </c>
      <c r="Q75" t="str">
        <f>IFERROR(IF((DATE(2023,7,1) - VLOOKUP(B75,Table6[],3,0)) &lt;=365,"Y","N"),"N")</f>
        <v>N</v>
      </c>
    </row>
    <row r="76" spans="2:17" x14ac:dyDescent="0.25">
      <c r="B76" s="5" t="s">
        <v>134</v>
      </c>
      <c r="C76" s="5" t="s">
        <v>27</v>
      </c>
      <c r="D76" s="53">
        <f ca="1">IFERROR(NOW()-VLOOKUP(B76,Table6[[#All],[Employee Name]:[Date Joined]],3,0),"")</f>
        <v>1965.9386355324095</v>
      </c>
      <c r="E76" s="17"/>
      <c r="F76" s="45" t="s">
        <v>3</v>
      </c>
      <c r="G76" s="21"/>
      <c r="H76" s="21"/>
      <c r="I76" s="45" t="s">
        <v>3</v>
      </c>
      <c r="J76" s="23"/>
      <c r="K76" s="26">
        <f>COUNTIF('Q3'!$F76:$J76,"yes")</f>
        <v>0</v>
      </c>
      <c r="L76" s="27">
        <f t="shared" si="2"/>
        <v>2</v>
      </c>
      <c r="M76" s="27">
        <f t="shared" si="3"/>
        <v>2</v>
      </c>
      <c r="N76" s="8">
        <f>IFERROR('Q3'!$K76/'Q3'!$M76,"")</f>
        <v>0</v>
      </c>
      <c r="Q76" t="str">
        <f>IFERROR(IF((DATE(2023,7,1) - VLOOKUP(B76,Table6[],3,0)) &lt;=365,"Y","N"),"N")</f>
        <v>N</v>
      </c>
    </row>
    <row r="77" spans="2:17" x14ac:dyDescent="0.25">
      <c r="B77" s="5" t="s">
        <v>135</v>
      </c>
      <c r="C77" s="5" t="s">
        <v>27</v>
      </c>
      <c r="D77" s="53">
        <f ca="1">IFERROR(NOW()-VLOOKUP(B77,Table6[[#All],[Employee Name]:[Date Joined]],3,0),"")</f>
        <v>447.93863553240953</v>
      </c>
      <c r="E77" s="17"/>
      <c r="F77" s="44" t="s">
        <v>2</v>
      </c>
      <c r="G77" s="21"/>
      <c r="H77" s="21"/>
      <c r="I77" s="45" t="s">
        <v>3</v>
      </c>
      <c r="J77" s="23"/>
      <c r="K77" s="26">
        <f>COUNTIF('Q3'!$F77:$J77,"yes")</f>
        <v>1</v>
      </c>
      <c r="L77" s="27">
        <f t="shared" si="2"/>
        <v>1</v>
      </c>
      <c r="M77" s="27">
        <f t="shared" si="3"/>
        <v>2</v>
      </c>
      <c r="N77" s="8">
        <f>IFERROR('Q3'!$K77/'Q3'!$M77,"")</f>
        <v>0.5</v>
      </c>
      <c r="Q77" t="str">
        <f>IFERROR(IF((DATE(2023,7,1) - VLOOKUP(B77,Table6[],3,0)) &lt;=365,"Y","N"),"N")</f>
        <v>Y</v>
      </c>
    </row>
    <row r="78" spans="2:17" x14ac:dyDescent="0.25">
      <c r="B78" s="5" t="s">
        <v>136</v>
      </c>
      <c r="C78" s="5" t="s">
        <v>27</v>
      </c>
      <c r="D78" s="53">
        <f ca="1">IFERROR(NOW()-VLOOKUP(B78,Table6[[#All],[Employee Name]:[Date Joined]],3,0),"")</f>
        <v>2470.9386355324095</v>
      </c>
      <c r="E78" s="17"/>
      <c r="F78" s="44" t="s">
        <v>2</v>
      </c>
      <c r="G78" s="21"/>
      <c r="H78" s="21"/>
      <c r="I78" s="44" t="s">
        <v>2</v>
      </c>
      <c r="J78" s="23"/>
      <c r="K78" s="26">
        <f>COUNTIF('Q3'!$F78:$J78,"yes")</f>
        <v>2</v>
      </c>
      <c r="L78" s="27">
        <f t="shared" si="2"/>
        <v>0</v>
      </c>
      <c r="M78" s="27">
        <f t="shared" si="3"/>
        <v>2</v>
      </c>
      <c r="N78" s="8">
        <f>IFERROR('Q3'!$K78/'Q3'!$M78,"")</f>
        <v>1</v>
      </c>
      <c r="Q78" t="str">
        <f>IFERROR(IF((DATE(2023,7,1) - VLOOKUP(B78,Table6[],3,0)) &lt;=365,"Y","N"),"N")</f>
        <v>N</v>
      </c>
    </row>
    <row r="79" spans="2:17" x14ac:dyDescent="0.25">
      <c r="B79" s="5" t="s">
        <v>139</v>
      </c>
      <c r="C79" s="5" t="s">
        <v>27</v>
      </c>
      <c r="D79" s="53">
        <f ca="1">IFERROR(NOW()-VLOOKUP(B79,Table6[[#All],[Employee Name]:[Date Joined]],3,0),"")</f>
        <v>600.93863553240953</v>
      </c>
      <c r="E79" s="17"/>
      <c r="F79" s="44" t="s">
        <v>2</v>
      </c>
      <c r="G79" s="21"/>
      <c r="H79" s="21"/>
      <c r="I79" s="44" t="s">
        <v>2</v>
      </c>
      <c r="J79" s="23"/>
      <c r="K79" s="26">
        <f>COUNTIF('Q3'!$F79:$J79,"yes")</f>
        <v>2</v>
      </c>
      <c r="L79" s="27">
        <f t="shared" si="2"/>
        <v>0</v>
      </c>
      <c r="M79" s="27">
        <f t="shared" si="3"/>
        <v>2</v>
      </c>
      <c r="N79" s="8">
        <f>IFERROR('Q3'!$K79/'Q3'!$M79,"")</f>
        <v>1</v>
      </c>
      <c r="Q79" t="str">
        <f>IFERROR(IF((DATE(2023,7,1) - VLOOKUP(B79,Table6[],3,0)) &lt;=365,"Y","N"),"N")</f>
        <v>Y</v>
      </c>
    </row>
    <row r="80" spans="2:17" x14ac:dyDescent="0.25">
      <c r="B80" s="5" t="s">
        <v>140</v>
      </c>
      <c r="C80" s="5" t="s">
        <v>27</v>
      </c>
      <c r="D80" s="53">
        <f ca="1">IFERROR(NOW()-VLOOKUP(B80,Table6[[#All],[Employee Name]:[Date Joined]],3,0),"")</f>
        <v>761.93863553240953</v>
      </c>
      <c r="E80" s="17"/>
      <c r="F80" s="44" t="s">
        <v>2</v>
      </c>
      <c r="G80" s="21"/>
      <c r="H80" s="21"/>
      <c r="I80" s="44" t="s">
        <v>2</v>
      </c>
      <c r="J80" s="23"/>
      <c r="K80" s="26">
        <f>COUNTIF('Q3'!$F80:$J80,"yes")</f>
        <v>2</v>
      </c>
      <c r="L80" s="27">
        <f t="shared" si="2"/>
        <v>0</v>
      </c>
      <c r="M80" s="27">
        <f t="shared" si="3"/>
        <v>2</v>
      </c>
      <c r="N80" s="8">
        <f>IFERROR('Q3'!$K80/'Q3'!$M80,"")</f>
        <v>1</v>
      </c>
      <c r="Q80" t="str">
        <f>IFERROR(IF((DATE(2023,7,1) - VLOOKUP(B80,Table6[],3,0)) &lt;=365,"Y","N"),"N")</f>
        <v>N</v>
      </c>
    </row>
    <row r="81" spans="2:17" x14ac:dyDescent="0.25">
      <c r="B81" s="5" t="s">
        <v>142</v>
      </c>
      <c r="C81" s="5" t="s">
        <v>28</v>
      </c>
      <c r="D81" s="53">
        <f ca="1">IFERROR(NOW()-VLOOKUP(B81,Table6[[#All],[Employee Name]:[Date Joined]],3,0),"")</f>
        <v>1166.9386355324095</v>
      </c>
      <c r="E81" s="17"/>
      <c r="F81" s="44" t="s">
        <v>2</v>
      </c>
      <c r="G81" s="21"/>
      <c r="H81" s="21"/>
      <c r="I81" s="44" t="s">
        <v>2</v>
      </c>
      <c r="J81" s="23"/>
      <c r="K81" s="26">
        <f>COUNTIF('Q3'!$F81:$J81,"yes")</f>
        <v>2</v>
      </c>
      <c r="L81" s="27">
        <f t="shared" si="2"/>
        <v>0</v>
      </c>
      <c r="M81" s="27">
        <f t="shared" si="3"/>
        <v>2</v>
      </c>
      <c r="N81" s="8">
        <f>IFERROR('Q3'!$K81/'Q3'!$M81,"")</f>
        <v>1</v>
      </c>
      <c r="Q81" t="str">
        <f>IFERROR(IF((DATE(2023,7,1) - VLOOKUP(B81,Table6[],3,0)) &lt;=365,"Y","N"),"N")</f>
        <v>N</v>
      </c>
    </row>
    <row r="82" spans="2:17" x14ac:dyDescent="0.25">
      <c r="B82" s="5" t="s">
        <v>143</v>
      </c>
      <c r="C82" s="5" t="s">
        <v>28</v>
      </c>
      <c r="D82" s="53">
        <f ca="1">IFERROR(NOW()-VLOOKUP(B82,Table6[[#All],[Employee Name]:[Date Joined]],3,0),"")</f>
        <v>6688.9386355324095</v>
      </c>
      <c r="E82" s="17"/>
      <c r="F82" s="44" t="s">
        <v>2</v>
      </c>
      <c r="G82" s="21"/>
      <c r="H82" s="21"/>
      <c r="I82" s="45" t="s">
        <v>3</v>
      </c>
      <c r="J82" s="23"/>
      <c r="K82" s="26">
        <f>COUNTIF('Q3'!$F82:$J82,"yes")</f>
        <v>1</v>
      </c>
      <c r="L82" s="27">
        <f t="shared" si="2"/>
        <v>1</v>
      </c>
      <c r="M82" s="27">
        <f t="shared" si="3"/>
        <v>2</v>
      </c>
      <c r="N82" s="8">
        <f>IFERROR('Q3'!$K82/'Q3'!$M82,"")</f>
        <v>0.5</v>
      </c>
      <c r="Q82" t="str">
        <f>IFERROR(IF((DATE(2023,7,1) - VLOOKUP(B82,Table6[],3,0)) &lt;=365,"Y","N"),"N")</f>
        <v>N</v>
      </c>
    </row>
    <row r="83" spans="2:17" x14ac:dyDescent="0.25">
      <c r="B83" s="5" t="s">
        <v>144</v>
      </c>
      <c r="C83" s="5" t="s">
        <v>28</v>
      </c>
      <c r="D83" s="53">
        <f ca="1">IFERROR(NOW()-VLOOKUP(B83,Table6[[#All],[Employee Name]:[Date Joined]],3,0),"")</f>
        <v>3729.9386355324095</v>
      </c>
      <c r="E83" s="17"/>
      <c r="F83" s="44" t="s">
        <v>2</v>
      </c>
      <c r="G83" s="21"/>
      <c r="H83" s="21"/>
      <c r="I83" s="45" t="s">
        <v>3</v>
      </c>
      <c r="J83" s="23"/>
      <c r="K83" s="26">
        <f>COUNTIF('Q3'!$F83:$J83,"yes")</f>
        <v>1</v>
      </c>
      <c r="L83" s="27">
        <f t="shared" si="2"/>
        <v>1</v>
      </c>
      <c r="M83" s="27">
        <f t="shared" si="3"/>
        <v>2</v>
      </c>
      <c r="N83" s="8">
        <f>IFERROR('Q3'!$K83/'Q3'!$M83,"")</f>
        <v>0.5</v>
      </c>
      <c r="Q83" t="str">
        <f>IFERROR(IF((DATE(2023,7,1) - VLOOKUP(B83,Table6[],3,0)) &lt;=365,"Y","N"),"N")</f>
        <v>N</v>
      </c>
    </row>
    <row r="84" spans="2:17" x14ac:dyDescent="0.25">
      <c r="B84" s="5" t="s">
        <v>145</v>
      </c>
      <c r="C84" s="5" t="s">
        <v>28</v>
      </c>
      <c r="D84" s="53">
        <f ca="1">IFERROR(NOW()-VLOOKUP(B84,Table6[[#All],[Employee Name]:[Date Joined]],3,0),"")</f>
        <v>1817.9386355324095</v>
      </c>
      <c r="E84" s="17"/>
      <c r="F84" s="44" t="s">
        <v>2</v>
      </c>
      <c r="G84" s="21"/>
      <c r="H84" s="21"/>
      <c r="I84" s="45" t="s">
        <v>3</v>
      </c>
      <c r="J84" s="23"/>
      <c r="K84" s="26">
        <f>COUNTIF('Q3'!$F84:$J84,"yes")</f>
        <v>1</v>
      </c>
      <c r="L84" s="27">
        <f t="shared" si="2"/>
        <v>1</v>
      </c>
      <c r="M84" s="27">
        <f t="shared" si="3"/>
        <v>2</v>
      </c>
      <c r="N84" s="8">
        <f>IFERROR('Q3'!$K84/'Q3'!$M84,"")</f>
        <v>0.5</v>
      </c>
      <c r="Q84" t="str">
        <f>IFERROR(IF((DATE(2023,7,1) - VLOOKUP(B84,Table6[],3,0)) &lt;=365,"Y","N"),"N")</f>
        <v>N</v>
      </c>
    </row>
    <row r="85" spans="2:17" x14ac:dyDescent="0.25">
      <c r="B85" s="5" t="s">
        <v>146</v>
      </c>
      <c r="C85" s="5" t="s">
        <v>28</v>
      </c>
      <c r="D85" s="53">
        <f ca="1">IFERROR(NOW()-VLOOKUP(B85,Table6[[#All],[Employee Name]:[Date Joined]],3,0),"")</f>
        <v>356.93863553240953</v>
      </c>
      <c r="E85" s="17"/>
      <c r="F85" s="44" t="s">
        <v>2</v>
      </c>
      <c r="G85" s="21"/>
      <c r="H85" s="21"/>
      <c r="I85" s="44" t="s">
        <v>2</v>
      </c>
      <c r="J85" s="23"/>
      <c r="K85" s="26">
        <f>COUNTIF('Q3'!$F85:$J85,"yes")</f>
        <v>2</v>
      </c>
      <c r="L85" s="27">
        <f t="shared" si="2"/>
        <v>0</v>
      </c>
      <c r="M85" s="27">
        <f t="shared" si="3"/>
        <v>2</v>
      </c>
      <c r="N85" s="8">
        <f>IFERROR('Q3'!$K85/'Q3'!$M85,"")</f>
        <v>1</v>
      </c>
      <c r="Q85" t="str">
        <f>IFERROR(IF((DATE(2023,7,1) - VLOOKUP(B85,Table6[],3,0)) &lt;=365,"Y","N"),"N")</f>
        <v>Y</v>
      </c>
    </row>
    <row r="86" spans="2:17" x14ac:dyDescent="0.25">
      <c r="B86" s="5" t="s">
        <v>147</v>
      </c>
      <c r="C86" s="5" t="s">
        <v>28</v>
      </c>
      <c r="D86" s="53">
        <f ca="1">IFERROR(NOW()-VLOOKUP(B86,Table6[[#All],[Employee Name]:[Date Joined]],3,0),"")</f>
        <v>2196.9386355324095</v>
      </c>
      <c r="E86" s="17"/>
      <c r="F86" s="44" t="s">
        <v>2</v>
      </c>
      <c r="G86" s="21"/>
      <c r="H86" s="21"/>
      <c r="I86" s="44" t="s">
        <v>2</v>
      </c>
      <c r="J86" s="23"/>
      <c r="K86" s="26">
        <f>COUNTIF('Q3'!$F86:$J86,"yes")</f>
        <v>2</v>
      </c>
      <c r="L86" s="27">
        <f t="shared" si="2"/>
        <v>0</v>
      </c>
      <c r="M86" s="27">
        <f t="shared" si="3"/>
        <v>2</v>
      </c>
      <c r="N86" s="8">
        <f>IFERROR('Q3'!$K86/'Q3'!$M86,"")</f>
        <v>1</v>
      </c>
      <c r="Q86" t="str">
        <f>IFERROR(IF((DATE(2023,7,1) - VLOOKUP(B86,Table6[],3,0)) &lt;=365,"Y","N"),"N")</f>
        <v>N</v>
      </c>
    </row>
    <row r="87" spans="2:17" x14ac:dyDescent="0.25">
      <c r="B87" s="5" t="s">
        <v>149</v>
      </c>
      <c r="C87" s="5" t="s">
        <v>28</v>
      </c>
      <c r="D87" s="53">
        <f ca="1">IFERROR(NOW()-VLOOKUP(B87,Table6[[#All],[Employee Name]:[Date Joined]],3,0),"")</f>
        <v>929.93863553240953</v>
      </c>
      <c r="E87" s="17"/>
      <c r="F87" s="44" t="s">
        <v>2</v>
      </c>
      <c r="G87" s="21"/>
      <c r="H87" s="21"/>
      <c r="I87" s="44" t="s">
        <v>2</v>
      </c>
      <c r="J87" s="23"/>
      <c r="K87" s="26">
        <f>COUNTIF('Q3'!$F87:$J87,"yes")</f>
        <v>2</v>
      </c>
      <c r="L87" s="27">
        <f t="shared" si="2"/>
        <v>0</v>
      </c>
      <c r="M87" s="27">
        <f t="shared" si="3"/>
        <v>2</v>
      </c>
      <c r="N87" s="8">
        <f>IFERROR('Q3'!$K87/'Q3'!$M87,"")</f>
        <v>1</v>
      </c>
      <c r="Q87" t="str">
        <f>IFERROR(IF((DATE(2023,7,1) - VLOOKUP(B87,Table6[],3,0)) &lt;=365,"Y","N"),"N")</f>
        <v>N</v>
      </c>
    </row>
    <row r="88" spans="2:17" x14ac:dyDescent="0.25">
      <c r="B88" s="5" t="s">
        <v>254</v>
      </c>
      <c r="C88" s="5" t="s">
        <v>28</v>
      </c>
      <c r="D88" s="53">
        <f ca="1">IFERROR(NOW()-VLOOKUP(B88,Table6[[#All],[Employee Name]:[Date Joined]],3,0),"")</f>
        <v>195.93863553240953</v>
      </c>
      <c r="E88" s="17"/>
      <c r="F88" s="46" t="s">
        <v>44</v>
      </c>
      <c r="G88" s="21"/>
      <c r="H88" s="21"/>
      <c r="I88" s="46" t="s">
        <v>44</v>
      </c>
      <c r="J88" s="23"/>
      <c r="K88" s="26">
        <f>COUNTIF('Q3'!$F88:$J88,"yes")</f>
        <v>0</v>
      </c>
      <c r="L88" s="27">
        <f t="shared" si="2"/>
        <v>0</v>
      </c>
      <c r="M88" s="27">
        <f t="shared" si="3"/>
        <v>0</v>
      </c>
      <c r="N88" s="8" t="str">
        <f>IFERROR('Q3'!$K88/'Q3'!$M88,"")</f>
        <v/>
      </c>
      <c r="Q88" t="str">
        <f>IFERROR(IF((DATE(2023,7,1) - VLOOKUP(B88,Table6[],3,0)) &lt;=365,"Y","N"),"N")</f>
        <v>Y</v>
      </c>
    </row>
    <row r="89" spans="2:17" x14ac:dyDescent="0.25">
      <c r="B89" s="5" t="s">
        <v>151</v>
      </c>
      <c r="C89" s="5" t="s">
        <v>28</v>
      </c>
      <c r="D89" s="59">
        <f ca="1">IFERROR(NOW()-VLOOKUP(B89,Table6[[#All],[Employee Name]:[Date Joined]],3,0),"")</f>
        <v>629.93863553240953</v>
      </c>
      <c r="E89" s="17"/>
      <c r="F89" s="44" t="s">
        <v>2</v>
      </c>
      <c r="G89" s="21"/>
      <c r="H89" s="21"/>
      <c r="I89" s="44" t="s">
        <v>2</v>
      </c>
      <c r="J89" s="23"/>
      <c r="K89" s="26">
        <f>COUNTIF('Q3'!$F89:$J89,"yes")</f>
        <v>2</v>
      </c>
      <c r="L89" s="27">
        <f t="shared" si="2"/>
        <v>0</v>
      </c>
      <c r="M89" s="27">
        <f t="shared" si="3"/>
        <v>2</v>
      </c>
      <c r="N89" s="8">
        <f>IFERROR('Q3'!$K89/'Q3'!$M89,"")</f>
        <v>1</v>
      </c>
      <c r="Q89" t="str">
        <f>IFERROR(IF((DATE(2023,7,1) - VLOOKUP(B89,Table6[],3,0)) &lt;=365,"Y","N"),"N")</f>
        <v>Y</v>
      </c>
    </row>
    <row r="90" spans="2:17" x14ac:dyDescent="0.25">
      <c r="B90" s="5" t="s">
        <v>152</v>
      </c>
      <c r="C90" s="5" t="s">
        <v>28</v>
      </c>
      <c r="D90" s="59">
        <f ca="1">IFERROR(NOW()-VLOOKUP(B90,Table6[[#All],[Employee Name]:[Date Joined]],3,0),"")</f>
        <v>797.93863553240953</v>
      </c>
      <c r="E90" s="17"/>
      <c r="F90" s="44" t="s">
        <v>2</v>
      </c>
      <c r="G90" s="21"/>
      <c r="H90" s="21"/>
      <c r="I90" s="44" t="s">
        <v>2</v>
      </c>
      <c r="J90" s="23"/>
      <c r="K90" s="26">
        <f>COUNTIF('Q3'!$F90:$J90,"yes")</f>
        <v>2</v>
      </c>
      <c r="L90" s="27">
        <f t="shared" si="2"/>
        <v>0</v>
      </c>
      <c r="M90" s="27">
        <f t="shared" si="3"/>
        <v>2</v>
      </c>
      <c r="N90" s="8">
        <f>IFERROR('Q3'!$K90/'Q3'!$M90,"")</f>
        <v>1</v>
      </c>
      <c r="Q90" t="str">
        <f>IFERROR(IF((DATE(2023,7,1) - VLOOKUP(B90,Table6[],3,0)) &lt;=365,"Y","N"),"N")</f>
        <v>N</v>
      </c>
    </row>
    <row r="91" spans="2:17" x14ac:dyDescent="0.25">
      <c r="B91" s="5" t="s">
        <v>154</v>
      </c>
      <c r="C91" s="5" t="s">
        <v>28</v>
      </c>
      <c r="D91" s="59">
        <f ca="1">IFERROR(NOW()-VLOOKUP(B91,Table6[[#All],[Employee Name]:[Date Joined]],3,0),"")</f>
        <v>1068.9386355324095</v>
      </c>
      <c r="E91" s="17"/>
      <c r="F91" s="44" t="s">
        <v>2</v>
      </c>
      <c r="G91" s="21"/>
      <c r="H91" s="21"/>
      <c r="I91" s="45" t="s">
        <v>3</v>
      </c>
      <c r="J91" s="23"/>
      <c r="K91" s="26">
        <f>COUNTIF('Q3'!$F91:$J91,"yes")</f>
        <v>1</v>
      </c>
      <c r="L91" s="27">
        <f t="shared" si="2"/>
        <v>1</v>
      </c>
      <c r="M91" s="27">
        <f t="shared" si="3"/>
        <v>2</v>
      </c>
      <c r="N91" s="8">
        <f>IFERROR('Q3'!$K91/'Q3'!$M91,"")</f>
        <v>0.5</v>
      </c>
      <c r="Q91" t="str">
        <f>IFERROR(IF((DATE(2023,7,1) - VLOOKUP(B91,Table6[],3,0)) &lt;=365,"Y","N"),"N")</f>
        <v>N</v>
      </c>
    </row>
    <row r="92" spans="2:17" x14ac:dyDescent="0.25">
      <c r="B92" s="5" t="s">
        <v>255</v>
      </c>
      <c r="C92" s="5" t="s">
        <v>28</v>
      </c>
      <c r="D92" s="59" t="str">
        <f ca="1">IFERROR(NOW()-VLOOKUP(B92,Table6[[#All],[Employee Name]:[Date Joined]],3,0),"")</f>
        <v/>
      </c>
      <c r="E92" s="17"/>
      <c r="F92" s="46" t="s">
        <v>44</v>
      </c>
      <c r="G92" s="21"/>
      <c r="H92" s="21"/>
      <c r="I92" s="46" t="s">
        <v>44</v>
      </c>
      <c r="J92" s="23"/>
      <c r="K92" s="26">
        <f>COUNTIF('Q3'!$F92:$J92,"yes")</f>
        <v>0</v>
      </c>
      <c r="L92" s="27">
        <f t="shared" si="2"/>
        <v>0</v>
      </c>
      <c r="M92" s="27">
        <f t="shared" si="3"/>
        <v>0</v>
      </c>
      <c r="N92" s="8" t="str">
        <f>IFERROR('Q3'!$K92/'Q3'!$M92,"")</f>
        <v/>
      </c>
      <c r="Q92" t="str">
        <f>IFERROR(IF((DATE(2023,7,1) - VLOOKUP(B92,Table6[],3,0)) &lt;=365,"Y","N"),"N")</f>
        <v>N</v>
      </c>
    </row>
    <row r="93" spans="2:17" x14ac:dyDescent="0.25">
      <c r="B93" s="5" t="s">
        <v>155</v>
      </c>
      <c r="C93" s="5" t="s">
        <v>28</v>
      </c>
      <c r="D93" s="59">
        <f ca="1">IFERROR(NOW()-VLOOKUP(B93,Table6[[#All],[Employee Name]:[Date Joined]],3,0),"")</f>
        <v>153.93863553240953</v>
      </c>
      <c r="E93" s="17"/>
      <c r="F93" s="46" t="s">
        <v>44</v>
      </c>
      <c r="G93" s="21"/>
      <c r="H93" s="21"/>
      <c r="I93" s="46" t="s">
        <v>44</v>
      </c>
      <c r="J93" s="23"/>
      <c r="K93" s="26">
        <f>COUNTIF('Q3'!$F93:$J93,"yes")</f>
        <v>0</v>
      </c>
      <c r="L93" s="27">
        <f t="shared" si="2"/>
        <v>0</v>
      </c>
      <c r="M93" s="27">
        <f t="shared" si="3"/>
        <v>0</v>
      </c>
      <c r="N93" s="8" t="str">
        <f>IFERROR('Q3'!$K93/'Q3'!$M93,"")</f>
        <v/>
      </c>
      <c r="Q93" t="str">
        <f>IFERROR(IF((DATE(2023,7,1) - VLOOKUP(B93,Table6[],3,0)) &lt;=365,"Y","N"),"N")</f>
        <v>Y</v>
      </c>
    </row>
    <row r="94" spans="2:17" x14ac:dyDescent="0.25">
      <c r="B94" s="5" t="s">
        <v>156</v>
      </c>
      <c r="C94" s="5" t="s">
        <v>28</v>
      </c>
      <c r="D94" s="59">
        <f ca="1">IFERROR(NOW()-VLOOKUP(B94,Table6[[#All],[Employee Name]:[Date Joined]],3,0),"")</f>
        <v>433.93863553240953</v>
      </c>
      <c r="E94" s="17"/>
      <c r="F94" s="44" t="s">
        <v>2</v>
      </c>
      <c r="G94" s="21"/>
      <c r="H94" s="21"/>
      <c r="I94" s="44" t="s">
        <v>2</v>
      </c>
      <c r="J94" s="23"/>
      <c r="K94" s="26">
        <f>COUNTIF('Q3'!$F94:$J94,"yes")</f>
        <v>2</v>
      </c>
      <c r="L94" s="27">
        <f t="shared" si="2"/>
        <v>0</v>
      </c>
      <c r="M94" s="27">
        <f t="shared" si="3"/>
        <v>2</v>
      </c>
      <c r="N94" s="8">
        <f>IFERROR('Q3'!$K94/'Q3'!$M94,"")</f>
        <v>1</v>
      </c>
      <c r="Q94" t="str">
        <f>IFERROR(IF((DATE(2023,7,1) - VLOOKUP(B94,Table6[],3,0)) &lt;=365,"Y","N"),"N")</f>
        <v>Y</v>
      </c>
    </row>
    <row r="95" spans="2:17" x14ac:dyDescent="0.25">
      <c r="B95" s="5" t="s">
        <v>157</v>
      </c>
      <c r="C95" s="5" t="s">
        <v>36</v>
      </c>
      <c r="D95" s="59">
        <f ca="1">IFERROR(NOW()-VLOOKUP(B95,Table6[[#All],[Employee Name]:[Date Joined]],3,0),"")</f>
        <v>5921.9386355324095</v>
      </c>
      <c r="E95" s="17"/>
      <c r="F95" s="44" t="s">
        <v>2</v>
      </c>
      <c r="G95" s="21"/>
      <c r="H95" s="21"/>
      <c r="I95" s="44" t="s">
        <v>2</v>
      </c>
      <c r="J95" s="23"/>
      <c r="K95" s="26">
        <f>COUNTIF('Q3'!$F95:$J95,"yes")</f>
        <v>2</v>
      </c>
      <c r="L95" s="27">
        <f t="shared" si="2"/>
        <v>0</v>
      </c>
      <c r="M95" s="27">
        <f t="shared" si="3"/>
        <v>2</v>
      </c>
      <c r="N95" s="8">
        <f>IFERROR('Q3'!$K95/'Q3'!$M95,"")</f>
        <v>1</v>
      </c>
      <c r="Q95" t="str">
        <f>IFERROR(IF((DATE(2023,7,1) - VLOOKUP(B95,Table6[],3,0)) &lt;=365,"Y","N"),"N")</f>
        <v>N</v>
      </c>
    </row>
    <row r="96" spans="2:17" x14ac:dyDescent="0.25">
      <c r="B96" s="5" t="s">
        <v>158</v>
      </c>
      <c r="C96" s="5" t="s">
        <v>36</v>
      </c>
      <c r="D96" s="59">
        <f ca="1">IFERROR(NOW()-VLOOKUP(B96,Table6[[#All],[Employee Name]:[Date Joined]],3,0),"")</f>
        <v>937.93863553240953</v>
      </c>
      <c r="E96" s="17"/>
      <c r="F96" s="44" t="s">
        <v>2</v>
      </c>
      <c r="G96" s="21"/>
      <c r="H96" s="21"/>
      <c r="I96" s="45" t="s">
        <v>3</v>
      </c>
      <c r="J96" s="23"/>
      <c r="K96" s="26">
        <f>COUNTIF('Q3'!$F96:$J96,"yes")</f>
        <v>1</v>
      </c>
      <c r="L96" s="27">
        <f t="shared" si="2"/>
        <v>1</v>
      </c>
      <c r="M96" s="27">
        <f t="shared" si="3"/>
        <v>2</v>
      </c>
      <c r="N96" s="8">
        <f>IFERROR('Q3'!$K96/'Q3'!$M96,"")</f>
        <v>0.5</v>
      </c>
      <c r="Q96" t="str">
        <f>IFERROR(IF((DATE(2023,7,1) - VLOOKUP(B96,Table6[],3,0)) &lt;=365,"Y","N"),"N")</f>
        <v>N</v>
      </c>
    </row>
    <row r="97" spans="2:17" x14ac:dyDescent="0.25">
      <c r="B97" s="5" t="s">
        <v>159</v>
      </c>
      <c r="C97" s="5" t="s">
        <v>36</v>
      </c>
      <c r="D97" s="59">
        <f ca="1">IFERROR(NOW()-VLOOKUP(B97,Table6[[#All],[Employee Name]:[Date Joined]],3,0),"")</f>
        <v>412.93863553240953</v>
      </c>
      <c r="E97" s="17"/>
      <c r="F97" s="44" t="s">
        <v>2</v>
      </c>
      <c r="G97" s="21"/>
      <c r="H97" s="21"/>
      <c r="I97" s="45" t="s">
        <v>3</v>
      </c>
      <c r="J97" s="23"/>
      <c r="K97" s="26">
        <f>COUNTIF('Q3'!$F97:$J97,"yes")</f>
        <v>1</v>
      </c>
      <c r="L97" s="27">
        <f t="shared" si="2"/>
        <v>1</v>
      </c>
      <c r="M97" s="27">
        <f t="shared" si="3"/>
        <v>2</v>
      </c>
      <c r="N97" s="8">
        <f>IFERROR('Q3'!$K97/'Q3'!$M97,"")</f>
        <v>0.5</v>
      </c>
      <c r="Q97" t="str">
        <f>IFERROR(IF((DATE(2023,7,1) - VLOOKUP(B97,Table6[],3,0)) &lt;=365,"Y","N"),"N")</f>
        <v>Y</v>
      </c>
    </row>
    <row r="98" spans="2:17" x14ac:dyDescent="0.25">
      <c r="B98" s="5" t="s">
        <v>161</v>
      </c>
      <c r="C98" s="5" t="s">
        <v>9</v>
      </c>
      <c r="D98" s="59">
        <f ca="1">IFERROR(NOW()-VLOOKUP(B98,Table6[[#All],[Employee Name]:[Date Joined]],3,0),"")</f>
        <v>895.93863553240953</v>
      </c>
      <c r="E98" s="17"/>
      <c r="F98" s="44" t="s">
        <v>2</v>
      </c>
      <c r="G98" s="21"/>
      <c r="H98" s="21"/>
      <c r="I98" s="45" t="s">
        <v>3</v>
      </c>
      <c r="J98" s="23"/>
      <c r="K98" s="26">
        <f>COUNTIF('Q3'!$F98:$J98,"yes")</f>
        <v>1</v>
      </c>
      <c r="L98" s="27">
        <f t="shared" si="2"/>
        <v>1</v>
      </c>
      <c r="M98" s="27">
        <f t="shared" si="3"/>
        <v>2</v>
      </c>
      <c r="N98" s="8">
        <f>IFERROR('Q3'!$K98/'Q3'!$M98,"")</f>
        <v>0.5</v>
      </c>
      <c r="Q98" t="str">
        <f>IFERROR(IF((DATE(2023,7,1) - VLOOKUP(B98,Table6[],3,0)) &lt;=365,"Y","N"),"N")</f>
        <v>N</v>
      </c>
    </row>
    <row r="99" spans="2:17" x14ac:dyDescent="0.25">
      <c r="B99" s="5" t="s">
        <v>162</v>
      </c>
      <c r="C99" s="5" t="s">
        <v>9</v>
      </c>
      <c r="D99" s="59">
        <f ca="1">IFERROR(NOW()-VLOOKUP(B99,Table6[[#All],[Employee Name]:[Date Joined]],3,0),"")</f>
        <v>6718.9386355324095</v>
      </c>
      <c r="E99" s="17"/>
      <c r="F99" s="44" t="s">
        <v>2</v>
      </c>
      <c r="G99" s="21"/>
      <c r="H99" s="21"/>
      <c r="I99" s="45" t="s">
        <v>3</v>
      </c>
      <c r="J99" s="23"/>
      <c r="K99" s="26">
        <f>COUNTIF('Q3'!$F99:$J99,"yes")</f>
        <v>1</v>
      </c>
      <c r="L99" s="27">
        <f t="shared" si="2"/>
        <v>1</v>
      </c>
      <c r="M99" s="27">
        <f t="shared" si="3"/>
        <v>2</v>
      </c>
      <c r="N99" s="8">
        <f>IFERROR('Q3'!$K99/'Q3'!$M99,"")</f>
        <v>0.5</v>
      </c>
      <c r="Q99" t="str">
        <f>IFERROR(IF((DATE(2023,7,1) - VLOOKUP(B99,Table6[],3,0)) &lt;=365,"Y","N"),"N")</f>
        <v>N</v>
      </c>
    </row>
    <row r="100" spans="2:17" x14ac:dyDescent="0.25">
      <c r="B100" s="5" t="s">
        <v>164</v>
      </c>
      <c r="C100" s="5" t="s">
        <v>9</v>
      </c>
      <c r="D100" s="59">
        <f ca="1">IFERROR(NOW()-VLOOKUP(B100,Table6[[#All],[Employee Name]:[Date Joined]],3,0),"")</f>
        <v>6598.9386355324095</v>
      </c>
      <c r="E100" s="17"/>
      <c r="F100" s="44" t="s">
        <v>2</v>
      </c>
      <c r="G100" s="21"/>
      <c r="H100" s="21"/>
      <c r="I100" s="44" t="s">
        <v>2</v>
      </c>
      <c r="J100" s="23"/>
      <c r="K100" s="26">
        <f>COUNTIF('Q3'!$F100:$J100,"yes")</f>
        <v>2</v>
      </c>
      <c r="L100" s="27">
        <f t="shared" si="2"/>
        <v>0</v>
      </c>
      <c r="M100" s="27">
        <f t="shared" si="3"/>
        <v>2</v>
      </c>
      <c r="N100" s="8">
        <f>IFERROR('Q3'!$K100/'Q3'!$M100,"")</f>
        <v>1</v>
      </c>
      <c r="Q100" t="str">
        <f>IFERROR(IF((DATE(2023,7,1) - VLOOKUP(B100,Table6[],3,0)) &lt;=365,"Y","N"),"N")</f>
        <v>N</v>
      </c>
    </row>
    <row r="101" spans="2:17" x14ac:dyDescent="0.25">
      <c r="B101" s="5" t="s">
        <v>165</v>
      </c>
      <c r="C101" s="5" t="s">
        <v>9</v>
      </c>
      <c r="D101" s="59">
        <f ca="1">IFERROR(NOW()-VLOOKUP(B101,Table6[[#All],[Employee Name]:[Date Joined]],3,0),"")</f>
        <v>342.93863553240953</v>
      </c>
      <c r="E101" s="17"/>
      <c r="F101" s="44" t="s">
        <v>2</v>
      </c>
      <c r="G101" s="21"/>
      <c r="H101" s="21"/>
      <c r="I101" s="44" t="s">
        <v>2</v>
      </c>
      <c r="J101" s="23"/>
      <c r="K101" s="26">
        <f>COUNTIF('Q3'!$F101:$J101,"yes")</f>
        <v>2</v>
      </c>
      <c r="L101" s="27">
        <f t="shared" si="2"/>
        <v>0</v>
      </c>
      <c r="M101" s="27">
        <f t="shared" si="3"/>
        <v>2</v>
      </c>
      <c r="N101" s="8">
        <f>IFERROR('Q3'!$K101/'Q3'!$M101,"")</f>
        <v>1</v>
      </c>
      <c r="Q101" t="str">
        <f>IFERROR(IF((DATE(2023,7,1) - VLOOKUP(B101,Table6[],3,0)) &lt;=365,"Y","N"),"N")</f>
        <v>Y</v>
      </c>
    </row>
    <row r="102" spans="2:17" x14ac:dyDescent="0.25">
      <c r="B102" s="5" t="s">
        <v>166</v>
      </c>
      <c r="C102" s="5" t="s">
        <v>29</v>
      </c>
      <c r="D102" s="59">
        <f ca="1">IFERROR(NOW()-VLOOKUP(B102,Table6[[#All],[Employee Name]:[Date Joined]],3,0),"")</f>
        <v>509.93863553240953</v>
      </c>
      <c r="E102" s="17"/>
      <c r="F102" s="44" t="s">
        <v>2</v>
      </c>
      <c r="G102" s="21"/>
      <c r="H102" s="21"/>
      <c r="I102" s="44" t="s">
        <v>2</v>
      </c>
      <c r="J102" s="23"/>
      <c r="K102" s="26">
        <f>COUNTIF('Q3'!$F102:$J102,"yes")</f>
        <v>2</v>
      </c>
      <c r="L102" s="27">
        <f t="shared" si="2"/>
        <v>0</v>
      </c>
      <c r="M102" s="27">
        <f t="shared" si="3"/>
        <v>2</v>
      </c>
      <c r="N102" s="8">
        <f>IFERROR('Q3'!$K102/'Q3'!$M102,"")</f>
        <v>1</v>
      </c>
      <c r="Q102" t="str">
        <f>IFERROR(IF((DATE(2023,7,1) - VLOOKUP(B102,Table6[],3,0)) &lt;=365,"Y","N"),"N")</f>
        <v>Y</v>
      </c>
    </row>
    <row r="103" spans="2:17" x14ac:dyDescent="0.25">
      <c r="B103" s="5" t="s">
        <v>167</v>
      </c>
      <c r="C103" s="5" t="s">
        <v>29</v>
      </c>
      <c r="D103" s="59">
        <f ca="1">IFERROR(NOW()-VLOOKUP(B103,Table6[[#All],[Employee Name]:[Date Joined]],3,0),"")</f>
        <v>559.93863553240953</v>
      </c>
      <c r="E103" s="17"/>
      <c r="F103" s="44" t="s">
        <v>2</v>
      </c>
      <c r="G103" s="21"/>
      <c r="H103" s="21"/>
      <c r="I103" s="44" t="s">
        <v>2</v>
      </c>
      <c r="J103" s="23"/>
      <c r="K103" s="26">
        <f>COUNTIF('Q3'!$F103:$J103,"yes")</f>
        <v>2</v>
      </c>
      <c r="L103" s="27">
        <f t="shared" si="2"/>
        <v>0</v>
      </c>
      <c r="M103" s="27">
        <f t="shared" si="3"/>
        <v>2</v>
      </c>
      <c r="N103" s="8">
        <f>IFERROR('Q3'!$K103/'Q3'!$M103,"")</f>
        <v>1</v>
      </c>
      <c r="Q103" t="str">
        <f>IFERROR(IF((DATE(2023,7,1) - VLOOKUP(B103,Table6[],3,0)) &lt;=365,"Y","N"),"N")</f>
        <v>Y</v>
      </c>
    </row>
    <row r="104" spans="2:17" x14ac:dyDescent="0.25">
      <c r="B104" s="5" t="s">
        <v>168</v>
      </c>
      <c r="C104" s="5" t="s">
        <v>29</v>
      </c>
      <c r="D104" s="59">
        <f ca="1">IFERROR(NOW()-VLOOKUP(B104,Table6[[#All],[Employee Name]:[Date Joined]],3,0),"")</f>
        <v>1749.9386355324095</v>
      </c>
      <c r="E104" s="17"/>
      <c r="F104" s="44" t="s">
        <v>2</v>
      </c>
      <c r="G104" s="21"/>
      <c r="H104" s="21"/>
      <c r="I104" s="44" t="s">
        <v>2</v>
      </c>
      <c r="J104" s="23"/>
      <c r="K104" s="26">
        <f>COUNTIF('Q3'!$F104:$J104,"yes")</f>
        <v>2</v>
      </c>
      <c r="L104" s="27">
        <f t="shared" si="2"/>
        <v>0</v>
      </c>
      <c r="M104" s="27">
        <f t="shared" si="3"/>
        <v>2</v>
      </c>
      <c r="N104" s="8">
        <f>IFERROR('Q3'!$K104/'Q3'!$M104,"")</f>
        <v>1</v>
      </c>
      <c r="Q104" t="str">
        <f>IFERROR(IF((DATE(2023,7,1) - VLOOKUP(B104,Table6[],3,0)) &lt;=365,"Y","N"),"N")</f>
        <v>N</v>
      </c>
    </row>
    <row r="105" spans="2:17" x14ac:dyDescent="0.25">
      <c r="B105" s="5" t="s">
        <v>169</v>
      </c>
      <c r="C105" s="5" t="s">
        <v>29</v>
      </c>
      <c r="D105" s="59">
        <f ca="1">IFERROR(NOW()-VLOOKUP(B105,Table6[[#All],[Employee Name]:[Date Joined]],3,0),"")</f>
        <v>4253.9386355324095</v>
      </c>
      <c r="E105" s="17"/>
      <c r="F105" s="45" t="s">
        <v>3</v>
      </c>
      <c r="G105" s="21"/>
      <c r="H105" s="21"/>
      <c r="I105" s="44" t="s">
        <v>2</v>
      </c>
      <c r="J105" s="23"/>
      <c r="K105" s="26">
        <f>COUNTIF('Q3'!$F105:$J105,"yes")</f>
        <v>1</v>
      </c>
      <c r="L105" s="27">
        <f t="shared" si="2"/>
        <v>1</v>
      </c>
      <c r="M105" s="27">
        <f t="shared" si="3"/>
        <v>2</v>
      </c>
      <c r="N105" s="8">
        <f>IFERROR('Q3'!$K105/'Q3'!$M105,"")</f>
        <v>0.5</v>
      </c>
      <c r="Q105" t="str">
        <f>IFERROR(IF((DATE(2023,7,1) - VLOOKUP(B105,Table6[],3,0)) &lt;=365,"Y","N"),"N")</f>
        <v>N</v>
      </c>
    </row>
    <row r="106" spans="2:17" x14ac:dyDescent="0.25">
      <c r="B106" s="5" t="s">
        <v>170</v>
      </c>
      <c r="C106" s="5" t="s">
        <v>29</v>
      </c>
      <c r="D106" s="59">
        <f ca="1">IFERROR(NOW()-VLOOKUP(B106,Table6[[#All],[Employee Name]:[Date Joined]],3,0),"")</f>
        <v>720.93863553240953</v>
      </c>
      <c r="E106" s="17"/>
      <c r="F106" s="44" t="s">
        <v>2</v>
      </c>
      <c r="G106" s="21"/>
      <c r="H106" s="21"/>
      <c r="I106" s="44" t="s">
        <v>2</v>
      </c>
      <c r="J106" s="23"/>
      <c r="K106" s="26">
        <f>COUNTIF('Q3'!$F106:$J106,"yes")</f>
        <v>2</v>
      </c>
      <c r="L106" s="27">
        <f t="shared" si="2"/>
        <v>0</v>
      </c>
      <c r="M106" s="27">
        <f t="shared" si="3"/>
        <v>2</v>
      </c>
      <c r="N106" s="8">
        <f>IFERROR('Q3'!$K106/'Q3'!$M106,"")</f>
        <v>1</v>
      </c>
      <c r="Q106" t="str">
        <f>IFERROR(IF((DATE(2023,7,1) - VLOOKUP(B106,Table6[],3,0)) &lt;=365,"Y","N"),"N")</f>
        <v>N</v>
      </c>
    </row>
    <row r="107" spans="2:17" x14ac:dyDescent="0.25">
      <c r="B107" s="5" t="s">
        <v>171</v>
      </c>
      <c r="C107" s="5" t="s">
        <v>30</v>
      </c>
      <c r="D107" s="59">
        <f ca="1">IFERROR(NOW()-VLOOKUP(B107,Table6[[#All],[Employee Name]:[Date Joined]],3,0),"")</f>
        <v>958.93863553240953</v>
      </c>
      <c r="E107" s="17"/>
      <c r="F107" s="44" t="s">
        <v>2</v>
      </c>
      <c r="G107" s="21"/>
      <c r="H107" s="21"/>
      <c r="I107" s="44" t="s">
        <v>2</v>
      </c>
      <c r="J107" s="23"/>
      <c r="K107" s="26">
        <f>COUNTIF('Q3'!$F107:$J107,"yes")</f>
        <v>2</v>
      </c>
      <c r="L107" s="27">
        <f t="shared" si="2"/>
        <v>0</v>
      </c>
      <c r="M107" s="27">
        <f t="shared" si="3"/>
        <v>2</v>
      </c>
      <c r="N107" s="8">
        <f>IFERROR('Q3'!$K107/'Q3'!$M107,"")</f>
        <v>1</v>
      </c>
      <c r="Q107" t="str">
        <f>IFERROR(IF((DATE(2023,7,1) - VLOOKUP(B107,Table6[],3,0)) &lt;=365,"Y","N"),"N")</f>
        <v>N</v>
      </c>
    </row>
    <row r="108" spans="2:17" x14ac:dyDescent="0.25">
      <c r="B108" s="5" t="s">
        <v>172</v>
      </c>
      <c r="C108" s="5" t="s">
        <v>30</v>
      </c>
      <c r="D108" s="59">
        <f ca="1">IFERROR(NOW()-VLOOKUP(B108,Table6[[#All],[Employee Name]:[Date Joined]],3,0),"")</f>
        <v>1697.9386355324095</v>
      </c>
      <c r="E108" s="17"/>
      <c r="F108" s="44" t="s">
        <v>2</v>
      </c>
      <c r="G108" s="21"/>
      <c r="H108" s="21"/>
      <c r="I108" s="44" t="s">
        <v>2</v>
      </c>
      <c r="J108" s="23"/>
      <c r="K108" s="26">
        <f>COUNTIF('Q3'!$F108:$J108,"yes")</f>
        <v>2</v>
      </c>
      <c r="L108" s="27">
        <f t="shared" si="2"/>
        <v>0</v>
      </c>
      <c r="M108" s="27">
        <f t="shared" si="3"/>
        <v>2</v>
      </c>
      <c r="N108" s="8">
        <f>IFERROR('Q3'!$K108/'Q3'!$M108,"")</f>
        <v>1</v>
      </c>
      <c r="Q108" t="str">
        <f>IFERROR(IF((DATE(2023,7,1) - VLOOKUP(B108,Table6[],3,0)) &lt;=365,"Y","N"),"N")</f>
        <v>N</v>
      </c>
    </row>
    <row r="109" spans="2:17" x14ac:dyDescent="0.25">
      <c r="B109" s="5" t="s">
        <v>173</v>
      </c>
      <c r="C109" s="5" t="s">
        <v>30</v>
      </c>
      <c r="D109" s="59">
        <f ca="1">IFERROR(NOW()-VLOOKUP(B109,Table6[[#All],[Employee Name]:[Date Joined]],3,0),"")</f>
        <v>1040.9386355324095</v>
      </c>
      <c r="E109" s="17"/>
      <c r="F109" s="44" t="s">
        <v>2</v>
      </c>
      <c r="G109" s="21"/>
      <c r="H109" s="21"/>
      <c r="I109" s="44" t="s">
        <v>2</v>
      </c>
      <c r="J109" s="23"/>
      <c r="K109" s="26">
        <f>COUNTIF('Q3'!$F109:$J109,"yes")</f>
        <v>2</v>
      </c>
      <c r="L109" s="27">
        <f t="shared" si="2"/>
        <v>0</v>
      </c>
      <c r="M109" s="27">
        <f t="shared" si="3"/>
        <v>2</v>
      </c>
      <c r="N109" s="8">
        <f>IFERROR('Q3'!$K109/'Q3'!$M109,"")</f>
        <v>1</v>
      </c>
      <c r="Q109" t="str">
        <f>IFERROR(IF((DATE(2023,7,1) - VLOOKUP(B109,Table6[],3,0)) &lt;=365,"Y","N"),"N")</f>
        <v>N</v>
      </c>
    </row>
    <row r="110" spans="2:17" x14ac:dyDescent="0.25">
      <c r="B110" s="5" t="s">
        <v>174</v>
      </c>
      <c r="C110" s="5" t="s">
        <v>30</v>
      </c>
      <c r="D110" s="59">
        <f ca="1">IFERROR(NOW()-VLOOKUP(B110,Table6[[#All],[Employee Name]:[Date Joined]],3,0),"")</f>
        <v>636.93863553240953</v>
      </c>
      <c r="E110" s="17"/>
      <c r="F110" s="44" t="s">
        <v>2</v>
      </c>
      <c r="G110" s="21"/>
      <c r="H110" s="21"/>
      <c r="I110" s="45" t="s">
        <v>3</v>
      </c>
      <c r="J110" s="23"/>
      <c r="K110" s="26">
        <f>COUNTIF('Q3'!$F110:$J110,"yes")</f>
        <v>1</v>
      </c>
      <c r="L110" s="27">
        <f t="shared" si="2"/>
        <v>1</v>
      </c>
      <c r="M110" s="27">
        <f t="shared" si="3"/>
        <v>2</v>
      </c>
      <c r="N110" s="8">
        <f>IFERROR('Q3'!$K110/'Q3'!$M110,"")</f>
        <v>0.5</v>
      </c>
      <c r="Q110" t="str">
        <f>IFERROR(IF((DATE(2023,7,1) - VLOOKUP(B110,Table6[],3,0)) &lt;=365,"Y","N"),"N")</f>
        <v>N</v>
      </c>
    </row>
    <row r="111" spans="2:17" x14ac:dyDescent="0.25">
      <c r="B111" s="5" t="s">
        <v>175</v>
      </c>
      <c r="C111" s="5" t="s">
        <v>31</v>
      </c>
      <c r="D111" s="59">
        <f ca="1">IFERROR(NOW()-VLOOKUP(B111,Table6[[#All],[Employee Name]:[Date Joined]],3,0),"")</f>
        <v>370.93863553240953</v>
      </c>
      <c r="E111" s="17"/>
      <c r="F111" s="45" t="s">
        <v>3</v>
      </c>
      <c r="G111" s="21"/>
      <c r="H111" s="21"/>
      <c r="I111" s="45" t="s">
        <v>3</v>
      </c>
      <c r="J111" s="23"/>
      <c r="K111" s="26">
        <f>COUNTIF('Q3'!$F111:$J111,"yes")</f>
        <v>0</v>
      </c>
      <c r="L111" s="27">
        <f t="shared" si="2"/>
        <v>2</v>
      </c>
      <c r="M111" s="27">
        <f t="shared" si="3"/>
        <v>2</v>
      </c>
      <c r="N111" s="8">
        <f>IFERROR('Q3'!$K111/'Q3'!$M111,"")</f>
        <v>0</v>
      </c>
      <c r="Q111" t="str">
        <f>IFERROR(IF((DATE(2023,7,1) - VLOOKUP(B111,Table6[],3,0)) &lt;=365,"Y","N"),"N")</f>
        <v>Y</v>
      </c>
    </row>
    <row r="112" spans="2:17" x14ac:dyDescent="0.25">
      <c r="B112" s="5" t="s">
        <v>176</v>
      </c>
      <c r="C112" s="5" t="s">
        <v>31</v>
      </c>
      <c r="D112" s="59">
        <f ca="1">IFERROR(NOW()-VLOOKUP(B112,Table6[[#All],[Employee Name]:[Date Joined]],3,0),"")</f>
        <v>15091.93863553241</v>
      </c>
      <c r="E112" s="17"/>
      <c r="F112" s="44" t="s">
        <v>2</v>
      </c>
      <c r="G112" s="21"/>
      <c r="H112" s="21"/>
      <c r="I112" s="44" t="s">
        <v>2</v>
      </c>
      <c r="J112" s="23"/>
      <c r="K112" s="26">
        <f>COUNTIF('Q3'!$F112:$J112,"yes")</f>
        <v>2</v>
      </c>
      <c r="L112" s="27">
        <f t="shared" si="2"/>
        <v>0</v>
      </c>
      <c r="M112" s="27">
        <f t="shared" si="3"/>
        <v>2</v>
      </c>
      <c r="N112" s="8">
        <f>IFERROR('Q3'!$K112/'Q3'!$M112,"")</f>
        <v>1</v>
      </c>
      <c r="Q112" t="str">
        <f>IFERROR(IF((DATE(2023,7,1) - VLOOKUP(B112,Table6[],3,0)) &lt;=365,"Y","N"),"N")</f>
        <v>N</v>
      </c>
    </row>
    <row r="113" spans="2:17" x14ac:dyDescent="0.25">
      <c r="B113" s="5" t="s">
        <v>177</v>
      </c>
      <c r="C113" s="5" t="s">
        <v>31</v>
      </c>
      <c r="D113" s="59">
        <f ca="1">IFERROR(NOW()-VLOOKUP(B113,Table6[[#All],[Employee Name]:[Date Joined]],3,0),"")</f>
        <v>2180.9386355324095</v>
      </c>
      <c r="E113" s="17"/>
      <c r="F113" s="44" t="s">
        <v>2</v>
      </c>
      <c r="G113" s="21"/>
      <c r="H113" s="21"/>
      <c r="I113" s="44" t="s">
        <v>2</v>
      </c>
      <c r="J113" s="23"/>
      <c r="K113" s="26">
        <f>COUNTIF('Q3'!$F113:$J113,"yes")</f>
        <v>2</v>
      </c>
      <c r="L113" s="27">
        <f t="shared" si="2"/>
        <v>0</v>
      </c>
      <c r="M113" s="27">
        <f t="shared" si="3"/>
        <v>2</v>
      </c>
      <c r="N113" s="8">
        <f>IFERROR('Q3'!$K113/'Q3'!$M113,"")</f>
        <v>1</v>
      </c>
      <c r="Q113" t="str">
        <f>IFERROR(IF((DATE(2023,7,1) - VLOOKUP(B113,Table6[],3,0)) &lt;=365,"Y","N"),"N")</f>
        <v>N</v>
      </c>
    </row>
    <row r="114" spans="2:17" x14ac:dyDescent="0.25">
      <c r="B114" s="5" t="s">
        <v>178</v>
      </c>
      <c r="C114" s="5" t="s">
        <v>31</v>
      </c>
      <c r="D114" s="59">
        <f ca="1">IFERROR(NOW()-VLOOKUP(B114,Table6[[#All],[Employee Name]:[Date Joined]],3,0),"")</f>
        <v>417.93863553240953</v>
      </c>
      <c r="E114" s="17"/>
      <c r="F114" s="44" t="s">
        <v>2</v>
      </c>
      <c r="G114" s="21"/>
      <c r="H114" s="21"/>
      <c r="I114" s="45" t="s">
        <v>3</v>
      </c>
      <c r="J114" s="23"/>
      <c r="K114" s="26">
        <f>COUNTIF('Q3'!$F114:$J114,"yes")</f>
        <v>1</v>
      </c>
      <c r="L114" s="27">
        <f t="shared" si="2"/>
        <v>1</v>
      </c>
      <c r="M114" s="27">
        <f t="shared" si="3"/>
        <v>2</v>
      </c>
      <c r="N114" s="8">
        <f>IFERROR('Q3'!$K114/'Q3'!$M114,"")</f>
        <v>0.5</v>
      </c>
      <c r="Q114" t="str">
        <f>IFERROR(IF((DATE(2023,7,1) - VLOOKUP(B114,Table6[],3,0)) &lt;=365,"Y","N"),"N")</f>
        <v>Y</v>
      </c>
    </row>
    <row r="115" spans="2:17" x14ac:dyDescent="0.25">
      <c r="B115" s="5" t="s">
        <v>179</v>
      </c>
      <c r="C115" s="5" t="s">
        <v>31</v>
      </c>
      <c r="D115" s="59">
        <f ca="1">IFERROR(NOW()-VLOOKUP(B115,Table6[[#All],[Employee Name]:[Date Joined]],3,0),"")</f>
        <v>387.93863553240953</v>
      </c>
      <c r="E115" s="17"/>
      <c r="F115" s="44" t="s">
        <v>2</v>
      </c>
      <c r="G115" s="21"/>
      <c r="H115" s="21"/>
      <c r="I115" s="44" t="s">
        <v>2</v>
      </c>
      <c r="J115" s="23"/>
      <c r="K115" s="26">
        <f>COUNTIF('Q3'!$F115:$J115,"yes")</f>
        <v>2</v>
      </c>
      <c r="L115" s="27">
        <f t="shared" si="2"/>
        <v>0</v>
      </c>
      <c r="M115" s="27">
        <f t="shared" si="3"/>
        <v>2</v>
      </c>
      <c r="N115" s="8">
        <f>IFERROR('Q3'!$K115/'Q3'!$M115,"")</f>
        <v>1</v>
      </c>
      <c r="Q115" t="str">
        <f>IFERROR(IF((DATE(2023,7,1) - VLOOKUP(B115,Table6[],3,0)) &lt;=365,"Y","N"),"N")</f>
        <v>Y</v>
      </c>
    </row>
    <row r="116" spans="2:17" x14ac:dyDescent="0.25">
      <c r="B116" s="5" t="s">
        <v>180</v>
      </c>
      <c r="C116" s="5" t="s">
        <v>31</v>
      </c>
      <c r="D116" s="59">
        <f ca="1">IFERROR(NOW()-VLOOKUP(B116,Table6[[#All],[Employee Name]:[Date Joined]],3,0),"")</f>
        <v>2029.9386355324095</v>
      </c>
      <c r="E116" s="17"/>
      <c r="F116" s="44" t="s">
        <v>2</v>
      </c>
      <c r="G116" s="21"/>
      <c r="H116" s="21"/>
      <c r="I116" s="44" t="s">
        <v>2</v>
      </c>
      <c r="J116" s="23"/>
      <c r="K116" s="26">
        <f>COUNTIF('Q3'!$F116:$J116,"yes")</f>
        <v>2</v>
      </c>
      <c r="L116" s="27">
        <f t="shared" si="2"/>
        <v>0</v>
      </c>
      <c r="M116" s="27">
        <f t="shared" si="3"/>
        <v>2</v>
      </c>
      <c r="N116" s="8">
        <f>IFERROR('Q3'!$K116/'Q3'!$M116,"")</f>
        <v>1</v>
      </c>
      <c r="Q116" t="str">
        <f>IFERROR(IF((DATE(2023,7,1) - VLOOKUP(B116,Table6[],3,0)) &lt;=365,"Y","N"),"N")</f>
        <v>N</v>
      </c>
    </row>
    <row r="117" spans="2:17" x14ac:dyDescent="0.25">
      <c r="B117" s="5" t="s">
        <v>181</v>
      </c>
      <c r="C117" s="5" t="s">
        <v>31</v>
      </c>
      <c r="D117" s="59">
        <f ca="1">IFERROR(NOW()-VLOOKUP(B117,Table6[[#All],[Employee Name]:[Date Joined]],3,0),"")</f>
        <v>2215.9386355324095</v>
      </c>
      <c r="E117" s="17"/>
      <c r="F117" s="44" t="s">
        <v>2</v>
      </c>
      <c r="G117" s="21"/>
      <c r="H117" s="21"/>
      <c r="I117" s="45" t="s">
        <v>3</v>
      </c>
      <c r="J117" s="23"/>
      <c r="K117" s="26">
        <f>COUNTIF('Q3'!$F117:$J117,"yes")</f>
        <v>1</v>
      </c>
      <c r="L117" s="27">
        <f t="shared" si="2"/>
        <v>1</v>
      </c>
      <c r="M117" s="27">
        <f t="shared" si="3"/>
        <v>2</v>
      </c>
      <c r="N117" s="8">
        <f>IFERROR('Q3'!$K117/'Q3'!$M117,"")</f>
        <v>0.5</v>
      </c>
      <c r="Q117" t="str">
        <f>IFERROR(IF((DATE(2023,7,1) - VLOOKUP(B117,Table6[],3,0)) &lt;=365,"Y","N"),"N")</f>
        <v>N</v>
      </c>
    </row>
    <row r="118" spans="2:17" x14ac:dyDescent="0.25">
      <c r="B118" s="5" t="s">
        <v>182</v>
      </c>
      <c r="C118" s="5" t="s">
        <v>31</v>
      </c>
      <c r="D118" s="59">
        <f ca="1">IFERROR(NOW()-VLOOKUP(B118,Table6[[#All],[Employee Name]:[Date Joined]],3,0),"")</f>
        <v>391.93863553240953</v>
      </c>
      <c r="E118" s="17"/>
      <c r="F118" s="44" t="s">
        <v>2</v>
      </c>
      <c r="G118" s="21"/>
      <c r="H118" s="21"/>
      <c r="I118" s="45" t="s">
        <v>3</v>
      </c>
      <c r="J118" s="23"/>
      <c r="K118" s="26">
        <f>COUNTIF('Q3'!$F118:$J118,"yes")</f>
        <v>1</v>
      </c>
      <c r="L118" s="27">
        <f t="shared" si="2"/>
        <v>1</v>
      </c>
      <c r="M118" s="27">
        <f t="shared" si="3"/>
        <v>2</v>
      </c>
      <c r="N118" s="8">
        <f>IFERROR('Q3'!$K118/'Q3'!$M118,"")</f>
        <v>0.5</v>
      </c>
      <c r="Q118" t="str">
        <f>IFERROR(IF((DATE(2023,7,1) - VLOOKUP(B118,Table6[],3,0)) &lt;=365,"Y","N"),"N")</f>
        <v>Y</v>
      </c>
    </row>
    <row r="119" spans="2:17" x14ac:dyDescent="0.25">
      <c r="B119" s="5" t="s">
        <v>183</v>
      </c>
      <c r="C119" s="5" t="s">
        <v>31</v>
      </c>
      <c r="D119" s="59">
        <f ca="1">IFERROR(NOW()-VLOOKUP(B119,Table6[[#All],[Employee Name]:[Date Joined]],3,0),"")</f>
        <v>2617.9386355324095</v>
      </c>
      <c r="E119" s="17"/>
      <c r="F119" s="45" t="s">
        <v>3</v>
      </c>
      <c r="G119" s="21"/>
      <c r="H119" s="21"/>
      <c r="I119" s="45" t="s">
        <v>3</v>
      </c>
      <c r="J119" s="23"/>
      <c r="K119" s="26">
        <f>COUNTIF('Q3'!$F119:$J119,"yes")</f>
        <v>0</v>
      </c>
      <c r="L119" s="27">
        <f t="shared" si="2"/>
        <v>2</v>
      </c>
      <c r="M119" s="27">
        <f t="shared" si="3"/>
        <v>2</v>
      </c>
      <c r="N119" s="8">
        <f>IFERROR('Q3'!$K119/'Q3'!$M119,"")</f>
        <v>0</v>
      </c>
      <c r="Q119" t="str">
        <f>IFERROR(IF((DATE(2023,7,1) - VLOOKUP(B119,Table6[],3,0)) &lt;=365,"Y","N"),"N")</f>
        <v>N</v>
      </c>
    </row>
    <row r="120" spans="2:17" x14ac:dyDescent="0.25">
      <c r="B120" s="5" t="s">
        <v>184</v>
      </c>
      <c r="C120" s="5" t="s">
        <v>31</v>
      </c>
      <c r="D120" s="59">
        <f ca="1">IFERROR(NOW()-VLOOKUP(B120,Table6[[#All],[Employee Name]:[Date Joined]],3,0),"")</f>
        <v>923.93863553240953</v>
      </c>
      <c r="E120" s="17"/>
      <c r="F120" s="44" t="s">
        <v>2</v>
      </c>
      <c r="G120" s="21"/>
      <c r="H120" s="21"/>
      <c r="I120" s="44" t="s">
        <v>2</v>
      </c>
      <c r="J120" s="23"/>
      <c r="K120" s="26">
        <f>COUNTIF('Q3'!$F120:$J120,"yes")</f>
        <v>2</v>
      </c>
      <c r="L120" s="27">
        <f t="shared" si="2"/>
        <v>0</v>
      </c>
      <c r="M120" s="27">
        <f t="shared" si="3"/>
        <v>2</v>
      </c>
      <c r="N120" s="8">
        <f>IFERROR('Q3'!$K120/'Q3'!$M120,"")</f>
        <v>1</v>
      </c>
      <c r="Q120" t="str">
        <f>IFERROR(IF((DATE(2023,7,1) - VLOOKUP(B120,Table6[],3,0)) &lt;=365,"Y","N"),"N")</f>
        <v>N</v>
      </c>
    </row>
    <row r="121" spans="2:17" x14ac:dyDescent="0.25">
      <c r="B121" s="5" t="s">
        <v>186</v>
      </c>
      <c r="C121" s="5" t="s">
        <v>37</v>
      </c>
      <c r="D121" s="59">
        <f ca="1">IFERROR(NOW()-VLOOKUP(B121,Table6[[#All],[Employee Name]:[Date Joined]],3,0),"")</f>
        <v>1938.9386355324095</v>
      </c>
      <c r="E121" s="17"/>
      <c r="F121" s="45" t="s">
        <v>3</v>
      </c>
      <c r="G121" s="21"/>
      <c r="H121" s="21"/>
      <c r="I121" s="45" t="s">
        <v>3</v>
      </c>
      <c r="J121" s="23"/>
      <c r="K121" s="26">
        <f>COUNTIF('Q3'!$F121:$J121,"yes")</f>
        <v>0</v>
      </c>
      <c r="L121" s="27">
        <f t="shared" si="2"/>
        <v>2</v>
      </c>
      <c r="M121" s="27">
        <f t="shared" si="3"/>
        <v>2</v>
      </c>
      <c r="N121" s="8">
        <f>IFERROR('Q3'!$K121/'Q3'!$M121,"")</f>
        <v>0</v>
      </c>
      <c r="Q121" t="str">
        <f>IFERROR(IF((DATE(2023,7,1) - VLOOKUP(B121,Table6[],3,0)) &lt;=365,"Y","N"),"N")</f>
        <v>N</v>
      </c>
    </row>
    <row r="122" spans="2:17" x14ac:dyDescent="0.25">
      <c r="B122" s="5" t="s">
        <v>187</v>
      </c>
      <c r="C122" s="5" t="s">
        <v>37</v>
      </c>
      <c r="D122" s="59">
        <f ca="1">IFERROR(NOW()-VLOOKUP(B122,Table6[[#All],[Employee Name]:[Date Joined]],3,0),"")</f>
        <v>678.93863553240953</v>
      </c>
      <c r="E122" s="17"/>
      <c r="F122" s="44" t="s">
        <v>2</v>
      </c>
      <c r="G122" s="21"/>
      <c r="H122" s="21"/>
      <c r="I122" s="44" t="s">
        <v>2</v>
      </c>
      <c r="J122" s="23"/>
      <c r="K122" s="26">
        <f>COUNTIF('Q3'!$F122:$J122,"yes")</f>
        <v>2</v>
      </c>
      <c r="L122" s="27">
        <f t="shared" si="2"/>
        <v>0</v>
      </c>
      <c r="M122" s="27">
        <f t="shared" si="3"/>
        <v>2</v>
      </c>
      <c r="N122" s="8">
        <f>IFERROR('Q3'!$K122/'Q3'!$M122,"")</f>
        <v>1</v>
      </c>
      <c r="Q122" t="str">
        <f>IFERROR(IF((DATE(2023,7,1) - VLOOKUP(B122,Table6[],3,0)) &lt;=365,"Y","N"),"N")</f>
        <v>N</v>
      </c>
    </row>
    <row r="123" spans="2:17" x14ac:dyDescent="0.25">
      <c r="B123" s="5" t="s">
        <v>188</v>
      </c>
      <c r="C123" s="5" t="s">
        <v>37</v>
      </c>
      <c r="D123" s="59">
        <f ca="1">IFERROR(NOW()-VLOOKUP(B123,Table6[[#All],[Employee Name]:[Date Joined]],3,0),"")</f>
        <v>983.93863553240953</v>
      </c>
      <c r="E123" s="17"/>
      <c r="F123" s="45" t="s">
        <v>3</v>
      </c>
      <c r="G123" s="21"/>
      <c r="H123" s="21"/>
      <c r="I123" s="45" t="s">
        <v>3</v>
      </c>
      <c r="J123" s="23"/>
      <c r="K123" s="26">
        <f>COUNTIF('Q3'!$F123:$J123,"yes")</f>
        <v>0</v>
      </c>
      <c r="L123" s="27">
        <f t="shared" si="2"/>
        <v>2</v>
      </c>
      <c r="M123" s="27">
        <f t="shared" si="3"/>
        <v>2</v>
      </c>
      <c r="N123" s="8">
        <f>IFERROR('Q3'!$K123/'Q3'!$M123,"")</f>
        <v>0</v>
      </c>
      <c r="Q123" t="str">
        <f>IFERROR(IF((DATE(2023,7,1) - VLOOKUP(B123,Table6[],3,0)) &lt;=365,"Y","N"),"N")</f>
        <v>N</v>
      </c>
    </row>
    <row r="124" spans="2:17" x14ac:dyDescent="0.25">
      <c r="B124" s="5" t="s">
        <v>189</v>
      </c>
      <c r="C124" s="5" t="s">
        <v>37</v>
      </c>
      <c r="D124" s="59">
        <f ca="1">IFERROR(NOW()-VLOOKUP(B124,Table6[[#All],[Employee Name]:[Date Joined]],3,0),"")</f>
        <v>405.93863553240953</v>
      </c>
      <c r="E124" s="17"/>
      <c r="F124" s="45" t="s">
        <v>3</v>
      </c>
      <c r="G124" s="21"/>
      <c r="H124" s="21"/>
      <c r="I124" s="44" t="s">
        <v>2</v>
      </c>
      <c r="J124" s="23"/>
      <c r="K124" s="26">
        <f>COUNTIF('Q3'!$F124:$J124,"yes")</f>
        <v>1</v>
      </c>
      <c r="L124" s="27">
        <f t="shared" si="2"/>
        <v>1</v>
      </c>
      <c r="M124" s="27">
        <f t="shared" si="3"/>
        <v>2</v>
      </c>
      <c r="N124" s="8">
        <f>IFERROR('Q3'!$K124/'Q3'!$M124,"")</f>
        <v>0.5</v>
      </c>
      <c r="Q124" t="str">
        <f>IFERROR(IF((DATE(2023,7,1) - VLOOKUP(B124,Table6[],3,0)) &lt;=365,"Y","N"),"N")</f>
        <v>Y</v>
      </c>
    </row>
    <row r="125" spans="2:17" x14ac:dyDescent="0.25">
      <c r="B125" s="5" t="s">
        <v>191</v>
      </c>
      <c r="C125" s="5" t="s">
        <v>37</v>
      </c>
      <c r="D125" s="59">
        <f ca="1">IFERROR(NOW()-VLOOKUP(B125,Table6[[#All],[Employee Name]:[Date Joined]],3,0),"")</f>
        <v>632.93863553240953</v>
      </c>
      <c r="E125" s="17"/>
      <c r="F125" s="45" t="s">
        <v>3</v>
      </c>
      <c r="G125" s="21"/>
      <c r="H125" s="21"/>
      <c r="I125" s="45" t="s">
        <v>3</v>
      </c>
      <c r="J125" s="23"/>
      <c r="K125" s="26">
        <f>COUNTIF('Q3'!$F125:$J125,"yes")</f>
        <v>0</v>
      </c>
      <c r="L125" s="27">
        <f t="shared" si="2"/>
        <v>2</v>
      </c>
      <c r="M125" s="27">
        <f t="shared" si="3"/>
        <v>2</v>
      </c>
      <c r="N125" s="8">
        <f>IFERROR('Q3'!$K125/'Q3'!$M125,"")</f>
        <v>0</v>
      </c>
      <c r="Q125" t="str">
        <f>IFERROR(IF((DATE(2023,7,1) - VLOOKUP(B125,Table6[],3,0)) &lt;=365,"Y","N"),"N")</f>
        <v>Y</v>
      </c>
    </row>
    <row r="126" spans="2:17" x14ac:dyDescent="0.25">
      <c r="B126" s="5" t="s">
        <v>192</v>
      </c>
      <c r="C126" s="5" t="s">
        <v>37</v>
      </c>
      <c r="D126" s="59">
        <f ca="1">IFERROR(NOW()-VLOOKUP(B126,Table6[[#All],[Employee Name]:[Date Joined]],3,0),"")</f>
        <v>720.93863553240953</v>
      </c>
      <c r="E126" s="17"/>
      <c r="F126" s="44" t="s">
        <v>2</v>
      </c>
      <c r="G126" s="21"/>
      <c r="H126" s="21"/>
      <c r="I126" s="45" t="s">
        <v>3</v>
      </c>
      <c r="J126" s="23"/>
      <c r="K126" s="26">
        <f>COUNTIF('Q3'!$F126:$J126,"yes")</f>
        <v>1</v>
      </c>
      <c r="L126" s="27">
        <f t="shared" si="2"/>
        <v>1</v>
      </c>
      <c r="M126" s="27">
        <f t="shared" si="3"/>
        <v>2</v>
      </c>
      <c r="N126" s="8">
        <f>IFERROR('Q3'!$K126/'Q3'!$M126,"")</f>
        <v>0.5</v>
      </c>
      <c r="Q126" t="str">
        <f>IFERROR(IF((DATE(2023,7,1) - VLOOKUP(B126,Table6[],3,0)) &lt;=365,"Y","N"),"N")</f>
        <v>N</v>
      </c>
    </row>
    <row r="127" spans="2:17" x14ac:dyDescent="0.25">
      <c r="B127" s="5" t="s">
        <v>193</v>
      </c>
      <c r="C127" s="5" t="s">
        <v>37</v>
      </c>
      <c r="D127" s="59">
        <f ca="1">IFERROR(NOW()-VLOOKUP(B127,Table6[[#All],[Employee Name]:[Date Joined]],3,0),"")</f>
        <v>754.93863553240953</v>
      </c>
      <c r="E127" s="17"/>
      <c r="F127" s="45" t="s">
        <v>3</v>
      </c>
      <c r="G127" s="21"/>
      <c r="H127" s="21"/>
      <c r="I127" s="45" t="s">
        <v>3</v>
      </c>
      <c r="J127" s="23"/>
      <c r="K127" s="26">
        <f>COUNTIF('Q3'!$F127:$J127,"yes")</f>
        <v>0</v>
      </c>
      <c r="L127" s="27">
        <f t="shared" si="2"/>
        <v>2</v>
      </c>
      <c r="M127" s="27">
        <f t="shared" si="3"/>
        <v>2</v>
      </c>
      <c r="N127" s="8">
        <f>IFERROR('Q3'!$K127/'Q3'!$M127,"")</f>
        <v>0</v>
      </c>
      <c r="Q127" t="str">
        <f>IFERROR(IF((DATE(2023,7,1) - VLOOKUP(B127,Table6[],3,0)) &lt;=365,"Y","N"),"N")</f>
        <v>N</v>
      </c>
    </row>
    <row r="128" spans="2:17" x14ac:dyDescent="0.25">
      <c r="B128" s="5" t="s">
        <v>196</v>
      </c>
      <c r="C128" s="5" t="s">
        <v>37</v>
      </c>
      <c r="D128" s="59">
        <f ca="1">IFERROR(NOW()-VLOOKUP(B128,Table6[[#All],[Employee Name]:[Date Joined]],3,0),"")</f>
        <v>754.93863553240953</v>
      </c>
      <c r="E128" s="17"/>
      <c r="F128" s="44" t="s">
        <v>2</v>
      </c>
      <c r="G128" s="21"/>
      <c r="H128" s="21"/>
      <c r="I128" s="44" t="s">
        <v>2</v>
      </c>
      <c r="J128" s="23"/>
      <c r="K128" s="26">
        <f>COUNTIF('Q3'!$F128:$J128,"yes")</f>
        <v>2</v>
      </c>
      <c r="L128" s="27">
        <f t="shared" si="2"/>
        <v>0</v>
      </c>
      <c r="M128" s="27">
        <f t="shared" si="3"/>
        <v>2</v>
      </c>
      <c r="N128" s="8">
        <f>IFERROR('Q3'!$K128/'Q3'!$M128,"")</f>
        <v>1</v>
      </c>
      <c r="Q128" t="str">
        <f>IFERROR(IF((DATE(2023,7,1) - VLOOKUP(B128,Table6[],3,0)) &lt;=365,"Y","N"),"N")</f>
        <v>N</v>
      </c>
    </row>
    <row r="129" spans="2:17" x14ac:dyDescent="0.25">
      <c r="B129" s="5" t="s">
        <v>197</v>
      </c>
      <c r="C129" s="5" t="s">
        <v>37</v>
      </c>
      <c r="D129" s="59">
        <f ca="1">IFERROR(NOW()-VLOOKUP(B129,Table6[[#All],[Employee Name]:[Date Joined]],3,0),"")</f>
        <v>1483.9386355324095</v>
      </c>
      <c r="E129" s="17"/>
      <c r="F129" s="45" t="s">
        <v>3</v>
      </c>
      <c r="G129" s="21"/>
      <c r="H129" s="21"/>
      <c r="I129" s="44" t="s">
        <v>2</v>
      </c>
      <c r="J129" s="23"/>
      <c r="K129" s="26">
        <f>COUNTIF('Q3'!$F129:$J129,"yes")</f>
        <v>1</v>
      </c>
      <c r="L129" s="27">
        <f t="shared" ref="L129:L168" si="4">COUNTIF(E129:J129,"No")</f>
        <v>1</v>
      </c>
      <c r="M129" s="27">
        <f t="shared" si="3"/>
        <v>2</v>
      </c>
      <c r="N129" s="8">
        <f>IFERROR('Q3'!$K129/'Q3'!$M129,"")</f>
        <v>0.5</v>
      </c>
      <c r="Q129" t="str">
        <f>IFERROR(IF((DATE(2023,7,1) - VLOOKUP(B129,Table6[],3,0)) &lt;=365,"Y","N"),"N")</f>
        <v>N</v>
      </c>
    </row>
    <row r="130" spans="2:17" x14ac:dyDescent="0.25">
      <c r="B130" s="5" t="s">
        <v>195</v>
      </c>
      <c r="C130" s="5" t="s">
        <v>37</v>
      </c>
      <c r="D130" s="59">
        <f ca="1">IFERROR(NOW()-VLOOKUP(B130,Table6[[#All],[Employee Name]:[Date Joined]],3,0),"")</f>
        <v>727.93863553240953</v>
      </c>
      <c r="E130" s="17"/>
      <c r="F130" s="45" t="s">
        <v>3</v>
      </c>
      <c r="G130" s="21"/>
      <c r="H130" s="21"/>
      <c r="I130" s="45" t="s">
        <v>3</v>
      </c>
      <c r="J130" s="23"/>
      <c r="K130" s="26">
        <f>COUNTIF('Q3'!$F130:$J130,"yes")</f>
        <v>0</v>
      </c>
      <c r="L130" s="27">
        <f t="shared" si="4"/>
        <v>2</v>
      </c>
      <c r="M130" s="27">
        <f t="shared" ref="M130:M168" si="5">K130+L130</f>
        <v>2</v>
      </c>
      <c r="N130" s="8">
        <f>IFERROR('Q3'!$K130/'Q3'!$M130,"")</f>
        <v>0</v>
      </c>
      <c r="Q130" t="str">
        <f>IFERROR(IF((DATE(2023,7,1) - VLOOKUP(B130,Table6[],3,0)) &lt;=365,"Y","N"),"N")</f>
        <v>N</v>
      </c>
    </row>
    <row r="131" spans="2:17" x14ac:dyDescent="0.25">
      <c r="B131" s="5" t="s">
        <v>198</v>
      </c>
      <c r="C131" s="5" t="s">
        <v>37</v>
      </c>
      <c r="D131" s="59">
        <f ca="1">IFERROR(NOW()-VLOOKUP(B131,Table6[[#All],[Employee Name]:[Date Joined]],3,0),"")</f>
        <v>321.93863553240953</v>
      </c>
      <c r="E131" s="17"/>
      <c r="F131" s="45" t="s">
        <v>3</v>
      </c>
      <c r="G131" s="21"/>
      <c r="H131" s="21"/>
      <c r="I131" s="45" t="s">
        <v>3</v>
      </c>
      <c r="J131" s="23"/>
      <c r="K131" s="26">
        <f>COUNTIF('Q3'!$F131:$J131,"yes")</f>
        <v>0</v>
      </c>
      <c r="L131" s="27">
        <f t="shared" si="4"/>
        <v>2</v>
      </c>
      <c r="M131" s="27">
        <f t="shared" si="5"/>
        <v>2</v>
      </c>
      <c r="N131" s="8">
        <f>IFERROR('Q3'!$K131/'Q3'!$M131,"")</f>
        <v>0</v>
      </c>
      <c r="Q131" t="str">
        <f>IFERROR(IF((DATE(2023,7,1) - VLOOKUP(B131,Table6[],3,0)) &lt;=365,"Y","N"),"N")</f>
        <v>Y</v>
      </c>
    </row>
    <row r="132" spans="2:17" x14ac:dyDescent="0.25">
      <c r="B132" s="5" t="s">
        <v>199</v>
      </c>
      <c r="C132" s="5" t="s">
        <v>37</v>
      </c>
      <c r="D132" s="59">
        <f ca="1">IFERROR(NOW()-VLOOKUP(B132,Table6[[#All],[Employee Name]:[Date Joined]],3,0),"")</f>
        <v>321.93863553240953</v>
      </c>
      <c r="E132" s="17"/>
      <c r="F132" s="45" t="s">
        <v>3</v>
      </c>
      <c r="G132" s="21"/>
      <c r="H132" s="21"/>
      <c r="I132" s="45" t="s">
        <v>3</v>
      </c>
      <c r="J132" s="23"/>
      <c r="K132" s="26">
        <f>COUNTIF('Q3'!$F132:$J132,"yes")</f>
        <v>0</v>
      </c>
      <c r="L132" s="27">
        <f t="shared" si="4"/>
        <v>2</v>
      </c>
      <c r="M132" s="27">
        <f t="shared" si="5"/>
        <v>2</v>
      </c>
      <c r="N132" s="8">
        <f>IFERROR('Q3'!$K132/'Q3'!$M132,"")</f>
        <v>0</v>
      </c>
      <c r="Q132" t="str">
        <f>IFERROR(IF((DATE(2023,7,1) - VLOOKUP(B132,Table6[],3,0)) &lt;=365,"Y","N"),"N")</f>
        <v>Y</v>
      </c>
    </row>
    <row r="133" spans="2:17" x14ac:dyDescent="0.25">
      <c r="B133" s="5" t="s">
        <v>200</v>
      </c>
      <c r="C133" s="5" t="s">
        <v>37</v>
      </c>
      <c r="D133" s="59">
        <f ca="1">IFERROR(NOW()-VLOOKUP(B133,Table6[[#All],[Employee Name]:[Date Joined]],3,0),"")</f>
        <v>45375.93863553241</v>
      </c>
      <c r="E133" s="17"/>
      <c r="F133" s="44" t="s">
        <v>2</v>
      </c>
      <c r="G133" s="21"/>
      <c r="H133" s="21"/>
      <c r="I133" s="44" t="s">
        <v>2</v>
      </c>
      <c r="J133" s="23"/>
      <c r="K133" s="26">
        <f>COUNTIF('Q3'!$F133:$J133,"yes")</f>
        <v>2</v>
      </c>
      <c r="L133" s="27">
        <f t="shared" si="4"/>
        <v>0</v>
      </c>
      <c r="M133" s="27">
        <f t="shared" si="5"/>
        <v>2</v>
      </c>
      <c r="N133" s="8">
        <f>IFERROR('Q3'!$K133/'Q3'!$M133,"")</f>
        <v>1</v>
      </c>
      <c r="Q133" t="str">
        <f>IFERROR(IF((DATE(2023,7,1) - VLOOKUP(B133,Table6[],3,0)) &lt;=365,"Y","N"),"N")</f>
        <v>N</v>
      </c>
    </row>
    <row r="134" spans="2:17" x14ac:dyDescent="0.25">
      <c r="B134" s="5" t="s">
        <v>201</v>
      </c>
      <c r="C134" s="5" t="s">
        <v>37</v>
      </c>
      <c r="D134" s="59">
        <f ca="1">IFERROR(NOW()-VLOOKUP(B134,Table6[[#All],[Employee Name]:[Date Joined]],3,0),"")</f>
        <v>1273.9386355324095</v>
      </c>
      <c r="E134" s="17"/>
      <c r="F134" s="45" t="s">
        <v>3</v>
      </c>
      <c r="G134" s="21"/>
      <c r="H134" s="21"/>
      <c r="I134" s="45" t="s">
        <v>3</v>
      </c>
      <c r="J134" s="23"/>
      <c r="K134" s="26">
        <f>COUNTIF('Q3'!$F134:$J134,"yes")</f>
        <v>0</v>
      </c>
      <c r="L134" s="27">
        <f t="shared" si="4"/>
        <v>2</v>
      </c>
      <c r="M134" s="27">
        <f t="shared" si="5"/>
        <v>2</v>
      </c>
      <c r="N134" s="8">
        <f>IFERROR('Q3'!$K134/'Q3'!$M134,"")</f>
        <v>0</v>
      </c>
      <c r="Q134" t="str">
        <f>IFERROR(IF((DATE(2023,7,1) - VLOOKUP(B134,Table6[],3,0)) &lt;=365,"Y","N"),"N")</f>
        <v>N</v>
      </c>
    </row>
    <row r="135" spans="2:17" x14ac:dyDescent="0.25">
      <c r="B135" s="5" t="s">
        <v>202</v>
      </c>
      <c r="C135" s="5" t="s">
        <v>37</v>
      </c>
      <c r="D135" s="59">
        <f ca="1">IFERROR(NOW()-VLOOKUP(B135,Table6[[#All],[Employee Name]:[Date Joined]],3,0),"")</f>
        <v>1049.9386355324095</v>
      </c>
      <c r="E135" s="17"/>
      <c r="F135" s="45" t="s">
        <v>3</v>
      </c>
      <c r="G135" s="21"/>
      <c r="H135" s="21"/>
      <c r="I135" s="44" t="s">
        <v>2</v>
      </c>
      <c r="J135" s="23"/>
      <c r="K135" s="26">
        <f>COUNTIF('Q3'!$F135:$J135,"yes")</f>
        <v>1</v>
      </c>
      <c r="L135" s="27">
        <f t="shared" si="4"/>
        <v>1</v>
      </c>
      <c r="M135" s="27">
        <f t="shared" si="5"/>
        <v>2</v>
      </c>
      <c r="N135" s="8">
        <f>IFERROR('Q3'!$K135/'Q3'!$M135,"")</f>
        <v>0.5</v>
      </c>
      <c r="Q135" t="str">
        <f>IFERROR(IF((DATE(2023,7,1) - VLOOKUP(B135,Table6[],3,0)) &lt;=365,"Y","N"),"N")</f>
        <v>N</v>
      </c>
    </row>
    <row r="136" spans="2:17" x14ac:dyDescent="0.25">
      <c r="B136" s="5" t="s">
        <v>203</v>
      </c>
      <c r="C136" s="5" t="s">
        <v>37</v>
      </c>
      <c r="D136" s="59">
        <f ca="1">IFERROR(NOW()-VLOOKUP(B136,Table6[[#All],[Employee Name]:[Date Joined]],3,0),"")</f>
        <v>1084.9386355324095</v>
      </c>
      <c r="E136" s="17"/>
      <c r="F136" s="44" t="s">
        <v>2</v>
      </c>
      <c r="G136" s="21"/>
      <c r="H136" s="21"/>
      <c r="I136" s="44" t="s">
        <v>2</v>
      </c>
      <c r="J136" s="23"/>
      <c r="K136" s="26">
        <f>COUNTIF('Q3'!$F136:$J136,"yes")</f>
        <v>2</v>
      </c>
      <c r="L136" s="27">
        <f t="shared" si="4"/>
        <v>0</v>
      </c>
      <c r="M136" s="27">
        <f t="shared" si="5"/>
        <v>2</v>
      </c>
      <c r="N136" s="8">
        <f>IFERROR('Q3'!$K136/'Q3'!$M136,"")</f>
        <v>1</v>
      </c>
      <c r="Q136" t="str">
        <f>IFERROR(IF((DATE(2023,7,1) - VLOOKUP(B136,Table6[],3,0)) &lt;=365,"Y","N"),"N")</f>
        <v>N</v>
      </c>
    </row>
    <row r="137" spans="2:17" x14ac:dyDescent="0.25">
      <c r="B137" s="5" t="s">
        <v>204</v>
      </c>
      <c r="C137" s="5" t="s">
        <v>37</v>
      </c>
      <c r="D137" s="59">
        <f ca="1">IFERROR(NOW()-VLOOKUP(B137,Table6[[#All],[Employee Name]:[Date Joined]],3,0),"")</f>
        <v>782.93863553240953</v>
      </c>
      <c r="E137" s="17"/>
      <c r="F137" s="45" t="s">
        <v>3</v>
      </c>
      <c r="G137" s="21"/>
      <c r="H137" s="21"/>
      <c r="I137" s="45" t="s">
        <v>3</v>
      </c>
      <c r="J137" s="23"/>
      <c r="K137" s="26">
        <f>COUNTIF('Q3'!$F137:$J137,"yes")</f>
        <v>0</v>
      </c>
      <c r="L137" s="27">
        <f t="shared" si="4"/>
        <v>2</v>
      </c>
      <c r="M137" s="27">
        <f t="shared" si="5"/>
        <v>2</v>
      </c>
      <c r="N137" s="8">
        <f>IFERROR('Q3'!$K137/'Q3'!$M137,"")</f>
        <v>0</v>
      </c>
      <c r="Q137" t="str">
        <f>IFERROR(IF((DATE(2023,7,1) - VLOOKUP(B137,Table6[],3,0)) &lt;=365,"Y","N"),"N")</f>
        <v>N</v>
      </c>
    </row>
    <row r="138" spans="2:17" x14ac:dyDescent="0.25">
      <c r="B138" s="5" t="s">
        <v>205</v>
      </c>
      <c r="C138" s="5" t="s">
        <v>37</v>
      </c>
      <c r="D138" s="59">
        <f ca="1">IFERROR(NOW()-VLOOKUP(B138,Table6[[#All],[Employee Name]:[Date Joined]],3,0),"")</f>
        <v>321.93863553240953</v>
      </c>
      <c r="E138" s="17"/>
      <c r="F138" s="45" t="s">
        <v>3</v>
      </c>
      <c r="G138" s="21"/>
      <c r="H138" s="21"/>
      <c r="I138" s="45" t="s">
        <v>3</v>
      </c>
      <c r="J138" s="23"/>
      <c r="K138" s="26">
        <f>COUNTIF('Q3'!$F138:$J138,"yes")</f>
        <v>0</v>
      </c>
      <c r="L138" s="27">
        <f t="shared" si="4"/>
        <v>2</v>
      </c>
      <c r="M138" s="27">
        <f t="shared" si="5"/>
        <v>2</v>
      </c>
      <c r="N138" s="8">
        <f>IFERROR('Q3'!$K138/'Q3'!$M138,"")</f>
        <v>0</v>
      </c>
      <c r="Q138" t="str">
        <f>IFERROR(IF((DATE(2023,7,1) - VLOOKUP(B138,Table6[],3,0)) &lt;=365,"Y","N"),"N")</f>
        <v>Y</v>
      </c>
    </row>
    <row r="139" spans="2:17" x14ac:dyDescent="0.25">
      <c r="B139" s="5" t="s">
        <v>207</v>
      </c>
      <c r="C139" s="5" t="s">
        <v>37</v>
      </c>
      <c r="D139" s="59">
        <f ca="1">IFERROR(NOW()-VLOOKUP(B139,Table6[[#All],[Employee Name]:[Date Joined]],3,0),"")</f>
        <v>641.93863553240953</v>
      </c>
      <c r="E139" s="17"/>
      <c r="F139" s="45" t="s">
        <v>3</v>
      </c>
      <c r="G139" s="21"/>
      <c r="H139" s="21"/>
      <c r="I139" s="45" t="s">
        <v>3</v>
      </c>
      <c r="J139" s="23"/>
      <c r="K139" s="26">
        <f>COUNTIF('Q3'!$F139:$J139,"yes")</f>
        <v>0</v>
      </c>
      <c r="L139" s="27">
        <f t="shared" si="4"/>
        <v>2</v>
      </c>
      <c r="M139" s="27">
        <f t="shared" si="5"/>
        <v>2</v>
      </c>
      <c r="N139" s="8">
        <f>IFERROR('Q3'!$K139/'Q3'!$M139,"")</f>
        <v>0</v>
      </c>
      <c r="Q139" t="str">
        <f>IFERROR(IF((DATE(2023,7,1) - VLOOKUP(B139,Table6[],3,0)) &lt;=365,"Y","N"),"N")</f>
        <v>N</v>
      </c>
    </row>
    <row r="140" spans="2:17" x14ac:dyDescent="0.25">
      <c r="B140" s="5" t="s">
        <v>206</v>
      </c>
      <c r="C140" s="5" t="s">
        <v>37</v>
      </c>
      <c r="D140" s="59">
        <f ca="1">IFERROR(NOW()-VLOOKUP(B140,Table6[[#All],[Employee Name]:[Date Joined]],3,0),"")</f>
        <v>290.93863553240953</v>
      </c>
      <c r="E140" s="17"/>
      <c r="F140" s="44" t="s">
        <v>2</v>
      </c>
      <c r="G140" s="21"/>
      <c r="H140" s="21"/>
      <c r="I140" s="45" t="s">
        <v>3</v>
      </c>
      <c r="J140" s="23"/>
      <c r="K140" s="26">
        <f>COUNTIF('Q3'!$F140:$J140,"yes")</f>
        <v>1</v>
      </c>
      <c r="L140" s="27">
        <f t="shared" si="4"/>
        <v>1</v>
      </c>
      <c r="M140" s="27">
        <f t="shared" si="5"/>
        <v>2</v>
      </c>
      <c r="N140" s="8">
        <f>IFERROR('Q3'!$K140/'Q3'!$M140,"")</f>
        <v>0.5</v>
      </c>
      <c r="Q140" t="str">
        <f>IFERROR(IF((DATE(2023,7,1) - VLOOKUP(B140,Table6[],3,0)) &lt;=365,"Y","N"),"N")</f>
        <v>Y</v>
      </c>
    </row>
    <row r="141" spans="2:17" x14ac:dyDescent="0.25">
      <c r="B141" s="5" t="s">
        <v>208</v>
      </c>
      <c r="C141" s="5" t="s">
        <v>37</v>
      </c>
      <c r="D141" s="59">
        <f ca="1">IFERROR(NOW()-VLOOKUP(B141,Table6[[#All],[Employee Name]:[Date Joined]],3,0),"")</f>
        <v>545.93863553240953</v>
      </c>
      <c r="E141" s="17"/>
      <c r="F141" s="45" t="s">
        <v>3</v>
      </c>
      <c r="G141" s="21"/>
      <c r="H141" s="21"/>
      <c r="I141" s="45" t="s">
        <v>3</v>
      </c>
      <c r="J141" s="23"/>
      <c r="K141" s="26">
        <f>COUNTIF('Q3'!$F141:$J141,"yes")</f>
        <v>0</v>
      </c>
      <c r="L141" s="27">
        <f t="shared" si="4"/>
        <v>2</v>
      </c>
      <c r="M141" s="27">
        <f t="shared" si="5"/>
        <v>2</v>
      </c>
      <c r="N141" s="8">
        <f>IFERROR('Q3'!$K141/'Q3'!$M141,"")</f>
        <v>0</v>
      </c>
      <c r="Q141" t="str">
        <f>IFERROR(IF((DATE(2023,7,1) - VLOOKUP(B141,Table6[],3,0)) &lt;=365,"Y","N"),"N")</f>
        <v>Y</v>
      </c>
    </row>
    <row r="142" spans="2:17" x14ac:dyDescent="0.25">
      <c r="B142" s="5" t="s">
        <v>209</v>
      </c>
      <c r="C142" s="5" t="s">
        <v>37</v>
      </c>
      <c r="D142" s="59">
        <f ca="1">IFERROR(NOW()-VLOOKUP(B142,Table6[[#All],[Employee Name]:[Date Joined]],3,0),"")</f>
        <v>446.93863553240953</v>
      </c>
      <c r="E142" s="17"/>
      <c r="F142" s="45" t="s">
        <v>3</v>
      </c>
      <c r="G142" s="21"/>
      <c r="H142" s="21"/>
      <c r="I142" s="44" t="s">
        <v>2</v>
      </c>
      <c r="J142" s="23"/>
      <c r="K142" s="26">
        <f>COUNTIF('Q3'!$F142:$J142,"yes")</f>
        <v>1</v>
      </c>
      <c r="L142" s="27">
        <f t="shared" si="4"/>
        <v>1</v>
      </c>
      <c r="M142" s="27">
        <f t="shared" si="5"/>
        <v>2</v>
      </c>
      <c r="N142" s="8">
        <f>IFERROR('Q3'!$K142/'Q3'!$M142,"")</f>
        <v>0.5</v>
      </c>
      <c r="Q142" t="str">
        <f>IFERROR(IF((DATE(2023,7,1) - VLOOKUP(B142,Table6[],3,0)) &lt;=365,"Y","N"),"N")</f>
        <v>Y</v>
      </c>
    </row>
    <row r="143" spans="2:17" x14ac:dyDescent="0.25">
      <c r="B143" s="5" t="s">
        <v>210</v>
      </c>
      <c r="C143" s="5" t="s">
        <v>37</v>
      </c>
      <c r="D143" s="59">
        <f ca="1">IFERROR(NOW()-VLOOKUP(B143,Table6[[#All],[Employee Name]:[Date Joined]],3,0),"")</f>
        <v>655.93863553240953</v>
      </c>
      <c r="E143" s="17"/>
      <c r="F143" s="45" t="s">
        <v>3</v>
      </c>
      <c r="G143" s="21"/>
      <c r="H143" s="21"/>
      <c r="I143" s="45" t="s">
        <v>3</v>
      </c>
      <c r="J143" s="23"/>
      <c r="K143" s="26">
        <f>COUNTIF('Q3'!$F143:$J143,"yes")</f>
        <v>0</v>
      </c>
      <c r="L143" s="27">
        <f t="shared" si="4"/>
        <v>2</v>
      </c>
      <c r="M143" s="27">
        <f t="shared" si="5"/>
        <v>2</v>
      </c>
      <c r="N143" s="8">
        <f>IFERROR('Q3'!$K143/'Q3'!$M143,"")</f>
        <v>0</v>
      </c>
      <c r="Q143" t="str">
        <f>IFERROR(IF((DATE(2023,7,1) - VLOOKUP(B143,Table6[],3,0)) &lt;=365,"Y","N"),"N")</f>
        <v>N</v>
      </c>
    </row>
    <row r="144" spans="2:17" x14ac:dyDescent="0.25">
      <c r="B144" s="5" t="s">
        <v>212</v>
      </c>
      <c r="C144" s="5" t="s">
        <v>38</v>
      </c>
      <c r="D144" s="59">
        <f ca="1">IFERROR(NOW()-VLOOKUP(B144,Table6[[#All],[Employee Name]:[Date Joined]],3,0),"")</f>
        <v>1283.9386355324095</v>
      </c>
      <c r="E144" s="17"/>
      <c r="F144" s="45" t="s">
        <v>3</v>
      </c>
      <c r="G144" s="21"/>
      <c r="H144" s="21"/>
      <c r="I144" s="45" t="s">
        <v>3</v>
      </c>
      <c r="J144" s="23"/>
      <c r="K144" s="26">
        <f>COUNTIF('Q3'!$F144:$J144,"yes")</f>
        <v>0</v>
      </c>
      <c r="L144" s="27">
        <f t="shared" si="4"/>
        <v>2</v>
      </c>
      <c r="M144" s="27">
        <f t="shared" si="5"/>
        <v>2</v>
      </c>
      <c r="N144" s="8">
        <f>IFERROR('Q3'!$K144/'Q3'!$M144,"")</f>
        <v>0</v>
      </c>
      <c r="Q144" t="str">
        <f>IFERROR(IF((DATE(2023,7,1) - VLOOKUP(B144,Table6[],3,0)) &lt;=365,"Y","N"),"N")</f>
        <v>N</v>
      </c>
    </row>
    <row r="145" spans="2:17" x14ac:dyDescent="0.25">
      <c r="B145" s="5" t="s">
        <v>213</v>
      </c>
      <c r="C145" s="5" t="s">
        <v>38</v>
      </c>
      <c r="D145" s="59">
        <f ca="1">IFERROR(NOW()-VLOOKUP(B145,Table6[[#All],[Employee Name]:[Date Joined]],3,0),"")</f>
        <v>2197.9386355324095</v>
      </c>
      <c r="E145" s="17"/>
      <c r="F145" s="44" t="s">
        <v>2</v>
      </c>
      <c r="G145" s="21"/>
      <c r="H145" s="21"/>
      <c r="I145" s="45" t="s">
        <v>3</v>
      </c>
      <c r="J145" s="23"/>
      <c r="K145" s="26">
        <f>COUNTIF('Q3'!$F145:$J145,"yes")</f>
        <v>1</v>
      </c>
      <c r="L145" s="27">
        <f t="shared" si="4"/>
        <v>1</v>
      </c>
      <c r="M145" s="27">
        <f t="shared" si="5"/>
        <v>2</v>
      </c>
      <c r="N145" s="8">
        <f>IFERROR('Q3'!$K145/'Q3'!$M145,"")</f>
        <v>0.5</v>
      </c>
      <c r="Q145" t="str">
        <f>IFERROR(IF((DATE(2023,7,1) - VLOOKUP(B145,Table6[],3,0)) &lt;=365,"Y","N"),"N")</f>
        <v>N</v>
      </c>
    </row>
    <row r="146" spans="2:17" x14ac:dyDescent="0.25">
      <c r="B146" s="5" t="s">
        <v>214</v>
      </c>
      <c r="C146" s="5" t="s">
        <v>38</v>
      </c>
      <c r="D146" s="59">
        <f ca="1">IFERROR(NOW()-VLOOKUP(B146,Table6[[#All],[Employee Name]:[Date Joined]],3,0),"")</f>
        <v>188.93863553240953</v>
      </c>
      <c r="E146" s="17"/>
      <c r="F146" s="45" t="s">
        <v>3</v>
      </c>
      <c r="G146" s="21"/>
      <c r="H146" s="21"/>
      <c r="I146" s="45" t="s">
        <v>3</v>
      </c>
      <c r="J146" s="23"/>
      <c r="K146" s="26">
        <f>COUNTIF('Q3'!$F146:$J146,"yes")</f>
        <v>0</v>
      </c>
      <c r="L146" s="27">
        <f t="shared" si="4"/>
        <v>2</v>
      </c>
      <c r="M146" s="27">
        <f t="shared" si="5"/>
        <v>2</v>
      </c>
      <c r="N146" s="8">
        <f>IFERROR('Q3'!$K146/'Q3'!$M146,"")</f>
        <v>0</v>
      </c>
      <c r="Q146" t="str">
        <f>IFERROR(IF((DATE(2023,7,1) - VLOOKUP(B146,Table6[],3,0)) &lt;=365,"Y","N"),"N")</f>
        <v>Y</v>
      </c>
    </row>
    <row r="147" spans="2:17" x14ac:dyDescent="0.25">
      <c r="B147" s="5" t="s">
        <v>215</v>
      </c>
      <c r="C147" s="5" t="s">
        <v>38</v>
      </c>
      <c r="D147" s="59">
        <f ca="1">IFERROR(NOW()-VLOOKUP(B147,Table6[[#All],[Employee Name]:[Date Joined]],3,0),"")</f>
        <v>1587.9386355324095</v>
      </c>
      <c r="E147" s="17"/>
      <c r="F147" s="44" t="s">
        <v>2</v>
      </c>
      <c r="G147" s="21"/>
      <c r="H147" s="21"/>
      <c r="I147" s="45" t="s">
        <v>3</v>
      </c>
      <c r="J147" s="23"/>
      <c r="K147" s="26">
        <f>COUNTIF('Q3'!$F147:$J147,"yes")</f>
        <v>1</v>
      </c>
      <c r="L147" s="27">
        <f t="shared" si="4"/>
        <v>1</v>
      </c>
      <c r="M147" s="27">
        <f t="shared" si="5"/>
        <v>2</v>
      </c>
      <c r="N147" s="8">
        <f>IFERROR('Q3'!$K147/'Q3'!$M147,"")</f>
        <v>0.5</v>
      </c>
      <c r="Q147" t="str">
        <f>IFERROR(IF((DATE(2023,7,1) - VLOOKUP(B147,Table6[],3,0)) &lt;=365,"Y","N"),"N")</f>
        <v>N</v>
      </c>
    </row>
    <row r="148" spans="2:17" x14ac:dyDescent="0.25">
      <c r="B148" s="5" t="s">
        <v>216</v>
      </c>
      <c r="C148" s="5" t="s">
        <v>38</v>
      </c>
      <c r="D148" s="59">
        <f ca="1">IFERROR(NOW()-VLOOKUP(B148,Table6[[#All],[Employee Name]:[Date Joined]],3,0),"")</f>
        <v>810.93863553240953</v>
      </c>
      <c r="E148" s="17"/>
      <c r="F148" s="44" t="s">
        <v>2</v>
      </c>
      <c r="G148" s="21"/>
      <c r="H148" s="21"/>
      <c r="I148" s="45" t="s">
        <v>3</v>
      </c>
      <c r="J148" s="23"/>
      <c r="K148" s="26">
        <f>COUNTIF('Q3'!$F148:$J148,"yes")</f>
        <v>1</v>
      </c>
      <c r="L148" s="27">
        <f t="shared" si="4"/>
        <v>1</v>
      </c>
      <c r="M148" s="27">
        <f t="shared" si="5"/>
        <v>2</v>
      </c>
      <c r="N148" s="8">
        <f>IFERROR('Q3'!$K148/'Q3'!$M148,"")</f>
        <v>0.5</v>
      </c>
      <c r="Q148" t="str">
        <f>IFERROR(IF((DATE(2023,7,1) - VLOOKUP(B148,Table6[],3,0)) &lt;=365,"Y","N"),"N")</f>
        <v>N</v>
      </c>
    </row>
    <row r="149" spans="2:17" x14ac:dyDescent="0.25">
      <c r="B149" s="5" t="s">
        <v>217</v>
      </c>
      <c r="C149" s="5" t="s">
        <v>38</v>
      </c>
      <c r="D149" s="59">
        <f ca="1">IFERROR(NOW()-VLOOKUP(B149,Table6[[#All],[Employee Name]:[Date Joined]],3,0),"")</f>
        <v>297.93863553240953</v>
      </c>
      <c r="E149" s="17"/>
      <c r="F149" s="44" t="s">
        <v>2</v>
      </c>
      <c r="G149" s="21"/>
      <c r="H149" s="21"/>
      <c r="I149" s="45" t="s">
        <v>3</v>
      </c>
      <c r="J149" s="23"/>
      <c r="K149" s="26">
        <f>COUNTIF('Q3'!$F149:$J149,"yes")</f>
        <v>1</v>
      </c>
      <c r="L149" s="27">
        <f t="shared" si="4"/>
        <v>1</v>
      </c>
      <c r="M149" s="27">
        <f t="shared" si="5"/>
        <v>2</v>
      </c>
      <c r="N149" s="8">
        <f>IFERROR('Q3'!$K149/'Q3'!$M149,"")</f>
        <v>0.5</v>
      </c>
      <c r="Q149" t="str">
        <f>IFERROR(IF((DATE(2023,7,1) - VLOOKUP(B149,Table6[],3,0)) &lt;=365,"Y","N"),"N")</f>
        <v>Y</v>
      </c>
    </row>
    <row r="150" spans="2:17" x14ac:dyDescent="0.25">
      <c r="B150" s="5" t="s">
        <v>218</v>
      </c>
      <c r="C150" s="5" t="s">
        <v>38</v>
      </c>
      <c r="D150" s="59">
        <f ca="1">IFERROR(NOW()-VLOOKUP(B150,Table6[[#All],[Employee Name]:[Date Joined]],3,0),"")</f>
        <v>2700.9386355324095</v>
      </c>
      <c r="E150" s="17"/>
      <c r="F150" s="44" t="s">
        <v>2</v>
      </c>
      <c r="G150" s="21"/>
      <c r="H150" s="21"/>
      <c r="I150" s="45" t="s">
        <v>3</v>
      </c>
      <c r="J150" s="23"/>
      <c r="K150" s="26">
        <f>COUNTIF('Q3'!$F150:$J150,"yes")</f>
        <v>1</v>
      </c>
      <c r="L150" s="27">
        <f t="shared" si="4"/>
        <v>1</v>
      </c>
      <c r="M150" s="27">
        <f t="shared" si="5"/>
        <v>2</v>
      </c>
      <c r="N150" s="8">
        <f>IFERROR('Q3'!$K150/'Q3'!$M150,"")</f>
        <v>0.5</v>
      </c>
      <c r="Q150" t="str">
        <f>IFERROR(IF((DATE(2023,7,1) - VLOOKUP(B150,Table6[],3,0)) &lt;=365,"Y","N"),"N")</f>
        <v>N</v>
      </c>
    </row>
    <row r="151" spans="2:17" x14ac:dyDescent="0.25">
      <c r="B151" s="5" t="s">
        <v>220</v>
      </c>
      <c r="C151" s="5" t="s">
        <v>38</v>
      </c>
      <c r="D151" s="59">
        <f ca="1">IFERROR(NOW()-VLOOKUP(B151,Table6[[#All],[Employee Name]:[Date Joined]],3,0),"")</f>
        <v>1297.9386355324095</v>
      </c>
      <c r="E151" s="17"/>
      <c r="F151" s="44" t="s">
        <v>2</v>
      </c>
      <c r="G151" s="21"/>
      <c r="H151" s="21"/>
      <c r="I151" s="45" t="s">
        <v>3</v>
      </c>
      <c r="J151" s="23"/>
      <c r="K151" s="26">
        <f>COUNTIF('Q3'!$F151:$J151,"yes")</f>
        <v>1</v>
      </c>
      <c r="L151" s="27">
        <f t="shared" si="4"/>
        <v>1</v>
      </c>
      <c r="M151" s="27">
        <f t="shared" si="5"/>
        <v>2</v>
      </c>
      <c r="N151" s="8">
        <f>IFERROR('Q3'!$K151/'Q3'!$M151,"")</f>
        <v>0.5</v>
      </c>
      <c r="Q151" t="str">
        <f>IFERROR(IF((DATE(2023,7,1) - VLOOKUP(B151,Table6[],3,0)) &lt;=365,"Y","N"),"N")</f>
        <v>N</v>
      </c>
    </row>
    <row r="152" spans="2:17" x14ac:dyDescent="0.25">
      <c r="B152" s="5" t="s">
        <v>222</v>
      </c>
      <c r="C152" s="5" t="s">
        <v>38</v>
      </c>
      <c r="D152" s="59">
        <f ca="1">IFERROR(NOW()-VLOOKUP(B152,Table6[[#All],[Employee Name]:[Date Joined]],3,0),"")</f>
        <v>690.93863553240953</v>
      </c>
      <c r="E152" s="17"/>
      <c r="F152" s="45" t="s">
        <v>3</v>
      </c>
      <c r="G152" s="21"/>
      <c r="H152" s="21"/>
      <c r="I152" s="45" t="s">
        <v>3</v>
      </c>
      <c r="J152" s="23"/>
      <c r="K152" s="26">
        <f>COUNTIF('Q3'!$F152:$J152,"yes")</f>
        <v>0</v>
      </c>
      <c r="L152" s="27">
        <f t="shared" si="4"/>
        <v>2</v>
      </c>
      <c r="M152" s="27">
        <f t="shared" si="5"/>
        <v>2</v>
      </c>
      <c r="N152" s="8">
        <f>IFERROR('Q3'!$K152/'Q3'!$M152,"")</f>
        <v>0</v>
      </c>
      <c r="Q152" t="str">
        <f>IFERROR(IF((DATE(2023,7,1) - VLOOKUP(B152,Table6[],3,0)) &lt;=365,"Y","N"),"N")</f>
        <v>N</v>
      </c>
    </row>
    <row r="153" spans="2:17" x14ac:dyDescent="0.25">
      <c r="B153" s="5" t="s">
        <v>223</v>
      </c>
      <c r="C153" s="5" t="s">
        <v>38</v>
      </c>
      <c r="D153" s="59">
        <f ca="1">IFERROR(NOW()-VLOOKUP(B153,Table6[[#All],[Employee Name]:[Date Joined]],3,0),"")</f>
        <v>937.93863553240953</v>
      </c>
      <c r="E153" s="17"/>
      <c r="F153" s="45" t="s">
        <v>3</v>
      </c>
      <c r="G153" s="21"/>
      <c r="H153" s="21"/>
      <c r="I153" s="45" t="s">
        <v>3</v>
      </c>
      <c r="J153" s="23"/>
      <c r="K153" s="26">
        <f>COUNTIF('Q3'!$F153:$J153,"yes")</f>
        <v>0</v>
      </c>
      <c r="L153" s="27">
        <f t="shared" si="4"/>
        <v>2</v>
      </c>
      <c r="M153" s="27">
        <f t="shared" si="5"/>
        <v>2</v>
      </c>
      <c r="N153" s="8">
        <f>IFERROR('Q3'!$K153/'Q3'!$M153,"")</f>
        <v>0</v>
      </c>
      <c r="Q153" t="str">
        <f>IFERROR(IF((DATE(2023,7,1) - VLOOKUP(B153,Table6[],3,0)) &lt;=365,"Y","N"),"N")</f>
        <v>N</v>
      </c>
    </row>
    <row r="154" spans="2:17" x14ac:dyDescent="0.25">
      <c r="B154" s="5" t="s">
        <v>224</v>
      </c>
      <c r="C154" s="5" t="s">
        <v>38</v>
      </c>
      <c r="D154" s="59">
        <f ca="1">IFERROR(NOW()-VLOOKUP(B154,Table6[[#All],[Employee Name]:[Date Joined]],3,0),"")</f>
        <v>1308.9386355324095</v>
      </c>
      <c r="E154" s="17"/>
      <c r="F154" s="44" t="s">
        <v>2</v>
      </c>
      <c r="G154" s="21"/>
      <c r="H154" s="21"/>
      <c r="I154" s="45" t="s">
        <v>3</v>
      </c>
      <c r="J154" s="23"/>
      <c r="K154" s="26">
        <f>COUNTIF('Q3'!$F154:$J154,"yes")</f>
        <v>1</v>
      </c>
      <c r="L154" s="27">
        <f t="shared" si="4"/>
        <v>1</v>
      </c>
      <c r="M154" s="27">
        <f t="shared" si="5"/>
        <v>2</v>
      </c>
      <c r="N154" s="8">
        <f>IFERROR('Q3'!$K154/'Q3'!$M154,"")</f>
        <v>0.5</v>
      </c>
      <c r="Q154" t="str">
        <f>IFERROR(IF((DATE(2023,7,1) - VLOOKUP(B154,Table6[],3,0)) &lt;=365,"Y","N"),"N")</f>
        <v>N</v>
      </c>
    </row>
    <row r="155" spans="2:17" x14ac:dyDescent="0.25">
      <c r="B155" s="5" t="s">
        <v>225</v>
      </c>
      <c r="C155" s="5" t="s">
        <v>38</v>
      </c>
      <c r="D155" s="59">
        <f ca="1">IFERROR(NOW()-VLOOKUP(B155,Table6[[#All],[Employee Name]:[Date Joined]],3,0),"")</f>
        <v>2215.9386355324095</v>
      </c>
      <c r="E155" s="17"/>
      <c r="F155" s="45" t="s">
        <v>3</v>
      </c>
      <c r="G155" s="21"/>
      <c r="H155" s="21"/>
      <c r="I155" s="45" t="s">
        <v>3</v>
      </c>
      <c r="J155" s="23"/>
      <c r="K155" s="26">
        <f>COUNTIF('Q3'!$F155:$J155,"yes")</f>
        <v>0</v>
      </c>
      <c r="L155" s="27">
        <f t="shared" si="4"/>
        <v>2</v>
      </c>
      <c r="M155" s="27">
        <f t="shared" si="5"/>
        <v>2</v>
      </c>
      <c r="N155" s="8">
        <f>IFERROR('Q3'!$K155/'Q3'!$M155,"")</f>
        <v>0</v>
      </c>
      <c r="Q155" t="str">
        <f>IFERROR(IF((DATE(2023,7,1) - VLOOKUP(B155,Table6[],3,0)) &lt;=365,"Y","N"),"N")</f>
        <v>N</v>
      </c>
    </row>
    <row r="156" spans="2:17" x14ac:dyDescent="0.25">
      <c r="B156" s="5" t="s">
        <v>226</v>
      </c>
      <c r="C156" s="5" t="s">
        <v>38</v>
      </c>
      <c r="D156" s="59">
        <f ca="1">IFERROR(NOW()-VLOOKUP(B156,Table6[[#All],[Employee Name]:[Date Joined]],3,0),"")</f>
        <v>937.93863553240953</v>
      </c>
      <c r="E156" s="17"/>
      <c r="F156" s="44" t="s">
        <v>2</v>
      </c>
      <c r="G156" s="21"/>
      <c r="H156" s="21"/>
      <c r="I156" s="45" t="s">
        <v>3</v>
      </c>
      <c r="J156" s="23"/>
      <c r="K156" s="26">
        <f>COUNTIF('Q3'!$F156:$J156,"yes")</f>
        <v>1</v>
      </c>
      <c r="L156" s="27">
        <f t="shared" si="4"/>
        <v>1</v>
      </c>
      <c r="M156" s="27">
        <f t="shared" si="5"/>
        <v>2</v>
      </c>
      <c r="N156" s="8">
        <f>IFERROR('Q3'!$K156/'Q3'!$M156,"")</f>
        <v>0.5</v>
      </c>
      <c r="Q156" t="str">
        <f>IFERROR(IF((DATE(2023,7,1) - VLOOKUP(B156,Table6[],3,0)) &lt;=365,"Y","N"),"N")</f>
        <v>N</v>
      </c>
    </row>
    <row r="157" spans="2:17" x14ac:dyDescent="0.25">
      <c r="B157" s="5" t="s">
        <v>228</v>
      </c>
      <c r="C157" s="5" t="s">
        <v>38</v>
      </c>
      <c r="D157" s="59">
        <f ca="1">IFERROR(NOW()-VLOOKUP(B157,Table6[[#All],[Employee Name]:[Date Joined]],3,0),"")</f>
        <v>475.93863553240953</v>
      </c>
      <c r="E157" s="17"/>
      <c r="F157" s="45" t="s">
        <v>3</v>
      </c>
      <c r="G157" s="21"/>
      <c r="H157" s="21"/>
      <c r="I157" s="45" t="s">
        <v>3</v>
      </c>
      <c r="J157" s="23"/>
      <c r="K157" s="26">
        <f>COUNTIF('Q3'!$F157:$J157,"yes")</f>
        <v>0</v>
      </c>
      <c r="L157" s="27">
        <f t="shared" si="4"/>
        <v>2</v>
      </c>
      <c r="M157" s="27">
        <f t="shared" si="5"/>
        <v>2</v>
      </c>
      <c r="N157" s="8">
        <f>IFERROR('Q3'!$K157/'Q3'!$M157,"")</f>
        <v>0</v>
      </c>
      <c r="Q157" t="str">
        <f>IFERROR(IF((DATE(2023,7,1) - VLOOKUP(B157,Table6[],3,0)) &lt;=365,"Y","N"),"N")</f>
        <v>Y</v>
      </c>
    </row>
    <row r="158" spans="2:17" x14ac:dyDescent="0.25">
      <c r="B158" s="5" t="s">
        <v>233</v>
      </c>
      <c r="C158" s="5" t="s">
        <v>39</v>
      </c>
      <c r="D158" s="59">
        <f ca="1">IFERROR(NOW()-VLOOKUP(B158,Table6[[#All],[Employee Name]:[Date Joined]],3,0),"")</f>
        <v>412.93863553240953</v>
      </c>
      <c r="E158" s="17"/>
      <c r="F158" s="45" t="s">
        <v>3</v>
      </c>
      <c r="G158" s="21"/>
      <c r="H158" s="21"/>
      <c r="I158" s="45" t="s">
        <v>3</v>
      </c>
      <c r="J158" s="23"/>
      <c r="K158" s="26">
        <f>COUNTIF('Q3'!$F158:$J158,"yes")</f>
        <v>0</v>
      </c>
      <c r="L158" s="27">
        <f t="shared" si="4"/>
        <v>2</v>
      </c>
      <c r="M158" s="27">
        <f t="shared" si="5"/>
        <v>2</v>
      </c>
      <c r="N158" s="8">
        <f>IFERROR('Q3'!$K158/'Q3'!$M158,"")</f>
        <v>0</v>
      </c>
      <c r="Q158" t="str">
        <f>IFERROR(IF((DATE(2023,7,1) - VLOOKUP(B158,Table6[],3,0)) &lt;=365,"Y","N"),"N")</f>
        <v>Y</v>
      </c>
    </row>
    <row r="159" spans="2:17" x14ac:dyDescent="0.25">
      <c r="B159" s="5" t="s">
        <v>234</v>
      </c>
      <c r="C159" s="5" t="s">
        <v>40</v>
      </c>
      <c r="D159" s="59">
        <f ca="1">IFERROR(NOW()-VLOOKUP(B159,Table6[[#All],[Employee Name]:[Date Joined]],3,0),"")</f>
        <v>479.93863553240953</v>
      </c>
      <c r="E159" s="17"/>
      <c r="F159" s="45" t="s">
        <v>3</v>
      </c>
      <c r="G159" s="21"/>
      <c r="H159" s="21"/>
      <c r="I159" s="45" t="s">
        <v>3</v>
      </c>
      <c r="J159" s="23"/>
      <c r="K159" s="26">
        <f>COUNTIF('Q3'!$F159:$J159,"yes")</f>
        <v>0</v>
      </c>
      <c r="L159" s="27">
        <f t="shared" si="4"/>
        <v>2</v>
      </c>
      <c r="M159" s="27">
        <f t="shared" si="5"/>
        <v>2</v>
      </c>
      <c r="N159" s="8">
        <f>IFERROR('Q3'!$K159/'Q3'!$M159,"")</f>
        <v>0</v>
      </c>
      <c r="Q159" t="str">
        <f>IFERROR(IF((DATE(2023,7,1) - VLOOKUP(B159,Table6[],3,0)) &lt;=365,"Y","N"),"N")</f>
        <v>Y</v>
      </c>
    </row>
    <row r="160" spans="2:17" x14ac:dyDescent="0.25">
      <c r="B160" s="5" t="s">
        <v>235</v>
      </c>
      <c r="C160" s="5" t="s">
        <v>40</v>
      </c>
      <c r="D160" s="59">
        <f ca="1">IFERROR(NOW()-VLOOKUP(B160,Table6[[#All],[Employee Name]:[Date Joined]],3,0),"")</f>
        <v>1539.9386355324095</v>
      </c>
      <c r="E160" s="17"/>
      <c r="F160" s="44" t="s">
        <v>2</v>
      </c>
      <c r="G160" s="21"/>
      <c r="H160" s="21"/>
      <c r="I160" s="45" t="s">
        <v>3</v>
      </c>
      <c r="J160" s="23"/>
      <c r="K160" s="26">
        <f>COUNTIF('Q3'!$F160:$J160,"yes")</f>
        <v>1</v>
      </c>
      <c r="L160" s="27">
        <f t="shared" si="4"/>
        <v>1</v>
      </c>
      <c r="M160" s="27">
        <f t="shared" si="5"/>
        <v>2</v>
      </c>
      <c r="N160" s="8">
        <f>IFERROR('Q3'!$K160/'Q3'!$M160,"")</f>
        <v>0.5</v>
      </c>
      <c r="Q160" t="str">
        <f>IFERROR(IF((DATE(2023,7,1) - VLOOKUP(B160,Table6[],3,0)) &lt;=365,"Y","N"),"N")</f>
        <v>N</v>
      </c>
    </row>
    <row r="161" spans="2:17" x14ac:dyDescent="0.25">
      <c r="B161" s="5" t="s">
        <v>237</v>
      </c>
      <c r="C161" s="5" t="s">
        <v>41</v>
      </c>
      <c r="D161" s="59">
        <f ca="1">IFERROR(NOW()-VLOOKUP(B161,Table6[[#All],[Employee Name]:[Date Joined]],3,0),"")</f>
        <v>1348.9386355324095</v>
      </c>
      <c r="E161" s="17"/>
      <c r="F161" s="45" t="s">
        <v>3</v>
      </c>
      <c r="G161" s="21"/>
      <c r="H161" s="21"/>
      <c r="I161" s="44" t="s">
        <v>2</v>
      </c>
      <c r="J161" s="21"/>
      <c r="K161" s="26">
        <f>COUNTIF('Q3'!$F161:$J161,"yes")</f>
        <v>1</v>
      </c>
      <c r="L161" s="27">
        <f t="shared" si="4"/>
        <v>1</v>
      </c>
      <c r="M161" s="27">
        <f t="shared" si="5"/>
        <v>2</v>
      </c>
      <c r="N161" s="8">
        <f>IFERROR('Q3'!$K161/'Q3'!$M161,"")</f>
        <v>0.5</v>
      </c>
      <c r="Q161" t="str">
        <f>IFERROR(IF((DATE(2023,7,1) - VLOOKUP(B161,Table6[],3,0)) &lt;=365,"Y","N"),"N")</f>
        <v>N</v>
      </c>
    </row>
    <row r="162" spans="2:17" x14ac:dyDescent="0.25">
      <c r="B162" s="5" t="s">
        <v>238</v>
      </c>
      <c r="C162" s="5" t="s">
        <v>42</v>
      </c>
      <c r="D162" s="59">
        <f ca="1">IFERROR(NOW()-VLOOKUP(B162,Table6[[#All],[Employee Name]:[Date Joined]],3,0),"")</f>
        <v>664.93863553240953</v>
      </c>
      <c r="E162" s="17"/>
      <c r="F162" s="45" t="s">
        <v>3</v>
      </c>
      <c r="G162" s="21"/>
      <c r="H162" s="21"/>
      <c r="I162" s="45" t="s">
        <v>3</v>
      </c>
      <c r="J162" s="21"/>
      <c r="K162" s="26">
        <f>COUNTIF('Q3'!$F162:$J162,"yes")</f>
        <v>0</v>
      </c>
      <c r="L162" s="27">
        <f t="shared" si="4"/>
        <v>2</v>
      </c>
      <c r="M162" s="27">
        <f t="shared" si="5"/>
        <v>2</v>
      </c>
      <c r="N162" s="8">
        <f>IFERROR('Q3'!$K162/'Q3'!$M162,"")</f>
        <v>0</v>
      </c>
      <c r="Q162" t="str">
        <f>IFERROR(IF((DATE(2023,7,1) - VLOOKUP(B162,Table6[],3,0)) &lt;=365,"Y","N"),"N")</f>
        <v>N</v>
      </c>
    </row>
    <row r="163" spans="2:17" x14ac:dyDescent="0.25">
      <c r="B163" s="5" t="s">
        <v>239</v>
      </c>
      <c r="C163" s="5" t="s">
        <v>43</v>
      </c>
      <c r="D163" s="59">
        <f ca="1">IFERROR(NOW()-VLOOKUP(B163,Table6[[#All],[Employee Name]:[Date Joined]],3,0),"")</f>
        <v>1098.9386355324095</v>
      </c>
      <c r="E163" s="17"/>
      <c r="F163" s="44" t="s">
        <v>2</v>
      </c>
      <c r="G163" s="21"/>
      <c r="H163" s="21"/>
      <c r="I163" s="45" t="s">
        <v>3</v>
      </c>
      <c r="J163" s="21"/>
      <c r="K163" s="26">
        <f>COUNTIF('Q3'!$F163:$J163,"yes")</f>
        <v>1</v>
      </c>
      <c r="L163" s="27">
        <f t="shared" si="4"/>
        <v>1</v>
      </c>
      <c r="M163" s="27">
        <f t="shared" si="5"/>
        <v>2</v>
      </c>
      <c r="N163" s="8">
        <f>IFERROR('Q3'!$K163/'Q3'!$M163,"")</f>
        <v>0.5</v>
      </c>
      <c r="Q163" t="str">
        <f>IFERROR(IF((DATE(2023,7,1) - VLOOKUP(B163,Table6[],3,0)) &lt;=365,"Y","N"),"N")</f>
        <v>N</v>
      </c>
    </row>
    <row r="164" spans="2:17" x14ac:dyDescent="0.25">
      <c r="B164" s="5" t="s">
        <v>240</v>
      </c>
      <c r="C164" s="5" t="s">
        <v>43</v>
      </c>
      <c r="D164" s="59">
        <f ca="1">IFERROR(NOW()-VLOOKUP(B164,Table6[[#All],[Employee Name]:[Date Joined]],3,0),"")</f>
        <v>662.93863553240953</v>
      </c>
      <c r="E164" s="17"/>
      <c r="F164" s="45" t="s">
        <v>3</v>
      </c>
      <c r="G164" s="21"/>
      <c r="H164" s="21"/>
      <c r="I164" s="45" t="s">
        <v>3</v>
      </c>
      <c r="J164" s="21"/>
      <c r="K164" s="26">
        <f>COUNTIF('Q3'!$F164:$J164,"yes")</f>
        <v>0</v>
      </c>
      <c r="L164" s="27">
        <f t="shared" si="4"/>
        <v>2</v>
      </c>
      <c r="M164" s="27">
        <f t="shared" si="5"/>
        <v>2</v>
      </c>
      <c r="N164" s="8">
        <f>IFERROR('Q3'!$K164/'Q3'!$M164,"")</f>
        <v>0</v>
      </c>
      <c r="Q164" t="str">
        <f>IFERROR(IF((DATE(2023,7,1) - VLOOKUP(B164,Table6[],3,0)) &lt;=365,"Y","N"),"N")</f>
        <v>N</v>
      </c>
    </row>
    <row r="165" spans="2:17" x14ac:dyDescent="0.25">
      <c r="B165" s="5" t="s">
        <v>241</v>
      </c>
      <c r="C165" s="5" t="s">
        <v>43</v>
      </c>
      <c r="D165" s="59">
        <f ca="1">IFERROR(NOW()-VLOOKUP(B165,Table6[[#All],[Employee Name]:[Date Joined]],3,0),"")</f>
        <v>1069.9386355324095</v>
      </c>
      <c r="E165" s="17"/>
      <c r="F165" s="45" t="s">
        <v>3</v>
      </c>
      <c r="G165" s="21"/>
      <c r="H165" s="21"/>
      <c r="I165" s="45" t="s">
        <v>3</v>
      </c>
      <c r="J165" s="21"/>
      <c r="K165" s="26">
        <f>COUNTIF('Q3'!$F165:$J165,"yes")</f>
        <v>0</v>
      </c>
      <c r="L165" s="27">
        <f t="shared" si="4"/>
        <v>2</v>
      </c>
      <c r="M165" s="27">
        <f t="shared" si="5"/>
        <v>2</v>
      </c>
      <c r="N165" s="8">
        <f>IFERROR('Q3'!$K165/'Q3'!$M165,"")</f>
        <v>0</v>
      </c>
      <c r="Q165" t="str">
        <f>IFERROR(IF((DATE(2023,7,1) - VLOOKUP(B165,Table6[],3,0)) &lt;=365,"Y","N"),"N")</f>
        <v>N</v>
      </c>
    </row>
    <row r="166" spans="2:17" x14ac:dyDescent="0.25">
      <c r="B166" s="5" t="s">
        <v>242</v>
      </c>
      <c r="C166" s="5" t="s">
        <v>245</v>
      </c>
      <c r="D166" s="59">
        <f ca="1">IFERROR(NOW()-VLOOKUP(B166,Table6[[#All],[Employee Name]:[Date Joined]],3,0),"")</f>
        <v>45375.93863553241</v>
      </c>
      <c r="E166" s="17"/>
      <c r="F166" s="45" t="s">
        <v>3</v>
      </c>
      <c r="G166" s="21"/>
      <c r="H166" s="21"/>
      <c r="I166" s="45" t="s">
        <v>3</v>
      </c>
      <c r="J166" s="21"/>
      <c r="K166" s="26">
        <f>COUNTIF('Q3'!$F166:$J166,"yes")</f>
        <v>0</v>
      </c>
      <c r="L166" s="27">
        <f t="shared" si="4"/>
        <v>2</v>
      </c>
      <c r="M166" s="27">
        <f t="shared" si="5"/>
        <v>2</v>
      </c>
      <c r="N166" s="8">
        <f>IFERROR('Q3'!$K166/'Q3'!$M166,"")</f>
        <v>0</v>
      </c>
      <c r="Q166" t="str">
        <f>IFERROR(IF((DATE(2023,7,1) - VLOOKUP(B166,Table6[],3,0)) &lt;=365,"Y","N"),"N")</f>
        <v>N</v>
      </c>
    </row>
    <row r="167" spans="2:17" x14ac:dyDescent="0.25">
      <c r="B167" s="5" t="s">
        <v>243</v>
      </c>
      <c r="C167" s="5" t="s">
        <v>245</v>
      </c>
      <c r="D167" s="59">
        <f ca="1">IFERROR(NOW()-VLOOKUP(B167,Table6[[#All],[Employee Name]:[Date Joined]],3,0),"")</f>
        <v>389.93863553240953</v>
      </c>
      <c r="E167" s="17"/>
      <c r="F167" s="45" t="s">
        <v>3</v>
      </c>
      <c r="G167" s="21"/>
      <c r="H167" s="21"/>
      <c r="I167" s="45" t="s">
        <v>3</v>
      </c>
      <c r="J167" s="21"/>
      <c r="K167" s="26">
        <f>COUNTIF('Q3'!$F167:$J167,"yes")</f>
        <v>0</v>
      </c>
      <c r="L167" s="27">
        <f t="shared" si="4"/>
        <v>2</v>
      </c>
      <c r="M167" s="27">
        <f t="shared" si="5"/>
        <v>2</v>
      </c>
      <c r="N167" s="8">
        <f>IFERROR('Q3'!$K167/'Q3'!$M167,"")</f>
        <v>0</v>
      </c>
      <c r="Q167" t="str">
        <f>IFERROR(IF((DATE(2023,7,1) - VLOOKUP(B167,Table6[],3,0)) &lt;=365,"Y","N"),"N")</f>
        <v>Y</v>
      </c>
    </row>
    <row r="168" spans="2:17" x14ac:dyDescent="0.25">
      <c r="B168" s="5" t="s">
        <v>244</v>
      </c>
      <c r="C168" s="5" t="s">
        <v>245</v>
      </c>
      <c r="D168" s="59">
        <f ca="1">IFERROR(NOW()-VLOOKUP(B168,Table6[[#All],[Employee Name]:[Date Joined]],3,0),"")</f>
        <v>45375.93863553241</v>
      </c>
      <c r="E168" s="17"/>
      <c r="F168" s="45" t="s">
        <v>3</v>
      </c>
      <c r="G168" s="21"/>
      <c r="H168" s="21"/>
      <c r="I168" s="45" t="s">
        <v>3</v>
      </c>
      <c r="J168" s="21"/>
      <c r="K168" s="26">
        <f>COUNTIF('Q3'!$F168:$J168,"yes")</f>
        <v>0</v>
      </c>
      <c r="L168" s="27">
        <f t="shared" si="4"/>
        <v>2</v>
      </c>
      <c r="M168" s="27">
        <f t="shared" si="5"/>
        <v>2</v>
      </c>
      <c r="N168" s="8">
        <f>IFERROR('Q3'!$K168/'Q3'!$M168,"")</f>
        <v>0</v>
      </c>
      <c r="Q168" t="str">
        <f>IFERROR(IF((DATE(2023,7,1) - VLOOKUP(B168,Table6[],3,0)) &lt;=365,"Y","N"),"N")</f>
        <v>N</v>
      </c>
    </row>
    <row r="169" spans="2:17" x14ac:dyDescent="0.25">
      <c r="F169"/>
      <c r="I169"/>
      <c r="K169"/>
      <c r="L169"/>
      <c r="M169"/>
    </row>
    <row r="170" spans="2:17" x14ac:dyDescent="0.25">
      <c r="F170"/>
      <c r="I170"/>
      <c r="K170"/>
      <c r="L170"/>
      <c r="M170"/>
    </row>
    <row r="171" spans="2:17" x14ac:dyDescent="0.25">
      <c r="F171"/>
      <c r="I171"/>
      <c r="K171"/>
      <c r="L171"/>
      <c r="M171"/>
    </row>
    <row r="172" spans="2:17" x14ac:dyDescent="0.25">
      <c r="F172"/>
      <c r="I172"/>
      <c r="K172"/>
      <c r="L172"/>
      <c r="M172"/>
    </row>
    <row r="173" spans="2:17" x14ac:dyDescent="0.25">
      <c r="F173"/>
      <c r="I173"/>
      <c r="K173"/>
      <c r="L173"/>
      <c r="M173"/>
    </row>
    <row r="174" spans="2:17" x14ac:dyDescent="0.25">
      <c r="F174"/>
      <c r="I174"/>
      <c r="K174"/>
      <c r="L174"/>
      <c r="M174"/>
    </row>
    <row r="175" spans="2:17" x14ac:dyDescent="0.25">
      <c r="F175"/>
      <c r="I175"/>
      <c r="K175"/>
      <c r="L175"/>
      <c r="M175"/>
    </row>
    <row r="176" spans="2:17" x14ac:dyDescent="0.25">
      <c r="F176"/>
      <c r="I176"/>
      <c r="K176"/>
      <c r="L176"/>
      <c r="M176"/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spans="2:13" x14ac:dyDescent="0.25">
      <c r="F257"/>
      <c r="I257"/>
      <c r="K257"/>
      <c r="L257"/>
      <c r="M257"/>
    </row>
    <row r="258" spans="2:13" x14ac:dyDescent="0.25">
      <c r="F258"/>
      <c r="I258"/>
      <c r="K258"/>
      <c r="L258"/>
      <c r="M258"/>
    </row>
    <row r="259" spans="2:13" x14ac:dyDescent="0.25">
      <c r="F259"/>
      <c r="I259"/>
      <c r="K259"/>
      <c r="L259"/>
      <c r="M259"/>
    </row>
    <row r="260" spans="2:13" x14ac:dyDescent="0.25">
      <c r="B260" s="58"/>
      <c r="C260" s="57" t="s">
        <v>249</v>
      </c>
      <c r="E260" s="9"/>
      <c r="F260"/>
      <c r="I260"/>
      <c r="K260"/>
      <c r="L260"/>
      <c r="M260"/>
    </row>
    <row r="261" spans="2:13" x14ac:dyDescent="0.25">
      <c r="B261" s="58"/>
      <c r="C261" s="57" t="s">
        <v>249</v>
      </c>
      <c r="E261" s="9"/>
      <c r="F261"/>
      <c r="I261"/>
      <c r="K261"/>
      <c r="L261"/>
      <c r="M261"/>
    </row>
    <row r="262" spans="2:13" x14ac:dyDescent="0.25">
      <c r="B262" s="58"/>
      <c r="C262" s="57" t="s">
        <v>249</v>
      </c>
      <c r="E262" s="9"/>
      <c r="F262"/>
      <c r="I262"/>
      <c r="K262"/>
      <c r="L262"/>
      <c r="M262"/>
    </row>
    <row r="263" spans="2:13" x14ac:dyDescent="0.25">
      <c r="B263" s="58"/>
      <c r="C263" s="57" t="s">
        <v>249</v>
      </c>
      <c r="E263" s="9"/>
      <c r="F263"/>
      <c r="I263"/>
      <c r="K263"/>
      <c r="L263"/>
      <c r="M263"/>
    </row>
    <row r="264" spans="2:13" x14ac:dyDescent="0.25">
      <c r="B264" s="58"/>
      <c r="C264" s="57" t="s">
        <v>249</v>
      </c>
      <c r="E264" s="9"/>
      <c r="F264"/>
      <c r="I264"/>
      <c r="K264"/>
      <c r="L264"/>
      <c r="M264"/>
    </row>
    <row r="265" spans="2:13" x14ac:dyDescent="0.25">
      <c r="B265" s="58"/>
      <c r="C265" s="57" t="s">
        <v>249</v>
      </c>
      <c r="E265" s="9"/>
      <c r="F265"/>
      <c r="I265"/>
      <c r="K265"/>
      <c r="L265"/>
      <c r="M265"/>
    </row>
    <row r="266" spans="2:13" x14ac:dyDescent="0.25">
      <c r="B266" s="58"/>
      <c r="C266" s="57" t="s">
        <v>249</v>
      </c>
      <c r="E266" s="9"/>
      <c r="F266"/>
      <c r="I266"/>
      <c r="K266"/>
      <c r="L266"/>
      <c r="M266"/>
    </row>
    <row r="267" spans="2:13" x14ac:dyDescent="0.25">
      <c r="B267" s="58"/>
      <c r="C267" s="57" t="s">
        <v>249</v>
      </c>
      <c r="E267" s="9"/>
      <c r="F267"/>
      <c r="I267"/>
      <c r="K267"/>
      <c r="L267"/>
      <c r="M267"/>
    </row>
    <row r="268" spans="2:13" x14ac:dyDescent="0.25">
      <c r="B268" s="58"/>
      <c r="C268" s="57" t="s">
        <v>249</v>
      </c>
      <c r="E268" s="9"/>
      <c r="F268"/>
      <c r="I268"/>
      <c r="K268"/>
      <c r="L268"/>
      <c r="M268"/>
    </row>
    <row r="269" spans="2:13" x14ac:dyDescent="0.25">
      <c r="B269" s="58"/>
      <c r="C269" s="57" t="s">
        <v>249</v>
      </c>
      <c r="E269" s="9"/>
      <c r="F269"/>
      <c r="I269"/>
      <c r="K269"/>
      <c r="L269"/>
      <c r="M269"/>
    </row>
    <row r="270" spans="2:13" x14ac:dyDescent="0.25">
      <c r="B270" s="58"/>
      <c r="C270" s="57" t="s">
        <v>249</v>
      </c>
      <c r="E270" s="9"/>
      <c r="F270"/>
      <c r="I270"/>
      <c r="K270"/>
      <c r="L270"/>
      <c r="M270"/>
    </row>
    <row r="271" spans="2:13" x14ac:dyDescent="0.25">
      <c r="B271" s="58"/>
      <c r="C271" s="57" t="s">
        <v>249</v>
      </c>
      <c r="E271" s="9"/>
      <c r="F271"/>
      <c r="I271"/>
      <c r="K271"/>
      <c r="L271"/>
      <c r="M271"/>
    </row>
    <row r="272" spans="2:13" x14ac:dyDescent="0.25">
      <c r="B272" s="58"/>
      <c r="C272" s="57" t="s">
        <v>249</v>
      </c>
      <c r="E272" s="9"/>
      <c r="F272"/>
      <c r="I272"/>
      <c r="K272"/>
      <c r="L272"/>
      <c r="M272"/>
    </row>
    <row r="273" spans="2:13" x14ac:dyDescent="0.25">
      <c r="B273" s="58"/>
      <c r="C273" s="57" t="s">
        <v>249</v>
      </c>
      <c r="E273" s="9"/>
      <c r="F273"/>
      <c r="I273"/>
      <c r="K273"/>
      <c r="L273"/>
      <c r="M273"/>
    </row>
    <row r="274" spans="2:13" x14ac:dyDescent="0.25">
      <c r="B274" s="58"/>
      <c r="C274" s="57" t="s">
        <v>249</v>
      </c>
      <c r="E274" s="9"/>
      <c r="F274"/>
      <c r="I274"/>
      <c r="K274"/>
      <c r="L274"/>
      <c r="M274"/>
    </row>
    <row r="275" spans="2:13" x14ac:dyDescent="0.25">
      <c r="B275" s="58"/>
      <c r="C275" s="57" t="s">
        <v>249</v>
      </c>
      <c r="E275" s="9"/>
      <c r="F275"/>
      <c r="I275"/>
      <c r="K275"/>
      <c r="L275"/>
      <c r="M275"/>
    </row>
    <row r="276" spans="2:13" x14ac:dyDescent="0.25">
      <c r="B276" s="58"/>
      <c r="C276" s="57" t="s">
        <v>249</v>
      </c>
      <c r="E276" s="9"/>
      <c r="F276"/>
      <c r="I276"/>
      <c r="K276"/>
      <c r="L276"/>
      <c r="M276"/>
    </row>
    <row r="277" spans="2:13" x14ac:dyDescent="0.25">
      <c r="B277" s="58"/>
      <c r="C277" s="57" t="s">
        <v>249</v>
      </c>
      <c r="E277" s="9"/>
      <c r="F277"/>
      <c r="I277"/>
      <c r="K277"/>
      <c r="L277"/>
      <c r="M277"/>
    </row>
    <row r="278" spans="2:13" x14ac:dyDescent="0.25">
      <c r="B278" s="58"/>
      <c r="C278" s="57" t="s">
        <v>249</v>
      </c>
      <c r="E278" s="9"/>
      <c r="F278"/>
      <c r="I278"/>
      <c r="K278"/>
      <c r="L278"/>
      <c r="M278"/>
    </row>
    <row r="279" spans="2:13" x14ac:dyDescent="0.25">
      <c r="B279" s="58"/>
      <c r="C279" s="57" t="s">
        <v>249</v>
      </c>
      <c r="E279" s="9"/>
      <c r="F279"/>
      <c r="I279"/>
      <c r="K279"/>
      <c r="L279"/>
      <c r="M279"/>
    </row>
    <row r="280" spans="2:13" x14ac:dyDescent="0.25">
      <c r="B280" s="58"/>
      <c r="C280" s="57" t="s">
        <v>249</v>
      </c>
      <c r="E280" s="9"/>
      <c r="F280"/>
      <c r="I280"/>
      <c r="K280"/>
      <c r="L280"/>
      <c r="M280"/>
    </row>
    <row r="281" spans="2:13" x14ac:dyDescent="0.25">
      <c r="B281" s="58"/>
      <c r="C281" s="57" t="s">
        <v>249</v>
      </c>
      <c r="E281" s="9"/>
      <c r="F281"/>
      <c r="I281"/>
      <c r="K281"/>
      <c r="L281"/>
      <c r="M281"/>
    </row>
    <row r="282" spans="2:13" x14ac:dyDescent="0.25">
      <c r="B282" s="58"/>
      <c r="C282" s="57" t="s">
        <v>249</v>
      </c>
      <c r="E282" s="9"/>
      <c r="F282"/>
      <c r="I282"/>
      <c r="K282"/>
      <c r="L282"/>
      <c r="M282"/>
    </row>
    <row r="283" spans="2:13" x14ac:dyDescent="0.25">
      <c r="B283" s="58"/>
      <c r="C283" s="57" t="s">
        <v>249</v>
      </c>
      <c r="E283" s="9"/>
      <c r="F283"/>
      <c r="I283"/>
      <c r="K283"/>
      <c r="L283"/>
      <c r="M283"/>
    </row>
    <row r="284" spans="2:13" x14ac:dyDescent="0.25">
      <c r="B284" s="58"/>
      <c r="C284" s="57" t="s">
        <v>249</v>
      </c>
      <c r="E284" s="9"/>
      <c r="F284"/>
      <c r="I284"/>
      <c r="K284"/>
      <c r="L284"/>
      <c r="M284"/>
    </row>
    <row r="285" spans="2:13" x14ac:dyDescent="0.25">
      <c r="B285" s="58"/>
      <c r="C285" s="57" t="s">
        <v>249</v>
      </c>
      <c r="E285" s="9"/>
      <c r="F285"/>
      <c r="I285"/>
      <c r="K285"/>
      <c r="L285"/>
      <c r="M285"/>
    </row>
    <row r="286" spans="2:13" x14ac:dyDescent="0.25">
      <c r="B286" s="58"/>
      <c r="C286" s="57" t="s">
        <v>249</v>
      </c>
      <c r="E286" s="9"/>
      <c r="F286"/>
      <c r="I286"/>
      <c r="K286"/>
      <c r="L286"/>
      <c r="M286"/>
    </row>
    <row r="287" spans="2:13" x14ac:dyDescent="0.25">
      <c r="B287" s="58"/>
      <c r="C287" s="57" t="s">
        <v>249</v>
      </c>
      <c r="E287" s="9"/>
      <c r="F287"/>
      <c r="I287"/>
      <c r="K287"/>
      <c r="L287"/>
      <c r="M287"/>
    </row>
    <row r="288" spans="2:13" x14ac:dyDescent="0.25">
      <c r="B288" s="58"/>
      <c r="C288" s="57" t="s">
        <v>249</v>
      </c>
      <c r="E288" s="9"/>
      <c r="F288"/>
      <c r="I288"/>
      <c r="K288"/>
      <c r="L288"/>
      <c r="M288"/>
    </row>
    <row r="289" spans="2:13" x14ac:dyDescent="0.25">
      <c r="B289" s="58"/>
      <c r="C289" s="57" t="s">
        <v>249</v>
      </c>
      <c r="E289" s="9"/>
      <c r="F289"/>
      <c r="I289"/>
      <c r="K289"/>
      <c r="L289"/>
      <c r="M289"/>
    </row>
    <row r="290" spans="2:13" x14ac:dyDescent="0.25">
      <c r="B290" s="58"/>
      <c r="C290" s="57" t="s">
        <v>249</v>
      </c>
      <c r="E290" s="9"/>
      <c r="F290"/>
      <c r="I290"/>
      <c r="K290"/>
      <c r="L290"/>
      <c r="M290"/>
    </row>
    <row r="291" spans="2:13" x14ac:dyDescent="0.25">
      <c r="B291" s="58"/>
      <c r="C291" s="57" t="s">
        <v>249</v>
      </c>
      <c r="E291" s="9"/>
      <c r="F291"/>
      <c r="I291"/>
      <c r="K291"/>
      <c r="L291"/>
      <c r="M291"/>
    </row>
    <row r="292" spans="2:13" x14ac:dyDescent="0.25">
      <c r="B292" s="58"/>
      <c r="C292" s="57" t="s">
        <v>249</v>
      </c>
      <c r="E292" s="9"/>
      <c r="F292"/>
      <c r="I292"/>
      <c r="K292"/>
      <c r="L292"/>
      <c r="M292"/>
    </row>
    <row r="293" spans="2:13" x14ac:dyDescent="0.25">
      <c r="B293" s="58"/>
      <c r="C293" s="57" t="s">
        <v>249</v>
      </c>
      <c r="E293" s="9"/>
      <c r="F293"/>
      <c r="I293"/>
      <c r="K293"/>
      <c r="L293"/>
      <c r="M293"/>
    </row>
    <row r="294" spans="2:13" x14ac:dyDescent="0.25">
      <c r="B294" s="58"/>
      <c r="C294" s="57" t="s">
        <v>249</v>
      </c>
      <c r="E294" s="9"/>
      <c r="F294"/>
      <c r="I294"/>
      <c r="K294"/>
      <c r="L294"/>
      <c r="M294"/>
    </row>
    <row r="295" spans="2:13" x14ac:dyDescent="0.25">
      <c r="B295" s="58"/>
      <c r="C295" s="57" t="s">
        <v>249</v>
      </c>
      <c r="E295" s="9"/>
      <c r="F295"/>
      <c r="I295"/>
      <c r="K295"/>
      <c r="L295"/>
      <c r="M295"/>
    </row>
    <row r="296" spans="2:13" x14ac:dyDescent="0.25">
      <c r="B296" s="58"/>
      <c r="C296" s="57" t="s">
        <v>249</v>
      </c>
      <c r="E296" s="9"/>
      <c r="F296"/>
      <c r="I296"/>
      <c r="K296"/>
      <c r="L296"/>
      <c r="M296"/>
    </row>
    <row r="297" spans="2:13" x14ac:dyDescent="0.25">
      <c r="B297" s="58"/>
      <c r="C297" s="57" t="s">
        <v>249</v>
      </c>
      <c r="E297" s="9"/>
      <c r="F297"/>
      <c r="I297"/>
      <c r="K297"/>
      <c r="L297"/>
      <c r="M297"/>
    </row>
    <row r="298" spans="2:13" x14ac:dyDescent="0.25">
      <c r="B298" s="58"/>
      <c r="C298" s="57" t="s">
        <v>249</v>
      </c>
      <c r="E298" s="9"/>
      <c r="F298"/>
      <c r="I298"/>
      <c r="K298"/>
      <c r="L298"/>
      <c r="M298"/>
    </row>
    <row r="299" spans="2:13" x14ac:dyDescent="0.25">
      <c r="B299" s="58"/>
      <c r="C299" s="57" t="s">
        <v>249</v>
      </c>
      <c r="E299" s="9"/>
      <c r="F299"/>
      <c r="I299"/>
      <c r="K299"/>
      <c r="L299"/>
      <c r="M299"/>
    </row>
    <row r="300" spans="2:13" x14ac:dyDescent="0.25">
      <c r="B300" s="58"/>
      <c r="C300" s="57" t="s">
        <v>249</v>
      </c>
      <c r="E300" s="9"/>
      <c r="F300"/>
      <c r="I300"/>
      <c r="K300"/>
      <c r="L300"/>
      <c r="M300"/>
    </row>
    <row r="301" spans="2:13" x14ac:dyDescent="0.25">
      <c r="B301" s="58"/>
      <c r="C301" s="57" t="s">
        <v>249</v>
      </c>
      <c r="E301" s="9"/>
      <c r="F301"/>
      <c r="I301"/>
      <c r="K301"/>
      <c r="L301"/>
      <c r="M301"/>
    </row>
    <row r="302" spans="2:13" x14ac:dyDescent="0.25">
      <c r="B302" s="58"/>
      <c r="C302" s="57" t="s">
        <v>249</v>
      </c>
      <c r="E302" s="9"/>
      <c r="F302"/>
      <c r="I302"/>
      <c r="K302"/>
      <c r="L302"/>
      <c r="M302"/>
    </row>
    <row r="303" spans="2:13" x14ac:dyDescent="0.25">
      <c r="B303" s="58"/>
      <c r="C303" s="57" t="s">
        <v>249</v>
      </c>
      <c r="E303" s="9"/>
      <c r="F303"/>
      <c r="I303"/>
      <c r="K303"/>
      <c r="L303"/>
      <c r="M303"/>
    </row>
    <row r="304" spans="2:13" x14ac:dyDescent="0.25">
      <c r="B304" s="58"/>
      <c r="C304" s="57" t="s">
        <v>249</v>
      </c>
      <c r="E304" s="9"/>
      <c r="F304"/>
      <c r="I304"/>
      <c r="K304"/>
      <c r="L304"/>
      <c r="M304"/>
    </row>
    <row r="305" spans="2:13" x14ac:dyDescent="0.25">
      <c r="B305" s="58"/>
      <c r="C305" s="57" t="s">
        <v>249</v>
      </c>
      <c r="E305" s="9"/>
      <c r="F305"/>
      <c r="I305"/>
      <c r="K305"/>
      <c r="L305"/>
      <c r="M305"/>
    </row>
    <row r="306" spans="2:13" x14ac:dyDescent="0.25">
      <c r="B306" s="58"/>
      <c r="C306" s="57" t="s">
        <v>249</v>
      </c>
      <c r="E306" s="9"/>
      <c r="F306"/>
      <c r="I306"/>
      <c r="K306"/>
      <c r="L306"/>
      <c r="M306"/>
    </row>
    <row r="307" spans="2:13" x14ac:dyDescent="0.25">
      <c r="B307" s="58"/>
      <c r="C307" s="57" t="s">
        <v>249</v>
      </c>
      <c r="E307" s="9"/>
      <c r="F307"/>
      <c r="I307"/>
      <c r="K307"/>
      <c r="L307"/>
      <c r="M307"/>
    </row>
    <row r="308" spans="2:13" x14ac:dyDescent="0.25">
      <c r="B308" s="58"/>
      <c r="C308" s="57" t="s">
        <v>249</v>
      </c>
      <c r="E308" s="9"/>
      <c r="F308"/>
      <c r="I308"/>
      <c r="K308"/>
      <c r="L308"/>
      <c r="M308"/>
    </row>
    <row r="309" spans="2:13" x14ac:dyDescent="0.25">
      <c r="B309" s="58"/>
      <c r="C309" s="57" t="s">
        <v>249</v>
      </c>
      <c r="E309" s="9"/>
      <c r="F309"/>
      <c r="I309"/>
      <c r="K309"/>
      <c r="L309"/>
      <c r="M309"/>
    </row>
    <row r="310" spans="2:13" x14ac:dyDescent="0.25">
      <c r="B310" s="58"/>
      <c r="C310" s="57" t="s">
        <v>249</v>
      </c>
      <c r="E310" s="9"/>
      <c r="F310"/>
      <c r="I310"/>
      <c r="K310"/>
      <c r="L310"/>
      <c r="M310"/>
    </row>
    <row r="311" spans="2:13" x14ac:dyDescent="0.25">
      <c r="B311" s="58"/>
      <c r="C311" s="57" t="s">
        <v>249</v>
      </c>
      <c r="E311" s="9"/>
      <c r="F311"/>
      <c r="I311"/>
      <c r="K311"/>
      <c r="L311"/>
      <c r="M311"/>
    </row>
    <row r="312" spans="2:13" x14ac:dyDescent="0.25">
      <c r="B312" s="58"/>
      <c r="C312" s="57" t="s">
        <v>249</v>
      </c>
      <c r="E312" s="9"/>
      <c r="F312"/>
      <c r="I312"/>
      <c r="K312"/>
      <c r="L312"/>
      <c r="M312"/>
    </row>
    <row r="313" spans="2:13" x14ac:dyDescent="0.25">
      <c r="B313" s="58"/>
      <c r="C313" s="57" t="s">
        <v>249</v>
      </c>
      <c r="E313" s="9"/>
      <c r="F313"/>
      <c r="I313"/>
      <c r="K313"/>
      <c r="L313"/>
      <c r="M313"/>
    </row>
    <row r="314" spans="2:13" x14ac:dyDescent="0.25">
      <c r="B314" s="58"/>
      <c r="C314" s="57" t="s">
        <v>249</v>
      </c>
      <c r="E314" s="9"/>
      <c r="F314"/>
      <c r="I314"/>
      <c r="K314"/>
      <c r="L314"/>
      <c r="M314"/>
    </row>
    <row r="315" spans="2:13" x14ac:dyDescent="0.25">
      <c r="B315" s="58"/>
      <c r="C315" s="57" t="s">
        <v>249</v>
      </c>
      <c r="E315" s="9"/>
      <c r="F315"/>
      <c r="I315"/>
      <c r="K315"/>
      <c r="L315"/>
      <c r="M315"/>
    </row>
    <row r="316" spans="2:13" x14ac:dyDescent="0.25">
      <c r="B316" s="58"/>
      <c r="C316" s="57" t="s">
        <v>249</v>
      </c>
      <c r="E316" s="9"/>
      <c r="F316"/>
      <c r="I316"/>
      <c r="K316"/>
      <c r="L316"/>
      <c r="M316"/>
    </row>
    <row r="317" spans="2:13" x14ac:dyDescent="0.25">
      <c r="B317" s="58"/>
      <c r="C317" s="57" t="s">
        <v>249</v>
      </c>
      <c r="E317" s="9"/>
      <c r="F317"/>
      <c r="I317"/>
      <c r="K317"/>
      <c r="L317"/>
      <c r="M317"/>
    </row>
    <row r="318" spans="2:13" x14ac:dyDescent="0.25">
      <c r="B318" s="58"/>
      <c r="C318" s="57" t="s">
        <v>249</v>
      </c>
      <c r="E318" s="9"/>
      <c r="F318"/>
      <c r="I318"/>
      <c r="K318"/>
      <c r="L318"/>
      <c r="M318"/>
    </row>
    <row r="319" spans="2:13" x14ac:dyDescent="0.25">
      <c r="B319" s="58"/>
      <c r="C319" s="57" t="s">
        <v>249</v>
      </c>
      <c r="E319" s="9"/>
      <c r="F319"/>
      <c r="I319"/>
      <c r="K319"/>
      <c r="L319"/>
      <c r="M319"/>
    </row>
    <row r="320" spans="2:13" x14ac:dyDescent="0.25">
      <c r="B320" s="58"/>
      <c r="C320" s="57" t="s">
        <v>249</v>
      </c>
      <c r="E320" s="9"/>
      <c r="F320"/>
      <c r="I320"/>
      <c r="K320"/>
      <c r="L320"/>
      <c r="M320"/>
    </row>
    <row r="321" spans="2:13" x14ac:dyDescent="0.25">
      <c r="B321" s="58"/>
      <c r="C321" s="57" t="s">
        <v>249</v>
      </c>
      <c r="E321" s="9"/>
      <c r="F321"/>
      <c r="I321"/>
      <c r="K321"/>
      <c r="L321"/>
      <c r="M321"/>
    </row>
    <row r="322" spans="2:13" x14ac:dyDescent="0.25">
      <c r="B322" s="58"/>
      <c r="C322" s="57" t="s">
        <v>249</v>
      </c>
      <c r="E322" s="9"/>
      <c r="F322"/>
      <c r="I322"/>
      <c r="K322"/>
      <c r="L322"/>
      <c r="M322"/>
    </row>
    <row r="323" spans="2:13" x14ac:dyDescent="0.25">
      <c r="B323" s="58"/>
      <c r="C323" s="57" t="s">
        <v>249</v>
      </c>
      <c r="E323" s="9"/>
      <c r="F323"/>
      <c r="I323"/>
      <c r="K323"/>
      <c r="L323"/>
      <c r="M323"/>
    </row>
    <row r="324" spans="2:13" x14ac:dyDescent="0.25">
      <c r="B324" s="58"/>
      <c r="C324" s="57" t="s">
        <v>249</v>
      </c>
      <c r="E324" s="9"/>
      <c r="F324"/>
      <c r="I324"/>
      <c r="K324"/>
      <c r="L324"/>
      <c r="M324"/>
    </row>
    <row r="325" spans="2:13" x14ac:dyDescent="0.25">
      <c r="B325" s="58"/>
      <c r="C325" s="57" t="s">
        <v>249</v>
      </c>
      <c r="E325" s="9"/>
      <c r="F325"/>
      <c r="I325"/>
      <c r="K325"/>
      <c r="L325"/>
      <c r="M325"/>
    </row>
    <row r="326" spans="2:13" x14ac:dyDescent="0.25">
      <c r="B326" s="58"/>
      <c r="C326" s="57" t="s">
        <v>249</v>
      </c>
      <c r="E326" s="9"/>
      <c r="F326"/>
      <c r="I326"/>
      <c r="K326"/>
      <c r="L326"/>
      <c r="M326"/>
    </row>
    <row r="327" spans="2:13" x14ac:dyDescent="0.25">
      <c r="B327" s="58"/>
      <c r="C327" s="57" t="s">
        <v>249</v>
      </c>
      <c r="E327" s="9"/>
      <c r="F327"/>
      <c r="I327"/>
      <c r="K327"/>
      <c r="L327"/>
      <c r="M327"/>
    </row>
    <row r="328" spans="2:13" x14ac:dyDescent="0.25">
      <c r="B328" s="58"/>
      <c r="C328" s="57" t="s">
        <v>249</v>
      </c>
      <c r="E328" s="9"/>
      <c r="F328"/>
      <c r="I328"/>
      <c r="K328"/>
      <c r="L328"/>
      <c r="M328"/>
    </row>
    <row r="329" spans="2:13" x14ac:dyDescent="0.25">
      <c r="B329" s="58"/>
      <c r="C329" s="57" t="s">
        <v>249</v>
      </c>
      <c r="E329" s="9"/>
      <c r="F329"/>
      <c r="I329"/>
      <c r="K329"/>
      <c r="L329"/>
      <c r="M329"/>
    </row>
    <row r="330" spans="2:13" x14ac:dyDescent="0.25">
      <c r="B330" s="58"/>
      <c r="C330" s="57" t="s">
        <v>249</v>
      </c>
      <c r="E330" s="9"/>
      <c r="F330"/>
      <c r="I330"/>
      <c r="K330"/>
      <c r="L330"/>
      <c r="M330"/>
    </row>
    <row r="331" spans="2:13" x14ac:dyDescent="0.25">
      <c r="B331" s="58"/>
      <c r="C331" s="57" t="s">
        <v>249</v>
      </c>
      <c r="E331" s="9"/>
      <c r="F331"/>
      <c r="I331"/>
      <c r="K331"/>
      <c r="L331"/>
      <c r="M331"/>
    </row>
    <row r="332" spans="2:13" x14ac:dyDescent="0.25">
      <c r="B332" s="58"/>
      <c r="C332" s="57" t="s">
        <v>249</v>
      </c>
      <c r="E332" s="9"/>
      <c r="F332"/>
      <c r="I332"/>
      <c r="K332"/>
      <c r="L332"/>
      <c r="M332"/>
    </row>
    <row r="333" spans="2:13" x14ac:dyDescent="0.25">
      <c r="B333" s="58"/>
      <c r="C333" s="57" t="s">
        <v>249</v>
      </c>
      <c r="E333" s="9"/>
      <c r="F333"/>
      <c r="I333"/>
      <c r="K333"/>
      <c r="L333"/>
      <c r="M333"/>
    </row>
    <row r="334" spans="2:13" x14ac:dyDescent="0.25">
      <c r="B334" s="58"/>
      <c r="C334" s="57" t="s">
        <v>249</v>
      </c>
      <c r="E334" s="9"/>
      <c r="F334"/>
      <c r="I334"/>
      <c r="K334"/>
      <c r="L334"/>
      <c r="M334"/>
    </row>
    <row r="335" spans="2:13" x14ac:dyDescent="0.25">
      <c r="B335" s="58"/>
      <c r="C335" s="57" t="s">
        <v>249</v>
      </c>
      <c r="E335" s="9"/>
      <c r="F335"/>
      <c r="I335"/>
      <c r="K335"/>
      <c r="L335"/>
      <c r="M335"/>
    </row>
    <row r="336" spans="2:13" x14ac:dyDescent="0.25">
      <c r="B336" s="58"/>
      <c r="C336" s="57" t="s">
        <v>249</v>
      </c>
      <c r="E336" s="9"/>
      <c r="F336"/>
      <c r="I336"/>
      <c r="K336"/>
      <c r="L336"/>
      <c r="M336"/>
    </row>
    <row r="337" spans="2:13" x14ac:dyDescent="0.25">
      <c r="B337" s="58"/>
      <c r="C337" s="57" t="s">
        <v>249</v>
      </c>
      <c r="E337" s="9"/>
      <c r="F337"/>
      <c r="I337"/>
      <c r="K337"/>
      <c r="L337"/>
      <c r="M337"/>
    </row>
    <row r="338" spans="2:13" x14ac:dyDescent="0.25">
      <c r="B338" s="58"/>
      <c r="C338" s="57" t="s">
        <v>249</v>
      </c>
      <c r="E338" s="9"/>
      <c r="F338"/>
      <c r="I338"/>
      <c r="K338"/>
      <c r="L338"/>
      <c r="M338"/>
    </row>
    <row r="339" spans="2:13" x14ac:dyDescent="0.25">
      <c r="B339" s="58"/>
      <c r="C339" s="57" t="s">
        <v>249</v>
      </c>
      <c r="E339" s="9"/>
      <c r="F339"/>
      <c r="I339"/>
      <c r="K339"/>
      <c r="L339"/>
      <c r="M339"/>
    </row>
    <row r="340" spans="2:13" x14ac:dyDescent="0.25">
      <c r="B340" s="58"/>
      <c r="C340" s="57" t="s">
        <v>249</v>
      </c>
      <c r="E340" s="9"/>
      <c r="F340"/>
      <c r="I340"/>
      <c r="K340"/>
      <c r="L340"/>
      <c r="M340"/>
    </row>
    <row r="341" spans="2:13" x14ac:dyDescent="0.25">
      <c r="B341" s="58"/>
      <c r="C341" s="57" t="s">
        <v>249</v>
      </c>
      <c r="E341" s="9"/>
      <c r="F341"/>
      <c r="I341"/>
      <c r="K341"/>
      <c r="L341"/>
      <c r="M341"/>
    </row>
    <row r="342" spans="2:13" x14ac:dyDescent="0.25">
      <c r="B342" s="58"/>
      <c r="C342" s="57" t="s">
        <v>249</v>
      </c>
      <c r="E342" s="9"/>
      <c r="F342"/>
      <c r="I342"/>
      <c r="K342"/>
      <c r="L342"/>
      <c r="M342"/>
    </row>
    <row r="343" spans="2:13" x14ac:dyDescent="0.25">
      <c r="B343" s="58"/>
      <c r="C343" s="57" t="s">
        <v>249</v>
      </c>
      <c r="E343" s="9"/>
      <c r="F343"/>
      <c r="I343"/>
      <c r="K343"/>
      <c r="L343"/>
      <c r="M343"/>
    </row>
    <row r="344" spans="2:13" x14ac:dyDescent="0.25">
      <c r="B344" s="58"/>
      <c r="C344" s="57" t="s">
        <v>249</v>
      </c>
      <c r="E344" s="9"/>
      <c r="F344"/>
      <c r="I344"/>
      <c r="K344"/>
      <c r="L344"/>
      <c r="M344"/>
    </row>
    <row r="345" spans="2:13" x14ac:dyDescent="0.25">
      <c r="B345" s="58"/>
      <c r="C345" s="57" t="s">
        <v>249</v>
      </c>
      <c r="E345" s="9"/>
      <c r="F345"/>
      <c r="I345"/>
      <c r="K345"/>
      <c r="L345"/>
      <c r="M345"/>
    </row>
    <row r="346" spans="2:13" x14ac:dyDescent="0.25">
      <c r="B346" s="58"/>
      <c r="C346" s="57" t="s">
        <v>249</v>
      </c>
      <c r="E346" s="9"/>
      <c r="F346"/>
      <c r="I346"/>
      <c r="K346"/>
      <c r="L346"/>
      <c r="M346"/>
    </row>
    <row r="347" spans="2:13" x14ac:dyDescent="0.25">
      <c r="B347" s="58"/>
      <c r="C347" s="57" t="s">
        <v>249</v>
      </c>
      <c r="E347" s="9"/>
      <c r="F347"/>
      <c r="I347"/>
      <c r="K347"/>
      <c r="L347"/>
      <c r="M347"/>
    </row>
    <row r="348" spans="2:13" x14ac:dyDescent="0.25">
      <c r="B348" s="58"/>
      <c r="C348" s="57" t="s">
        <v>249</v>
      </c>
      <c r="E348" s="9"/>
      <c r="F348"/>
      <c r="I348"/>
      <c r="K348"/>
      <c r="L348"/>
      <c r="M348"/>
    </row>
    <row r="349" spans="2:13" x14ac:dyDescent="0.25">
      <c r="B349" s="58"/>
      <c r="C349" s="57" t="s">
        <v>249</v>
      </c>
      <c r="E349" s="9"/>
      <c r="F349"/>
      <c r="I349"/>
      <c r="K349"/>
      <c r="L349"/>
      <c r="M349"/>
    </row>
    <row r="350" spans="2:13" x14ac:dyDescent="0.25">
      <c r="B350" s="58"/>
      <c r="C350" s="57" t="s">
        <v>249</v>
      </c>
      <c r="E350" s="9"/>
      <c r="F350"/>
      <c r="I350"/>
      <c r="K350"/>
      <c r="L350"/>
      <c r="M350"/>
    </row>
    <row r="351" spans="2:13" x14ac:dyDescent="0.25">
      <c r="B351" s="58"/>
      <c r="C351" s="57" t="s">
        <v>249</v>
      </c>
      <c r="E351" s="9"/>
      <c r="F351" s="9"/>
      <c r="I351" s="9"/>
      <c r="K351"/>
      <c r="L351"/>
      <c r="M351"/>
    </row>
    <row r="352" spans="2:13" x14ac:dyDescent="0.25">
      <c r="B352" s="58"/>
      <c r="C352" s="57" t="s">
        <v>249</v>
      </c>
      <c r="E352" s="9"/>
      <c r="F352" s="9"/>
      <c r="I352" s="9"/>
      <c r="K352"/>
      <c r="L352"/>
      <c r="M352"/>
    </row>
    <row r="353" spans="2:13" x14ac:dyDescent="0.25">
      <c r="B353" s="58"/>
      <c r="C353" s="57" t="s">
        <v>249</v>
      </c>
      <c r="E353" s="9"/>
      <c r="F353" s="9"/>
      <c r="I353" s="9"/>
      <c r="K353"/>
      <c r="L353"/>
      <c r="M353"/>
    </row>
    <row r="354" spans="2:13" x14ac:dyDescent="0.25">
      <c r="B354" s="58"/>
      <c r="C354" s="57" t="s">
        <v>249</v>
      </c>
      <c r="E354" s="9"/>
      <c r="F354" s="9"/>
      <c r="I354" s="9"/>
      <c r="K354"/>
      <c r="L354"/>
      <c r="M354"/>
    </row>
    <row r="355" spans="2:13" x14ac:dyDescent="0.25">
      <c r="B355" s="58"/>
      <c r="C355" s="57" t="s">
        <v>249</v>
      </c>
      <c r="E355" s="9"/>
      <c r="F355" s="9"/>
      <c r="I355" s="9"/>
      <c r="K355"/>
      <c r="L355"/>
      <c r="M355"/>
    </row>
    <row r="356" spans="2:13" x14ac:dyDescent="0.25">
      <c r="B356" s="58"/>
      <c r="C356" s="57" t="s">
        <v>249</v>
      </c>
      <c r="E356" s="9"/>
      <c r="F356" s="9"/>
      <c r="I356" s="9"/>
      <c r="K356"/>
      <c r="L356"/>
      <c r="M356"/>
    </row>
    <row r="357" spans="2:13" x14ac:dyDescent="0.25">
      <c r="B357" s="58"/>
      <c r="C357" s="57" t="s">
        <v>249</v>
      </c>
      <c r="E357" s="9"/>
      <c r="F357" s="9"/>
      <c r="I357" s="9"/>
      <c r="K357"/>
      <c r="L357"/>
      <c r="M357"/>
    </row>
    <row r="358" spans="2:13" x14ac:dyDescent="0.25">
      <c r="B358" s="58"/>
      <c r="C358" s="57" t="s">
        <v>249</v>
      </c>
      <c r="E358" s="9"/>
      <c r="F358" s="9"/>
      <c r="I358" s="9"/>
      <c r="K358"/>
      <c r="L358"/>
      <c r="M358"/>
    </row>
    <row r="359" spans="2:13" x14ac:dyDescent="0.25">
      <c r="B359" s="58"/>
      <c r="C359" s="57" t="s">
        <v>249</v>
      </c>
      <c r="E359" s="9"/>
      <c r="F359" s="9"/>
      <c r="I359" s="9"/>
      <c r="K359"/>
      <c r="L359"/>
      <c r="M359"/>
    </row>
    <row r="360" spans="2:13" x14ac:dyDescent="0.25">
      <c r="B360" s="58"/>
      <c r="C360" s="57" t="s">
        <v>249</v>
      </c>
      <c r="E360" s="9"/>
      <c r="F360" s="9"/>
      <c r="I360" s="9"/>
      <c r="K360"/>
      <c r="L360"/>
      <c r="M360"/>
    </row>
    <row r="361" spans="2:13" x14ac:dyDescent="0.25">
      <c r="B361" s="58"/>
      <c r="C361" s="57" t="s">
        <v>249</v>
      </c>
      <c r="E361" s="9"/>
      <c r="F361" s="9"/>
      <c r="I361" s="9"/>
      <c r="K361"/>
      <c r="L361"/>
      <c r="M361"/>
    </row>
    <row r="362" spans="2:13" x14ac:dyDescent="0.25">
      <c r="B362" s="58"/>
      <c r="C362" s="57" t="s">
        <v>249</v>
      </c>
      <c r="E362" s="9"/>
      <c r="F362" s="9"/>
      <c r="I362" s="9"/>
      <c r="K362"/>
      <c r="L362"/>
      <c r="M362"/>
    </row>
    <row r="363" spans="2:13" x14ac:dyDescent="0.25">
      <c r="B363" s="58"/>
      <c r="C363" s="57" t="s">
        <v>249</v>
      </c>
      <c r="E363" s="9"/>
      <c r="F363" s="9"/>
      <c r="I363" s="9"/>
      <c r="K363"/>
      <c r="L363"/>
      <c r="M363"/>
    </row>
    <row r="364" spans="2:13" x14ac:dyDescent="0.25">
      <c r="B364" s="58"/>
      <c r="C364" s="57" t="s">
        <v>249</v>
      </c>
      <c r="E364" s="9"/>
      <c r="F364" s="9"/>
      <c r="I364" s="9"/>
      <c r="K364"/>
      <c r="L364"/>
      <c r="M364"/>
    </row>
    <row r="365" spans="2:13" x14ac:dyDescent="0.25">
      <c r="B365" s="58"/>
      <c r="C365" s="57" t="s">
        <v>249</v>
      </c>
      <c r="E365" s="9"/>
      <c r="F365" s="9"/>
      <c r="I365" s="9"/>
      <c r="K365"/>
      <c r="L365"/>
      <c r="M365"/>
    </row>
    <row r="366" spans="2:13" x14ac:dyDescent="0.25">
      <c r="B366" s="58"/>
      <c r="C366" s="57" t="s">
        <v>249</v>
      </c>
      <c r="E366" s="9"/>
      <c r="F366" s="9"/>
      <c r="I366" s="9"/>
      <c r="K366"/>
      <c r="L366"/>
      <c r="M366"/>
    </row>
    <row r="367" spans="2:13" x14ac:dyDescent="0.25">
      <c r="B367" s="58"/>
      <c r="C367" s="57" t="s">
        <v>249</v>
      </c>
      <c r="E367" s="9"/>
      <c r="F367" s="9"/>
      <c r="I367" s="9"/>
      <c r="K367"/>
      <c r="L367"/>
      <c r="M367"/>
    </row>
    <row r="368" spans="2:13" x14ac:dyDescent="0.25">
      <c r="B368" s="58"/>
      <c r="C368" s="57" t="s">
        <v>249</v>
      </c>
      <c r="E368" s="9"/>
      <c r="F368" s="9"/>
      <c r="I368" s="9"/>
      <c r="K368"/>
      <c r="L368"/>
      <c r="M368"/>
    </row>
    <row r="369" spans="2:13" x14ac:dyDescent="0.25">
      <c r="B369" s="58"/>
      <c r="C369" s="57" t="s">
        <v>249</v>
      </c>
      <c r="E369" s="9"/>
      <c r="F369" s="9"/>
      <c r="I369" s="9"/>
      <c r="K369"/>
      <c r="L369"/>
      <c r="M369"/>
    </row>
    <row r="370" spans="2:13" x14ac:dyDescent="0.25">
      <c r="B370" s="58"/>
      <c r="C370" s="57" t="s">
        <v>249</v>
      </c>
      <c r="E370" s="9"/>
      <c r="F370" s="9"/>
      <c r="I370" s="9"/>
      <c r="K370"/>
      <c r="L370"/>
      <c r="M370"/>
    </row>
    <row r="371" spans="2:13" x14ac:dyDescent="0.25">
      <c r="B371" s="58"/>
      <c r="C371" s="57" t="s">
        <v>249</v>
      </c>
      <c r="E371" s="9"/>
      <c r="F371" s="9"/>
      <c r="I371" s="9"/>
      <c r="K371"/>
      <c r="L371"/>
      <c r="M371"/>
    </row>
    <row r="372" spans="2:13" x14ac:dyDescent="0.25">
      <c r="B372" s="58"/>
      <c r="C372" s="57" t="s">
        <v>249</v>
      </c>
      <c r="E372" s="9"/>
      <c r="F372" s="9"/>
      <c r="I372" s="9"/>
      <c r="K372"/>
      <c r="L372"/>
      <c r="M372"/>
    </row>
    <row r="373" spans="2:13" x14ac:dyDescent="0.25">
      <c r="B373" s="58"/>
      <c r="C373" s="57" t="s">
        <v>249</v>
      </c>
      <c r="E373" s="9"/>
      <c r="F373" s="9"/>
      <c r="I373" s="9"/>
      <c r="K373"/>
      <c r="L373"/>
      <c r="M373"/>
    </row>
    <row r="374" spans="2:13" x14ac:dyDescent="0.25">
      <c r="B374" s="58"/>
      <c r="C374" s="57" t="s">
        <v>249</v>
      </c>
      <c r="E374" s="9"/>
      <c r="F374" s="9"/>
      <c r="I374" s="9"/>
      <c r="K374"/>
      <c r="L374"/>
      <c r="M374"/>
    </row>
    <row r="375" spans="2:13" x14ac:dyDescent="0.25">
      <c r="B375" s="58"/>
      <c r="C375" s="57" t="s">
        <v>249</v>
      </c>
      <c r="E375" s="9"/>
      <c r="F375" s="9"/>
      <c r="I375" s="9"/>
      <c r="K375"/>
      <c r="L375"/>
      <c r="M375"/>
    </row>
    <row r="376" spans="2:13" x14ac:dyDescent="0.25">
      <c r="B376" s="58"/>
      <c r="C376" s="57" t="s">
        <v>249</v>
      </c>
      <c r="E376" s="9"/>
      <c r="F376" s="9"/>
      <c r="I376" s="9"/>
      <c r="K376"/>
      <c r="L376"/>
      <c r="M376"/>
    </row>
    <row r="377" spans="2:13" x14ac:dyDescent="0.25">
      <c r="B377" s="58"/>
      <c r="C377" s="57" t="s">
        <v>249</v>
      </c>
      <c r="E377" s="9"/>
      <c r="F377" s="9"/>
      <c r="I377" s="9"/>
      <c r="K377"/>
      <c r="L377"/>
      <c r="M377"/>
    </row>
    <row r="378" spans="2:13" x14ac:dyDescent="0.25">
      <c r="B378" s="58"/>
      <c r="C378" s="57" t="s">
        <v>249</v>
      </c>
      <c r="E378" s="9"/>
      <c r="F378" s="9"/>
      <c r="I378" s="9"/>
      <c r="K378"/>
      <c r="L378"/>
      <c r="M378"/>
    </row>
    <row r="379" spans="2:13" x14ac:dyDescent="0.25">
      <c r="B379" s="58"/>
      <c r="C379" s="57" t="s">
        <v>249</v>
      </c>
      <c r="E379" s="9"/>
      <c r="F379" s="9"/>
      <c r="I379" s="9"/>
      <c r="K379"/>
      <c r="L379"/>
      <c r="M379"/>
    </row>
    <row r="380" spans="2:13" x14ac:dyDescent="0.25">
      <c r="B380" s="58"/>
      <c r="C380" s="57" t="s">
        <v>249</v>
      </c>
      <c r="E380" s="9"/>
      <c r="F380" s="9"/>
      <c r="I380" s="9"/>
      <c r="K380"/>
      <c r="L380"/>
      <c r="M380"/>
    </row>
    <row r="381" spans="2:13" x14ac:dyDescent="0.25">
      <c r="B381" s="58"/>
      <c r="C381" s="57" t="s">
        <v>249</v>
      </c>
      <c r="E381" s="9"/>
      <c r="F381" s="9"/>
      <c r="I381" s="9"/>
      <c r="K381"/>
      <c r="L381"/>
      <c r="M381"/>
    </row>
    <row r="382" spans="2:13" x14ac:dyDescent="0.25">
      <c r="B382" s="58"/>
      <c r="C382" s="57" t="s">
        <v>249</v>
      </c>
      <c r="E382" s="9"/>
      <c r="F382" s="9"/>
      <c r="I382" s="9"/>
      <c r="K382"/>
      <c r="L382"/>
      <c r="M382"/>
    </row>
    <row r="383" spans="2:13" x14ac:dyDescent="0.25">
      <c r="B383" s="58"/>
      <c r="C383" s="57" t="s">
        <v>249</v>
      </c>
      <c r="E383" s="9"/>
      <c r="F383" s="9"/>
      <c r="I383" s="9"/>
      <c r="K383"/>
      <c r="L383"/>
      <c r="M383"/>
    </row>
    <row r="384" spans="2:13" x14ac:dyDescent="0.25">
      <c r="B384" s="58"/>
      <c r="C384" s="57" t="s">
        <v>249</v>
      </c>
      <c r="E384" s="9"/>
      <c r="F384" s="9"/>
      <c r="I384" s="9"/>
      <c r="K384"/>
      <c r="L384"/>
      <c r="M384"/>
    </row>
    <row r="385" spans="2:13" x14ac:dyDescent="0.25">
      <c r="B385" s="58"/>
      <c r="C385" s="57" t="s">
        <v>249</v>
      </c>
      <c r="E385" s="9"/>
      <c r="F385" s="9"/>
      <c r="I385" s="9"/>
      <c r="K385"/>
      <c r="L385"/>
      <c r="M385"/>
    </row>
    <row r="386" spans="2:13" x14ac:dyDescent="0.25">
      <c r="B386" s="58"/>
      <c r="C386" s="57" t="s">
        <v>249</v>
      </c>
      <c r="E386" s="9"/>
      <c r="F386" s="9"/>
      <c r="I386" s="9"/>
      <c r="K386"/>
      <c r="L386"/>
      <c r="M386"/>
    </row>
    <row r="387" spans="2:13" x14ac:dyDescent="0.25">
      <c r="B387" s="58"/>
      <c r="C387" s="57" t="s">
        <v>249</v>
      </c>
      <c r="E387" s="9"/>
      <c r="F387" s="9"/>
      <c r="I387" s="9"/>
      <c r="K387"/>
      <c r="L387"/>
      <c r="M387"/>
    </row>
    <row r="388" spans="2:13" x14ac:dyDescent="0.25">
      <c r="B388" s="58"/>
      <c r="C388" s="57" t="s">
        <v>249</v>
      </c>
      <c r="E388" s="9"/>
      <c r="F388" s="9"/>
      <c r="G388" s="24"/>
      <c r="H388" s="24"/>
      <c r="I388" s="9"/>
      <c r="K388"/>
      <c r="L388"/>
      <c r="M388"/>
    </row>
    <row r="389" spans="2:13" x14ac:dyDescent="0.25">
      <c r="B389" s="58"/>
      <c r="C389" s="57" t="s">
        <v>249</v>
      </c>
      <c r="E389" s="9"/>
      <c r="F389" s="9"/>
      <c r="G389" s="24"/>
      <c r="H389" s="24"/>
      <c r="I389" s="9"/>
      <c r="K389"/>
      <c r="L389"/>
      <c r="M389"/>
    </row>
    <row r="390" spans="2:13" x14ac:dyDescent="0.25">
      <c r="B390" s="58"/>
      <c r="C390" s="57" t="s">
        <v>249</v>
      </c>
      <c r="E390" s="9"/>
      <c r="F390" s="9"/>
      <c r="G390" s="24"/>
      <c r="H390" s="24"/>
      <c r="I390" s="9"/>
      <c r="K390"/>
      <c r="L390"/>
      <c r="M390"/>
    </row>
    <row r="391" spans="2:13" x14ac:dyDescent="0.25">
      <c r="B391" s="58"/>
      <c r="C391" s="57" t="s">
        <v>249</v>
      </c>
      <c r="E391" s="9"/>
      <c r="F391" s="9"/>
      <c r="G391" s="24"/>
      <c r="H391" s="24"/>
      <c r="I391" s="9"/>
      <c r="K391"/>
      <c r="L391"/>
      <c r="M391"/>
    </row>
    <row r="392" spans="2:13" x14ac:dyDescent="0.25">
      <c r="B392" s="58"/>
      <c r="C392" s="57" t="s">
        <v>249</v>
      </c>
      <c r="E392" s="9"/>
      <c r="F392" s="9"/>
      <c r="G392" s="24"/>
      <c r="H392" s="24"/>
      <c r="I392" s="9"/>
      <c r="K392"/>
      <c r="L392"/>
      <c r="M392"/>
    </row>
    <row r="393" spans="2:13" x14ac:dyDescent="0.25">
      <c r="B393" s="58"/>
      <c r="C393" s="57" t="s">
        <v>249</v>
      </c>
      <c r="E393" s="9"/>
      <c r="F393" s="9"/>
      <c r="G393" s="24"/>
      <c r="H393" s="24"/>
      <c r="I393" s="9"/>
      <c r="K393"/>
      <c r="L393"/>
      <c r="M393"/>
    </row>
    <row r="394" spans="2:13" x14ac:dyDescent="0.25">
      <c r="B394" s="58"/>
      <c r="C394" s="57" t="s">
        <v>249</v>
      </c>
      <c r="E394" s="9"/>
      <c r="F394" s="9"/>
      <c r="G394" s="24"/>
      <c r="H394" s="24"/>
      <c r="I394" s="9"/>
      <c r="K394"/>
      <c r="L394"/>
      <c r="M394"/>
    </row>
    <row r="395" spans="2:13" x14ac:dyDescent="0.25">
      <c r="B395" s="58"/>
      <c r="C395" s="57" t="s">
        <v>249</v>
      </c>
      <c r="E395" s="9"/>
      <c r="F395" s="9"/>
      <c r="G395" s="24"/>
      <c r="H395" s="24"/>
      <c r="I395" s="9"/>
      <c r="K395"/>
      <c r="L395"/>
      <c r="M395"/>
    </row>
    <row r="396" spans="2:13" x14ac:dyDescent="0.25">
      <c r="B396" s="58"/>
      <c r="C396" s="57" t="s">
        <v>249</v>
      </c>
      <c r="E396" s="9"/>
      <c r="F396" s="9"/>
      <c r="G396" s="24"/>
      <c r="H396" s="24"/>
      <c r="I396" s="9"/>
      <c r="K396"/>
      <c r="L396"/>
      <c r="M396"/>
    </row>
    <row r="397" spans="2:13" x14ac:dyDescent="0.25">
      <c r="B397" s="58"/>
      <c r="C397" s="57" t="s">
        <v>249</v>
      </c>
      <c r="E397" s="9"/>
      <c r="F397" s="9"/>
      <c r="G397" s="24"/>
      <c r="H397" s="24"/>
      <c r="I397" s="9"/>
      <c r="K397"/>
      <c r="L397"/>
      <c r="M397"/>
    </row>
    <row r="398" spans="2:13" x14ac:dyDescent="0.25">
      <c r="B398" s="58"/>
      <c r="C398" s="57" t="s">
        <v>249</v>
      </c>
      <c r="E398" s="9"/>
      <c r="F398" s="9"/>
      <c r="G398" s="24"/>
      <c r="H398" s="24"/>
      <c r="I398" s="9"/>
      <c r="K398"/>
      <c r="L398"/>
      <c r="M398"/>
    </row>
    <row r="399" spans="2:13" x14ac:dyDescent="0.25">
      <c r="B399" s="58"/>
      <c r="C399" s="57" t="s">
        <v>249</v>
      </c>
      <c r="E399" s="9"/>
      <c r="F399" s="9"/>
      <c r="G399" s="24"/>
      <c r="H399" s="24"/>
      <c r="I399" s="9"/>
      <c r="K399"/>
      <c r="L399"/>
      <c r="M399"/>
    </row>
    <row r="400" spans="2:13" x14ac:dyDescent="0.25">
      <c r="B400" s="58"/>
      <c r="C400" s="57" t="s">
        <v>249</v>
      </c>
      <c r="E400" s="9"/>
      <c r="F400" s="9"/>
      <c r="G400" s="24"/>
      <c r="H400" s="24"/>
      <c r="I400" s="9"/>
      <c r="K400"/>
      <c r="L400"/>
      <c r="M400"/>
    </row>
    <row r="401" spans="2:13" x14ac:dyDescent="0.25">
      <c r="B401" s="58"/>
      <c r="C401" s="57" t="s">
        <v>249</v>
      </c>
      <c r="E401" s="9"/>
      <c r="F401" s="9"/>
      <c r="G401" s="24"/>
      <c r="H401" s="24"/>
      <c r="I401" s="9"/>
      <c r="K401"/>
      <c r="L401"/>
      <c r="M401"/>
    </row>
    <row r="402" spans="2:13" x14ac:dyDescent="0.25">
      <c r="B402" s="58"/>
      <c r="C402" s="57" t="s">
        <v>249</v>
      </c>
      <c r="E402" s="9"/>
      <c r="F402" s="9"/>
      <c r="G402" s="24"/>
      <c r="H402" s="24"/>
      <c r="I402" s="9"/>
      <c r="K402"/>
      <c r="L402"/>
      <c r="M402"/>
    </row>
    <row r="403" spans="2:13" x14ac:dyDescent="0.25">
      <c r="B403" s="58"/>
      <c r="C403" s="57" t="s">
        <v>249</v>
      </c>
      <c r="E403" s="9"/>
      <c r="F403" s="9"/>
      <c r="G403" s="24"/>
      <c r="H403" s="24"/>
      <c r="I403" s="9"/>
      <c r="K403"/>
      <c r="L403"/>
      <c r="M403"/>
    </row>
    <row r="404" spans="2:13" x14ac:dyDescent="0.25">
      <c r="B404" s="58"/>
      <c r="C404" s="57" t="s">
        <v>249</v>
      </c>
      <c r="E404" s="9"/>
      <c r="F404" s="9"/>
      <c r="G404" s="24"/>
      <c r="H404" s="24"/>
      <c r="I404" s="9"/>
      <c r="K404"/>
      <c r="L404"/>
      <c r="M404"/>
    </row>
    <row r="405" spans="2:13" x14ac:dyDescent="0.25">
      <c r="B405" s="58"/>
      <c r="C405" s="57" t="s">
        <v>249</v>
      </c>
      <c r="E405" s="9"/>
      <c r="F405" s="9"/>
      <c r="G405" s="24"/>
      <c r="H405" s="24"/>
      <c r="I405" s="9"/>
      <c r="K405"/>
      <c r="L405"/>
      <c r="M405"/>
    </row>
    <row r="406" spans="2:13" x14ac:dyDescent="0.25">
      <c r="B406" s="58"/>
      <c r="C406" s="57" t="s">
        <v>249</v>
      </c>
      <c r="E406" s="9"/>
      <c r="F406" s="9"/>
      <c r="G406" s="24"/>
      <c r="H406" s="24"/>
      <c r="I406" s="9"/>
      <c r="K406"/>
      <c r="L406"/>
      <c r="M406"/>
    </row>
    <row r="407" spans="2:13" x14ac:dyDescent="0.25">
      <c r="B407" s="58"/>
      <c r="C407" s="57" t="s">
        <v>249</v>
      </c>
      <c r="E407" s="9"/>
      <c r="F407" s="9"/>
      <c r="G407" s="24"/>
      <c r="H407" s="24"/>
      <c r="I407" s="9"/>
      <c r="K407"/>
      <c r="L407"/>
      <c r="M407"/>
    </row>
    <row r="408" spans="2:13" x14ac:dyDescent="0.25">
      <c r="B408" s="58"/>
      <c r="C408" s="57" t="s">
        <v>249</v>
      </c>
      <c r="E408" s="9"/>
      <c r="F408" s="9"/>
      <c r="G408" s="24"/>
      <c r="H408" s="24"/>
      <c r="I408" s="9"/>
      <c r="K408"/>
      <c r="L408"/>
      <c r="M408"/>
    </row>
    <row r="409" spans="2:13" x14ac:dyDescent="0.25">
      <c r="B409" s="58"/>
      <c r="C409" s="57" t="s">
        <v>249</v>
      </c>
      <c r="E409" s="9"/>
      <c r="F409" s="9"/>
      <c r="G409" s="24"/>
      <c r="H409" s="24"/>
      <c r="I409" s="9"/>
      <c r="K409"/>
      <c r="L409"/>
      <c r="M409"/>
    </row>
    <row r="410" spans="2:13" x14ac:dyDescent="0.25">
      <c r="B410" s="58"/>
      <c r="C410" s="57" t="s">
        <v>249</v>
      </c>
      <c r="E410" s="9"/>
      <c r="F410" s="9"/>
      <c r="G410" s="24"/>
      <c r="H410" s="24"/>
      <c r="I410" s="9"/>
      <c r="K410"/>
      <c r="L410"/>
      <c r="M410"/>
    </row>
    <row r="411" spans="2:13" x14ac:dyDescent="0.25">
      <c r="B411" s="58"/>
      <c r="C411" s="57" t="s">
        <v>249</v>
      </c>
      <c r="E411" s="9"/>
      <c r="F411" s="9"/>
      <c r="G411" s="24"/>
      <c r="H411" s="24"/>
      <c r="I411" s="9"/>
      <c r="K411"/>
      <c r="L411"/>
      <c r="M411"/>
    </row>
    <row r="412" spans="2:13" x14ac:dyDescent="0.25">
      <c r="B412" s="58"/>
      <c r="C412" s="57" t="s">
        <v>249</v>
      </c>
      <c r="E412" s="9"/>
      <c r="F412" s="9"/>
      <c r="G412" s="24"/>
      <c r="H412" s="24"/>
      <c r="I412" s="9"/>
      <c r="K412"/>
      <c r="L412"/>
      <c r="M412"/>
    </row>
    <row r="413" spans="2:13" x14ac:dyDescent="0.25">
      <c r="B413" s="58"/>
      <c r="C413" s="57" t="s">
        <v>249</v>
      </c>
      <c r="E413" s="9"/>
      <c r="F413" s="9"/>
      <c r="G413" s="24"/>
      <c r="H413" s="24"/>
      <c r="I413" s="9"/>
      <c r="K413"/>
      <c r="L413"/>
      <c r="M413"/>
    </row>
    <row r="414" spans="2:13" x14ac:dyDescent="0.25">
      <c r="B414" s="58"/>
      <c r="C414" s="57" t="s">
        <v>249</v>
      </c>
      <c r="E414" s="9"/>
      <c r="F414" s="9"/>
      <c r="G414" s="24"/>
      <c r="H414" s="24"/>
      <c r="I414" s="9"/>
      <c r="K414"/>
      <c r="L414"/>
      <c r="M414"/>
    </row>
    <row r="415" spans="2:13" x14ac:dyDescent="0.25">
      <c r="B415" s="58"/>
      <c r="C415" s="57" t="s">
        <v>249</v>
      </c>
      <c r="E415" s="9"/>
      <c r="F415" s="9"/>
      <c r="G415" s="24"/>
      <c r="H415" s="24"/>
      <c r="I415" s="9"/>
      <c r="K415"/>
      <c r="L415"/>
      <c r="M415"/>
    </row>
    <row r="416" spans="2:13" x14ac:dyDescent="0.25">
      <c r="B416" s="58"/>
      <c r="C416" s="57" t="s">
        <v>249</v>
      </c>
      <c r="E416" s="9"/>
      <c r="F416" s="9"/>
      <c r="G416" s="24"/>
      <c r="H416" s="24"/>
      <c r="I416" s="9"/>
      <c r="K416"/>
      <c r="L416"/>
      <c r="M416"/>
    </row>
    <row r="417" spans="2:13" x14ac:dyDescent="0.25">
      <c r="B417" s="58"/>
      <c r="C417" s="57" t="s">
        <v>249</v>
      </c>
      <c r="E417" s="9"/>
      <c r="F417" s="9"/>
      <c r="G417" s="24"/>
      <c r="H417" s="24"/>
      <c r="I417" s="9"/>
      <c r="K417"/>
      <c r="L417"/>
      <c r="M417"/>
    </row>
    <row r="418" spans="2:13" x14ac:dyDescent="0.25">
      <c r="B418" s="58"/>
      <c r="C418" s="57" t="s">
        <v>249</v>
      </c>
      <c r="E418" s="9"/>
      <c r="F418" s="9"/>
      <c r="G418" s="24"/>
      <c r="H418" s="24"/>
      <c r="I418" s="9"/>
      <c r="K418"/>
      <c r="L418"/>
      <c r="M418"/>
    </row>
    <row r="419" spans="2:13" x14ac:dyDescent="0.25">
      <c r="B419" s="58"/>
      <c r="C419" s="57" t="s">
        <v>249</v>
      </c>
      <c r="E419" s="9"/>
      <c r="F419" s="9"/>
      <c r="G419" s="24"/>
      <c r="H419" s="24"/>
      <c r="I419" s="9"/>
      <c r="K419"/>
      <c r="L419"/>
      <c r="M419"/>
    </row>
    <row r="420" spans="2:13" x14ac:dyDescent="0.25">
      <c r="B420" s="58"/>
      <c r="C420" s="57" t="s">
        <v>249</v>
      </c>
      <c r="E420" s="9"/>
      <c r="F420" s="9"/>
      <c r="G420" s="24"/>
      <c r="H420" s="24"/>
      <c r="I420" s="9"/>
      <c r="K420"/>
      <c r="L420"/>
      <c r="M420"/>
    </row>
    <row r="421" spans="2:13" x14ac:dyDescent="0.25">
      <c r="B421" s="58"/>
      <c r="C421" s="57" t="s">
        <v>249</v>
      </c>
      <c r="E421" s="9"/>
      <c r="F421" s="9"/>
      <c r="G421" s="24"/>
      <c r="H421" s="24"/>
      <c r="I421" s="9"/>
      <c r="K421"/>
      <c r="L421"/>
      <c r="M421"/>
    </row>
    <row r="422" spans="2:13" x14ac:dyDescent="0.25">
      <c r="B422" s="58"/>
      <c r="C422" s="57" t="s">
        <v>249</v>
      </c>
      <c r="E422" s="9"/>
      <c r="F422" s="9"/>
      <c r="G422" s="24"/>
      <c r="H422" s="24"/>
      <c r="I422" s="9"/>
      <c r="K422"/>
      <c r="L422"/>
      <c r="M422"/>
    </row>
    <row r="423" spans="2:13" x14ac:dyDescent="0.25">
      <c r="B423" s="58"/>
      <c r="C423" s="57" t="s">
        <v>249</v>
      </c>
      <c r="E423" s="9"/>
      <c r="F423" s="9"/>
      <c r="G423" s="24"/>
      <c r="H423" s="24"/>
      <c r="I423" s="9"/>
      <c r="K423"/>
      <c r="L423"/>
      <c r="M423"/>
    </row>
    <row r="424" spans="2:13" x14ac:dyDescent="0.25">
      <c r="B424" s="58"/>
      <c r="C424" s="57" t="s">
        <v>249</v>
      </c>
      <c r="E424" s="9"/>
      <c r="F424" s="9"/>
      <c r="G424" s="24"/>
      <c r="H424" s="24"/>
      <c r="I424" s="9"/>
      <c r="K424"/>
      <c r="L424"/>
      <c r="M424"/>
    </row>
    <row r="425" spans="2:13" x14ac:dyDescent="0.25">
      <c r="B425" s="58"/>
      <c r="C425" s="57" t="s">
        <v>249</v>
      </c>
      <c r="E425" s="9"/>
      <c r="F425" s="9"/>
      <c r="G425" s="24"/>
      <c r="H425" s="24"/>
      <c r="I425" s="9"/>
      <c r="K425"/>
      <c r="L425"/>
      <c r="M425"/>
    </row>
    <row r="426" spans="2:13" x14ac:dyDescent="0.25">
      <c r="B426" s="58"/>
      <c r="C426" s="57" t="s">
        <v>249</v>
      </c>
      <c r="E426" s="9"/>
      <c r="F426" s="9"/>
      <c r="G426" s="24"/>
      <c r="H426" s="24"/>
      <c r="I426" s="9"/>
      <c r="K426"/>
      <c r="L426"/>
      <c r="M426"/>
    </row>
    <row r="427" spans="2:13" x14ac:dyDescent="0.25">
      <c r="B427" s="58"/>
      <c r="C427" s="57" t="s">
        <v>249</v>
      </c>
      <c r="E427" s="9"/>
      <c r="F427" s="9"/>
      <c r="G427" s="24"/>
      <c r="H427" s="24"/>
      <c r="I427" s="9"/>
      <c r="K427"/>
      <c r="L427"/>
      <c r="M427"/>
    </row>
    <row r="428" spans="2:13" x14ac:dyDescent="0.25">
      <c r="B428" s="58"/>
      <c r="C428" s="57" t="s">
        <v>249</v>
      </c>
      <c r="E428" s="9"/>
      <c r="F428" s="9"/>
      <c r="G428" s="24"/>
      <c r="H428" s="24"/>
      <c r="I428" s="9"/>
      <c r="K428"/>
      <c r="L428"/>
      <c r="M428"/>
    </row>
    <row r="429" spans="2:13" x14ac:dyDescent="0.25">
      <c r="B429" s="58"/>
      <c r="C429" s="57" t="s">
        <v>249</v>
      </c>
      <c r="E429" s="9"/>
      <c r="F429" s="9"/>
      <c r="G429" s="24"/>
      <c r="H429" s="24"/>
      <c r="I429" s="9"/>
      <c r="K429"/>
      <c r="L429"/>
      <c r="M429"/>
    </row>
    <row r="430" spans="2:13" x14ac:dyDescent="0.25">
      <c r="B430" s="58"/>
      <c r="C430" s="57" t="s">
        <v>249</v>
      </c>
      <c r="E430" s="9"/>
      <c r="F430" s="9"/>
      <c r="G430" s="24"/>
      <c r="H430" s="24"/>
      <c r="I430" s="9"/>
      <c r="K430"/>
      <c r="L430"/>
      <c r="M430"/>
    </row>
    <row r="431" spans="2:13" x14ac:dyDescent="0.25">
      <c r="B431" s="58"/>
      <c r="C431" s="57" t="s">
        <v>249</v>
      </c>
      <c r="E431" s="9"/>
      <c r="F431" s="9"/>
      <c r="G431" s="24"/>
      <c r="H431" s="24"/>
      <c r="I431" s="9"/>
      <c r="K431"/>
      <c r="L431"/>
      <c r="M431"/>
    </row>
    <row r="432" spans="2:13" x14ac:dyDescent="0.25">
      <c r="B432" s="58"/>
      <c r="C432" s="57" t="s">
        <v>249</v>
      </c>
      <c r="E432" s="9"/>
      <c r="F432" s="9"/>
      <c r="G432" s="24"/>
      <c r="H432" s="24"/>
      <c r="I432" s="9"/>
      <c r="K432"/>
      <c r="L432"/>
      <c r="M432"/>
    </row>
    <row r="433" spans="2:13" x14ac:dyDescent="0.25">
      <c r="B433" s="58"/>
      <c r="C433" s="57" t="s">
        <v>249</v>
      </c>
      <c r="E433" s="9"/>
      <c r="F433" s="9"/>
      <c r="G433" s="24"/>
      <c r="H433" s="24"/>
      <c r="I433" s="9"/>
      <c r="K433"/>
      <c r="L433"/>
      <c r="M433"/>
    </row>
    <row r="434" spans="2:13" x14ac:dyDescent="0.25">
      <c r="B434" s="58"/>
      <c r="C434" s="57" t="s">
        <v>249</v>
      </c>
      <c r="E434" s="9"/>
      <c r="F434" s="9"/>
      <c r="G434" s="24"/>
      <c r="H434" s="24"/>
      <c r="I434" s="9"/>
      <c r="K434"/>
      <c r="L434"/>
      <c r="M434"/>
    </row>
    <row r="435" spans="2:13" x14ac:dyDescent="0.25">
      <c r="B435" s="58"/>
      <c r="C435" s="57" t="s">
        <v>249</v>
      </c>
      <c r="E435" s="9"/>
      <c r="F435" s="9"/>
      <c r="G435" s="24"/>
      <c r="H435" s="24"/>
      <c r="I435" s="9"/>
      <c r="K435"/>
      <c r="L435"/>
      <c r="M435"/>
    </row>
    <row r="436" spans="2:13" x14ac:dyDescent="0.25">
      <c r="B436" s="58"/>
      <c r="C436" s="57" t="s">
        <v>249</v>
      </c>
      <c r="E436" s="9"/>
      <c r="F436" s="9"/>
      <c r="G436" s="24"/>
      <c r="H436" s="24"/>
      <c r="I436" s="9"/>
      <c r="K436"/>
      <c r="L436"/>
      <c r="M436"/>
    </row>
    <row r="437" spans="2:13" x14ac:dyDescent="0.25">
      <c r="B437" s="58"/>
      <c r="C437" s="57" t="s">
        <v>249</v>
      </c>
      <c r="E437" s="9"/>
      <c r="F437" s="9"/>
      <c r="G437" s="24"/>
      <c r="H437" s="24"/>
      <c r="I437" s="9"/>
      <c r="K437"/>
      <c r="L437"/>
      <c r="M437"/>
    </row>
    <row r="438" spans="2:13" x14ac:dyDescent="0.25">
      <c r="B438" s="58"/>
      <c r="C438" s="57" t="s">
        <v>249</v>
      </c>
      <c r="E438" s="9"/>
      <c r="F438" s="9"/>
      <c r="G438" s="24"/>
      <c r="H438" s="24"/>
      <c r="I438" s="9"/>
      <c r="K438"/>
      <c r="L438"/>
      <c r="M438"/>
    </row>
    <row r="439" spans="2:13" x14ac:dyDescent="0.25">
      <c r="B439" s="58"/>
      <c r="C439" s="57" t="s">
        <v>249</v>
      </c>
      <c r="E439" s="9"/>
      <c r="F439" s="9"/>
      <c r="G439" s="24"/>
      <c r="H439" s="24"/>
      <c r="I439" s="9"/>
      <c r="K439"/>
      <c r="L439"/>
      <c r="M439"/>
    </row>
    <row r="440" spans="2:13" x14ac:dyDescent="0.25">
      <c r="B440" s="58"/>
      <c r="C440" s="57" t="s">
        <v>249</v>
      </c>
      <c r="E440" s="9"/>
      <c r="F440" s="9"/>
      <c r="G440" s="24"/>
      <c r="H440" s="24"/>
      <c r="I440" s="9"/>
      <c r="K440"/>
      <c r="L440"/>
      <c r="M440"/>
    </row>
    <row r="441" spans="2:13" x14ac:dyDescent="0.25">
      <c r="B441" s="58"/>
      <c r="C441" s="57" t="s">
        <v>249</v>
      </c>
      <c r="E441" s="9"/>
      <c r="F441" s="9"/>
      <c r="G441" s="24"/>
      <c r="H441" s="24"/>
      <c r="I441" s="9"/>
      <c r="K441"/>
      <c r="L441"/>
      <c r="M441"/>
    </row>
    <row r="442" spans="2:13" x14ac:dyDescent="0.25">
      <c r="B442" s="58"/>
      <c r="C442" s="57" t="s">
        <v>249</v>
      </c>
      <c r="E442" s="9"/>
      <c r="F442" s="9"/>
      <c r="G442" s="24"/>
      <c r="H442" s="24"/>
      <c r="I442" s="9"/>
      <c r="K442"/>
      <c r="L442"/>
      <c r="M442"/>
    </row>
    <row r="443" spans="2:13" x14ac:dyDescent="0.25">
      <c r="B443" s="58"/>
      <c r="C443" s="57" t="s">
        <v>249</v>
      </c>
      <c r="E443" s="9"/>
      <c r="F443" s="9"/>
      <c r="G443" s="24"/>
      <c r="H443" s="24"/>
      <c r="I443" s="9"/>
      <c r="K443"/>
      <c r="L443"/>
      <c r="M443"/>
    </row>
    <row r="444" spans="2:13" x14ac:dyDescent="0.25">
      <c r="B444" s="58"/>
      <c r="C444" s="57" t="s">
        <v>249</v>
      </c>
      <c r="E444" s="9"/>
      <c r="F444" s="9"/>
      <c r="G444" s="24"/>
      <c r="H444" s="24"/>
      <c r="I444" s="9"/>
      <c r="K444"/>
      <c r="L444"/>
      <c r="M444"/>
    </row>
    <row r="445" spans="2:13" x14ac:dyDescent="0.25">
      <c r="B445" s="58"/>
      <c r="C445" s="57" t="s">
        <v>249</v>
      </c>
      <c r="E445" s="9"/>
      <c r="F445" s="9"/>
      <c r="G445" s="24"/>
      <c r="H445" s="24"/>
      <c r="I445" s="9"/>
      <c r="K445"/>
      <c r="L445"/>
      <c r="M445"/>
    </row>
    <row r="446" spans="2:13" x14ac:dyDescent="0.25">
      <c r="B446" s="58"/>
      <c r="C446" s="57" t="s">
        <v>249</v>
      </c>
      <c r="E446" s="9"/>
      <c r="F446" s="9"/>
      <c r="G446" s="24"/>
      <c r="H446" s="24"/>
      <c r="I446" s="9"/>
      <c r="K446"/>
      <c r="L446"/>
      <c r="M446"/>
    </row>
    <row r="447" spans="2:13" x14ac:dyDescent="0.25">
      <c r="B447" s="58"/>
      <c r="C447" s="57" t="s">
        <v>249</v>
      </c>
      <c r="E447" s="9"/>
      <c r="F447" s="9"/>
      <c r="G447" s="24"/>
      <c r="H447" s="24"/>
      <c r="I447" s="9"/>
      <c r="K447"/>
      <c r="L447"/>
      <c r="M447"/>
    </row>
    <row r="448" spans="2:13" x14ac:dyDescent="0.25">
      <c r="B448" s="58"/>
      <c r="C448" s="57" t="s">
        <v>249</v>
      </c>
      <c r="E448" s="9"/>
      <c r="F448" s="9"/>
      <c r="G448" s="24"/>
      <c r="H448" s="24"/>
      <c r="I448" s="9"/>
      <c r="K448"/>
      <c r="L448"/>
      <c r="M448"/>
    </row>
    <row r="449" spans="2:13" x14ac:dyDescent="0.25">
      <c r="B449" s="58"/>
      <c r="C449" s="57" t="s">
        <v>249</v>
      </c>
      <c r="E449" s="9"/>
      <c r="F449" s="9"/>
      <c r="G449" s="24"/>
      <c r="H449" s="24"/>
      <c r="I449" s="9"/>
      <c r="K449"/>
      <c r="L449"/>
      <c r="M449"/>
    </row>
    <row r="450" spans="2:13" x14ac:dyDescent="0.25">
      <c r="B450" s="58"/>
      <c r="C450" s="57" t="s">
        <v>249</v>
      </c>
      <c r="E450" s="9"/>
      <c r="F450" s="9"/>
      <c r="G450" s="24"/>
      <c r="H450" s="24"/>
      <c r="I450" s="9"/>
      <c r="K450"/>
      <c r="L450"/>
      <c r="M450"/>
    </row>
    <row r="451" spans="2:13" x14ac:dyDescent="0.25">
      <c r="B451" s="58"/>
      <c r="C451" s="57" t="s">
        <v>249</v>
      </c>
      <c r="E451" s="9"/>
      <c r="F451" s="9"/>
      <c r="G451" s="24"/>
      <c r="H451" s="24"/>
      <c r="I451" s="9"/>
      <c r="K451"/>
      <c r="L451"/>
      <c r="M451"/>
    </row>
    <row r="452" spans="2:13" x14ac:dyDescent="0.25">
      <c r="B452" s="58"/>
      <c r="C452" s="57" t="s">
        <v>249</v>
      </c>
      <c r="E452" s="9"/>
      <c r="F452" s="9"/>
      <c r="G452" s="24"/>
      <c r="H452" s="24"/>
      <c r="I452" s="9"/>
      <c r="K452"/>
      <c r="L452"/>
      <c r="M452"/>
    </row>
    <row r="453" spans="2:13" x14ac:dyDescent="0.25">
      <c r="B453" s="58"/>
      <c r="C453" s="57" t="s">
        <v>249</v>
      </c>
      <c r="E453" s="9"/>
      <c r="F453" s="9"/>
      <c r="G453" s="24"/>
      <c r="H453" s="24"/>
      <c r="I453" s="9"/>
      <c r="K453"/>
      <c r="L453"/>
      <c r="M453"/>
    </row>
    <row r="454" spans="2:13" x14ac:dyDescent="0.25">
      <c r="B454" s="58"/>
      <c r="C454" s="57" t="s">
        <v>249</v>
      </c>
      <c r="F454" s="9"/>
      <c r="I454" s="9"/>
    </row>
    <row r="455" spans="2:13" x14ac:dyDescent="0.25">
      <c r="B455" s="58"/>
      <c r="C455" s="57" t="s">
        <v>249</v>
      </c>
      <c r="F455" s="9"/>
      <c r="I455" s="9"/>
    </row>
    <row r="456" spans="2:13" x14ac:dyDescent="0.25">
      <c r="B456" s="58"/>
      <c r="C456" s="57" t="s">
        <v>249</v>
      </c>
      <c r="F456" s="9"/>
      <c r="I456" s="9"/>
    </row>
    <row r="457" spans="2:13" x14ac:dyDescent="0.25">
      <c r="B457" s="58"/>
      <c r="C457" s="57" t="s">
        <v>249</v>
      </c>
      <c r="F457" s="9"/>
      <c r="I457" s="9"/>
    </row>
    <row r="458" spans="2:13" x14ac:dyDescent="0.25">
      <c r="B458" s="58"/>
      <c r="C458" s="57" t="s">
        <v>249</v>
      </c>
      <c r="F458" s="9"/>
      <c r="I458" s="9"/>
    </row>
    <row r="459" spans="2:13" x14ac:dyDescent="0.25">
      <c r="B459" s="58"/>
      <c r="C459" s="57" t="s">
        <v>249</v>
      </c>
      <c r="F459" s="9"/>
      <c r="I459" s="9"/>
    </row>
    <row r="460" spans="2:13" x14ac:dyDescent="0.25">
      <c r="B460" s="58"/>
      <c r="C460" s="57" t="s">
        <v>249</v>
      </c>
      <c r="F460" s="9"/>
      <c r="I460" s="9"/>
    </row>
    <row r="461" spans="2:13" x14ac:dyDescent="0.25">
      <c r="B461" s="58"/>
      <c r="C461" s="57" t="s">
        <v>249</v>
      </c>
      <c r="F461" s="9"/>
      <c r="I461" s="9"/>
    </row>
    <row r="462" spans="2:13" x14ac:dyDescent="0.25">
      <c r="B462" s="58"/>
      <c r="C462" s="57" t="s">
        <v>249</v>
      </c>
      <c r="F462" s="9"/>
      <c r="I462" s="9"/>
    </row>
    <row r="463" spans="2:13" x14ac:dyDescent="0.25">
      <c r="B463" s="58"/>
      <c r="C463" s="57" t="s">
        <v>249</v>
      </c>
      <c r="F463" s="9"/>
      <c r="I463" s="9"/>
    </row>
    <row r="464" spans="2:13" x14ac:dyDescent="0.25">
      <c r="B464" s="58"/>
      <c r="C464" s="57" t="s">
        <v>249</v>
      </c>
      <c r="F464" s="9"/>
      <c r="I464" s="9"/>
    </row>
    <row r="465" spans="2:9" x14ac:dyDescent="0.25">
      <c r="B465" s="58"/>
      <c r="C465" s="57" t="s">
        <v>249</v>
      </c>
      <c r="F465" s="9"/>
      <c r="I465" s="9"/>
    </row>
    <row r="466" spans="2:9" x14ac:dyDescent="0.25">
      <c r="B466" s="58"/>
      <c r="C466" s="57" t="s">
        <v>249</v>
      </c>
      <c r="F466" s="9"/>
      <c r="I466" s="9"/>
    </row>
    <row r="467" spans="2:9" x14ac:dyDescent="0.25">
      <c r="B467" s="58"/>
      <c r="C467" s="57" t="s">
        <v>249</v>
      </c>
      <c r="F467" s="9"/>
      <c r="I467" s="9"/>
    </row>
    <row r="468" spans="2:9" x14ac:dyDescent="0.25">
      <c r="B468" s="58"/>
      <c r="C468" s="57" t="s">
        <v>249</v>
      </c>
      <c r="F468" s="9"/>
      <c r="I468" s="9"/>
    </row>
    <row r="469" spans="2:9" x14ac:dyDescent="0.25">
      <c r="B469" s="58"/>
      <c r="C469" s="57" t="s">
        <v>249</v>
      </c>
      <c r="F469" s="9"/>
      <c r="I469" s="9"/>
    </row>
    <row r="470" spans="2:9" x14ac:dyDescent="0.25">
      <c r="B470" s="58"/>
      <c r="C470" s="57" t="s">
        <v>249</v>
      </c>
      <c r="F470" s="9"/>
      <c r="I470" s="9"/>
    </row>
    <row r="471" spans="2:9" x14ac:dyDescent="0.25">
      <c r="B471" s="58"/>
      <c r="C471" s="57" t="s">
        <v>249</v>
      </c>
      <c r="F471" s="9"/>
      <c r="I471" s="9"/>
    </row>
    <row r="472" spans="2:9" x14ac:dyDescent="0.25">
      <c r="B472" s="58"/>
      <c r="C472" s="57" t="s">
        <v>249</v>
      </c>
      <c r="F472" s="9"/>
      <c r="I472" s="9"/>
    </row>
    <row r="473" spans="2:9" x14ac:dyDescent="0.25">
      <c r="B473" s="58"/>
      <c r="C473" s="57" t="s">
        <v>249</v>
      </c>
      <c r="F473" s="9"/>
      <c r="I473" s="9"/>
    </row>
    <row r="474" spans="2:9" x14ac:dyDescent="0.25">
      <c r="B474" s="58"/>
      <c r="C474" s="57" t="s">
        <v>249</v>
      </c>
      <c r="F474" s="9"/>
      <c r="I474" s="9"/>
    </row>
    <row r="475" spans="2:9" x14ac:dyDescent="0.25">
      <c r="B475" s="58"/>
      <c r="C475" s="57" t="s">
        <v>249</v>
      </c>
      <c r="F475" s="9"/>
      <c r="I475" s="9"/>
    </row>
    <row r="476" spans="2:9" x14ac:dyDescent="0.25">
      <c r="B476" s="58"/>
      <c r="C476" s="57" t="s">
        <v>249</v>
      </c>
      <c r="F476" s="9"/>
      <c r="I476" s="9"/>
    </row>
    <row r="477" spans="2:9" x14ac:dyDescent="0.25">
      <c r="B477" s="58"/>
      <c r="C477" s="57" t="s">
        <v>249</v>
      </c>
      <c r="F477" s="9"/>
      <c r="I477" s="9"/>
    </row>
    <row r="478" spans="2:9" x14ac:dyDescent="0.25">
      <c r="B478" s="58"/>
      <c r="C478" s="57" t="s">
        <v>249</v>
      </c>
      <c r="F478" s="9"/>
      <c r="I478" s="9"/>
    </row>
    <row r="479" spans="2:9" x14ac:dyDescent="0.25">
      <c r="B479" s="58"/>
      <c r="C479" s="57" t="s">
        <v>249</v>
      </c>
      <c r="F479" s="9"/>
      <c r="I479" s="9"/>
    </row>
    <row r="480" spans="2:9" x14ac:dyDescent="0.25">
      <c r="B480" s="58"/>
      <c r="C480" s="57" t="s">
        <v>249</v>
      </c>
      <c r="F480" s="9"/>
      <c r="I480" s="9"/>
    </row>
    <row r="481" spans="2:9" x14ac:dyDescent="0.25">
      <c r="B481" s="58"/>
      <c r="C481" s="57" t="s">
        <v>249</v>
      </c>
      <c r="F481" s="9"/>
      <c r="I481" s="9"/>
    </row>
    <row r="482" spans="2:9" x14ac:dyDescent="0.25">
      <c r="B482" s="58"/>
      <c r="C482" s="57" t="s">
        <v>249</v>
      </c>
      <c r="F482" s="9"/>
      <c r="I482" s="9"/>
    </row>
    <row r="483" spans="2:9" x14ac:dyDescent="0.25">
      <c r="B483" s="58"/>
      <c r="C483" s="57" t="s">
        <v>249</v>
      </c>
      <c r="F483" s="9"/>
      <c r="I483" s="9"/>
    </row>
    <row r="484" spans="2:9" x14ac:dyDescent="0.25">
      <c r="B484" s="58"/>
      <c r="C484" s="57" t="s">
        <v>249</v>
      </c>
      <c r="F484" s="9"/>
      <c r="I484" s="9"/>
    </row>
    <row r="485" spans="2:9" x14ac:dyDescent="0.25">
      <c r="B485" s="58"/>
      <c r="C485" s="57" t="s">
        <v>249</v>
      </c>
      <c r="F485" s="9"/>
      <c r="I485" s="9"/>
    </row>
    <row r="486" spans="2:9" x14ac:dyDescent="0.25">
      <c r="B486" s="58"/>
      <c r="C486" s="57" t="s">
        <v>249</v>
      </c>
      <c r="F486" s="9"/>
      <c r="I486" s="9"/>
    </row>
    <row r="487" spans="2:9" x14ac:dyDescent="0.25">
      <c r="B487" s="58"/>
      <c r="C487" s="57" t="s">
        <v>249</v>
      </c>
      <c r="F487" s="9"/>
      <c r="I487" s="9"/>
    </row>
    <row r="488" spans="2:9" x14ac:dyDescent="0.25">
      <c r="B488" s="58"/>
      <c r="C488" s="57" t="s">
        <v>249</v>
      </c>
      <c r="F488" s="9"/>
      <c r="I488" s="9"/>
    </row>
    <row r="489" spans="2:9" x14ac:dyDescent="0.25">
      <c r="B489" s="58"/>
      <c r="C489" s="57" t="s">
        <v>249</v>
      </c>
      <c r="F489" s="9"/>
      <c r="I489" s="9"/>
    </row>
    <row r="490" spans="2:9" x14ac:dyDescent="0.25">
      <c r="B490" s="58"/>
      <c r="C490" s="57" t="s">
        <v>249</v>
      </c>
      <c r="F490" s="9"/>
      <c r="I490" s="9"/>
    </row>
    <row r="491" spans="2:9" x14ac:dyDescent="0.25">
      <c r="B491" s="58"/>
      <c r="C491" s="57" t="s">
        <v>249</v>
      </c>
      <c r="F491" s="9"/>
      <c r="I491" s="9"/>
    </row>
    <row r="492" spans="2:9" x14ac:dyDescent="0.25">
      <c r="B492" s="58"/>
      <c r="C492" s="57" t="s">
        <v>249</v>
      </c>
      <c r="F492" s="9"/>
      <c r="I492" s="9"/>
    </row>
    <row r="493" spans="2:9" x14ac:dyDescent="0.25">
      <c r="B493" s="58"/>
      <c r="C493" s="57" t="s">
        <v>249</v>
      </c>
      <c r="F493" s="9"/>
      <c r="I493" s="9"/>
    </row>
    <row r="494" spans="2:9" x14ac:dyDescent="0.25">
      <c r="B494" s="58"/>
      <c r="C494" s="57" t="s">
        <v>249</v>
      </c>
      <c r="F494" s="9"/>
      <c r="I494" s="9"/>
    </row>
    <row r="495" spans="2:9" x14ac:dyDescent="0.25">
      <c r="B495" s="58"/>
      <c r="C495" s="57" t="s">
        <v>249</v>
      </c>
      <c r="F495" s="9"/>
      <c r="I495" s="9"/>
    </row>
    <row r="496" spans="2:9" x14ac:dyDescent="0.25">
      <c r="B496" s="58"/>
      <c r="C496" s="57" t="s">
        <v>249</v>
      </c>
      <c r="F496" s="9"/>
      <c r="I496" s="9"/>
    </row>
    <row r="497" spans="2:9" x14ac:dyDescent="0.25">
      <c r="B497" s="58"/>
      <c r="C497" s="57" t="s">
        <v>249</v>
      </c>
      <c r="F497" s="9"/>
      <c r="I497" s="9"/>
    </row>
    <row r="498" spans="2:9" x14ac:dyDescent="0.25">
      <c r="B498" s="58"/>
      <c r="C498" s="57" t="s">
        <v>249</v>
      </c>
      <c r="F498" s="9"/>
      <c r="I498" s="9"/>
    </row>
    <row r="499" spans="2:9" x14ac:dyDescent="0.25">
      <c r="B499" s="58"/>
      <c r="C499" s="57" t="s">
        <v>249</v>
      </c>
      <c r="F499" s="9"/>
      <c r="I499" s="9"/>
    </row>
    <row r="500" spans="2:9" x14ac:dyDescent="0.25">
      <c r="B500" s="58"/>
      <c r="C500" s="57" t="s">
        <v>249</v>
      </c>
      <c r="F500" s="9"/>
      <c r="I500" s="9"/>
    </row>
    <row r="501" spans="2:9" x14ac:dyDescent="0.25">
      <c r="B501" s="58"/>
      <c r="C501" s="57" t="s">
        <v>249</v>
      </c>
      <c r="F501" s="9"/>
      <c r="I501" s="9"/>
    </row>
    <row r="502" spans="2:9" x14ac:dyDescent="0.25">
      <c r="B502" s="58"/>
      <c r="C502" s="57" t="s">
        <v>249</v>
      </c>
      <c r="F502" s="9"/>
      <c r="I502" s="9"/>
    </row>
    <row r="503" spans="2:9" x14ac:dyDescent="0.25">
      <c r="B503" s="58"/>
      <c r="C503" s="57" t="s">
        <v>249</v>
      </c>
      <c r="F503" s="9"/>
      <c r="I503" s="9"/>
    </row>
    <row r="504" spans="2:9" x14ac:dyDescent="0.25">
      <c r="B504" s="58"/>
      <c r="C504" s="57" t="s">
        <v>249</v>
      </c>
      <c r="F504" s="9"/>
      <c r="I504" s="9"/>
    </row>
    <row r="505" spans="2:9" x14ac:dyDescent="0.25">
      <c r="B505" s="58"/>
      <c r="C505" s="57" t="s">
        <v>249</v>
      </c>
      <c r="F505" s="9"/>
      <c r="I505" s="9"/>
    </row>
    <row r="506" spans="2:9" x14ac:dyDescent="0.25">
      <c r="B506" s="58"/>
      <c r="C506" s="57" t="s">
        <v>249</v>
      </c>
      <c r="F506" s="9"/>
      <c r="I506" s="9"/>
    </row>
    <row r="507" spans="2:9" x14ac:dyDescent="0.25">
      <c r="B507" s="58"/>
      <c r="C507" s="57" t="s">
        <v>249</v>
      </c>
      <c r="F507" s="9"/>
      <c r="I507" s="9"/>
    </row>
    <row r="508" spans="2:9" x14ac:dyDescent="0.25">
      <c r="B508" s="58"/>
      <c r="C508" s="57" t="s">
        <v>249</v>
      </c>
      <c r="F508" s="9"/>
      <c r="I508" s="9"/>
    </row>
    <row r="509" spans="2:9" x14ac:dyDescent="0.25">
      <c r="B509" s="58"/>
      <c r="C509" s="57" t="s">
        <v>249</v>
      </c>
      <c r="F509" s="9"/>
      <c r="I509" s="9"/>
    </row>
    <row r="510" spans="2:9" x14ac:dyDescent="0.25">
      <c r="B510" s="58"/>
      <c r="C510" s="57" t="s">
        <v>249</v>
      </c>
      <c r="F510" s="9"/>
      <c r="I510" s="9"/>
    </row>
    <row r="511" spans="2:9" x14ac:dyDescent="0.25">
      <c r="B511" s="58"/>
      <c r="C511" s="57" t="s">
        <v>249</v>
      </c>
      <c r="F511" s="9"/>
      <c r="I511" s="9"/>
    </row>
    <row r="512" spans="2:9" x14ac:dyDescent="0.25">
      <c r="B512" s="58"/>
      <c r="C512" s="57" t="s">
        <v>249</v>
      </c>
      <c r="F512" s="9"/>
      <c r="I512" s="9"/>
    </row>
    <row r="513" spans="2:9" x14ac:dyDescent="0.25">
      <c r="B513" s="58"/>
      <c r="C513" s="57" t="s">
        <v>249</v>
      </c>
      <c r="F513" s="9"/>
      <c r="I513" s="9"/>
    </row>
    <row r="514" spans="2:9" x14ac:dyDescent="0.25">
      <c r="B514" s="58"/>
      <c r="C514" s="57" t="s">
        <v>249</v>
      </c>
      <c r="F514" s="9"/>
      <c r="I514" s="9"/>
    </row>
    <row r="515" spans="2:9" x14ac:dyDescent="0.25">
      <c r="B515" s="58"/>
      <c r="C515" s="57" t="s">
        <v>249</v>
      </c>
      <c r="F515" s="9"/>
      <c r="I515" s="9"/>
    </row>
    <row r="516" spans="2:9" x14ac:dyDescent="0.25">
      <c r="B516" s="58"/>
      <c r="C516" s="57" t="s">
        <v>249</v>
      </c>
      <c r="F516" s="9"/>
      <c r="I516" s="9"/>
    </row>
    <row r="517" spans="2:9" x14ac:dyDescent="0.25">
      <c r="B517" s="58"/>
      <c r="C517" s="57" t="s">
        <v>249</v>
      </c>
      <c r="F517" s="9"/>
      <c r="I517" s="9"/>
    </row>
    <row r="518" spans="2:9" x14ac:dyDescent="0.25">
      <c r="B518" s="58"/>
      <c r="C518" s="57" t="s">
        <v>249</v>
      </c>
      <c r="F518" s="9"/>
      <c r="I518" s="9"/>
    </row>
    <row r="519" spans="2:9" x14ac:dyDescent="0.25">
      <c r="B519" s="58"/>
      <c r="C519" s="57" t="s">
        <v>249</v>
      </c>
      <c r="F519" s="9"/>
      <c r="I519" s="9"/>
    </row>
    <row r="520" spans="2:9" x14ac:dyDescent="0.25">
      <c r="B520" s="58"/>
      <c r="C520" s="57" t="s">
        <v>249</v>
      </c>
      <c r="F520" s="9"/>
      <c r="I520" s="9"/>
    </row>
    <row r="521" spans="2:9" x14ac:dyDescent="0.25">
      <c r="B521" s="58"/>
      <c r="C521" s="57" t="s">
        <v>249</v>
      </c>
      <c r="F521" s="9"/>
      <c r="I521" s="9"/>
    </row>
    <row r="522" spans="2:9" x14ac:dyDescent="0.25">
      <c r="B522" s="58"/>
      <c r="C522" s="57" t="s">
        <v>249</v>
      </c>
      <c r="F522" s="9"/>
      <c r="I522" s="9"/>
    </row>
    <row r="523" spans="2:9" x14ac:dyDescent="0.25">
      <c r="B523" s="58"/>
      <c r="C523" s="57" t="s">
        <v>249</v>
      </c>
      <c r="F523" s="9"/>
      <c r="I523" s="9"/>
    </row>
    <row r="524" spans="2:9" x14ac:dyDescent="0.25">
      <c r="B524" s="58"/>
      <c r="C524" s="57" t="s">
        <v>249</v>
      </c>
      <c r="F524" s="9"/>
      <c r="I524" s="9"/>
    </row>
    <row r="525" spans="2:9" x14ac:dyDescent="0.25">
      <c r="B525" s="58"/>
      <c r="C525" s="57" t="s">
        <v>249</v>
      </c>
      <c r="F525" s="9"/>
      <c r="I525" s="9"/>
    </row>
    <row r="526" spans="2:9" x14ac:dyDescent="0.25">
      <c r="B526" s="58"/>
      <c r="C526" s="57" t="s">
        <v>249</v>
      </c>
      <c r="F526" s="9"/>
      <c r="I526" s="9"/>
    </row>
    <row r="527" spans="2:9" x14ac:dyDescent="0.25">
      <c r="B527" s="58"/>
      <c r="C527" s="57" t="s">
        <v>249</v>
      </c>
      <c r="F527" s="9"/>
      <c r="I527" s="9"/>
    </row>
    <row r="528" spans="2:9" x14ac:dyDescent="0.25">
      <c r="B528" s="58"/>
      <c r="C528" s="57" t="s">
        <v>249</v>
      </c>
      <c r="F528" s="9"/>
      <c r="I528" s="9"/>
    </row>
    <row r="529" spans="2:9" x14ac:dyDescent="0.25">
      <c r="B529" s="58"/>
      <c r="C529" s="57" t="s">
        <v>249</v>
      </c>
      <c r="F529" s="9"/>
      <c r="I529" s="9"/>
    </row>
    <row r="530" spans="2:9" x14ac:dyDescent="0.25">
      <c r="B530" s="58"/>
      <c r="C530" s="57" t="s">
        <v>249</v>
      </c>
      <c r="F530" s="9"/>
      <c r="I530" s="9"/>
    </row>
    <row r="531" spans="2:9" x14ac:dyDescent="0.25">
      <c r="B531" s="58"/>
      <c r="C531" s="57" t="s">
        <v>249</v>
      </c>
      <c r="F531" s="9"/>
      <c r="I531" s="9"/>
    </row>
    <row r="532" spans="2:9" x14ac:dyDescent="0.25">
      <c r="B532" s="58"/>
      <c r="C532" s="57" t="s">
        <v>249</v>
      </c>
      <c r="F532" s="9"/>
      <c r="I532" s="9"/>
    </row>
    <row r="533" spans="2:9" x14ac:dyDescent="0.25">
      <c r="B533" s="58"/>
      <c r="C533" s="57" t="s">
        <v>249</v>
      </c>
      <c r="F533" s="9"/>
      <c r="I533" s="9"/>
    </row>
    <row r="534" spans="2:9" x14ac:dyDescent="0.25">
      <c r="B534" s="58"/>
      <c r="C534" s="57" t="s">
        <v>249</v>
      </c>
      <c r="F534" s="9"/>
      <c r="I534" s="9"/>
    </row>
    <row r="535" spans="2:9" x14ac:dyDescent="0.25">
      <c r="B535" s="58"/>
      <c r="C535" s="57" t="s">
        <v>249</v>
      </c>
      <c r="F535" s="9"/>
      <c r="I535" s="9"/>
    </row>
    <row r="536" spans="2:9" x14ac:dyDescent="0.25">
      <c r="B536" s="58"/>
      <c r="C536" s="57" t="s">
        <v>249</v>
      </c>
      <c r="F536" s="9"/>
      <c r="I536" s="9"/>
    </row>
    <row r="537" spans="2:9" x14ac:dyDescent="0.25">
      <c r="B537" s="58"/>
      <c r="C537" s="57" t="s">
        <v>249</v>
      </c>
      <c r="F537" s="9"/>
      <c r="I537" s="9"/>
    </row>
    <row r="538" spans="2:9" x14ac:dyDescent="0.25">
      <c r="B538" s="58"/>
      <c r="C538" s="57" t="s">
        <v>249</v>
      </c>
      <c r="F538" s="9"/>
      <c r="I538" s="9"/>
    </row>
    <row r="539" spans="2:9" x14ac:dyDescent="0.25">
      <c r="B539" s="58"/>
      <c r="C539" s="57" t="s">
        <v>249</v>
      </c>
      <c r="F539" s="9"/>
      <c r="I539" s="9"/>
    </row>
    <row r="540" spans="2:9" x14ac:dyDescent="0.25">
      <c r="B540" s="58"/>
      <c r="C540" s="57" t="s">
        <v>249</v>
      </c>
      <c r="F540" s="9"/>
      <c r="I540" s="9"/>
    </row>
    <row r="541" spans="2:9" x14ac:dyDescent="0.25">
      <c r="B541" s="58"/>
      <c r="C541" s="57" t="s">
        <v>249</v>
      </c>
      <c r="F541" s="9"/>
      <c r="I541" s="9"/>
    </row>
    <row r="542" spans="2:9" x14ac:dyDescent="0.25">
      <c r="B542" s="58"/>
      <c r="C542" s="57" t="s">
        <v>249</v>
      </c>
      <c r="F542" s="9"/>
      <c r="I542" s="9"/>
    </row>
    <row r="543" spans="2:9" x14ac:dyDescent="0.25">
      <c r="B543" s="58"/>
      <c r="C543" s="57" t="s">
        <v>249</v>
      </c>
      <c r="F543" s="9"/>
      <c r="I543" s="9"/>
    </row>
    <row r="544" spans="2:9" x14ac:dyDescent="0.25">
      <c r="B544" s="58"/>
      <c r="C544" s="57" t="s">
        <v>249</v>
      </c>
      <c r="F544" s="9"/>
      <c r="I544" s="9"/>
    </row>
    <row r="545" spans="2:9" x14ac:dyDescent="0.25">
      <c r="B545" s="58"/>
      <c r="C545" s="57" t="s">
        <v>249</v>
      </c>
      <c r="F545" s="9"/>
      <c r="I545" s="9"/>
    </row>
    <row r="546" spans="2:9" x14ac:dyDescent="0.25">
      <c r="B546" s="58"/>
      <c r="C546" s="57" t="s">
        <v>249</v>
      </c>
      <c r="F546" s="9"/>
      <c r="I546" s="9"/>
    </row>
    <row r="547" spans="2:9" x14ac:dyDescent="0.25">
      <c r="B547" s="58"/>
      <c r="C547" s="57" t="s">
        <v>249</v>
      </c>
      <c r="F547" s="9"/>
      <c r="I547" s="9"/>
    </row>
    <row r="548" spans="2:9" x14ac:dyDescent="0.25">
      <c r="B548" s="58"/>
      <c r="C548" s="57" t="s">
        <v>249</v>
      </c>
      <c r="F548" s="9"/>
      <c r="I548" s="9"/>
    </row>
    <row r="549" spans="2:9" x14ac:dyDescent="0.25">
      <c r="B549" s="58"/>
      <c r="C549" s="57" t="s">
        <v>249</v>
      </c>
      <c r="F549" s="9"/>
      <c r="I549" s="9"/>
    </row>
    <row r="550" spans="2:9" x14ac:dyDescent="0.25">
      <c r="B550" s="58"/>
      <c r="C550" s="57" t="s">
        <v>249</v>
      </c>
      <c r="F550" s="9"/>
      <c r="I550" s="9"/>
    </row>
    <row r="551" spans="2:9" x14ac:dyDescent="0.25">
      <c r="B551" s="58"/>
      <c r="C551" s="57" t="s">
        <v>249</v>
      </c>
      <c r="F551" s="9"/>
      <c r="I551" s="9"/>
    </row>
    <row r="552" spans="2:9" x14ac:dyDescent="0.25">
      <c r="B552" s="58"/>
      <c r="C552" s="57" t="s">
        <v>249</v>
      </c>
      <c r="F552" s="9"/>
      <c r="I552" s="9"/>
    </row>
    <row r="553" spans="2:9" x14ac:dyDescent="0.25">
      <c r="B553" s="58"/>
      <c r="C553" s="57" t="s">
        <v>249</v>
      </c>
      <c r="F553" s="9"/>
      <c r="I553" s="9"/>
    </row>
    <row r="554" spans="2:9" x14ac:dyDescent="0.25">
      <c r="B554" s="58"/>
      <c r="C554" s="57" t="s">
        <v>249</v>
      </c>
      <c r="F554" s="9"/>
      <c r="I554" s="9"/>
    </row>
    <row r="555" spans="2:9" x14ac:dyDescent="0.25">
      <c r="B555" s="58"/>
      <c r="C555" s="57" t="s">
        <v>249</v>
      </c>
      <c r="F555" s="9"/>
      <c r="I555" s="9"/>
    </row>
    <row r="556" spans="2:9" x14ac:dyDescent="0.25">
      <c r="B556" s="58"/>
      <c r="C556" s="57" t="s">
        <v>249</v>
      </c>
      <c r="F556" s="9"/>
      <c r="I556" s="9"/>
    </row>
    <row r="557" spans="2:9" x14ac:dyDescent="0.25">
      <c r="B557" s="58"/>
      <c r="C557" s="57" t="s">
        <v>249</v>
      </c>
      <c r="F557" s="9"/>
      <c r="I557" s="9"/>
    </row>
    <row r="558" spans="2:9" x14ac:dyDescent="0.25">
      <c r="B558" s="58"/>
      <c r="C558" s="57" t="s">
        <v>249</v>
      </c>
      <c r="F558" s="9"/>
      <c r="I558" s="9"/>
    </row>
    <row r="559" spans="2:9" x14ac:dyDescent="0.25">
      <c r="B559" s="58"/>
      <c r="C559" s="57" t="s">
        <v>249</v>
      </c>
      <c r="F559" s="9"/>
      <c r="I559" s="9"/>
    </row>
    <row r="560" spans="2:9" x14ac:dyDescent="0.25">
      <c r="B560" s="58"/>
      <c r="C560" s="57" t="s">
        <v>249</v>
      </c>
      <c r="F560" s="9"/>
      <c r="I560" s="9"/>
    </row>
    <row r="561" spans="2:9" x14ac:dyDescent="0.25">
      <c r="B561" s="58"/>
      <c r="C561" s="57" t="s">
        <v>249</v>
      </c>
      <c r="F561" s="9"/>
      <c r="I561" s="9"/>
    </row>
    <row r="562" spans="2:9" x14ac:dyDescent="0.25">
      <c r="B562" s="58"/>
      <c r="C562" s="57" t="s">
        <v>249</v>
      </c>
      <c r="F562" s="9"/>
      <c r="I562" s="9"/>
    </row>
    <row r="563" spans="2:9" x14ac:dyDescent="0.25">
      <c r="B563" s="58"/>
      <c r="C563" s="57" t="s">
        <v>249</v>
      </c>
      <c r="F563" s="9"/>
      <c r="I563" s="9"/>
    </row>
    <row r="564" spans="2:9" x14ac:dyDescent="0.25">
      <c r="B564" s="58"/>
      <c r="C564" s="57" t="s">
        <v>249</v>
      </c>
      <c r="F564" s="9"/>
      <c r="I564" s="9"/>
    </row>
    <row r="565" spans="2:9" x14ac:dyDescent="0.25">
      <c r="B565" s="58"/>
      <c r="C565" s="57" t="s">
        <v>249</v>
      </c>
      <c r="F565" s="9"/>
      <c r="I565" s="9"/>
    </row>
    <row r="566" spans="2:9" x14ac:dyDescent="0.25">
      <c r="B566" s="58"/>
      <c r="C566" s="57" t="s">
        <v>249</v>
      </c>
      <c r="F566" s="9"/>
      <c r="I566" s="9"/>
    </row>
    <row r="567" spans="2:9" x14ac:dyDescent="0.25">
      <c r="B567" s="58"/>
      <c r="C567" s="57" t="s">
        <v>249</v>
      </c>
      <c r="F567" s="9"/>
      <c r="I567" s="9"/>
    </row>
    <row r="568" spans="2:9" x14ac:dyDescent="0.25">
      <c r="B568" s="58"/>
      <c r="C568" s="57" t="s">
        <v>249</v>
      </c>
      <c r="F568" s="9"/>
      <c r="I568" s="9"/>
    </row>
    <row r="569" spans="2:9" x14ac:dyDescent="0.25">
      <c r="B569" s="58"/>
      <c r="C569" s="57" t="s">
        <v>249</v>
      </c>
      <c r="F569" s="9"/>
      <c r="I569" s="9"/>
    </row>
    <row r="570" spans="2:9" x14ac:dyDescent="0.25">
      <c r="B570" s="58"/>
      <c r="C570" s="57" t="s">
        <v>249</v>
      </c>
      <c r="F570" s="9"/>
      <c r="I570" s="9"/>
    </row>
    <row r="571" spans="2:9" x14ac:dyDescent="0.25">
      <c r="B571" s="58"/>
      <c r="C571" s="57" t="s">
        <v>249</v>
      </c>
      <c r="F571" s="9"/>
      <c r="I571" s="9"/>
    </row>
    <row r="572" spans="2:9" x14ac:dyDescent="0.25">
      <c r="B572" s="58"/>
      <c r="C572" s="57" t="s">
        <v>249</v>
      </c>
      <c r="F572" s="9"/>
      <c r="I572" s="9"/>
    </row>
    <row r="573" spans="2:9" x14ac:dyDescent="0.25">
      <c r="B573" s="58"/>
      <c r="C573" s="57" t="s">
        <v>249</v>
      </c>
      <c r="F573" s="9"/>
      <c r="I573" s="9"/>
    </row>
    <row r="574" spans="2:9" x14ac:dyDescent="0.25">
      <c r="B574" s="58"/>
      <c r="C574" s="57" t="s">
        <v>249</v>
      </c>
      <c r="F574" s="9"/>
      <c r="I574" s="9"/>
    </row>
    <row r="575" spans="2:9" x14ac:dyDescent="0.25">
      <c r="B575" s="58"/>
      <c r="C575" s="57" t="s">
        <v>249</v>
      </c>
      <c r="F575" s="9"/>
      <c r="I575" s="9"/>
    </row>
    <row r="576" spans="2:9" x14ac:dyDescent="0.25">
      <c r="B576" s="58"/>
      <c r="C576" s="57" t="s">
        <v>249</v>
      </c>
      <c r="F576" s="9"/>
      <c r="I576" s="9"/>
    </row>
    <row r="577" spans="2:9" x14ac:dyDescent="0.25">
      <c r="B577" s="58"/>
      <c r="C577" s="57" t="s">
        <v>249</v>
      </c>
      <c r="F577" s="9"/>
      <c r="I577" s="9"/>
    </row>
    <row r="578" spans="2:9" x14ac:dyDescent="0.25">
      <c r="B578" s="58"/>
      <c r="C578" s="57" t="s">
        <v>249</v>
      </c>
      <c r="F578" s="9"/>
      <c r="I578" s="9"/>
    </row>
    <row r="579" spans="2:9" x14ac:dyDescent="0.25">
      <c r="B579" s="58"/>
      <c r="C579" s="57" t="s">
        <v>249</v>
      </c>
      <c r="F579" s="9"/>
      <c r="I579" s="9"/>
    </row>
    <row r="580" spans="2:9" x14ac:dyDescent="0.25">
      <c r="B580" s="58"/>
      <c r="C580" s="57" t="s">
        <v>249</v>
      </c>
      <c r="F580" s="9"/>
      <c r="I580" s="9"/>
    </row>
    <row r="581" spans="2:9" x14ac:dyDescent="0.25">
      <c r="B581" s="58"/>
      <c r="C581" s="57" t="s">
        <v>249</v>
      </c>
      <c r="F581" s="9"/>
      <c r="I581" s="9"/>
    </row>
    <row r="582" spans="2:9" x14ac:dyDescent="0.25">
      <c r="B582" s="58"/>
      <c r="C582" s="57" t="s">
        <v>249</v>
      </c>
      <c r="F582" s="9"/>
      <c r="I582" s="9"/>
    </row>
    <row r="583" spans="2:9" x14ac:dyDescent="0.25">
      <c r="B583" s="58"/>
      <c r="C583" s="57" t="s">
        <v>249</v>
      </c>
      <c r="F583" s="9"/>
      <c r="I583" s="9"/>
    </row>
    <row r="584" spans="2:9" x14ac:dyDescent="0.25">
      <c r="B584" s="58"/>
      <c r="C584" s="57" t="s">
        <v>249</v>
      </c>
      <c r="F584" s="9"/>
      <c r="I584" s="9"/>
    </row>
    <row r="585" spans="2:9" x14ac:dyDescent="0.25">
      <c r="B585" s="58"/>
      <c r="C585" s="57" t="s">
        <v>249</v>
      </c>
      <c r="F585" s="9"/>
      <c r="I585" s="9"/>
    </row>
    <row r="586" spans="2:9" x14ac:dyDescent="0.25">
      <c r="B586" s="58"/>
      <c r="C586" s="57" t="s">
        <v>249</v>
      </c>
      <c r="F586" s="9"/>
      <c r="I586" s="9"/>
    </row>
    <row r="587" spans="2:9" x14ac:dyDescent="0.25">
      <c r="B587" s="58"/>
      <c r="C587" s="57" t="s">
        <v>249</v>
      </c>
      <c r="F587" s="9"/>
      <c r="I587" s="9"/>
    </row>
    <row r="588" spans="2:9" x14ac:dyDescent="0.25">
      <c r="B588" s="58"/>
      <c r="C588" s="57" t="s">
        <v>249</v>
      </c>
      <c r="F588" s="9"/>
      <c r="I588" s="9"/>
    </row>
    <row r="589" spans="2:9" x14ac:dyDescent="0.25">
      <c r="B589" s="58"/>
      <c r="C589" s="57" t="s">
        <v>249</v>
      </c>
      <c r="F589" s="9"/>
      <c r="I589" s="9"/>
    </row>
    <row r="590" spans="2:9" x14ac:dyDescent="0.25">
      <c r="B590" s="58"/>
      <c r="C590" s="57" t="s">
        <v>249</v>
      </c>
      <c r="F590" s="9"/>
      <c r="I590" s="9"/>
    </row>
    <row r="591" spans="2:9" x14ac:dyDescent="0.25">
      <c r="B591" s="58"/>
      <c r="C591" s="57" t="s">
        <v>249</v>
      </c>
      <c r="F591" s="9"/>
      <c r="I591" s="9"/>
    </row>
    <row r="592" spans="2:9" x14ac:dyDescent="0.25">
      <c r="B592" s="58"/>
      <c r="C592" s="57" t="s">
        <v>249</v>
      </c>
      <c r="F592" s="9"/>
      <c r="I592" s="9"/>
    </row>
    <row r="593" spans="2:9" x14ac:dyDescent="0.25">
      <c r="B593" s="58"/>
      <c r="C593" s="57" t="s">
        <v>249</v>
      </c>
      <c r="F593" s="9"/>
      <c r="I593" s="9"/>
    </row>
    <row r="594" spans="2:9" x14ac:dyDescent="0.25">
      <c r="B594" s="58"/>
      <c r="C594" s="57" t="s">
        <v>249</v>
      </c>
      <c r="F594" s="9"/>
      <c r="I594" s="9"/>
    </row>
    <row r="595" spans="2:9" x14ac:dyDescent="0.25">
      <c r="B595" s="58"/>
      <c r="C595" s="57" t="s">
        <v>249</v>
      </c>
      <c r="F595" s="9"/>
      <c r="I595" s="9"/>
    </row>
    <row r="596" spans="2:9" x14ac:dyDescent="0.25">
      <c r="B596" s="58"/>
      <c r="C596" s="57" t="s">
        <v>249</v>
      </c>
      <c r="F596" s="9"/>
      <c r="I596" s="9"/>
    </row>
    <row r="597" spans="2:9" x14ac:dyDescent="0.25">
      <c r="B597" s="58"/>
      <c r="C597" s="57" t="s">
        <v>249</v>
      </c>
      <c r="F597" s="9"/>
      <c r="I597" s="9"/>
    </row>
    <row r="598" spans="2:9" x14ac:dyDescent="0.25">
      <c r="B598" s="58"/>
      <c r="C598" s="57" t="s">
        <v>249</v>
      </c>
      <c r="F598" s="9"/>
      <c r="I598" s="9"/>
    </row>
    <row r="599" spans="2:9" x14ac:dyDescent="0.25">
      <c r="B599" s="58"/>
      <c r="C599" s="57" t="s">
        <v>249</v>
      </c>
      <c r="F599" s="9"/>
      <c r="I599" s="9"/>
    </row>
    <row r="600" spans="2:9" x14ac:dyDescent="0.25">
      <c r="B600" s="58"/>
      <c r="C600" s="57" t="s">
        <v>249</v>
      </c>
      <c r="F600" s="9"/>
      <c r="I600" s="9"/>
    </row>
    <row r="601" spans="2:9" x14ac:dyDescent="0.25">
      <c r="B601" s="58"/>
      <c r="C601" s="57" t="s">
        <v>249</v>
      </c>
      <c r="F601" s="9"/>
      <c r="I601" s="9"/>
    </row>
    <row r="602" spans="2:9" x14ac:dyDescent="0.25">
      <c r="B602" s="58"/>
      <c r="C602" s="57" t="s">
        <v>249</v>
      </c>
      <c r="F602" s="9"/>
      <c r="I602" s="9"/>
    </row>
    <row r="603" spans="2:9" x14ac:dyDescent="0.25">
      <c r="B603" s="58"/>
      <c r="C603" s="57" t="s">
        <v>249</v>
      </c>
      <c r="F603" s="9"/>
      <c r="I603" s="9"/>
    </row>
    <row r="604" spans="2:9" x14ac:dyDescent="0.25">
      <c r="B604" s="58"/>
      <c r="C604" s="57" t="s">
        <v>249</v>
      </c>
      <c r="F604" s="9"/>
      <c r="I604" s="9"/>
    </row>
    <row r="605" spans="2:9" x14ac:dyDescent="0.25">
      <c r="B605" s="58"/>
      <c r="C605" s="57" t="s">
        <v>249</v>
      </c>
      <c r="F605" s="9"/>
      <c r="I605" s="9"/>
    </row>
    <row r="606" spans="2:9" x14ac:dyDescent="0.25">
      <c r="B606" s="58"/>
      <c r="C606" s="57" t="s">
        <v>249</v>
      </c>
      <c r="F606" s="9"/>
      <c r="I606" s="9"/>
    </row>
    <row r="607" spans="2:9" x14ac:dyDescent="0.25">
      <c r="B607" s="58"/>
      <c r="C607" s="57" t="s">
        <v>249</v>
      </c>
      <c r="F607" s="9"/>
      <c r="I607" s="9"/>
    </row>
    <row r="608" spans="2:9" x14ac:dyDescent="0.25">
      <c r="B608" s="58"/>
      <c r="C608" s="57" t="s">
        <v>249</v>
      </c>
      <c r="F608" s="9"/>
      <c r="I608" s="9"/>
    </row>
    <row r="609" spans="2:9" x14ac:dyDescent="0.25">
      <c r="B609" s="58"/>
      <c r="C609" s="57" t="s">
        <v>249</v>
      </c>
      <c r="F609" s="9"/>
      <c r="I609" s="9"/>
    </row>
    <row r="610" spans="2:9" x14ac:dyDescent="0.25">
      <c r="B610" s="58"/>
      <c r="C610" s="57" t="s">
        <v>249</v>
      </c>
      <c r="F610" s="9"/>
      <c r="I610" s="9"/>
    </row>
    <row r="611" spans="2:9" x14ac:dyDescent="0.25">
      <c r="B611" s="58"/>
      <c r="C611" s="57" t="s">
        <v>249</v>
      </c>
      <c r="F611" s="9"/>
      <c r="I611" s="9"/>
    </row>
    <row r="612" spans="2:9" x14ac:dyDescent="0.25">
      <c r="B612" s="58"/>
      <c r="C612" s="57" t="s">
        <v>249</v>
      </c>
      <c r="F612" s="9"/>
      <c r="I612" s="9"/>
    </row>
    <row r="613" spans="2:9" x14ac:dyDescent="0.25">
      <c r="B613" s="58"/>
      <c r="C613" s="57" t="s">
        <v>249</v>
      </c>
      <c r="F613" s="9"/>
      <c r="I613" s="9"/>
    </row>
    <row r="614" spans="2:9" x14ac:dyDescent="0.25">
      <c r="B614" s="58"/>
      <c r="C614" s="57" t="s">
        <v>249</v>
      </c>
      <c r="F614" s="9"/>
      <c r="I614" s="9"/>
    </row>
    <row r="615" spans="2:9" x14ac:dyDescent="0.25">
      <c r="B615" s="58"/>
      <c r="C615" s="57" t="s">
        <v>249</v>
      </c>
      <c r="F615" s="9"/>
      <c r="I615" s="9"/>
    </row>
    <row r="616" spans="2:9" x14ac:dyDescent="0.25">
      <c r="B616" s="58"/>
      <c r="C616" s="57" t="s">
        <v>249</v>
      </c>
      <c r="F616" s="9"/>
      <c r="I616" s="9"/>
    </row>
    <row r="617" spans="2:9" x14ac:dyDescent="0.25">
      <c r="B617" s="58"/>
      <c r="C617" s="57" t="s">
        <v>249</v>
      </c>
      <c r="F617" s="9"/>
      <c r="I617" s="9"/>
    </row>
    <row r="618" spans="2:9" x14ac:dyDescent="0.25">
      <c r="B618" s="58"/>
      <c r="C618" s="57" t="s">
        <v>249</v>
      </c>
      <c r="F618" s="9"/>
      <c r="I618" s="9"/>
    </row>
    <row r="619" spans="2:9" x14ac:dyDescent="0.25">
      <c r="B619" s="58"/>
      <c r="C619" s="57" t="s">
        <v>249</v>
      </c>
      <c r="F619" s="9"/>
      <c r="I619" s="9"/>
    </row>
    <row r="620" spans="2:9" x14ac:dyDescent="0.25">
      <c r="B620" s="58"/>
      <c r="C620" s="57" t="s">
        <v>249</v>
      </c>
      <c r="F620" s="9"/>
      <c r="I620" s="9"/>
    </row>
    <row r="621" spans="2:9" x14ac:dyDescent="0.25">
      <c r="B621" s="58"/>
      <c r="C621" s="57" t="s">
        <v>249</v>
      </c>
      <c r="F621" s="9"/>
      <c r="I621" s="9"/>
    </row>
    <row r="622" spans="2:9" x14ac:dyDescent="0.25">
      <c r="B622" s="58"/>
      <c r="C622" s="57" t="s">
        <v>249</v>
      </c>
      <c r="F622" s="9"/>
      <c r="I622" s="9"/>
    </row>
    <row r="623" spans="2:9" x14ac:dyDescent="0.25">
      <c r="B623" s="58"/>
      <c r="C623" s="57" t="s">
        <v>249</v>
      </c>
      <c r="F623" s="9"/>
      <c r="I623" s="9"/>
    </row>
    <row r="624" spans="2:9" x14ac:dyDescent="0.25">
      <c r="B624" s="58"/>
      <c r="C624" s="57" t="s">
        <v>249</v>
      </c>
      <c r="F624" s="9"/>
      <c r="I624" s="9"/>
    </row>
    <row r="625" spans="2:9" x14ac:dyDescent="0.25">
      <c r="B625" s="58"/>
      <c r="C625" s="57" t="s">
        <v>249</v>
      </c>
      <c r="F625" s="9"/>
      <c r="I625" s="9"/>
    </row>
    <row r="626" spans="2:9" x14ac:dyDescent="0.25">
      <c r="B626" s="58"/>
      <c r="C626" s="57" t="s">
        <v>249</v>
      </c>
      <c r="F626" s="9"/>
      <c r="I626" s="9"/>
    </row>
    <row r="627" spans="2:9" x14ac:dyDescent="0.25">
      <c r="B627" s="58"/>
      <c r="C627" s="57" t="s">
        <v>249</v>
      </c>
      <c r="F627" s="9"/>
      <c r="I627" s="9"/>
    </row>
    <row r="628" spans="2:9" x14ac:dyDescent="0.25">
      <c r="B628" s="58"/>
      <c r="C628" s="57" t="s">
        <v>249</v>
      </c>
      <c r="F628" s="9"/>
      <c r="I628" s="9"/>
    </row>
    <row r="629" spans="2:9" x14ac:dyDescent="0.25">
      <c r="B629" s="58"/>
      <c r="C629" s="57" t="s">
        <v>249</v>
      </c>
      <c r="F629" s="9"/>
      <c r="I629" s="9"/>
    </row>
    <row r="630" spans="2:9" x14ac:dyDescent="0.25">
      <c r="B630" s="58"/>
      <c r="C630" s="57" t="s">
        <v>249</v>
      </c>
      <c r="F630" s="9"/>
      <c r="I630" s="9"/>
    </row>
    <row r="631" spans="2:9" x14ac:dyDescent="0.25">
      <c r="B631" s="58"/>
      <c r="C631" s="57" t="s">
        <v>249</v>
      </c>
      <c r="F631" s="9"/>
      <c r="I631" s="9"/>
    </row>
    <row r="632" spans="2:9" x14ac:dyDescent="0.25">
      <c r="B632" s="58"/>
      <c r="C632" s="57" t="s">
        <v>249</v>
      </c>
      <c r="F632" s="9"/>
      <c r="I632" s="9"/>
    </row>
    <row r="633" spans="2:9" x14ac:dyDescent="0.25">
      <c r="B633" s="58"/>
      <c r="C633" s="57" t="s">
        <v>249</v>
      </c>
      <c r="F633" s="9"/>
      <c r="I633" s="9"/>
    </row>
    <row r="634" spans="2:9" x14ac:dyDescent="0.25">
      <c r="B634" s="58"/>
      <c r="C634" s="57" t="s">
        <v>249</v>
      </c>
      <c r="F634" s="9"/>
      <c r="I634" s="9"/>
    </row>
    <row r="635" spans="2:9" x14ac:dyDescent="0.25">
      <c r="B635" s="58"/>
      <c r="C635" s="57" t="s">
        <v>249</v>
      </c>
      <c r="F635" s="9"/>
      <c r="I635" s="9"/>
    </row>
    <row r="636" spans="2:9" x14ac:dyDescent="0.25">
      <c r="B636" s="58"/>
      <c r="C636" s="57" t="s">
        <v>249</v>
      </c>
      <c r="F636" s="9"/>
      <c r="I636" s="9"/>
    </row>
    <row r="637" spans="2:9" x14ac:dyDescent="0.25">
      <c r="B637" s="58"/>
      <c r="C637" s="57" t="s">
        <v>249</v>
      </c>
      <c r="F637" s="9"/>
      <c r="I637" s="9"/>
    </row>
    <row r="638" spans="2:9" x14ac:dyDescent="0.25">
      <c r="B638" s="58"/>
      <c r="C638" s="57" t="s">
        <v>249</v>
      </c>
      <c r="F638" s="9"/>
      <c r="I638" s="9"/>
    </row>
    <row r="639" spans="2:9" x14ac:dyDescent="0.25">
      <c r="B639" s="58"/>
      <c r="C639" s="57" t="s">
        <v>249</v>
      </c>
      <c r="F639" s="9"/>
      <c r="I639" s="9"/>
    </row>
    <row r="640" spans="2:9" x14ac:dyDescent="0.25">
      <c r="B640" s="58"/>
      <c r="C640" s="57" t="s">
        <v>249</v>
      </c>
      <c r="F640" s="9"/>
      <c r="I640" s="9"/>
    </row>
    <row r="641" spans="2:9" x14ac:dyDescent="0.25">
      <c r="B641" s="58"/>
      <c r="C641" s="57" t="s">
        <v>249</v>
      </c>
      <c r="F641" s="9"/>
      <c r="I641" s="9"/>
    </row>
    <row r="642" spans="2:9" x14ac:dyDescent="0.25">
      <c r="B642" s="58"/>
      <c r="C642" s="57" t="s">
        <v>249</v>
      </c>
      <c r="F642" s="9"/>
      <c r="I642" s="9"/>
    </row>
    <row r="643" spans="2:9" x14ac:dyDescent="0.25">
      <c r="B643" s="58"/>
      <c r="C643" s="57" t="s">
        <v>249</v>
      </c>
      <c r="F643" s="9"/>
      <c r="I643" s="9"/>
    </row>
    <row r="644" spans="2:9" x14ac:dyDescent="0.25">
      <c r="B644" s="58"/>
      <c r="C644" s="57" t="s">
        <v>249</v>
      </c>
      <c r="F644" s="9"/>
      <c r="I644" s="9"/>
    </row>
    <row r="645" spans="2:9" x14ac:dyDescent="0.25">
      <c r="B645" s="58"/>
      <c r="C645" s="57" t="s">
        <v>249</v>
      </c>
      <c r="F645" s="9"/>
      <c r="I645" s="9"/>
    </row>
    <row r="646" spans="2:9" x14ac:dyDescent="0.25">
      <c r="B646" s="58"/>
      <c r="C646" s="57" t="s">
        <v>249</v>
      </c>
      <c r="F646" s="9"/>
      <c r="I646" s="9"/>
    </row>
    <row r="647" spans="2:9" x14ac:dyDescent="0.25">
      <c r="B647" s="58"/>
      <c r="C647" s="57" t="s">
        <v>249</v>
      </c>
      <c r="F647" s="9"/>
      <c r="I647" s="9"/>
    </row>
    <row r="648" spans="2:9" x14ac:dyDescent="0.25">
      <c r="B648" s="58"/>
      <c r="C648" s="57" t="s">
        <v>249</v>
      </c>
      <c r="F648" s="9"/>
      <c r="I648" s="9"/>
    </row>
    <row r="649" spans="2:9" x14ac:dyDescent="0.25">
      <c r="B649" s="58"/>
      <c r="C649" s="57" t="s">
        <v>249</v>
      </c>
      <c r="F649" s="9"/>
      <c r="I649" s="9"/>
    </row>
    <row r="650" spans="2:9" x14ac:dyDescent="0.25">
      <c r="B650" s="58"/>
      <c r="C650" s="57" t="s">
        <v>249</v>
      </c>
      <c r="F650" s="9"/>
      <c r="I650" s="9"/>
    </row>
    <row r="651" spans="2:9" x14ac:dyDescent="0.25">
      <c r="B651" s="58"/>
      <c r="C651" s="57" t="s">
        <v>249</v>
      </c>
      <c r="F651" s="9"/>
      <c r="I651" s="9"/>
    </row>
    <row r="652" spans="2:9" x14ac:dyDescent="0.25">
      <c r="B652" s="58"/>
      <c r="C652" s="57" t="s">
        <v>249</v>
      </c>
      <c r="F652" s="9"/>
      <c r="I652" s="9"/>
    </row>
    <row r="653" spans="2:9" x14ac:dyDescent="0.25">
      <c r="B653" s="58"/>
      <c r="C653" s="57" t="s">
        <v>249</v>
      </c>
      <c r="F653" s="9"/>
      <c r="I653" s="9"/>
    </row>
    <row r="654" spans="2:9" x14ac:dyDescent="0.25">
      <c r="B654" s="58"/>
      <c r="C654" s="57" t="s">
        <v>249</v>
      </c>
      <c r="F654" s="9"/>
      <c r="I654" s="9"/>
    </row>
    <row r="655" spans="2:9" x14ac:dyDescent="0.25">
      <c r="B655" s="58"/>
      <c r="C655" s="57" t="s">
        <v>249</v>
      </c>
      <c r="F655" s="9"/>
      <c r="I655" s="9"/>
    </row>
    <row r="656" spans="2:9" x14ac:dyDescent="0.25">
      <c r="B656" s="58"/>
      <c r="C656" s="57" t="s">
        <v>249</v>
      </c>
      <c r="F656" s="9"/>
      <c r="I656" s="9"/>
    </row>
    <row r="657" spans="2:9" x14ac:dyDescent="0.25">
      <c r="B657" s="58"/>
      <c r="C657" s="57" t="s">
        <v>249</v>
      </c>
      <c r="F657" s="9"/>
      <c r="I657" s="9"/>
    </row>
    <row r="658" spans="2:9" x14ac:dyDescent="0.25">
      <c r="B658" s="58"/>
      <c r="C658" s="57" t="s">
        <v>249</v>
      </c>
      <c r="F658" s="9"/>
      <c r="I658" s="9"/>
    </row>
    <row r="659" spans="2:9" x14ac:dyDescent="0.25">
      <c r="B659" s="58"/>
      <c r="C659" s="57" t="s">
        <v>249</v>
      </c>
      <c r="F659" s="9"/>
      <c r="I659" s="9"/>
    </row>
    <row r="660" spans="2:9" x14ac:dyDescent="0.25">
      <c r="B660" s="58"/>
      <c r="C660" s="57" t="s">
        <v>249</v>
      </c>
      <c r="F660" s="9"/>
      <c r="I660" s="9"/>
    </row>
    <row r="661" spans="2:9" x14ac:dyDescent="0.25">
      <c r="B661" s="58"/>
      <c r="C661" s="57" t="s">
        <v>249</v>
      </c>
      <c r="F661" s="9"/>
      <c r="I661" s="9"/>
    </row>
    <row r="662" spans="2:9" x14ac:dyDescent="0.25">
      <c r="B662" s="58"/>
      <c r="C662" s="57" t="s">
        <v>249</v>
      </c>
      <c r="F662" s="9"/>
      <c r="I662" s="9"/>
    </row>
    <row r="663" spans="2:9" x14ac:dyDescent="0.25">
      <c r="B663" s="58"/>
      <c r="C663" s="57" t="s">
        <v>249</v>
      </c>
      <c r="F663" s="9"/>
      <c r="I663" s="9"/>
    </row>
    <row r="664" spans="2:9" x14ac:dyDescent="0.25">
      <c r="B664" s="58"/>
      <c r="C664" s="57" t="s">
        <v>249</v>
      </c>
      <c r="F664" s="9"/>
      <c r="I664" s="9"/>
    </row>
    <row r="665" spans="2:9" x14ac:dyDescent="0.25">
      <c r="B665" s="58"/>
      <c r="C665" s="57" t="s">
        <v>249</v>
      </c>
      <c r="F665" s="9"/>
      <c r="I665" s="9"/>
    </row>
    <row r="666" spans="2:9" x14ac:dyDescent="0.25">
      <c r="B666" s="58"/>
      <c r="C666" s="57" t="s">
        <v>249</v>
      </c>
      <c r="F666" s="9"/>
      <c r="I666" s="9"/>
    </row>
    <row r="667" spans="2:9" x14ac:dyDescent="0.25">
      <c r="B667" s="58"/>
      <c r="C667" s="57" t="s">
        <v>249</v>
      </c>
      <c r="F667" s="9"/>
      <c r="I667" s="9"/>
    </row>
    <row r="668" spans="2:9" x14ac:dyDescent="0.25">
      <c r="B668" s="58"/>
      <c r="C668" s="57" t="s">
        <v>249</v>
      </c>
      <c r="F668" s="9"/>
      <c r="I668" s="9"/>
    </row>
    <row r="669" spans="2:9" x14ac:dyDescent="0.25">
      <c r="B669" s="58"/>
      <c r="C669" s="57" t="s">
        <v>249</v>
      </c>
      <c r="F669" s="9"/>
      <c r="I669" s="9"/>
    </row>
    <row r="670" spans="2:9" x14ac:dyDescent="0.25">
      <c r="B670" s="58"/>
      <c r="C670" s="57" t="s">
        <v>249</v>
      </c>
      <c r="F670" s="9"/>
      <c r="I670" s="9"/>
    </row>
    <row r="671" spans="2:9" x14ac:dyDescent="0.25">
      <c r="B671" s="58"/>
      <c r="C671" s="57" t="s">
        <v>249</v>
      </c>
      <c r="F671" s="9"/>
      <c r="I671" s="9"/>
    </row>
    <row r="672" spans="2:9" x14ac:dyDescent="0.25">
      <c r="B672" s="58"/>
      <c r="C672" s="57" t="s">
        <v>249</v>
      </c>
      <c r="F672" s="9"/>
      <c r="I672" s="9"/>
    </row>
    <row r="673" spans="2:9" x14ac:dyDescent="0.25">
      <c r="B673" s="58"/>
      <c r="C673" s="57" t="s">
        <v>249</v>
      </c>
      <c r="F673" s="9"/>
      <c r="I673" s="9"/>
    </row>
    <row r="674" spans="2:9" x14ac:dyDescent="0.25">
      <c r="B674" s="58"/>
      <c r="C674" s="57" t="s">
        <v>249</v>
      </c>
      <c r="F674" s="9"/>
      <c r="I674" s="9"/>
    </row>
    <row r="675" spans="2:9" x14ac:dyDescent="0.25">
      <c r="B675" s="58"/>
      <c r="C675" s="57" t="s">
        <v>249</v>
      </c>
      <c r="F675" s="9"/>
      <c r="I675" s="9"/>
    </row>
    <row r="676" spans="2:9" x14ac:dyDescent="0.25">
      <c r="B676" s="58"/>
      <c r="C676" s="57" t="s">
        <v>249</v>
      </c>
      <c r="F676" s="9"/>
      <c r="I676" s="9"/>
    </row>
    <row r="677" spans="2:9" x14ac:dyDescent="0.25">
      <c r="B677" s="58"/>
      <c r="C677" s="57" t="s">
        <v>249</v>
      </c>
      <c r="F677" s="9"/>
      <c r="I677" s="9"/>
    </row>
    <row r="678" spans="2:9" x14ac:dyDescent="0.25">
      <c r="B678" s="58"/>
      <c r="C678" s="57" t="s">
        <v>249</v>
      </c>
      <c r="F678" s="9"/>
      <c r="I678" s="9"/>
    </row>
    <row r="679" spans="2:9" x14ac:dyDescent="0.25">
      <c r="B679" s="58"/>
      <c r="C679" s="57" t="s">
        <v>249</v>
      </c>
      <c r="F679" s="9"/>
      <c r="I679" s="9"/>
    </row>
    <row r="680" spans="2:9" x14ac:dyDescent="0.25">
      <c r="B680" s="58"/>
      <c r="C680" s="57" t="s">
        <v>249</v>
      </c>
      <c r="F680" s="9"/>
      <c r="I680" s="9"/>
    </row>
    <row r="681" spans="2:9" x14ac:dyDescent="0.25">
      <c r="B681" s="58"/>
      <c r="C681" s="57" t="s">
        <v>249</v>
      </c>
      <c r="F681" s="9"/>
      <c r="I681" s="9"/>
    </row>
    <row r="682" spans="2:9" x14ac:dyDescent="0.25">
      <c r="B682" s="58"/>
      <c r="C682" s="57" t="s">
        <v>249</v>
      </c>
      <c r="F682" s="9"/>
      <c r="I682" s="9"/>
    </row>
    <row r="683" spans="2:9" x14ac:dyDescent="0.25">
      <c r="B683" s="58"/>
      <c r="C683" s="57" t="s">
        <v>249</v>
      </c>
      <c r="F683" s="9"/>
      <c r="I683" s="9"/>
    </row>
    <row r="684" spans="2:9" x14ac:dyDescent="0.25">
      <c r="B684" s="58"/>
      <c r="C684" s="57" t="s">
        <v>249</v>
      </c>
      <c r="F684" s="9"/>
      <c r="I684" s="9"/>
    </row>
    <row r="685" spans="2:9" x14ac:dyDescent="0.25">
      <c r="B685" s="58"/>
      <c r="C685" s="57" t="s">
        <v>249</v>
      </c>
      <c r="F685" s="9"/>
      <c r="I685" s="9"/>
    </row>
    <row r="686" spans="2:9" x14ac:dyDescent="0.25">
      <c r="B686" s="58"/>
      <c r="C686" s="57" t="s">
        <v>249</v>
      </c>
      <c r="F686" s="9"/>
      <c r="I686" s="9"/>
    </row>
    <row r="687" spans="2:9" x14ac:dyDescent="0.25">
      <c r="B687" s="58"/>
      <c r="C687" s="57" t="s">
        <v>249</v>
      </c>
      <c r="F687" s="9"/>
      <c r="I687" s="9"/>
    </row>
    <row r="688" spans="2:9" x14ac:dyDescent="0.25">
      <c r="B688" s="58"/>
      <c r="C688" s="57" t="s">
        <v>249</v>
      </c>
      <c r="F688" s="9"/>
      <c r="I688" s="9"/>
    </row>
    <row r="689" spans="2:9" x14ac:dyDescent="0.25">
      <c r="B689" s="58"/>
      <c r="C689" s="57" t="s">
        <v>249</v>
      </c>
      <c r="F689" s="9"/>
      <c r="I689" s="9"/>
    </row>
    <row r="690" spans="2:9" x14ac:dyDescent="0.25">
      <c r="B690" s="58"/>
      <c r="C690" s="57" t="s">
        <v>249</v>
      </c>
      <c r="F690" s="9"/>
      <c r="I690" s="9"/>
    </row>
    <row r="691" spans="2:9" x14ac:dyDescent="0.25">
      <c r="B691" s="58"/>
      <c r="C691" s="57" t="s">
        <v>249</v>
      </c>
      <c r="F691" s="9"/>
      <c r="I691" s="9"/>
    </row>
    <row r="692" spans="2:9" x14ac:dyDescent="0.25">
      <c r="B692" s="58"/>
      <c r="C692" s="57" t="s">
        <v>249</v>
      </c>
      <c r="F692" s="9"/>
      <c r="I692" s="9"/>
    </row>
    <row r="693" spans="2:9" x14ac:dyDescent="0.25">
      <c r="B693" s="58"/>
      <c r="C693" s="57" t="s">
        <v>249</v>
      </c>
      <c r="F693" s="9"/>
      <c r="I693" s="9"/>
    </row>
    <row r="694" spans="2:9" x14ac:dyDescent="0.25">
      <c r="B694" s="58"/>
      <c r="C694" s="57" t="s">
        <v>249</v>
      </c>
      <c r="F694" s="9"/>
      <c r="I694" s="9"/>
    </row>
    <row r="695" spans="2:9" x14ac:dyDescent="0.25">
      <c r="B695" s="58"/>
      <c r="C695" s="57" t="s">
        <v>249</v>
      </c>
      <c r="F695" s="9"/>
      <c r="I695" s="9"/>
    </row>
    <row r="696" spans="2:9" x14ac:dyDescent="0.25">
      <c r="B696" s="58"/>
      <c r="C696" s="57" t="s">
        <v>249</v>
      </c>
      <c r="F696" s="9"/>
      <c r="I696" s="9"/>
    </row>
    <row r="697" spans="2:9" x14ac:dyDescent="0.25">
      <c r="B697" s="58"/>
      <c r="C697" s="57" t="s">
        <v>249</v>
      </c>
      <c r="F697" s="9"/>
      <c r="I697" s="9"/>
    </row>
    <row r="698" spans="2:9" x14ac:dyDescent="0.25">
      <c r="B698" s="58"/>
      <c r="C698" s="57" t="s">
        <v>249</v>
      </c>
      <c r="F698" s="9"/>
      <c r="I698" s="9"/>
    </row>
    <row r="699" spans="2:9" x14ac:dyDescent="0.25">
      <c r="B699" s="58"/>
      <c r="C699" s="57" t="s">
        <v>249</v>
      </c>
      <c r="F699" s="9"/>
      <c r="I699" s="9"/>
    </row>
    <row r="700" spans="2:9" x14ac:dyDescent="0.25">
      <c r="B700" s="58"/>
      <c r="C700" s="57" t="s">
        <v>249</v>
      </c>
      <c r="F700" s="9"/>
      <c r="I700" s="9"/>
    </row>
    <row r="701" spans="2:9" x14ac:dyDescent="0.25">
      <c r="B701" s="58"/>
      <c r="C701" s="57" t="s">
        <v>249</v>
      </c>
      <c r="F701" s="9"/>
      <c r="I701" s="9"/>
    </row>
    <row r="702" spans="2:9" x14ac:dyDescent="0.25">
      <c r="B702" s="58"/>
      <c r="C702" s="57" t="s">
        <v>249</v>
      </c>
      <c r="F702" s="9"/>
      <c r="I702" s="9"/>
    </row>
    <row r="703" spans="2:9" x14ac:dyDescent="0.25">
      <c r="B703" s="58"/>
      <c r="C703" s="57" t="s">
        <v>249</v>
      </c>
      <c r="F703" s="9"/>
      <c r="I703" s="9"/>
    </row>
    <row r="704" spans="2:9" x14ac:dyDescent="0.25">
      <c r="B704" s="58"/>
      <c r="C704" s="57" t="s">
        <v>249</v>
      </c>
      <c r="F704" s="9"/>
      <c r="I704" s="9"/>
    </row>
    <row r="705" spans="2:9" x14ac:dyDescent="0.25">
      <c r="B705" s="58"/>
      <c r="C705" s="57" t="s">
        <v>249</v>
      </c>
      <c r="F705" s="9"/>
      <c r="I705" s="9"/>
    </row>
    <row r="706" spans="2:9" x14ac:dyDescent="0.25">
      <c r="B706" s="58"/>
      <c r="C706" s="57" t="s">
        <v>249</v>
      </c>
      <c r="F706" s="9"/>
      <c r="I706" s="9"/>
    </row>
    <row r="707" spans="2:9" x14ac:dyDescent="0.25">
      <c r="B707" s="58"/>
      <c r="C707" s="57" t="s">
        <v>249</v>
      </c>
      <c r="F707" s="9"/>
      <c r="I707" s="9"/>
    </row>
    <row r="708" spans="2:9" x14ac:dyDescent="0.25">
      <c r="B708" s="58"/>
      <c r="C708" s="57" t="s">
        <v>249</v>
      </c>
      <c r="F708" s="9"/>
      <c r="I708" s="9"/>
    </row>
    <row r="709" spans="2:9" x14ac:dyDescent="0.25">
      <c r="B709" s="58"/>
      <c r="C709" s="57" t="s">
        <v>249</v>
      </c>
      <c r="F709" s="9"/>
      <c r="I709" s="9"/>
    </row>
    <row r="710" spans="2:9" x14ac:dyDescent="0.25">
      <c r="B710" s="58"/>
      <c r="C710" s="57" t="s">
        <v>249</v>
      </c>
      <c r="F710" s="9"/>
      <c r="I710" s="9"/>
    </row>
    <row r="711" spans="2:9" x14ac:dyDescent="0.25">
      <c r="B711" s="58"/>
      <c r="C711" s="57" t="s">
        <v>249</v>
      </c>
      <c r="F711" s="9"/>
      <c r="I711" s="9"/>
    </row>
    <row r="712" spans="2:9" x14ac:dyDescent="0.25">
      <c r="B712" s="58"/>
      <c r="C712" s="57" t="s">
        <v>249</v>
      </c>
      <c r="F712" s="9"/>
      <c r="I712" s="9"/>
    </row>
    <row r="713" spans="2:9" x14ac:dyDescent="0.25">
      <c r="B713" s="58"/>
      <c r="C713" s="57" t="s">
        <v>249</v>
      </c>
      <c r="F713" s="9"/>
      <c r="I713" s="9"/>
    </row>
    <row r="714" spans="2:9" x14ac:dyDescent="0.25">
      <c r="B714" s="58"/>
      <c r="C714" s="57" t="s">
        <v>249</v>
      </c>
      <c r="F714" s="9"/>
      <c r="I714" s="9"/>
    </row>
    <row r="715" spans="2:9" x14ac:dyDescent="0.25">
      <c r="B715" s="58"/>
      <c r="C715" s="57" t="s">
        <v>249</v>
      </c>
      <c r="F715" s="9"/>
      <c r="I715" s="9"/>
    </row>
    <row r="716" spans="2:9" x14ac:dyDescent="0.25">
      <c r="B716" s="58"/>
      <c r="C716" s="57" t="s">
        <v>249</v>
      </c>
      <c r="F716" s="9"/>
      <c r="I716" s="9"/>
    </row>
    <row r="717" spans="2:9" x14ac:dyDescent="0.25">
      <c r="B717" s="58"/>
      <c r="C717" s="57" t="s">
        <v>249</v>
      </c>
      <c r="F717" s="9"/>
      <c r="I717" s="9"/>
    </row>
    <row r="718" spans="2:9" x14ac:dyDescent="0.25">
      <c r="B718" s="58"/>
      <c r="C718" s="57" t="s">
        <v>249</v>
      </c>
      <c r="F718" s="9"/>
      <c r="I718" s="9"/>
    </row>
    <row r="719" spans="2:9" x14ac:dyDescent="0.25">
      <c r="B719" s="58"/>
      <c r="C719" s="57" t="s">
        <v>249</v>
      </c>
      <c r="F719" s="9"/>
      <c r="I719" s="9"/>
    </row>
    <row r="720" spans="2:9" x14ac:dyDescent="0.25">
      <c r="B720" s="58"/>
      <c r="C720" s="57" t="s">
        <v>249</v>
      </c>
      <c r="F720" s="9"/>
      <c r="I720" s="9"/>
    </row>
    <row r="721" spans="2:9" x14ac:dyDescent="0.25">
      <c r="B721" s="58"/>
      <c r="C721" s="57" t="s">
        <v>249</v>
      </c>
      <c r="F721" s="9"/>
      <c r="I721" s="9"/>
    </row>
    <row r="722" spans="2:9" x14ac:dyDescent="0.25">
      <c r="B722" s="58"/>
      <c r="C722" s="57" t="s">
        <v>249</v>
      </c>
      <c r="F722" s="9"/>
      <c r="I722" s="9"/>
    </row>
    <row r="723" spans="2:9" x14ac:dyDescent="0.25">
      <c r="B723" s="58"/>
      <c r="C723" s="57" t="s">
        <v>249</v>
      </c>
      <c r="F723" s="9"/>
      <c r="I723" s="9"/>
    </row>
    <row r="724" spans="2:9" x14ac:dyDescent="0.25">
      <c r="B724" s="58"/>
      <c r="C724" s="57" t="s">
        <v>249</v>
      </c>
      <c r="F724" s="9"/>
      <c r="I724" s="9"/>
    </row>
    <row r="725" spans="2:9" x14ac:dyDescent="0.25">
      <c r="B725" s="58"/>
      <c r="C725" s="57" t="s">
        <v>249</v>
      </c>
      <c r="F725" s="9"/>
      <c r="I725" s="9"/>
    </row>
    <row r="726" spans="2:9" x14ac:dyDescent="0.25">
      <c r="B726" s="58"/>
      <c r="C726" s="57" t="s">
        <v>249</v>
      </c>
      <c r="F726" s="9"/>
      <c r="I726" s="9"/>
    </row>
    <row r="727" spans="2:9" x14ac:dyDescent="0.25">
      <c r="B727" s="58"/>
      <c r="C727" s="57" t="s">
        <v>249</v>
      </c>
      <c r="F727" s="9"/>
      <c r="I727" s="9"/>
    </row>
    <row r="728" spans="2:9" x14ac:dyDescent="0.25">
      <c r="B728" s="58"/>
      <c r="C728" s="57" t="s">
        <v>249</v>
      </c>
      <c r="F728" s="9"/>
      <c r="I728" s="9"/>
    </row>
    <row r="729" spans="2:9" x14ac:dyDescent="0.25">
      <c r="B729" s="58"/>
      <c r="C729" s="57" t="s">
        <v>249</v>
      </c>
      <c r="F729" s="9"/>
      <c r="I729" s="9"/>
    </row>
    <row r="730" spans="2:9" x14ac:dyDescent="0.25">
      <c r="B730" s="58"/>
      <c r="C730" s="57" t="s">
        <v>249</v>
      </c>
      <c r="F730" s="9"/>
      <c r="I730" s="9"/>
    </row>
    <row r="731" spans="2:9" x14ac:dyDescent="0.25">
      <c r="B731" s="58"/>
      <c r="C731" s="57" t="s">
        <v>249</v>
      </c>
      <c r="F731" s="9"/>
      <c r="I731" s="9"/>
    </row>
    <row r="732" spans="2:9" x14ac:dyDescent="0.25">
      <c r="B732" s="58"/>
      <c r="C732" s="57" t="s">
        <v>249</v>
      </c>
      <c r="F732" s="9"/>
      <c r="I732" s="9"/>
    </row>
    <row r="733" spans="2:9" x14ac:dyDescent="0.25">
      <c r="B733" s="58"/>
      <c r="C733" s="57" t="s">
        <v>249</v>
      </c>
      <c r="F733" s="9"/>
      <c r="I733" s="9"/>
    </row>
    <row r="734" spans="2:9" x14ac:dyDescent="0.25">
      <c r="B734" s="58"/>
      <c r="C734" s="57" t="s">
        <v>249</v>
      </c>
      <c r="F734" s="9"/>
      <c r="I734" s="9"/>
    </row>
    <row r="735" spans="2:9" x14ac:dyDescent="0.25">
      <c r="B735" s="58"/>
      <c r="C735" s="57" t="s">
        <v>249</v>
      </c>
      <c r="F735" s="9"/>
      <c r="I735" s="9"/>
    </row>
    <row r="736" spans="2:9" x14ac:dyDescent="0.25">
      <c r="B736" s="58"/>
      <c r="C736" s="57" t="s">
        <v>249</v>
      </c>
      <c r="F736" s="9"/>
      <c r="I736" s="9"/>
    </row>
    <row r="737" spans="2:9" x14ac:dyDescent="0.25">
      <c r="B737" s="58"/>
      <c r="C737" s="57" t="s">
        <v>249</v>
      </c>
      <c r="F737" s="9"/>
      <c r="I737" s="9"/>
    </row>
    <row r="738" spans="2:9" x14ac:dyDescent="0.25">
      <c r="B738" s="58"/>
      <c r="C738" s="57" t="s">
        <v>249</v>
      </c>
      <c r="F738" s="9"/>
      <c r="I738" s="9"/>
    </row>
    <row r="739" spans="2:9" x14ac:dyDescent="0.25">
      <c r="B739" s="58"/>
      <c r="C739" s="57" t="s">
        <v>249</v>
      </c>
      <c r="F739" s="9"/>
      <c r="I739" s="9"/>
    </row>
    <row r="740" spans="2:9" x14ac:dyDescent="0.25">
      <c r="B740" s="58"/>
      <c r="C740" s="57" t="s">
        <v>249</v>
      </c>
      <c r="F740" s="9"/>
      <c r="I740" s="9"/>
    </row>
    <row r="741" spans="2:9" x14ac:dyDescent="0.25">
      <c r="B741" s="58"/>
      <c r="C741" s="57" t="s">
        <v>249</v>
      </c>
      <c r="F741" s="9"/>
      <c r="I741" s="9"/>
    </row>
    <row r="742" spans="2:9" x14ac:dyDescent="0.25">
      <c r="B742" s="58"/>
      <c r="C742" s="57" t="s">
        <v>249</v>
      </c>
      <c r="F742" s="9"/>
      <c r="I742" s="9"/>
    </row>
    <row r="743" spans="2:9" x14ac:dyDescent="0.25">
      <c r="B743" s="58"/>
      <c r="C743" s="57" t="s">
        <v>249</v>
      </c>
      <c r="F743" s="9"/>
      <c r="I743" s="9"/>
    </row>
    <row r="744" spans="2:9" x14ac:dyDescent="0.25">
      <c r="B744" s="58"/>
      <c r="C744" s="57" t="s">
        <v>249</v>
      </c>
      <c r="F744" s="9"/>
      <c r="I744" s="9"/>
    </row>
    <row r="745" spans="2:9" x14ac:dyDescent="0.25">
      <c r="B745" s="58"/>
      <c r="C745" s="57" t="s">
        <v>249</v>
      </c>
      <c r="F745" s="9"/>
      <c r="I745" s="9"/>
    </row>
    <row r="746" spans="2:9" x14ac:dyDescent="0.25">
      <c r="B746" s="58"/>
      <c r="C746" s="57" t="s">
        <v>249</v>
      </c>
      <c r="F746" s="9"/>
      <c r="I746" s="9"/>
    </row>
    <row r="747" spans="2:9" x14ac:dyDescent="0.25">
      <c r="B747" s="58"/>
      <c r="C747" s="57" t="s">
        <v>249</v>
      </c>
      <c r="F747" s="9"/>
      <c r="I747" s="9"/>
    </row>
    <row r="748" spans="2:9" x14ac:dyDescent="0.25">
      <c r="B748" s="58"/>
      <c r="C748" s="57" t="s">
        <v>249</v>
      </c>
      <c r="F748" s="9"/>
      <c r="I748" s="9"/>
    </row>
    <row r="749" spans="2:9" x14ac:dyDescent="0.25">
      <c r="B749" s="58"/>
      <c r="C749" s="57" t="s">
        <v>249</v>
      </c>
      <c r="F749" s="9"/>
      <c r="I749" s="9"/>
    </row>
    <row r="750" spans="2:9" x14ac:dyDescent="0.25">
      <c r="B750" s="58"/>
      <c r="C750" s="57" t="s">
        <v>249</v>
      </c>
      <c r="F750" s="9"/>
      <c r="I750" s="9"/>
    </row>
    <row r="751" spans="2:9" x14ac:dyDescent="0.25">
      <c r="B751" s="58"/>
      <c r="C751" s="57" t="s">
        <v>249</v>
      </c>
      <c r="F751" s="9"/>
      <c r="I751" s="9"/>
    </row>
    <row r="752" spans="2:9" x14ac:dyDescent="0.25">
      <c r="B752" s="58"/>
      <c r="C752" s="57" t="s">
        <v>249</v>
      </c>
      <c r="F752" s="9"/>
      <c r="I752" s="9"/>
    </row>
    <row r="753" spans="2:9" x14ac:dyDescent="0.25">
      <c r="B753" s="58"/>
      <c r="C753" s="57" t="s">
        <v>249</v>
      </c>
      <c r="F753" s="9"/>
      <c r="I753" s="9"/>
    </row>
    <row r="754" spans="2:9" x14ac:dyDescent="0.25">
      <c r="B754" s="58"/>
      <c r="C754" s="57" t="s">
        <v>249</v>
      </c>
      <c r="F754" s="9"/>
      <c r="I754" s="9"/>
    </row>
    <row r="755" spans="2:9" x14ac:dyDescent="0.25">
      <c r="B755" s="58"/>
      <c r="C755" s="57" t="s">
        <v>249</v>
      </c>
      <c r="F755" s="9"/>
      <c r="I755" s="9"/>
    </row>
    <row r="756" spans="2:9" x14ac:dyDescent="0.25">
      <c r="B756" s="58"/>
      <c r="C756" s="57" t="s">
        <v>249</v>
      </c>
      <c r="F756" s="9"/>
      <c r="I756" s="9"/>
    </row>
    <row r="757" spans="2:9" x14ac:dyDescent="0.25">
      <c r="B757" s="58"/>
      <c r="C757" s="57" t="s">
        <v>249</v>
      </c>
      <c r="F757" s="9"/>
      <c r="I757" s="9"/>
    </row>
    <row r="758" spans="2:9" x14ac:dyDescent="0.25">
      <c r="B758" s="58"/>
      <c r="C758" s="57" t="s">
        <v>249</v>
      </c>
      <c r="F758" s="9"/>
      <c r="I758" s="9"/>
    </row>
    <row r="759" spans="2:9" x14ac:dyDescent="0.25">
      <c r="B759" s="58"/>
      <c r="C759" s="57" t="s">
        <v>249</v>
      </c>
      <c r="F759" s="9"/>
      <c r="I759" s="9"/>
    </row>
    <row r="760" spans="2:9" x14ac:dyDescent="0.25">
      <c r="B760" s="58"/>
      <c r="C760" s="57" t="s">
        <v>249</v>
      </c>
      <c r="F760" s="9"/>
      <c r="I760" s="9"/>
    </row>
    <row r="761" spans="2:9" x14ac:dyDescent="0.25">
      <c r="B761" s="58"/>
      <c r="C761" s="57" t="s">
        <v>249</v>
      </c>
      <c r="F761" s="9"/>
      <c r="I761" s="9"/>
    </row>
    <row r="762" spans="2:9" x14ac:dyDescent="0.25">
      <c r="B762" s="58"/>
      <c r="C762" s="57" t="s">
        <v>249</v>
      </c>
      <c r="F762" s="9"/>
      <c r="I762" s="9"/>
    </row>
    <row r="763" spans="2:9" x14ac:dyDescent="0.25">
      <c r="B763" s="58"/>
      <c r="C763" s="57" t="s">
        <v>249</v>
      </c>
      <c r="F763" s="9"/>
      <c r="I763" s="9"/>
    </row>
    <row r="764" spans="2:9" x14ac:dyDescent="0.25">
      <c r="B764" s="58"/>
      <c r="C764" s="57" t="s">
        <v>249</v>
      </c>
      <c r="F764" s="9"/>
      <c r="I764" s="9"/>
    </row>
    <row r="765" spans="2:9" x14ac:dyDescent="0.25">
      <c r="B765" s="58"/>
      <c r="C765" s="57" t="s">
        <v>249</v>
      </c>
      <c r="F765" s="9"/>
      <c r="I765" s="9"/>
    </row>
    <row r="766" spans="2:9" x14ac:dyDescent="0.25">
      <c r="B766" s="58"/>
      <c r="C766" s="57" t="s">
        <v>249</v>
      </c>
      <c r="F766" s="9"/>
      <c r="I766" s="9"/>
    </row>
    <row r="767" spans="2:9" x14ac:dyDescent="0.25">
      <c r="B767" s="58"/>
      <c r="C767" s="57" t="s">
        <v>249</v>
      </c>
      <c r="F767" s="9"/>
      <c r="I767" s="9"/>
    </row>
    <row r="768" spans="2:9" x14ac:dyDescent="0.25">
      <c r="B768" s="58"/>
      <c r="C768" s="57" t="s">
        <v>249</v>
      </c>
      <c r="F768" s="9"/>
      <c r="I768" s="9"/>
    </row>
    <row r="769" spans="2:9" x14ac:dyDescent="0.25">
      <c r="B769" s="58"/>
      <c r="C769" s="57" t="s">
        <v>249</v>
      </c>
      <c r="F769" s="9"/>
      <c r="I769" s="9"/>
    </row>
    <row r="770" spans="2:9" x14ac:dyDescent="0.25">
      <c r="B770" s="58"/>
      <c r="C770" s="57" t="s">
        <v>249</v>
      </c>
      <c r="F770" s="9"/>
      <c r="I770" s="9"/>
    </row>
    <row r="771" spans="2:9" x14ac:dyDescent="0.25">
      <c r="B771" s="58"/>
      <c r="C771" s="57" t="s">
        <v>249</v>
      </c>
      <c r="F771" s="9"/>
      <c r="I771" s="9"/>
    </row>
    <row r="772" spans="2:9" x14ac:dyDescent="0.25">
      <c r="B772" s="58"/>
      <c r="C772" s="57" t="s">
        <v>249</v>
      </c>
      <c r="F772" s="9"/>
      <c r="I772" s="9"/>
    </row>
    <row r="773" spans="2:9" x14ac:dyDescent="0.25">
      <c r="B773" s="58"/>
      <c r="C773" s="57" t="s">
        <v>249</v>
      </c>
      <c r="F773" s="9"/>
      <c r="I773" s="9"/>
    </row>
    <row r="774" spans="2:9" x14ac:dyDescent="0.25">
      <c r="B774" s="58"/>
      <c r="C774" s="57" t="s">
        <v>249</v>
      </c>
      <c r="F774" s="9"/>
      <c r="I774" s="9"/>
    </row>
    <row r="775" spans="2:9" x14ac:dyDescent="0.25">
      <c r="B775" s="58"/>
      <c r="C775" s="57" t="s">
        <v>249</v>
      </c>
      <c r="F775" s="9"/>
      <c r="I775" s="9"/>
    </row>
    <row r="776" spans="2:9" x14ac:dyDescent="0.25">
      <c r="B776" s="58"/>
      <c r="C776" s="57" t="s">
        <v>249</v>
      </c>
      <c r="F776" s="9"/>
      <c r="I776" s="9"/>
    </row>
    <row r="777" spans="2:9" x14ac:dyDescent="0.25">
      <c r="B777" s="58"/>
      <c r="C777" s="57" t="s">
        <v>249</v>
      </c>
      <c r="F777" s="9"/>
      <c r="I777" s="9"/>
    </row>
    <row r="778" spans="2:9" x14ac:dyDescent="0.25">
      <c r="B778" s="58"/>
      <c r="C778" s="57" t="s">
        <v>249</v>
      </c>
      <c r="F778" s="9"/>
      <c r="I778" s="9"/>
    </row>
    <row r="779" spans="2:9" x14ac:dyDescent="0.25">
      <c r="B779" s="58"/>
      <c r="C779" s="57" t="s">
        <v>249</v>
      </c>
      <c r="F779" s="9"/>
      <c r="I779" s="9"/>
    </row>
    <row r="780" spans="2:9" x14ac:dyDescent="0.25">
      <c r="B780" s="58"/>
      <c r="C780" s="57" t="s">
        <v>249</v>
      </c>
      <c r="F780" s="9"/>
      <c r="I780" s="9"/>
    </row>
    <row r="781" spans="2:9" x14ac:dyDescent="0.25">
      <c r="B781" s="58"/>
      <c r="C781" s="57" t="s">
        <v>249</v>
      </c>
      <c r="F781" s="9"/>
      <c r="I781" s="9"/>
    </row>
    <row r="782" spans="2:9" x14ac:dyDescent="0.25">
      <c r="B782" s="58"/>
      <c r="C782" s="57" t="s">
        <v>249</v>
      </c>
      <c r="F782" s="9"/>
      <c r="I782" s="9"/>
    </row>
    <row r="783" spans="2:9" x14ac:dyDescent="0.25">
      <c r="B783" s="58"/>
      <c r="C783" s="57" t="s">
        <v>249</v>
      </c>
      <c r="F783" s="9"/>
      <c r="I783" s="9"/>
    </row>
    <row r="784" spans="2:9" x14ac:dyDescent="0.25">
      <c r="B784" s="58"/>
      <c r="C784" s="57" t="s">
        <v>249</v>
      </c>
      <c r="F784" s="9"/>
      <c r="I784" s="9"/>
    </row>
    <row r="785" spans="2:9" x14ac:dyDescent="0.25">
      <c r="B785" s="58"/>
      <c r="C785" s="57" t="s">
        <v>249</v>
      </c>
      <c r="F785" s="9"/>
      <c r="I785" s="9"/>
    </row>
    <row r="786" spans="2:9" x14ac:dyDescent="0.25">
      <c r="B786" s="58"/>
      <c r="C786" s="57" t="s">
        <v>249</v>
      </c>
      <c r="F786" s="9"/>
      <c r="I786" s="9"/>
    </row>
    <row r="787" spans="2:9" x14ac:dyDescent="0.25">
      <c r="B787" s="58"/>
      <c r="C787" s="57" t="s">
        <v>249</v>
      </c>
      <c r="F787" s="9"/>
      <c r="I787" s="9"/>
    </row>
    <row r="788" spans="2:9" x14ac:dyDescent="0.25">
      <c r="B788" s="58"/>
      <c r="C788" s="57" t="s">
        <v>249</v>
      </c>
      <c r="F788" s="9"/>
      <c r="I788" s="9"/>
    </row>
    <row r="789" spans="2:9" x14ac:dyDescent="0.25">
      <c r="B789" s="58"/>
      <c r="C789" s="57" t="s">
        <v>249</v>
      </c>
      <c r="F789" s="9"/>
      <c r="I789" s="9"/>
    </row>
    <row r="790" spans="2:9" x14ac:dyDescent="0.25">
      <c r="B790" s="58"/>
      <c r="C790" s="57" t="s">
        <v>249</v>
      </c>
      <c r="F790" s="9"/>
      <c r="I790" s="9"/>
    </row>
    <row r="791" spans="2:9" x14ac:dyDescent="0.25">
      <c r="B791" s="58"/>
      <c r="C791" s="57" t="s">
        <v>249</v>
      </c>
      <c r="F791" s="9"/>
      <c r="I791" s="9"/>
    </row>
    <row r="792" spans="2:9" x14ac:dyDescent="0.25">
      <c r="B792" s="58"/>
      <c r="C792" s="57" t="s">
        <v>249</v>
      </c>
      <c r="F792" s="9"/>
      <c r="I792" s="9"/>
    </row>
    <row r="793" spans="2:9" x14ac:dyDescent="0.25">
      <c r="B793" s="58"/>
      <c r="C793" s="57" t="s">
        <v>249</v>
      </c>
      <c r="F793" s="9"/>
      <c r="I793" s="9"/>
    </row>
    <row r="794" spans="2:9" x14ac:dyDescent="0.25">
      <c r="B794" s="58"/>
      <c r="C794" s="57" t="s">
        <v>249</v>
      </c>
      <c r="F794" s="9"/>
      <c r="I794" s="9"/>
    </row>
    <row r="795" spans="2:9" x14ac:dyDescent="0.25">
      <c r="B795" s="58"/>
      <c r="C795" s="57" t="s">
        <v>249</v>
      </c>
      <c r="F795" s="9"/>
      <c r="I795" s="9"/>
    </row>
    <row r="796" spans="2:9" x14ac:dyDescent="0.25">
      <c r="B796" s="58"/>
      <c r="C796" s="57" t="s">
        <v>249</v>
      </c>
      <c r="F796" s="9"/>
      <c r="I796" s="9"/>
    </row>
    <row r="797" spans="2:9" x14ac:dyDescent="0.25">
      <c r="B797" s="58"/>
      <c r="C797" s="57" t="s">
        <v>249</v>
      </c>
      <c r="F797" s="9"/>
      <c r="I797" s="9"/>
    </row>
    <row r="798" spans="2:9" x14ac:dyDescent="0.25">
      <c r="B798" s="58"/>
      <c r="C798" s="57" t="s">
        <v>249</v>
      </c>
      <c r="F798" s="9"/>
      <c r="I798" s="9"/>
    </row>
    <row r="799" spans="2:9" x14ac:dyDescent="0.25">
      <c r="B799" s="58"/>
      <c r="C799" s="57" t="s">
        <v>249</v>
      </c>
      <c r="F799" s="9"/>
      <c r="I799" s="9"/>
    </row>
    <row r="800" spans="2:9" x14ac:dyDescent="0.25">
      <c r="B800" s="58"/>
      <c r="C800" s="57" t="s">
        <v>249</v>
      </c>
      <c r="F800" s="9"/>
      <c r="I800" s="9"/>
    </row>
    <row r="801" spans="2:9" x14ac:dyDescent="0.25">
      <c r="B801" s="58"/>
      <c r="C801" s="57" t="s">
        <v>249</v>
      </c>
      <c r="F801" s="9"/>
      <c r="I801" s="9"/>
    </row>
    <row r="802" spans="2:9" x14ac:dyDescent="0.25">
      <c r="B802" s="58"/>
      <c r="C802" s="57" t="s">
        <v>249</v>
      </c>
      <c r="F802" s="9"/>
      <c r="I802" s="9"/>
    </row>
    <row r="803" spans="2:9" x14ac:dyDescent="0.25">
      <c r="B803" s="58"/>
      <c r="C803" s="57" t="s">
        <v>249</v>
      </c>
      <c r="F803" s="9"/>
      <c r="I803" s="9"/>
    </row>
    <row r="804" spans="2:9" x14ac:dyDescent="0.25">
      <c r="B804" s="58"/>
      <c r="C804" s="57" t="s">
        <v>249</v>
      </c>
      <c r="F804" s="9"/>
      <c r="I804" s="9"/>
    </row>
    <row r="805" spans="2:9" x14ac:dyDescent="0.25">
      <c r="B805" s="58"/>
      <c r="C805" s="57" t="s">
        <v>249</v>
      </c>
      <c r="F805" s="9"/>
      <c r="I805" s="9"/>
    </row>
    <row r="806" spans="2:9" x14ac:dyDescent="0.25">
      <c r="B806" s="58"/>
      <c r="C806" s="57" t="s">
        <v>249</v>
      </c>
      <c r="F806" s="9"/>
      <c r="I806" s="9"/>
    </row>
    <row r="807" spans="2:9" x14ac:dyDescent="0.25">
      <c r="B807" s="58"/>
      <c r="C807" s="57" t="s">
        <v>249</v>
      </c>
      <c r="F807" s="9"/>
      <c r="I807" s="9"/>
    </row>
    <row r="808" spans="2:9" x14ac:dyDescent="0.25">
      <c r="B808" s="58"/>
      <c r="C808" s="57" t="s">
        <v>249</v>
      </c>
      <c r="F808" s="9"/>
      <c r="I808" s="9"/>
    </row>
    <row r="809" spans="2:9" x14ac:dyDescent="0.25">
      <c r="B809" s="58"/>
      <c r="C809" s="57" t="s">
        <v>249</v>
      </c>
      <c r="F809" s="9"/>
      <c r="I809" s="9"/>
    </row>
    <row r="810" spans="2:9" x14ac:dyDescent="0.25">
      <c r="B810" s="58"/>
      <c r="C810" s="57" t="s">
        <v>249</v>
      </c>
      <c r="F810" s="9"/>
      <c r="I810" s="9"/>
    </row>
    <row r="811" spans="2:9" x14ac:dyDescent="0.25">
      <c r="B811" s="58"/>
      <c r="C811" s="57" t="s">
        <v>249</v>
      </c>
      <c r="F811" s="9"/>
      <c r="I811" s="9"/>
    </row>
    <row r="812" spans="2:9" x14ac:dyDescent="0.25">
      <c r="B812" s="58"/>
      <c r="C812" s="57" t="s">
        <v>249</v>
      </c>
      <c r="F812" s="9"/>
      <c r="I812" s="9"/>
    </row>
    <row r="813" spans="2:9" x14ac:dyDescent="0.25">
      <c r="B813" s="58"/>
      <c r="C813" s="57" t="s">
        <v>249</v>
      </c>
      <c r="F813" s="9"/>
      <c r="I813" s="9"/>
    </row>
    <row r="814" spans="2:9" x14ac:dyDescent="0.25">
      <c r="B814" s="58"/>
      <c r="C814" s="57" t="s">
        <v>249</v>
      </c>
      <c r="F814" s="9"/>
      <c r="I814" s="9"/>
    </row>
    <row r="815" spans="2:9" x14ac:dyDescent="0.25">
      <c r="B815" s="58"/>
      <c r="C815" s="57" t="s">
        <v>249</v>
      </c>
      <c r="F815" s="9"/>
      <c r="I815" s="9"/>
    </row>
    <row r="816" spans="2:9" x14ac:dyDescent="0.25">
      <c r="B816" s="58"/>
      <c r="C816" s="57" t="s">
        <v>249</v>
      </c>
      <c r="F816" s="9"/>
      <c r="I816" s="9"/>
    </row>
    <row r="817" spans="2:9" x14ac:dyDescent="0.25">
      <c r="B817" s="58"/>
      <c r="C817" s="57" t="s">
        <v>249</v>
      </c>
      <c r="F817" s="9"/>
      <c r="I817" s="9"/>
    </row>
    <row r="818" spans="2:9" x14ac:dyDescent="0.25">
      <c r="B818" s="58"/>
      <c r="C818" s="57" t="s">
        <v>249</v>
      </c>
      <c r="F818" s="9"/>
      <c r="I818" s="9"/>
    </row>
    <row r="819" spans="2:9" x14ac:dyDescent="0.25">
      <c r="B819" s="58"/>
      <c r="C819" s="57" t="s">
        <v>249</v>
      </c>
      <c r="F819" s="9"/>
      <c r="I819" s="9"/>
    </row>
    <row r="820" spans="2:9" x14ac:dyDescent="0.25">
      <c r="B820" s="58"/>
      <c r="C820" s="57" t="s">
        <v>249</v>
      </c>
      <c r="F820" s="9"/>
      <c r="I820" s="9"/>
    </row>
    <row r="821" spans="2:9" x14ac:dyDescent="0.25">
      <c r="B821" s="58"/>
      <c r="C821" s="57" t="s">
        <v>249</v>
      </c>
      <c r="F821" s="9"/>
      <c r="I821" s="9"/>
    </row>
    <row r="822" spans="2:9" x14ac:dyDescent="0.25">
      <c r="B822" s="58"/>
      <c r="C822" s="57" t="s">
        <v>249</v>
      </c>
      <c r="F822" s="9"/>
      <c r="I822" s="9"/>
    </row>
    <row r="823" spans="2:9" x14ac:dyDescent="0.25">
      <c r="B823" s="58"/>
      <c r="C823" s="57" t="s">
        <v>249</v>
      </c>
      <c r="F823" s="9"/>
      <c r="I823" s="9"/>
    </row>
    <row r="824" spans="2:9" x14ac:dyDescent="0.25">
      <c r="B824" s="58"/>
      <c r="C824" s="57" t="s">
        <v>249</v>
      </c>
      <c r="F824" s="9"/>
      <c r="I824" s="9"/>
    </row>
    <row r="825" spans="2:9" x14ac:dyDescent="0.25">
      <c r="B825" s="58"/>
      <c r="C825" s="57" t="s">
        <v>249</v>
      </c>
      <c r="F825" s="9"/>
      <c r="I825" s="9"/>
    </row>
    <row r="826" spans="2:9" x14ac:dyDescent="0.25">
      <c r="B826" s="58"/>
      <c r="C826" s="57" t="s">
        <v>249</v>
      </c>
      <c r="F826" s="9"/>
      <c r="I826" s="9"/>
    </row>
    <row r="827" spans="2:9" x14ac:dyDescent="0.25">
      <c r="B827" s="58"/>
      <c r="C827" s="57" t="s">
        <v>249</v>
      </c>
      <c r="F827" s="9"/>
      <c r="I827" s="9"/>
    </row>
    <row r="828" spans="2:9" x14ac:dyDescent="0.25">
      <c r="B828" s="58"/>
      <c r="C828" s="57" t="s">
        <v>249</v>
      </c>
      <c r="F828" s="9"/>
      <c r="I828" s="9"/>
    </row>
    <row r="829" spans="2:9" x14ac:dyDescent="0.25">
      <c r="B829" s="58"/>
      <c r="C829" s="57" t="s">
        <v>249</v>
      </c>
      <c r="F829" s="9"/>
      <c r="I829" s="9"/>
    </row>
    <row r="830" spans="2:9" x14ac:dyDescent="0.25">
      <c r="B830" s="58"/>
      <c r="C830" s="57" t="s">
        <v>249</v>
      </c>
      <c r="F830" s="9"/>
      <c r="I830" s="9"/>
    </row>
    <row r="831" spans="2:9" x14ac:dyDescent="0.25">
      <c r="B831" s="58"/>
      <c r="C831" s="57" t="s">
        <v>249</v>
      </c>
      <c r="F831" s="9"/>
      <c r="I831" s="9"/>
    </row>
    <row r="832" spans="2:9" x14ac:dyDescent="0.25">
      <c r="B832" s="58"/>
      <c r="C832" s="57" t="s">
        <v>249</v>
      </c>
      <c r="F832" s="9"/>
      <c r="I832" s="9"/>
    </row>
    <row r="833" spans="2:9" x14ac:dyDescent="0.25">
      <c r="B833" s="58"/>
      <c r="C833" s="57" t="s">
        <v>249</v>
      </c>
      <c r="F833" s="9"/>
      <c r="I833" s="9"/>
    </row>
    <row r="834" spans="2:9" x14ac:dyDescent="0.25">
      <c r="B834" s="58"/>
      <c r="C834" s="57" t="s">
        <v>249</v>
      </c>
      <c r="F834" s="9"/>
      <c r="I834" s="9"/>
    </row>
    <row r="835" spans="2:9" x14ac:dyDescent="0.25">
      <c r="B835" s="58"/>
      <c r="C835" s="57" t="s">
        <v>249</v>
      </c>
      <c r="F835" s="9"/>
      <c r="I835" s="9"/>
    </row>
    <row r="836" spans="2:9" x14ac:dyDescent="0.25">
      <c r="B836" s="58"/>
      <c r="C836" s="57" t="s">
        <v>249</v>
      </c>
      <c r="F836" s="9"/>
      <c r="I836" s="9"/>
    </row>
    <row r="837" spans="2:9" x14ac:dyDescent="0.25">
      <c r="B837" s="58"/>
      <c r="C837" s="57" t="s">
        <v>249</v>
      </c>
      <c r="F837" s="9"/>
      <c r="I837" s="9"/>
    </row>
    <row r="838" spans="2:9" x14ac:dyDescent="0.25">
      <c r="B838" s="58"/>
      <c r="C838" s="57" t="s">
        <v>249</v>
      </c>
      <c r="F838" s="9"/>
      <c r="I838" s="9"/>
    </row>
    <row r="839" spans="2:9" x14ac:dyDescent="0.25">
      <c r="B839" s="58"/>
      <c r="C839" s="57" t="s">
        <v>249</v>
      </c>
      <c r="F839" s="9"/>
      <c r="I839" s="9"/>
    </row>
    <row r="840" spans="2:9" x14ac:dyDescent="0.25">
      <c r="B840" s="58"/>
      <c r="C840" s="57" t="s">
        <v>249</v>
      </c>
      <c r="F840" s="9"/>
      <c r="I840" s="9"/>
    </row>
    <row r="841" spans="2:9" x14ac:dyDescent="0.25">
      <c r="B841" s="58"/>
      <c r="C841" s="57" t="s">
        <v>249</v>
      </c>
      <c r="F841" s="9"/>
      <c r="I841" s="9"/>
    </row>
    <row r="842" spans="2:9" x14ac:dyDescent="0.25">
      <c r="B842" s="58"/>
      <c r="C842" s="57" t="s">
        <v>249</v>
      </c>
      <c r="F842" s="9"/>
      <c r="I842" s="9"/>
    </row>
    <row r="843" spans="2:9" x14ac:dyDescent="0.25">
      <c r="B843" s="58"/>
      <c r="C843" s="57" t="s">
        <v>249</v>
      </c>
      <c r="F843" s="9"/>
      <c r="I843" s="9"/>
    </row>
    <row r="844" spans="2:9" x14ac:dyDescent="0.25">
      <c r="B844" s="58"/>
      <c r="C844" s="57" t="s">
        <v>249</v>
      </c>
      <c r="F844" s="9"/>
      <c r="I844" s="9"/>
    </row>
    <row r="845" spans="2:9" x14ac:dyDescent="0.25">
      <c r="B845" s="58"/>
      <c r="C845" s="57" t="s">
        <v>249</v>
      </c>
      <c r="F845" s="9"/>
      <c r="I845" s="9"/>
    </row>
    <row r="846" spans="2:9" x14ac:dyDescent="0.25">
      <c r="B846" s="58"/>
      <c r="C846" s="57" t="s">
        <v>249</v>
      </c>
      <c r="F846" s="9"/>
      <c r="I846" s="9"/>
    </row>
    <row r="847" spans="2:9" x14ac:dyDescent="0.25">
      <c r="B847" s="58"/>
      <c r="C847" s="57" t="s">
        <v>249</v>
      </c>
      <c r="F847" s="9"/>
      <c r="I847" s="9"/>
    </row>
    <row r="848" spans="2:9" x14ac:dyDescent="0.25">
      <c r="B848" s="58"/>
      <c r="C848" s="57" t="s">
        <v>249</v>
      </c>
      <c r="F848" s="9"/>
      <c r="I848" s="9"/>
    </row>
    <row r="849" spans="2:9" x14ac:dyDescent="0.25">
      <c r="B849" s="58"/>
      <c r="C849" s="57" t="s">
        <v>249</v>
      </c>
      <c r="F849" s="9"/>
      <c r="I849" s="9"/>
    </row>
    <row r="850" spans="2:9" x14ac:dyDescent="0.25">
      <c r="B850" s="58"/>
      <c r="C850" s="57" t="s">
        <v>249</v>
      </c>
      <c r="F850" s="9"/>
      <c r="I850" s="9"/>
    </row>
    <row r="851" spans="2:9" x14ac:dyDescent="0.25">
      <c r="B851" s="58"/>
      <c r="C851" s="57" t="s">
        <v>249</v>
      </c>
      <c r="F851" s="9"/>
      <c r="I851" s="9"/>
    </row>
    <row r="852" spans="2:9" x14ac:dyDescent="0.25">
      <c r="B852" s="58"/>
      <c r="C852" s="57" t="s">
        <v>249</v>
      </c>
      <c r="F852" s="9"/>
      <c r="I852" s="9"/>
    </row>
    <row r="853" spans="2:9" x14ac:dyDescent="0.25">
      <c r="B853" s="58"/>
      <c r="C853" s="57" t="s">
        <v>249</v>
      </c>
      <c r="F853" s="9"/>
      <c r="I853" s="9"/>
    </row>
    <row r="854" spans="2:9" x14ac:dyDescent="0.25">
      <c r="B854" s="58"/>
      <c r="C854" s="57" t="s">
        <v>249</v>
      </c>
      <c r="F854" s="9"/>
      <c r="I854" s="9"/>
    </row>
    <row r="855" spans="2:9" x14ac:dyDescent="0.25">
      <c r="B855" s="58"/>
      <c r="C855" s="57" t="s">
        <v>249</v>
      </c>
      <c r="F855" s="9"/>
      <c r="I855" s="9"/>
    </row>
    <row r="856" spans="2:9" x14ac:dyDescent="0.25">
      <c r="B856" s="58"/>
      <c r="C856" s="57" t="s">
        <v>249</v>
      </c>
      <c r="F856" s="9"/>
      <c r="I856" s="9"/>
    </row>
    <row r="857" spans="2:9" x14ac:dyDescent="0.25">
      <c r="B857" s="58"/>
      <c r="C857" s="57" t="s">
        <v>249</v>
      </c>
      <c r="F857" s="9"/>
      <c r="I857" s="9"/>
    </row>
    <row r="858" spans="2:9" x14ac:dyDescent="0.25">
      <c r="B858" s="58"/>
      <c r="C858" s="57" t="s">
        <v>249</v>
      </c>
      <c r="F858" s="9"/>
      <c r="I858" s="9"/>
    </row>
    <row r="859" spans="2:9" x14ac:dyDescent="0.25">
      <c r="B859" s="58"/>
      <c r="C859" s="57" t="s">
        <v>249</v>
      </c>
      <c r="F859" s="9"/>
      <c r="I859" s="9"/>
    </row>
    <row r="860" spans="2:9" x14ac:dyDescent="0.25">
      <c r="B860" s="58"/>
      <c r="C860" s="57" t="s">
        <v>249</v>
      </c>
      <c r="F860" s="9"/>
      <c r="I860" s="9"/>
    </row>
    <row r="861" spans="2:9" x14ac:dyDescent="0.25">
      <c r="B861" s="58"/>
      <c r="C861" s="57" t="s">
        <v>249</v>
      </c>
      <c r="F861" s="9"/>
      <c r="I861" s="9"/>
    </row>
    <row r="862" spans="2:9" x14ac:dyDescent="0.25">
      <c r="B862" s="58"/>
      <c r="C862" s="57" t="s">
        <v>249</v>
      </c>
      <c r="F862" s="9"/>
      <c r="I862" s="9"/>
    </row>
    <row r="863" spans="2:9" x14ac:dyDescent="0.25">
      <c r="B863" s="58"/>
      <c r="C863" s="57" t="s">
        <v>249</v>
      </c>
      <c r="F863" s="9"/>
      <c r="I863" s="9"/>
    </row>
    <row r="864" spans="2:9" x14ac:dyDescent="0.25">
      <c r="B864" s="58"/>
      <c r="C864" s="57" t="s">
        <v>249</v>
      </c>
      <c r="F864" s="9"/>
      <c r="I864" s="9"/>
    </row>
    <row r="865" spans="2:9" x14ac:dyDescent="0.25">
      <c r="B865" s="58"/>
      <c r="C865" s="57" t="s">
        <v>249</v>
      </c>
      <c r="F865" s="9"/>
      <c r="I865" s="9"/>
    </row>
    <row r="866" spans="2:9" x14ac:dyDescent="0.25">
      <c r="B866" s="58"/>
      <c r="C866" s="57" t="s">
        <v>249</v>
      </c>
      <c r="F866" s="9"/>
      <c r="I866" s="9"/>
    </row>
    <row r="867" spans="2:9" x14ac:dyDescent="0.25">
      <c r="B867" s="58"/>
      <c r="C867" s="57" t="s">
        <v>249</v>
      </c>
      <c r="F867" s="9"/>
      <c r="I867" s="9"/>
    </row>
    <row r="868" spans="2:9" x14ac:dyDescent="0.25">
      <c r="B868" s="58"/>
      <c r="C868" s="57" t="s">
        <v>249</v>
      </c>
      <c r="F868" s="9"/>
      <c r="I868" s="9"/>
    </row>
    <row r="869" spans="2:9" x14ac:dyDescent="0.25">
      <c r="B869" s="58"/>
      <c r="C869" s="57" t="s">
        <v>249</v>
      </c>
      <c r="F869" s="9"/>
      <c r="I869" s="9"/>
    </row>
    <row r="870" spans="2:9" x14ac:dyDescent="0.25">
      <c r="B870" s="58"/>
      <c r="C870" s="57" t="s">
        <v>249</v>
      </c>
      <c r="F870" s="9"/>
      <c r="I870" s="9"/>
    </row>
    <row r="871" spans="2:9" x14ac:dyDescent="0.25">
      <c r="B871" s="58"/>
      <c r="C871" s="57" t="s">
        <v>249</v>
      </c>
      <c r="F871" s="9"/>
      <c r="I871" s="9"/>
    </row>
    <row r="872" spans="2:9" x14ac:dyDescent="0.25">
      <c r="B872" s="58"/>
      <c r="C872" s="57" t="s">
        <v>249</v>
      </c>
      <c r="F872" s="9"/>
      <c r="I872" s="9"/>
    </row>
    <row r="873" spans="2:9" x14ac:dyDescent="0.25">
      <c r="B873" s="58"/>
      <c r="C873" s="57" t="s">
        <v>249</v>
      </c>
      <c r="F873" s="9"/>
      <c r="I873" s="9"/>
    </row>
    <row r="874" spans="2:9" x14ac:dyDescent="0.25">
      <c r="B874" s="58"/>
      <c r="C874" s="57" t="s">
        <v>249</v>
      </c>
      <c r="F874" s="9"/>
      <c r="I874" s="9"/>
    </row>
    <row r="875" spans="2:9" x14ac:dyDescent="0.25">
      <c r="B875" s="58"/>
      <c r="C875" s="57" t="s">
        <v>249</v>
      </c>
      <c r="F875" s="9"/>
      <c r="I875" s="9"/>
    </row>
    <row r="876" spans="2:9" x14ac:dyDescent="0.25">
      <c r="B876" s="58"/>
      <c r="C876" s="57" t="s">
        <v>249</v>
      </c>
      <c r="F876" s="9"/>
      <c r="I876" s="9"/>
    </row>
    <row r="877" spans="2:9" x14ac:dyDescent="0.25">
      <c r="B877" s="58"/>
      <c r="C877" s="57" t="s">
        <v>249</v>
      </c>
      <c r="F877" s="9"/>
      <c r="I877" s="9"/>
    </row>
    <row r="878" spans="2:9" x14ac:dyDescent="0.25">
      <c r="B878" s="58"/>
      <c r="C878" s="57" t="s">
        <v>249</v>
      </c>
      <c r="F878" s="9"/>
      <c r="I878" s="9"/>
    </row>
    <row r="879" spans="2:9" x14ac:dyDescent="0.25">
      <c r="B879" s="58"/>
      <c r="C879" s="57" t="s">
        <v>249</v>
      </c>
      <c r="F879" s="9"/>
      <c r="I879" s="9"/>
    </row>
    <row r="880" spans="2:9" x14ac:dyDescent="0.25">
      <c r="B880" s="58"/>
      <c r="C880" s="57" t="s">
        <v>249</v>
      </c>
      <c r="F880" s="9"/>
      <c r="I880" s="9"/>
    </row>
    <row r="881" spans="2:9" x14ac:dyDescent="0.25">
      <c r="B881" s="58"/>
      <c r="C881" s="57" t="s">
        <v>249</v>
      </c>
      <c r="F881" s="9"/>
      <c r="I881" s="9"/>
    </row>
    <row r="882" spans="2:9" x14ac:dyDescent="0.25">
      <c r="B882" s="58"/>
      <c r="C882" s="57" t="s">
        <v>249</v>
      </c>
      <c r="F882" s="9"/>
      <c r="I882" s="9"/>
    </row>
    <row r="883" spans="2:9" x14ac:dyDescent="0.25">
      <c r="B883" s="58"/>
      <c r="C883" s="57" t="s">
        <v>249</v>
      </c>
      <c r="F883" s="9"/>
      <c r="I883" s="9"/>
    </row>
    <row r="884" spans="2:9" x14ac:dyDescent="0.25">
      <c r="B884" s="58"/>
      <c r="C884" s="57" t="s">
        <v>249</v>
      </c>
      <c r="F884" s="9"/>
      <c r="I884" s="9"/>
    </row>
    <row r="885" spans="2:9" x14ac:dyDescent="0.25">
      <c r="B885" s="58"/>
      <c r="C885" s="57" t="s">
        <v>249</v>
      </c>
      <c r="F885" s="9"/>
      <c r="I885" s="9"/>
    </row>
    <row r="886" spans="2:9" x14ac:dyDescent="0.25">
      <c r="B886" s="58"/>
      <c r="C886" s="57" t="s">
        <v>249</v>
      </c>
      <c r="F886" s="9"/>
      <c r="I886" s="9"/>
    </row>
    <row r="887" spans="2:9" x14ac:dyDescent="0.25">
      <c r="B887" s="58"/>
      <c r="C887" s="57" t="s">
        <v>249</v>
      </c>
      <c r="F887" s="9"/>
      <c r="I887" s="9"/>
    </row>
    <row r="888" spans="2:9" x14ac:dyDescent="0.25">
      <c r="B888" s="58"/>
      <c r="C888" s="57" t="s">
        <v>249</v>
      </c>
      <c r="F888" s="9"/>
      <c r="I888" s="9"/>
    </row>
    <row r="889" spans="2:9" x14ac:dyDescent="0.25">
      <c r="B889" s="58"/>
      <c r="C889" s="57" t="s">
        <v>249</v>
      </c>
      <c r="F889" s="9"/>
      <c r="I889" s="9"/>
    </row>
    <row r="890" spans="2:9" x14ac:dyDescent="0.25">
      <c r="B890" s="58"/>
      <c r="C890" s="57" t="s">
        <v>249</v>
      </c>
      <c r="F890" s="9"/>
      <c r="I890" s="9"/>
    </row>
    <row r="891" spans="2:9" x14ac:dyDescent="0.25">
      <c r="B891" s="58"/>
      <c r="C891" s="57" t="s">
        <v>249</v>
      </c>
      <c r="F891" s="9"/>
      <c r="I891" s="9"/>
    </row>
    <row r="892" spans="2:9" x14ac:dyDescent="0.25">
      <c r="B892" s="58"/>
      <c r="C892" s="57" t="s">
        <v>249</v>
      </c>
      <c r="F892" s="9"/>
      <c r="I892" s="9"/>
    </row>
    <row r="893" spans="2:9" x14ac:dyDescent="0.25">
      <c r="B893" s="58"/>
      <c r="C893" s="57" t="s">
        <v>249</v>
      </c>
      <c r="F893" s="9"/>
      <c r="I893" s="9"/>
    </row>
    <row r="894" spans="2:9" x14ac:dyDescent="0.25">
      <c r="B894" s="58"/>
      <c r="C894" s="57" t="s">
        <v>249</v>
      </c>
      <c r="F894" s="9"/>
      <c r="I894" s="9"/>
    </row>
    <row r="895" spans="2:9" x14ac:dyDescent="0.25">
      <c r="B895" s="58"/>
      <c r="C895" s="57" t="s">
        <v>249</v>
      </c>
      <c r="F895" s="9"/>
      <c r="I895" s="9"/>
    </row>
    <row r="896" spans="2:9" x14ac:dyDescent="0.25">
      <c r="B896" s="58"/>
      <c r="C896" s="57" t="s">
        <v>249</v>
      </c>
      <c r="F896" s="9"/>
      <c r="I896" s="9"/>
    </row>
    <row r="897" spans="2:9" x14ac:dyDescent="0.25">
      <c r="B897" s="58"/>
      <c r="C897" s="57" t="s">
        <v>249</v>
      </c>
      <c r="F897" s="9"/>
      <c r="I897" s="9"/>
    </row>
    <row r="898" spans="2:9" x14ac:dyDescent="0.25">
      <c r="B898" s="58"/>
      <c r="C898" s="57" t="s">
        <v>249</v>
      </c>
      <c r="F898" s="9"/>
      <c r="I898" s="9"/>
    </row>
    <row r="899" spans="2:9" x14ac:dyDescent="0.25">
      <c r="B899" s="58"/>
      <c r="C899" s="57" t="s">
        <v>249</v>
      </c>
      <c r="F899" s="9"/>
      <c r="I899" s="9"/>
    </row>
    <row r="900" spans="2:9" x14ac:dyDescent="0.25">
      <c r="B900" s="58"/>
      <c r="C900" s="57" t="s">
        <v>249</v>
      </c>
      <c r="F900" s="9"/>
      <c r="I900" s="9"/>
    </row>
    <row r="901" spans="2:9" x14ac:dyDescent="0.25">
      <c r="B901" s="58"/>
      <c r="C901" s="57" t="s">
        <v>249</v>
      </c>
      <c r="F901" s="9"/>
      <c r="I901" s="9"/>
    </row>
    <row r="902" spans="2:9" x14ac:dyDescent="0.25">
      <c r="B902" s="58"/>
      <c r="C902" s="57" t="s">
        <v>249</v>
      </c>
      <c r="F902" s="9"/>
      <c r="I902" s="9"/>
    </row>
    <row r="903" spans="2:9" x14ac:dyDescent="0.25">
      <c r="B903" s="58"/>
      <c r="C903" s="57" t="s">
        <v>249</v>
      </c>
      <c r="F903" s="9"/>
      <c r="I903" s="9"/>
    </row>
    <row r="904" spans="2:9" x14ac:dyDescent="0.25">
      <c r="B904" s="58"/>
      <c r="C904" s="57" t="s">
        <v>249</v>
      </c>
      <c r="F904" s="9"/>
      <c r="I904" s="9"/>
    </row>
    <row r="905" spans="2:9" x14ac:dyDescent="0.25">
      <c r="B905" s="58"/>
      <c r="C905" s="57" t="s">
        <v>249</v>
      </c>
      <c r="F905" s="9"/>
      <c r="I905" s="9"/>
    </row>
    <row r="906" spans="2:9" x14ac:dyDescent="0.25">
      <c r="B906" s="58"/>
      <c r="C906" s="57" t="s">
        <v>249</v>
      </c>
      <c r="F906" s="9"/>
      <c r="I906" s="9"/>
    </row>
    <row r="907" spans="2:9" x14ac:dyDescent="0.25">
      <c r="B907" s="58"/>
      <c r="C907" s="57" t="s">
        <v>249</v>
      </c>
      <c r="F907" s="9"/>
      <c r="I907" s="9"/>
    </row>
    <row r="908" spans="2:9" x14ac:dyDescent="0.25">
      <c r="B908" s="58"/>
      <c r="C908" s="57" t="s">
        <v>249</v>
      </c>
      <c r="F908" s="9"/>
      <c r="I908" s="9"/>
    </row>
    <row r="909" spans="2:9" x14ac:dyDescent="0.25">
      <c r="B909" s="58"/>
      <c r="C909" s="57" t="s">
        <v>249</v>
      </c>
      <c r="F909" s="9"/>
      <c r="I909" s="9"/>
    </row>
    <row r="910" spans="2:9" x14ac:dyDescent="0.25">
      <c r="B910" s="58"/>
      <c r="C910" s="57" t="s">
        <v>249</v>
      </c>
      <c r="F910" s="9"/>
      <c r="I910" s="9"/>
    </row>
    <row r="911" spans="2:9" x14ac:dyDescent="0.25">
      <c r="B911" s="58"/>
      <c r="C911" s="57" t="s">
        <v>249</v>
      </c>
      <c r="F911" s="9"/>
      <c r="I911" s="9"/>
    </row>
    <row r="912" spans="2:9" x14ac:dyDescent="0.25">
      <c r="B912" s="58"/>
      <c r="C912" s="57" t="s">
        <v>249</v>
      </c>
      <c r="F912" s="9"/>
      <c r="I912" s="9"/>
    </row>
    <row r="913" spans="2:9" x14ac:dyDescent="0.25">
      <c r="B913" s="58"/>
      <c r="C913" s="57" t="s">
        <v>249</v>
      </c>
      <c r="F913" s="9"/>
      <c r="I913" s="9"/>
    </row>
    <row r="914" spans="2:9" x14ac:dyDescent="0.25">
      <c r="B914" s="58"/>
      <c r="C914" s="57" t="s">
        <v>249</v>
      </c>
      <c r="F914" s="9"/>
      <c r="I914" s="9"/>
    </row>
    <row r="915" spans="2:9" x14ac:dyDescent="0.25">
      <c r="B915" s="58"/>
      <c r="C915" s="57" t="s">
        <v>249</v>
      </c>
      <c r="F915" s="9"/>
      <c r="I915" s="9"/>
    </row>
    <row r="916" spans="2:9" x14ac:dyDescent="0.25">
      <c r="B916" s="58"/>
      <c r="C916" s="57" t="s">
        <v>249</v>
      </c>
      <c r="F916" s="9"/>
      <c r="I916" s="9"/>
    </row>
    <row r="917" spans="2:9" x14ac:dyDescent="0.25">
      <c r="B917" s="58"/>
      <c r="C917" s="57" t="s">
        <v>249</v>
      </c>
      <c r="F917" s="9"/>
      <c r="I917" s="9"/>
    </row>
    <row r="918" spans="2:9" x14ac:dyDescent="0.25">
      <c r="B918" s="58"/>
      <c r="C918" s="57" t="s">
        <v>249</v>
      </c>
      <c r="F918" s="9"/>
      <c r="I918" s="9"/>
    </row>
    <row r="919" spans="2:9" x14ac:dyDescent="0.25">
      <c r="B919" s="58"/>
      <c r="C919" s="57" t="s">
        <v>249</v>
      </c>
      <c r="F919" s="9"/>
      <c r="I919" s="9"/>
    </row>
    <row r="920" spans="2:9" x14ac:dyDescent="0.25">
      <c r="B920" s="58"/>
      <c r="C920" s="57" t="s">
        <v>249</v>
      </c>
      <c r="F920" s="9"/>
      <c r="I920" s="9"/>
    </row>
    <row r="921" spans="2:9" x14ac:dyDescent="0.25">
      <c r="B921" s="58"/>
      <c r="C921" s="57" t="s">
        <v>249</v>
      </c>
      <c r="F921" s="9"/>
      <c r="I921" s="9"/>
    </row>
    <row r="922" spans="2:9" x14ac:dyDescent="0.25">
      <c r="B922" s="58"/>
      <c r="C922" s="57" t="s">
        <v>249</v>
      </c>
      <c r="F922" s="9"/>
      <c r="I922" s="9"/>
    </row>
    <row r="923" spans="2:9" x14ac:dyDescent="0.25">
      <c r="B923" s="58"/>
      <c r="C923" s="57" t="s">
        <v>249</v>
      </c>
      <c r="F923" s="9"/>
      <c r="I923" s="9"/>
    </row>
    <row r="924" spans="2:9" x14ac:dyDescent="0.25">
      <c r="B924" s="58"/>
      <c r="C924" s="57" t="s">
        <v>249</v>
      </c>
      <c r="F924" s="9"/>
      <c r="I924" s="9"/>
    </row>
    <row r="925" spans="2:9" x14ac:dyDescent="0.25">
      <c r="B925" s="58"/>
      <c r="C925" s="57" t="s">
        <v>249</v>
      </c>
      <c r="F925" s="9"/>
      <c r="I925" s="9"/>
    </row>
    <row r="926" spans="2:9" x14ac:dyDescent="0.25">
      <c r="B926" s="58"/>
      <c r="C926" s="57" t="s">
        <v>249</v>
      </c>
      <c r="F926" s="9"/>
      <c r="I926" s="9"/>
    </row>
    <row r="927" spans="2:9" x14ac:dyDescent="0.25">
      <c r="B927" s="58"/>
      <c r="C927" s="57" t="s">
        <v>249</v>
      </c>
      <c r="F927" s="9"/>
      <c r="I927" s="9"/>
    </row>
    <row r="928" spans="2:9" x14ac:dyDescent="0.25">
      <c r="B928" s="58"/>
      <c r="C928" s="57" t="s">
        <v>249</v>
      </c>
      <c r="F928" s="9"/>
      <c r="I928" s="9"/>
    </row>
    <row r="929" spans="2:9" x14ac:dyDescent="0.25">
      <c r="B929" s="58"/>
      <c r="C929" s="57" t="s">
        <v>249</v>
      </c>
      <c r="F929" s="9"/>
      <c r="I929" s="9"/>
    </row>
    <row r="930" spans="2:9" x14ac:dyDescent="0.25">
      <c r="B930" s="58"/>
      <c r="C930" s="57" t="s">
        <v>249</v>
      </c>
      <c r="F930" s="9"/>
      <c r="I930" s="9"/>
    </row>
    <row r="931" spans="2:9" x14ac:dyDescent="0.25">
      <c r="B931" s="58"/>
      <c r="C931" s="57" t="s">
        <v>249</v>
      </c>
      <c r="F931" s="9"/>
      <c r="I931" s="9"/>
    </row>
    <row r="932" spans="2:9" x14ac:dyDescent="0.25">
      <c r="B932" s="58"/>
      <c r="C932" s="57" t="s">
        <v>249</v>
      </c>
      <c r="F932" s="9"/>
      <c r="I932" s="9"/>
    </row>
    <row r="933" spans="2:9" x14ac:dyDescent="0.25">
      <c r="B933" s="58"/>
      <c r="C933" s="57" t="s">
        <v>249</v>
      </c>
      <c r="F933" s="9"/>
      <c r="I933" s="9"/>
    </row>
    <row r="934" spans="2:9" x14ac:dyDescent="0.25">
      <c r="B934" s="58"/>
      <c r="C934" s="57" t="s">
        <v>249</v>
      </c>
      <c r="F934" s="9"/>
      <c r="I934" s="9"/>
    </row>
    <row r="935" spans="2:9" x14ac:dyDescent="0.25">
      <c r="B935" s="58"/>
      <c r="C935" s="57" t="s">
        <v>249</v>
      </c>
      <c r="F935" s="9"/>
      <c r="I935" s="9"/>
    </row>
    <row r="936" spans="2:9" x14ac:dyDescent="0.25">
      <c r="B936" s="58"/>
      <c r="C936" s="57" t="s">
        <v>249</v>
      </c>
      <c r="F936" s="9"/>
      <c r="I936" s="9"/>
    </row>
    <row r="937" spans="2:9" x14ac:dyDescent="0.25">
      <c r="B937" s="58"/>
      <c r="C937" s="57" t="s">
        <v>249</v>
      </c>
      <c r="F937" s="9"/>
      <c r="I937" s="9"/>
    </row>
    <row r="938" spans="2:9" x14ac:dyDescent="0.25">
      <c r="B938" s="58"/>
      <c r="C938" s="57" t="s">
        <v>249</v>
      </c>
      <c r="F938" s="9"/>
      <c r="I938" s="9"/>
    </row>
    <row r="939" spans="2:9" x14ac:dyDescent="0.25">
      <c r="B939" s="58"/>
      <c r="C939" s="57" t="s">
        <v>249</v>
      </c>
      <c r="F939" s="9"/>
      <c r="I939" s="9"/>
    </row>
    <row r="940" spans="2:9" x14ac:dyDescent="0.25">
      <c r="B940" s="58"/>
      <c r="C940" s="57" t="s">
        <v>249</v>
      </c>
      <c r="F940" s="9"/>
      <c r="I940" s="9"/>
    </row>
    <row r="941" spans="2:9" x14ac:dyDescent="0.25">
      <c r="B941" s="58"/>
      <c r="C941" s="57" t="s">
        <v>249</v>
      </c>
      <c r="F941" s="9"/>
      <c r="I941" s="9"/>
    </row>
    <row r="942" spans="2:9" x14ac:dyDescent="0.25">
      <c r="B942" s="58"/>
      <c r="C942" s="57" t="s">
        <v>249</v>
      </c>
      <c r="F942" s="9"/>
      <c r="I942" s="9"/>
    </row>
    <row r="943" spans="2:9" x14ac:dyDescent="0.25">
      <c r="B943" s="58"/>
      <c r="C943" s="57" t="s">
        <v>249</v>
      </c>
      <c r="F943" s="9"/>
      <c r="I943" s="9"/>
    </row>
    <row r="944" spans="2:9" x14ac:dyDescent="0.25">
      <c r="B944" s="58"/>
      <c r="C944" s="57" t="s">
        <v>249</v>
      </c>
      <c r="F944" s="9"/>
      <c r="I944" s="9"/>
    </row>
    <row r="945" spans="2:9" x14ac:dyDescent="0.25">
      <c r="B945" s="58"/>
      <c r="C945" s="57" t="s">
        <v>249</v>
      </c>
      <c r="F945" s="9"/>
      <c r="I945" s="9"/>
    </row>
    <row r="946" spans="2:9" x14ac:dyDescent="0.25">
      <c r="B946" s="58"/>
      <c r="C946" s="57" t="s">
        <v>249</v>
      </c>
      <c r="F946" s="9"/>
      <c r="I946" s="9"/>
    </row>
    <row r="947" spans="2:9" x14ac:dyDescent="0.25">
      <c r="B947" s="58"/>
      <c r="C947" s="57" t="s">
        <v>249</v>
      </c>
      <c r="F947" s="9"/>
      <c r="I947" s="9"/>
    </row>
    <row r="948" spans="2:9" x14ac:dyDescent="0.25">
      <c r="B948" s="58"/>
      <c r="C948" s="57" t="s">
        <v>249</v>
      </c>
      <c r="F948" s="9"/>
      <c r="I948" s="9"/>
    </row>
    <row r="949" spans="2:9" x14ac:dyDescent="0.25">
      <c r="B949" s="58"/>
      <c r="C949" s="57" t="s">
        <v>249</v>
      </c>
      <c r="F949" s="9"/>
      <c r="I949" s="9"/>
    </row>
    <row r="950" spans="2:9" x14ac:dyDescent="0.25">
      <c r="B950" s="58"/>
      <c r="C950" s="57" t="s">
        <v>249</v>
      </c>
      <c r="F950" s="9"/>
      <c r="I950" s="9"/>
    </row>
    <row r="951" spans="2:9" x14ac:dyDescent="0.25">
      <c r="B951" s="58"/>
      <c r="C951" s="57" t="s">
        <v>249</v>
      </c>
      <c r="F951" s="9"/>
      <c r="I951" s="9"/>
    </row>
    <row r="952" spans="2:9" x14ac:dyDescent="0.25">
      <c r="B952" s="58"/>
      <c r="C952" s="57" t="s">
        <v>249</v>
      </c>
      <c r="F952" s="9"/>
      <c r="I952" s="9"/>
    </row>
    <row r="953" spans="2:9" x14ac:dyDescent="0.25">
      <c r="B953" s="58"/>
      <c r="C953" s="57" t="s">
        <v>249</v>
      </c>
      <c r="F953" s="9"/>
      <c r="I953" s="9"/>
    </row>
    <row r="954" spans="2:9" x14ac:dyDescent="0.25">
      <c r="B954" s="58"/>
      <c r="C954" s="57" t="s">
        <v>249</v>
      </c>
      <c r="F954" s="9"/>
      <c r="I954" s="9"/>
    </row>
    <row r="955" spans="2:9" x14ac:dyDescent="0.25">
      <c r="B955" s="58"/>
      <c r="C955" s="57" t="s">
        <v>249</v>
      </c>
      <c r="F955" s="9"/>
      <c r="I955" s="9"/>
    </row>
    <row r="956" spans="2:9" x14ac:dyDescent="0.25">
      <c r="B956" s="58"/>
      <c r="C956" s="57" t="s">
        <v>249</v>
      </c>
      <c r="F956" s="9"/>
      <c r="I956" s="9"/>
    </row>
    <row r="957" spans="2:9" x14ac:dyDescent="0.25">
      <c r="B957" s="58"/>
      <c r="C957" s="57" t="s">
        <v>249</v>
      </c>
      <c r="F957" s="9"/>
      <c r="I957" s="9"/>
    </row>
    <row r="958" spans="2:9" x14ac:dyDescent="0.25">
      <c r="B958" s="58"/>
      <c r="C958" s="57" t="s">
        <v>249</v>
      </c>
      <c r="F958" s="9"/>
      <c r="I958" s="9"/>
    </row>
    <row r="959" spans="2:9" x14ac:dyDescent="0.25">
      <c r="B959" s="58"/>
      <c r="C959" s="57" t="s">
        <v>249</v>
      </c>
      <c r="F959" s="9"/>
      <c r="I959" s="9"/>
    </row>
    <row r="960" spans="2:9" x14ac:dyDescent="0.25">
      <c r="B960" s="58"/>
      <c r="C960" s="57" t="s">
        <v>249</v>
      </c>
      <c r="F960" s="9"/>
      <c r="I960" s="9"/>
    </row>
    <row r="961" spans="2:9" x14ac:dyDescent="0.25">
      <c r="B961" s="58"/>
      <c r="C961" s="57" t="s">
        <v>249</v>
      </c>
      <c r="F961" s="9"/>
      <c r="I961" s="9"/>
    </row>
    <row r="962" spans="2:9" x14ac:dyDescent="0.25">
      <c r="B962" s="58"/>
      <c r="C962" s="57" t="s">
        <v>249</v>
      </c>
      <c r="F962" s="9"/>
      <c r="I962" s="9"/>
    </row>
    <row r="963" spans="2:9" x14ac:dyDescent="0.25">
      <c r="B963" s="58"/>
      <c r="C963" s="57" t="s">
        <v>249</v>
      </c>
      <c r="F963" s="9"/>
      <c r="I963" s="9"/>
    </row>
    <row r="964" spans="2:9" x14ac:dyDescent="0.25">
      <c r="B964" s="58"/>
      <c r="C964" s="57" t="s">
        <v>249</v>
      </c>
      <c r="F964" s="9"/>
      <c r="I964" s="9"/>
    </row>
    <row r="965" spans="2:9" x14ac:dyDescent="0.25">
      <c r="B965" s="58"/>
      <c r="C965" s="57" t="s">
        <v>249</v>
      </c>
      <c r="F965" s="9"/>
      <c r="I965" s="9"/>
    </row>
    <row r="966" spans="2:9" x14ac:dyDescent="0.25">
      <c r="B966" s="58"/>
      <c r="C966" s="57" t="s">
        <v>249</v>
      </c>
      <c r="F966" s="9"/>
      <c r="I966" s="9"/>
    </row>
    <row r="967" spans="2:9" x14ac:dyDescent="0.25">
      <c r="B967" s="58"/>
      <c r="C967" s="57" t="s">
        <v>249</v>
      </c>
      <c r="F967" s="9"/>
      <c r="I967" s="9"/>
    </row>
    <row r="968" spans="2:9" x14ac:dyDescent="0.25">
      <c r="B968" s="58"/>
      <c r="C968" s="57" t="s">
        <v>249</v>
      </c>
      <c r="F968" s="9"/>
      <c r="I968" s="9"/>
    </row>
    <row r="969" spans="2:9" x14ac:dyDescent="0.25">
      <c r="B969" s="58"/>
      <c r="C969" s="57" t="s">
        <v>249</v>
      </c>
      <c r="F969" s="9"/>
      <c r="I969" s="9"/>
    </row>
    <row r="970" spans="2:9" x14ac:dyDescent="0.25">
      <c r="B970" s="58"/>
      <c r="C970" s="57" t="s">
        <v>249</v>
      </c>
      <c r="F970" s="9"/>
      <c r="I970" s="9"/>
    </row>
    <row r="971" spans="2:9" x14ac:dyDescent="0.25">
      <c r="B971" s="58"/>
      <c r="C971" s="57" t="s">
        <v>249</v>
      </c>
      <c r="F971" s="9"/>
      <c r="I971" s="9"/>
    </row>
    <row r="972" spans="2:9" x14ac:dyDescent="0.25">
      <c r="B972" s="58"/>
      <c r="C972" s="57" t="s">
        <v>249</v>
      </c>
      <c r="F972" s="9"/>
      <c r="I972" s="9"/>
    </row>
    <row r="973" spans="2:9" x14ac:dyDescent="0.25">
      <c r="B973" s="58"/>
      <c r="C973" s="57" t="s">
        <v>249</v>
      </c>
      <c r="F973" s="9"/>
      <c r="I973" s="9"/>
    </row>
    <row r="974" spans="2:9" x14ac:dyDescent="0.25">
      <c r="B974" s="58"/>
      <c r="C974" s="57" t="s">
        <v>249</v>
      </c>
      <c r="F974" s="9"/>
      <c r="I974" s="9"/>
    </row>
    <row r="975" spans="2:9" x14ac:dyDescent="0.25">
      <c r="B975" s="58"/>
      <c r="C975" s="57" t="s">
        <v>249</v>
      </c>
      <c r="F975" s="9"/>
      <c r="I975" s="9"/>
    </row>
    <row r="976" spans="2:9" x14ac:dyDescent="0.25">
      <c r="B976" s="58"/>
      <c r="C976" s="57" t="s">
        <v>249</v>
      </c>
      <c r="F976" s="9"/>
      <c r="I976" s="9"/>
    </row>
    <row r="977" spans="2:9" x14ac:dyDescent="0.25">
      <c r="B977" s="58"/>
      <c r="C977" s="57" t="s">
        <v>249</v>
      </c>
      <c r="F977" s="9"/>
      <c r="I977" s="9"/>
    </row>
    <row r="978" spans="2:9" x14ac:dyDescent="0.25">
      <c r="B978" s="58"/>
      <c r="C978" s="57" t="s">
        <v>249</v>
      </c>
      <c r="F978" s="9"/>
      <c r="I978" s="9"/>
    </row>
    <row r="979" spans="2:9" x14ac:dyDescent="0.25">
      <c r="B979" s="58"/>
      <c r="C979" s="57" t="s">
        <v>249</v>
      </c>
      <c r="F979" s="9"/>
      <c r="I979" s="9"/>
    </row>
    <row r="980" spans="2:9" x14ac:dyDescent="0.25">
      <c r="B980" s="58"/>
      <c r="C980" s="57" t="s">
        <v>249</v>
      </c>
      <c r="F980" s="9"/>
      <c r="I980" s="9"/>
    </row>
    <row r="981" spans="2:9" x14ac:dyDescent="0.25">
      <c r="B981" s="58"/>
      <c r="C981" s="57" t="s">
        <v>249</v>
      </c>
      <c r="F981" s="9"/>
      <c r="I981" s="9"/>
    </row>
    <row r="982" spans="2:9" x14ac:dyDescent="0.25">
      <c r="B982" s="58"/>
      <c r="C982" s="57" t="s">
        <v>249</v>
      </c>
      <c r="F982" s="9"/>
      <c r="I982" s="9"/>
    </row>
    <row r="983" spans="2:9" x14ac:dyDescent="0.25">
      <c r="B983" s="58"/>
      <c r="C983" s="57" t="s">
        <v>249</v>
      </c>
      <c r="F983" s="9"/>
      <c r="I983" s="9"/>
    </row>
    <row r="984" spans="2:9" x14ac:dyDescent="0.25">
      <c r="B984" s="58"/>
      <c r="C984" s="57" t="s">
        <v>249</v>
      </c>
      <c r="F984" s="9"/>
      <c r="I984" s="9"/>
    </row>
    <row r="985" spans="2:9" x14ac:dyDescent="0.25">
      <c r="B985" s="58"/>
      <c r="C985" s="57" t="s">
        <v>249</v>
      </c>
      <c r="F985" s="9"/>
      <c r="I985" s="9"/>
    </row>
    <row r="986" spans="2:9" x14ac:dyDescent="0.25">
      <c r="B986" s="58"/>
      <c r="C986" s="57" t="s">
        <v>249</v>
      </c>
      <c r="F986" s="9"/>
      <c r="I986" s="9"/>
    </row>
    <row r="987" spans="2:9" x14ac:dyDescent="0.25">
      <c r="B987" s="58"/>
      <c r="C987" s="57" t="s">
        <v>249</v>
      </c>
      <c r="F987" s="9"/>
      <c r="I987" s="9"/>
    </row>
    <row r="988" spans="2:9" x14ac:dyDescent="0.25">
      <c r="B988" s="58"/>
      <c r="C988" s="57" t="s">
        <v>249</v>
      </c>
      <c r="F988" s="9"/>
      <c r="I988" s="9"/>
    </row>
    <row r="989" spans="2:9" x14ac:dyDescent="0.25">
      <c r="B989" s="58"/>
      <c r="C989" s="57" t="s">
        <v>249</v>
      </c>
      <c r="F989" s="9"/>
      <c r="I989" s="9"/>
    </row>
    <row r="990" spans="2:9" x14ac:dyDescent="0.25">
      <c r="B990" s="58"/>
      <c r="C990" s="57" t="s">
        <v>249</v>
      </c>
      <c r="F990" s="9"/>
      <c r="I990" s="9"/>
    </row>
    <row r="991" spans="2:9" x14ac:dyDescent="0.25">
      <c r="B991" s="58"/>
      <c r="C991" s="57" t="s">
        <v>249</v>
      </c>
      <c r="F991" s="9"/>
      <c r="I991" s="9"/>
    </row>
    <row r="992" spans="2:9" x14ac:dyDescent="0.25">
      <c r="B992" s="58"/>
      <c r="C992" s="57" t="s">
        <v>249</v>
      </c>
      <c r="F992" s="9"/>
      <c r="I992" s="9"/>
    </row>
    <row r="993" spans="2:9" x14ac:dyDescent="0.25">
      <c r="B993" s="58"/>
      <c r="C993" s="57" t="s">
        <v>249</v>
      </c>
      <c r="F993" s="9"/>
      <c r="I993" s="9"/>
    </row>
    <row r="994" spans="2:9" x14ac:dyDescent="0.25">
      <c r="B994" s="58"/>
      <c r="C994" s="57" t="s">
        <v>249</v>
      </c>
      <c r="F994" s="9"/>
      <c r="I994" s="9"/>
    </row>
    <row r="995" spans="2:9" x14ac:dyDescent="0.25">
      <c r="B995" s="58"/>
      <c r="C995" s="57" t="s">
        <v>249</v>
      </c>
      <c r="F995" s="9"/>
      <c r="I995" s="9"/>
    </row>
    <row r="996" spans="2:9" x14ac:dyDescent="0.25">
      <c r="B996" s="58"/>
      <c r="C996" s="57" t="s">
        <v>249</v>
      </c>
      <c r="F996" s="9"/>
      <c r="I996" s="9"/>
    </row>
    <row r="997" spans="2:9" x14ac:dyDescent="0.25">
      <c r="B997" s="58"/>
      <c r="C997" s="57" t="s">
        <v>249</v>
      </c>
      <c r="F997" s="9"/>
      <c r="I997" s="9"/>
    </row>
    <row r="998" spans="2:9" x14ac:dyDescent="0.25">
      <c r="B998" s="58"/>
      <c r="C998" s="57" t="s">
        <v>249</v>
      </c>
      <c r="F998" s="9"/>
      <c r="I998" s="9"/>
    </row>
    <row r="999" spans="2:9" x14ac:dyDescent="0.25">
      <c r="B999" s="58"/>
      <c r="C999" s="57" t="s">
        <v>249</v>
      </c>
      <c r="F999" s="9"/>
      <c r="I999" s="9"/>
    </row>
    <row r="1000" spans="2:9" x14ac:dyDescent="0.25">
      <c r="B1000" s="58"/>
      <c r="C1000" s="57" t="s">
        <v>249</v>
      </c>
      <c r="F1000" s="9"/>
      <c r="I1000" s="9"/>
    </row>
    <row r="1001" spans="2:9" x14ac:dyDescent="0.25">
      <c r="B1001" s="58"/>
      <c r="C1001" s="57" t="s">
        <v>249</v>
      </c>
      <c r="F1001" s="9"/>
      <c r="I1001" s="9"/>
    </row>
    <row r="1002" spans="2:9" x14ac:dyDescent="0.25">
      <c r="B1002" s="58"/>
      <c r="C1002" s="57" t="s">
        <v>249</v>
      </c>
      <c r="F1002" s="9"/>
      <c r="I1002" s="9"/>
    </row>
    <row r="1003" spans="2:9" x14ac:dyDescent="0.25">
      <c r="B1003" s="58"/>
      <c r="C1003" s="57" t="s">
        <v>249</v>
      </c>
      <c r="F1003" s="9"/>
      <c r="I1003" s="9"/>
    </row>
    <row r="1004" spans="2:9" x14ac:dyDescent="0.25">
      <c r="B1004" s="58"/>
      <c r="C1004" s="57" t="s">
        <v>249</v>
      </c>
      <c r="F1004" s="9"/>
      <c r="I1004" s="9"/>
    </row>
    <row r="1005" spans="2:9" x14ac:dyDescent="0.25">
      <c r="B1005" s="58"/>
      <c r="C1005" s="57" t="s">
        <v>249</v>
      </c>
      <c r="F1005" s="9"/>
      <c r="I1005" s="9"/>
    </row>
    <row r="1006" spans="2:9" x14ac:dyDescent="0.25">
      <c r="B1006" s="58"/>
      <c r="C1006" s="57" t="s">
        <v>249</v>
      </c>
      <c r="F1006" s="9"/>
      <c r="I1006" s="9"/>
    </row>
    <row r="1007" spans="2:9" x14ac:dyDescent="0.25">
      <c r="B1007" s="58"/>
      <c r="C1007" s="57" t="s">
        <v>249</v>
      </c>
      <c r="F1007" s="9"/>
      <c r="I1007" s="9"/>
    </row>
    <row r="1008" spans="2:9" x14ac:dyDescent="0.25">
      <c r="B1008" s="58"/>
      <c r="C1008" s="57" t="s">
        <v>249</v>
      </c>
      <c r="F1008" s="9"/>
      <c r="I1008" s="9"/>
    </row>
    <row r="1009" spans="2:9" x14ac:dyDescent="0.25">
      <c r="B1009" s="58"/>
      <c r="C1009" s="57" t="s">
        <v>249</v>
      </c>
      <c r="F1009" s="9"/>
      <c r="I1009" s="9"/>
    </row>
    <row r="1010" spans="2:9" x14ac:dyDescent="0.25">
      <c r="B1010" s="58"/>
      <c r="C1010" s="57" t="s">
        <v>249</v>
      </c>
      <c r="F1010" s="9"/>
      <c r="I1010" s="9"/>
    </row>
    <row r="1011" spans="2:9" x14ac:dyDescent="0.25">
      <c r="B1011" s="58"/>
      <c r="C1011" s="57" t="s">
        <v>249</v>
      </c>
      <c r="F1011" s="9"/>
      <c r="I1011" s="9"/>
    </row>
    <row r="1012" spans="2:9" x14ac:dyDescent="0.25">
      <c r="B1012" s="58"/>
      <c r="C1012" s="57" t="s">
        <v>249</v>
      </c>
      <c r="F1012" s="9"/>
      <c r="I1012" s="9"/>
    </row>
    <row r="1013" spans="2:9" x14ac:dyDescent="0.25">
      <c r="B1013" s="58"/>
      <c r="C1013" s="57" t="s">
        <v>249</v>
      </c>
      <c r="F1013" s="9"/>
      <c r="I1013" s="9"/>
    </row>
    <row r="1014" spans="2:9" x14ac:dyDescent="0.25">
      <c r="B1014" s="58"/>
      <c r="C1014" s="57" t="s">
        <v>249</v>
      </c>
      <c r="F1014" s="9"/>
      <c r="I1014" s="9"/>
    </row>
    <row r="1015" spans="2:9" x14ac:dyDescent="0.25">
      <c r="B1015" s="58"/>
      <c r="C1015" s="57" t="s">
        <v>249</v>
      </c>
      <c r="F1015" s="9"/>
      <c r="I1015" s="9"/>
    </row>
    <row r="1016" spans="2:9" x14ac:dyDescent="0.25">
      <c r="B1016" s="58"/>
      <c r="C1016" s="57" t="s">
        <v>249</v>
      </c>
      <c r="F1016" s="9"/>
      <c r="I1016" s="9"/>
    </row>
    <row r="1017" spans="2:9" x14ac:dyDescent="0.25">
      <c r="B1017" s="58"/>
      <c r="C1017" s="57" t="s">
        <v>249</v>
      </c>
      <c r="F1017" s="9"/>
      <c r="I1017" s="9"/>
    </row>
    <row r="1018" spans="2:9" x14ac:dyDescent="0.25">
      <c r="B1018" s="58"/>
      <c r="C1018" s="57" t="s">
        <v>249</v>
      </c>
      <c r="F1018" s="9"/>
      <c r="I1018" s="9"/>
    </row>
    <row r="1019" spans="2:9" x14ac:dyDescent="0.25">
      <c r="B1019" s="58"/>
      <c r="C1019" s="57" t="s">
        <v>249</v>
      </c>
      <c r="F1019" s="9"/>
      <c r="I1019" s="9"/>
    </row>
    <row r="1020" spans="2:9" x14ac:dyDescent="0.25">
      <c r="B1020" s="58"/>
      <c r="C1020" s="57" t="s">
        <v>249</v>
      </c>
      <c r="F1020" s="9"/>
      <c r="I1020" s="9"/>
    </row>
    <row r="1021" spans="2:9" x14ac:dyDescent="0.25">
      <c r="B1021" s="58"/>
      <c r="C1021" s="57" t="s">
        <v>249</v>
      </c>
      <c r="F1021" s="9"/>
      <c r="I1021" s="9"/>
    </row>
    <row r="1022" spans="2:9" x14ac:dyDescent="0.25">
      <c r="B1022" s="58"/>
      <c r="C1022" s="57" t="s">
        <v>249</v>
      </c>
      <c r="F1022" s="9"/>
      <c r="I1022" s="9"/>
    </row>
    <row r="1023" spans="2:9" x14ac:dyDescent="0.25">
      <c r="B1023" s="58"/>
      <c r="C1023" s="57" t="s">
        <v>249</v>
      </c>
      <c r="F1023" s="9"/>
      <c r="I1023" s="9"/>
    </row>
    <row r="1024" spans="2:9" x14ac:dyDescent="0.25">
      <c r="B1024" s="58"/>
      <c r="C1024" s="57" t="s">
        <v>249</v>
      </c>
      <c r="F1024" s="9"/>
      <c r="I1024" s="9"/>
    </row>
    <row r="1025" spans="2:9" x14ac:dyDescent="0.25">
      <c r="B1025" s="58"/>
      <c r="C1025" s="57" t="s">
        <v>249</v>
      </c>
      <c r="F1025" s="9"/>
      <c r="I1025" s="9"/>
    </row>
    <row r="1026" spans="2:9" x14ac:dyDescent="0.25">
      <c r="B1026" s="58"/>
      <c r="C1026" s="57" t="s">
        <v>249</v>
      </c>
      <c r="F1026" s="9"/>
      <c r="I1026" s="9"/>
    </row>
    <row r="1027" spans="2:9" x14ac:dyDescent="0.25">
      <c r="B1027" s="58"/>
      <c r="C1027" s="57" t="s">
        <v>249</v>
      </c>
      <c r="F1027" s="9"/>
      <c r="I1027" s="9"/>
    </row>
    <row r="1028" spans="2:9" x14ac:dyDescent="0.25">
      <c r="B1028" s="58"/>
      <c r="C1028" s="57" t="s">
        <v>249</v>
      </c>
      <c r="F1028" s="9"/>
      <c r="I1028" s="9"/>
    </row>
    <row r="1029" spans="2:9" x14ac:dyDescent="0.25">
      <c r="B1029" s="58"/>
      <c r="C1029" s="57" t="s">
        <v>249</v>
      </c>
      <c r="F1029" s="9"/>
      <c r="I1029" s="9"/>
    </row>
    <row r="1030" spans="2:9" x14ac:dyDescent="0.25">
      <c r="B1030" s="58"/>
      <c r="C1030" s="57" t="s">
        <v>249</v>
      </c>
      <c r="F1030" s="9"/>
      <c r="I1030" s="9"/>
    </row>
    <row r="1031" spans="2:9" x14ac:dyDescent="0.25">
      <c r="B1031" s="58"/>
      <c r="C1031" s="57" t="s">
        <v>249</v>
      </c>
      <c r="F1031" s="9"/>
      <c r="I1031" s="9"/>
    </row>
    <row r="1032" spans="2:9" x14ac:dyDescent="0.25">
      <c r="B1032" s="58"/>
      <c r="C1032" s="57" t="s">
        <v>249</v>
      </c>
      <c r="F1032" s="9"/>
      <c r="I1032" s="9"/>
    </row>
    <row r="1033" spans="2:9" x14ac:dyDescent="0.25">
      <c r="B1033" s="58"/>
      <c r="C1033" s="57" t="s">
        <v>249</v>
      </c>
      <c r="F1033" s="9"/>
      <c r="I1033" s="9"/>
    </row>
    <row r="1034" spans="2:9" x14ac:dyDescent="0.25">
      <c r="B1034" s="58"/>
      <c r="C1034" s="57" t="s">
        <v>249</v>
      </c>
      <c r="F1034" s="9"/>
      <c r="I1034" s="9"/>
    </row>
    <row r="1035" spans="2:9" x14ac:dyDescent="0.25">
      <c r="B1035" s="58"/>
      <c r="C1035" s="57" t="s">
        <v>249</v>
      </c>
      <c r="F1035" s="9"/>
      <c r="I1035" s="9"/>
    </row>
    <row r="1036" spans="2:9" x14ac:dyDescent="0.25">
      <c r="B1036" s="58"/>
      <c r="C1036" s="57" t="s">
        <v>249</v>
      </c>
      <c r="F1036" s="9"/>
      <c r="I1036" s="9"/>
    </row>
    <row r="1037" spans="2:9" x14ac:dyDescent="0.25">
      <c r="B1037" s="58"/>
      <c r="C1037" s="57" t="s">
        <v>249</v>
      </c>
      <c r="F1037" s="9"/>
      <c r="I1037" s="9"/>
    </row>
    <row r="1038" spans="2:9" x14ac:dyDescent="0.25">
      <c r="B1038" s="58"/>
      <c r="C1038" s="57" t="s">
        <v>249</v>
      </c>
      <c r="F1038" s="9"/>
      <c r="I1038" s="9"/>
    </row>
    <row r="1039" spans="2:9" x14ac:dyDescent="0.25">
      <c r="B1039" s="58"/>
      <c r="C1039" s="57" t="s">
        <v>249</v>
      </c>
      <c r="F1039" s="9"/>
      <c r="I1039" s="9"/>
    </row>
    <row r="1040" spans="2:9" x14ac:dyDescent="0.25">
      <c r="B1040" s="58"/>
      <c r="C1040" s="57" t="s">
        <v>249</v>
      </c>
      <c r="F1040" s="9"/>
      <c r="I1040" s="9"/>
    </row>
    <row r="1041" spans="2:9" x14ac:dyDescent="0.25">
      <c r="B1041" s="58"/>
      <c r="C1041" s="57" t="s">
        <v>249</v>
      </c>
      <c r="F1041" s="9"/>
      <c r="I1041" s="9"/>
    </row>
    <row r="1042" spans="2:9" x14ac:dyDescent="0.25">
      <c r="B1042" s="58"/>
      <c r="C1042" s="57" t="s">
        <v>249</v>
      </c>
      <c r="F1042" s="9"/>
      <c r="I1042" s="9"/>
    </row>
    <row r="1043" spans="2:9" x14ac:dyDescent="0.25">
      <c r="B1043" s="58"/>
      <c r="C1043" s="57" t="s">
        <v>249</v>
      </c>
      <c r="F1043" s="9"/>
      <c r="I1043" s="9"/>
    </row>
    <row r="1044" spans="2:9" x14ac:dyDescent="0.25">
      <c r="B1044" s="58"/>
      <c r="C1044" s="57" t="s">
        <v>249</v>
      </c>
      <c r="F1044" s="9"/>
      <c r="I1044" s="9"/>
    </row>
    <row r="1045" spans="2:9" x14ac:dyDescent="0.25">
      <c r="B1045" s="58"/>
      <c r="C1045" s="57" t="s">
        <v>249</v>
      </c>
      <c r="F1045" s="9"/>
      <c r="I1045" s="9"/>
    </row>
    <row r="1046" spans="2:9" x14ac:dyDescent="0.25">
      <c r="B1046" s="58"/>
      <c r="C1046" s="57" t="s">
        <v>249</v>
      </c>
      <c r="F1046" s="9"/>
      <c r="I1046" s="9"/>
    </row>
    <row r="1047" spans="2:9" x14ac:dyDescent="0.25">
      <c r="B1047" s="58"/>
      <c r="C1047" s="57" t="s">
        <v>249</v>
      </c>
      <c r="F1047" s="9"/>
      <c r="I1047" s="9"/>
    </row>
    <row r="1048" spans="2:9" x14ac:dyDescent="0.25">
      <c r="B1048" s="58"/>
      <c r="C1048" s="57" t="s">
        <v>249</v>
      </c>
      <c r="F1048" s="9"/>
      <c r="I1048" s="9"/>
    </row>
    <row r="1049" spans="2:9" x14ac:dyDescent="0.25">
      <c r="B1049" s="58"/>
      <c r="C1049" s="57" t="s">
        <v>249</v>
      </c>
      <c r="F1049" s="9"/>
      <c r="I1049" s="9"/>
    </row>
    <row r="1050" spans="2:9" x14ac:dyDescent="0.25">
      <c r="B1050" s="58"/>
      <c r="C1050" s="57" t="s">
        <v>249</v>
      </c>
      <c r="F1050" s="9"/>
      <c r="I1050" s="9"/>
    </row>
    <row r="1051" spans="2:9" x14ac:dyDescent="0.25">
      <c r="B1051" s="58"/>
      <c r="C1051" s="57" t="s">
        <v>249</v>
      </c>
      <c r="F1051" s="9"/>
      <c r="I1051" s="9"/>
    </row>
    <row r="1052" spans="2:9" x14ac:dyDescent="0.25">
      <c r="B1052" s="58"/>
      <c r="C1052" s="57" t="s">
        <v>249</v>
      </c>
      <c r="F1052" s="9"/>
      <c r="I1052" s="9"/>
    </row>
    <row r="1053" spans="2:9" x14ac:dyDescent="0.25">
      <c r="B1053" s="58"/>
      <c r="C1053" s="57" t="s">
        <v>249</v>
      </c>
      <c r="F1053" s="9"/>
      <c r="I1053" s="9"/>
    </row>
    <row r="1054" spans="2:9" x14ac:dyDescent="0.25">
      <c r="B1054" s="58"/>
      <c r="C1054" s="57" t="s">
        <v>249</v>
      </c>
      <c r="F1054" s="9"/>
      <c r="I1054" s="9"/>
    </row>
    <row r="1055" spans="2:9" x14ac:dyDescent="0.25">
      <c r="B1055" s="58"/>
      <c r="C1055" s="57" t="s">
        <v>249</v>
      </c>
      <c r="F1055" s="9"/>
      <c r="I1055" s="9"/>
    </row>
    <row r="1056" spans="2:9" x14ac:dyDescent="0.25">
      <c r="B1056" s="58"/>
      <c r="C1056" s="57" t="s">
        <v>249</v>
      </c>
      <c r="F1056" s="9"/>
      <c r="I1056" s="9"/>
    </row>
    <row r="1057" spans="2:9" x14ac:dyDescent="0.25">
      <c r="B1057" s="58"/>
      <c r="C1057" s="57" t="s">
        <v>249</v>
      </c>
      <c r="F1057" s="9"/>
      <c r="I1057" s="9"/>
    </row>
    <row r="1058" spans="2:9" x14ac:dyDescent="0.25">
      <c r="B1058" s="58"/>
      <c r="C1058" s="57" t="s">
        <v>249</v>
      </c>
      <c r="F1058" s="9"/>
      <c r="I1058" s="9"/>
    </row>
    <row r="1059" spans="2:9" x14ac:dyDescent="0.25">
      <c r="B1059" s="58"/>
      <c r="C1059" s="57" t="s">
        <v>249</v>
      </c>
      <c r="F1059" s="9"/>
      <c r="I1059" s="9"/>
    </row>
    <row r="1060" spans="2:9" x14ac:dyDescent="0.25">
      <c r="B1060" s="58"/>
      <c r="C1060" s="57" t="s">
        <v>249</v>
      </c>
      <c r="F1060" s="9"/>
      <c r="I1060" s="9"/>
    </row>
    <row r="1061" spans="2:9" x14ac:dyDescent="0.25">
      <c r="B1061" s="58"/>
      <c r="C1061" s="57" t="s">
        <v>249</v>
      </c>
      <c r="F1061" s="9"/>
      <c r="I1061" s="9"/>
    </row>
    <row r="1062" spans="2:9" x14ac:dyDescent="0.25">
      <c r="B1062" s="58"/>
      <c r="C1062" s="57" t="s">
        <v>249</v>
      </c>
      <c r="F1062" s="9"/>
      <c r="I1062" s="9"/>
    </row>
    <row r="1063" spans="2:9" x14ac:dyDescent="0.25">
      <c r="B1063" s="58"/>
      <c r="C1063" s="57" t="s">
        <v>249</v>
      </c>
      <c r="F1063" s="9"/>
      <c r="I1063" s="9"/>
    </row>
    <row r="1064" spans="2:9" x14ac:dyDescent="0.25">
      <c r="B1064" s="58"/>
      <c r="C1064" s="57" t="s">
        <v>249</v>
      </c>
      <c r="F1064" s="9"/>
      <c r="I1064" s="9"/>
    </row>
    <row r="1065" spans="2:9" x14ac:dyDescent="0.25">
      <c r="B1065" s="58"/>
      <c r="C1065" s="57" t="s">
        <v>249</v>
      </c>
      <c r="F1065" s="9"/>
      <c r="I1065" s="9"/>
    </row>
    <row r="1066" spans="2:9" x14ac:dyDescent="0.25">
      <c r="B1066" s="58"/>
      <c r="C1066" s="57" t="s">
        <v>249</v>
      </c>
      <c r="F1066" s="9"/>
      <c r="I1066" s="9"/>
    </row>
    <row r="1067" spans="2:9" x14ac:dyDescent="0.25">
      <c r="B1067" s="58"/>
      <c r="C1067" s="57" t="s">
        <v>249</v>
      </c>
      <c r="F1067" s="9"/>
      <c r="I1067" s="9"/>
    </row>
    <row r="1068" spans="2:9" x14ac:dyDescent="0.25">
      <c r="B1068" s="58"/>
      <c r="C1068" s="57" t="s">
        <v>249</v>
      </c>
      <c r="F1068" s="9"/>
      <c r="I1068" s="9"/>
    </row>
    <row r="1069" spans="2:9" x14ac:dyDescent="0.25">
      <c r="B1069" s="58"/>
      <c r="C1069" s="57" t="s">
        <v>249</v>
      </c>
      <c r="F1069" s="9"/>
      <c r="I1069" s="9"/>
    </row>
    <row r="1070" spans="2:9" x14ac:dyDescent="0.25">
      <c r="B1070" s="58"/>
      <c r="C1070" s="57" t="s">
        <v>249</v>
      </c>
      <c r="F1070" s="9"/>
      <c r="I1070" s="9"/>
    </row>
    <row r="1071" spans="2:9" x14ac:dyDescent="0.25">
      <c r="B1071" s="58"/>
      <c r="C1071" s="57" t="s">
        <v>249</v>
      </c>
      <c r="F1071" s="9"/>
      <c r="I1071" s="9"/>
    </row>
    <row r="1072" spans="2:9" x14ac:dyDescent="0.25">
      <c r="B1072" s="58"/>
      <c r="C1072" s="57" t="s">
        <v>249</v>
      </c>
      <c r="F1072" s="9"/>
      <c r="I1072" s="9"/>
    </row>
    <row r="1073" spans="2:9" x14ac:dyDescent="0.25">
      <c r="B1073" s="58"/>
      <c r="C1073" s="57" t="s">
        <v>249</v>
      </c>
      <c r="F1073" s="9"/>
      <c r="I1073" s="9"/>
    </row>
    <row r="1074" spans="2:9" x14ac:dyDescent="0.25">
      <c r="B1074" s="58"/>
      <c r="C1074" s="57" t="s">
        <v>249</v>
      </c>
      <c r="F1074" s="9"/>
      <c r="I1074" s="9"/>
    </row>
    <row r="1075" spans="2:9" x14ac:dyDescent="0.25">
      <c r="B1075" s="58"/>
      <c r="C1075" s="57" t="s">
        <v>249</v>
      </c>
      <c r="F1075" s="9"/>
      <c r="I1075" s="9"/>
    </row>
    <row r="1076" spans="2:9" x14ac:dyDescent="0.25">
      <c r="B1076" s="58"/>
      <c r="C1076" s="57" t="s">
        <v>249</v>
      </c>
      <c r="F1076" s="9"/>
      <c r="I1076" s="9"/>
    </row>
    <row r="1077" spans="2:9" x14ac:dyDescent="0.25">
      <c r="B1077" s="58"/>
      <c r="C1077" s="57" t="s">
        <v>249</v>
      </c>
      <c r="F1077" s="9"/>
      <c r="I1077" s="9"/>
    </row>
    <row r="1078" spans="2:9" x14ac:dyDescent="0.25">
      <c r="B1078" s="58"/>
      <c r="C1078" s="57" t="s">
        <v>249</v>
      </c>
      <c r="F1078" s="9"/>
      <c r="I1078" s="9"/>
    </row>
    <row r="1079" spans="2:9" x14ac:dyDescent="0.25">
      <c r="B1079" s="58"/>
      <c r="C1079" s="57" t="s">
        <v>249</v>
      </c>
      <c r="F1079" s="9"/>
      <c r="I1079" s="9"/>
    </row>
    <row r="1080" spans="2:9" x14ac:dyDescent="0.25">
      <c r="B1080" s="58"/>
      <c r="C1080" s="57" t="s">
        <v>249</v>
      </c>
      <c r="F1080" s="9"/>
      <c r="I1080" s="9"/>
    </row>
    <row r="1081" spans="2:9" x14ac:dyDescent="0.25">
      <c r="B1081" s="58"/>
      <c r="C1081" s="57" t="s">
        <v>249</v>
      </c>
      <c r="F1081" s="9"/>
      <c r="I1081" s="9"/>
    </row>
    <row r="1082" spans="2:9" x14ac:dyDescent="0.25">
      <c r="B1082" s="58"/>
      <c r="C1082" s="57" t="s">
        <v>249</v>
      </c>
      <c r="F1082" s="9"/>
      <c r="I1082" s="9"/>
    </row>
    <row r="1083" spans="2:9" x14ac:dyDescent="0.25">
      <c r="B1083" s="58"/>
      <c r="C1083" s="57" t="s">
        <v>249</v>
      </c>
      <c r="F1083" s="9"/>
      <c r="I1083" s="9"/>
    </row>
    <row r="1084" spans="2:9" x14ac:dyDescent="0.25">
      <c r="B1084" s="58"/>
      <c r="C1084" s="57" t="s">
        <v>249</v>
      </c>
      <c r="F1084" s="9"/>
      <c r="I1084" s="9"/>
    </row>
    <row r="1085" spans="2:9" x14ac:dyDescent="0.25">
      <c r="B1085" s="58"/>
      <c r="C1085" s="57" t="s">
        <v>249</v>
      </c>
      <c r="F1085" s="9"/>
      <c r="I1085" s="9"/>
    </row>
    <row r="1086" spans="2:9" x14ac:dyDescent="0.25">
      <c r="B1086" s="58"/>
      <c r="C1086" s="57" t="s">
        <v>249</v>
      </c>
      <c r="F1086" s="9"/>
      <c r="I1086" s="9"/>
    </row>
    <row r="1087" spans="2:9" x14ac:dyDescent="0.25">
      <c r="B1087" s="58"/>
      <c r="C1087" s="57" t="s">
        <v>249</v>
      </c>
      <c r="F1087" s="9"/>
      <c r="I1087" s="9"/>
    </row>
    <row r="1088" spans="2:9" x14ac:dyDescent="0.25">
      <c r="B1088" s="58"/>
      <c r="C1088" s="57" t="s">
        <v>249</v>
      </c>
      <c r="F1088" s="9"/>
      <c r="I1088" s="9"/>
    </row>
    <row r="1089" spans="2:9" x14ac:dyDescent="0.25">
      <c r="B1089" s="58"/>
      <c r="C1089" s="57" t="s">
        <v>249</v>
      </c>
      <c r="F1089" s="9"/>
      <c r="I1089" s="9"/>
    </row>
    <row r="1090" spans="2:9" x14ac:dyDescent="0.25">
      <c r="B1090" s="58"/>
      <c r="C1090" s="57" t="s">
        <v>249</v>
      </c>
      <c r="F1090" s="9"/>
      <c r="I1090" s="9"/>
    </row>
    <row r="1091" spans="2:9" x14ac:dyDescent="0.25">
      <c r="B1091" s="58"/>
      <c r="C1091" s="57" t="s">
        <v>249</v>
      </c>
      <c r="F1091" s="9"/>
      <c r="I1091" s="9"/>
    </row>
    <row r="1092" spans="2:9" x14ac:dyDescent="0.25">
      <c r="B1092" s="58"/>
      <c r="C1092" s="57" t="s">
        <v>249</v>
      </c>
      <c r="F1092" s="9"/>
      <c r="I1092" s="9"/>
    </row>
    <row r="1093" spans="2:9" x14ac:dyDescent="0.25">
      <c r="B1093" s="58"/>
      <c r="C1093" s="57" t="s">
        <v>249</v>
      </c>
      <c r="F1093" s="9"/>
      <c r="I1093" s="9"/>
    </row>
    <row r="1094" spans="2:9" x14ac:dyDescent="0.25">
      <c r="B1094" s="58"/>
      <c r="C1094" s="57" t="s">
        <v>249</v>
      </c>
      <c r="F1094" s="9"/>
      <c r="I1094" s="9"/>
    </row>
    <row r="1095" spans="2:9" x14ac:dyDescent="0.25">
      <c r="B1095" s="58"/>
      <c r="C1095" s="57" t="s">
        <v>249</v>
      </c>
      <c r="F1095" s="9"/>
      <c r="I1095" s="9"/>
    </row>
    <row r="1096" spans="2:9" x14ac:dyDescent="0.25">
      <c r="B1096" s="58"/>
      <c r="C1096" s="57" t="s">
        <v>249</v>
      </c>
      <c r="F1096" s="9"/>
      <c r="I1096" s="9"/>
    </row>
    <row r="1097" spans="2:9" x14ac:dyDescent="0.25">
      <c r="B1097" s="58"/>
      <c r="C1097" s="57" t="s">
        <v>249</v>
      </c>
      <c r="F1097" s="9"/>
      <c r="I1097" s="9"/>
    </row>
    <row r="1098" spans="2:9" x14ac:dyDescent="0.25">
      <c r="B1098" s="58"/>
      <c r="C1098" s="57" t="s">
        <v>249</v>
      </c>
      <c r="F1098" s="9"/>
      <c r="I1098" s="9"/>
    </row>
    <row r="1099" spans="2:9" x14ac:dyDescent="0.25">
      <c r="B1099" s="58"/>
      <c r="C1099" s="57" t="s">
        <v>249</v>
      </c>
      <c r="F1099" s="9"/>
      <c r="I1099" s="9"/>
    </row>
    <row r="1100" spans="2:9" x14ac:dyDescent="0.25">
      <c r="B1100" s="58"/>
      <c r="C1100" s="57" t="s">
        <v>249</v>
      </c>
      <c r="F1100" s="9"/>
      <c r="I1100" s="9"/>
    </row>
    <row r="1101" spans="2:9" x14ac:dyDescent="0.25">
      <c r="B1101" s="58"/>
      <c r="C1101" s="57" t="s">
        <v>249</v>
      </c>
      <c r="F1101" s="9"/>
      <c r="I1101" s="9"/>
    </row>
    <row r="1102" spans="2:9" x14ac:dyDescent="0.25">
      <c r="B1102" s="58"/>
      <c r="C1102" s="57" t="s">
        <v>249</v>
      </c>
      <c r="F1102" s="9"/>
      <c r="I1102" s="9"/>
    </row>
    <row r="1103" spans="2:9" x14ac:dyDescent="0.25">
      <c r="B1103" s="58"/>
      <c r="C1103" s="57" t="s">
        <v>249</v>
      </c>
      <c r="F1103" s="9"/>
      <c r="I1103" s="9"/>
    </row>
    <row r="1104" spans="2:9" x14ac:dyDescent="0.25">
      <c r="B1104" s="58"/>
      <c r="C1104" s="57" t="s">
        <v>249</v>
      </c>
      <c r="F1104" s="9"/>
      <c r="I1104" s="9"/>
    </row>
    <row r="1105" spans="2:9" x14ac:dyDescent="0.25">
      <c r="B1105" s="58"/>
      <c r="C1105" s="57" t="s">
        <v>249</v>
      </c>
      <c r="F1105" s="9"/>
      <c r="I1105" s="9"/>
    </row>
    <row r="1106" spans="2:9" x14ac:dyDescent="0.25">
      <c r="B1106" s="58"/>
      <c r="C1106" s="57" t="s">
        <v>249</v>
      </c>
      <c r="F1106" s="9"/>
      <c r="I1106" s="9"/>
    </row>
    <row r="1107" spans="2:9" x14ac:dyDescent="0.25">
      <c r="B1107" s="58"/>
      <c r="C1107" s="57" t="s">
        <v>249</v>
      </c>
      <c r="F1107" s="9"/>
      <c r="I1107" s="9"/>
    </row>
    <row r="1108" spans="2:9" x14ac:dyDescent="0.25">
      <c r="B1108" s="58"/>
      <c r="C1108" s="57" t="s">
        <v>249</v>
      </c>
      <c r="F1108" s="9"/>
      <c r="I1108" s="9"/>
    </row>
    <row r="1109" spans="2:9" x14ac:dyDescent="0.25">
      <c r="B1109" s="58"/>
      <c r="C1109" s="57" t="s">
        <v>249</v>
      </c>
      <c r="F1109" s="9"/>
      <c r="I1109" s="9"/>
    </row>
    <row r="1110" spans="2:9" x14ac:dyDescent="0.25">
      <c r="B1110" s="58"/>
      <c r="C1110" s="57" t="s">
        <v>249</v>
      </c>
      <c r="F1110" s="9"/>
      <c r="I1110" s="9"/>
    </row>
    <row r="1111" spans="2:9" x14ac:dyDescent="0.25">
      <c r="B1111" s="58"/>
      <c r="C1111" s="57" t="s">
        <v>249</v>
      </c>
      <c r="F1111" s="9"/>
      <c r="I1111" s="9"/>
    </row>
    <row r="1112" spans="2:9" x14ac:dyDescent="0.25">
      <c r="B1112" s="58"/>
      <c r="C1112" s="57" t="s">
        <v>249</v>
      </c>
      <c r="F1112" s="9"/>
      <c r="I1112" s="9"/>
    </row>
    <row r="1113" spans="2:9" x14ac:dyDescent="0.25">
      <c r="B1113" s="58"/>
      <c r="C1113" s="57" t="s">
        <v>249</v>
      </c>
      <c r="F1113" s="9"/>
      <c r="I1113" s="9"/>
    </row>
    <row r="1114" spans="2:9" x14ac:dyDescent="0.25">
      <c r="B1114" s="58"/>
      <c r="C1114" s="57" t="s">
        <v>249</v>
      </c>
      <c r="F1114" s="9"/>
      <c r="I1114" s="9"/>
    </row>
    <row r="1115" spans="2:9" x14ac:dyDescent="0.25">
      <c r="B1115" s="58"/>
      <c r="C1115" s="57" t="s">
        <v>249</v>
      </c>
      <c r="F1115" s="9"/>
      <c r="I1115" s="9"/>
    </row>
    <row r="1116" spans="2:9" x14ac:dyDescent="0.25">
      <c r="B1116" s="58"/>
      <c r="C1116" s="57" t="s">
        <v>249</v>
      </c>
      <c r="F1116" s="9"/>
      <c r="I1116" s="9"/>
    </row>
    <row r="1117" spans="2:9" x14ac:dyDescent="0.25">
      <c r="B1117" s="58"/>
      <c r="C1117" s="57" t="s">
        <v>249</v>
      </c>
      <c r="F1117" s="9"/>
      <c r="I1117" s="9"/>
    </row>
    <row r="1118" spans="2:9" x14ac:dyDescent="0.25">
      <c r="B1118" s="58"/>
      <c r="C1118" s="57" t="s">
        <v>249</v>
      </c>
      <c r="F1118" s="9"/>
      <c r="I1118" s="9"/>
    </row>
    <row r="1119" spans="2:9" x14ac:dyDescent="0.25">
      <c r="B1119" s="58"/>
      <c r="C1119" s="57" t="s">
        <v>249</v>
      </c>
      <c r="F1119" s="9"/>
      <c r="I1119" s="9"/>
    </row>
    <row r="1120" spans="2:9" x14ac:dyDescent="0.25">
      <c r="B1120" s="58"/>
      <c r="C1120" s="57" t="s">
        <v>249</v>
      </c>
      <c r="F1120" s="9"/>
      <c r="I1120" s="9"/>
    </row>
    <row r="1121" spans="2:9" x14ac:dyDescent="0.25">
      <c r="B1121" s="58"/>
      <c r="C1121" s="57" t="s">
        <v>249</v>
      </c>
      <c r="F1121" s="9"/>
      <c r="I1121" s="9"/>
    </row>
    <row r="1122" spans="2:9" x14ac:dyDescent="0.25">
      <c r="B1122" s="58"/>
      <c r="C1122" s="57" t="s">
        <v>249</v>
      </c>
      <c r="F1122" s="9"/>
      <c r="I1122" s="9"/>
    </row>
    <row r="1123" spans="2:9" x14ac:dyDescent="0.25">
      <c r="B1123" s="58"/>
      <c r="C1123" s="57" t="s">
        <v>249</v>
      </c>
      <c r="F1123" s="9"/>
      <c r="I1123" s="9"/>
    </row>
    <row r="1124" spans="2:9" x14ac:dyDescent="0.25">
      <c r="B1124" s="58"/>
      <c r="C1124" s="57" t="s">
        <v>249</v>
      </c>
      <c r="F1124" s="9"/>
      <c r="I1124" s="9"/>
    </row>
    <row r="1125" spans="2:9" x14ac:dyDescent="0.25">
      <c r="B1125" s="58"/>
      <c r="C1125" s="57" t="s">
        <v>249</v>
      </c>
      <c r="F1125" s="9"/>
      <c r="I1125" s="9"/>
    </row>
    <row r="1126" spans="2:9" x14ac:dyDescent="0.25">
      <c r="B1126" s="58"/>
      <c r="C1126" s="57" t="s">
        <v>249</v>
      </c>
      <c r="F1126" s="9"/>
      <c r="I1126" s="9"/>
    </row>
    <row r="1127" spans="2:9" x14ac:dyDescent="0.25">
      <c r="B1127" s="58"/>
      <c r="C1127" s="57" t="s">
        <v>249</v>
      </c>
      <c r="F1127" s="9"/>
      <c r="I1127" s="9"/>
    </row>
    <row r="1128" spans="2:9" x14ac:dyDescent="0.25">
      <c r="B1128" s="58"/>
      <c r="C1128" s="57" t="s">
        <v>249</v>
      </c>
      <c r="F1128" s="9"/>
      <c r="I1128" s="9"/>
    </row>
    <row r="1129" spans="2:9" x14ac:dyDescent="0.25">
      <c r="B1129" s="58"/>
      <c r="C1129" s="57" t="s">
        <v>249</v>
      </c>
      <c r="F1129" s="9"/>
      <c r="I1129" s="9"/>
    </row>
    <row r="1130" spans="2:9" x14ac:dyDescent="0.25">
      <c r="B1130" s="58"/>
      <c r="C1130" s="57" t="s">
        <v>249</v>
      </c>
      <c r="F1130" s="9"/>
      <c r="I1130" s="9"/>
    </row>
    <row r="1131" spans="2:9" x14ac:dyDescent="0.25">
      <c r="B1131" s="58"/>
      <c r="C1131" s="57" t="s">
        <v>249</v>
      </c>
      <c r="F1131" s="9"/>
      <c r="I1131" s="9"/>
    </row>
    <row r="1132" spans="2:9" x14ac:dyDescent="0.25">
      <c r="B1132" s="58"/>
      <c r="C1132" s="57" t="s">
        <v>249</v>
      </c>
      <c r="F1132" s="9"/>
      <c r="I1132" s="9"/>
    </row>
    <row r="1133" spans="2:9" x14ac:dyDescent="0.25">
      <c r="B1133" s="58"/>
      <c r="C1133" s="57" t="s">
        <v>249</v>
      </c>
      <c r="F1133" s="9"/>
      <c r="I1133" s="9"/>
    </row>
    <row r="1134" spans="2:9" x14ac:dyDescent="0.25">
      <c r="B1134" s="58"/>
      <c r="C1134" s="57" t="s">
        <v>249</v>
      </c>
      <c r="F1134" s="9"/>
      <c r="I1134" s="9"/>
    </row>
    <row r="1135" spans="2:9" x14ac:dyDescent="0.25">
      <c r="B1135" s="58"/>
      <c r="C1135" s="57" t="s">
        <v>249</v>
      </c>
      <c r="F1135" s="9"/>
      <c r="I1135" s="9"/>
    </row>
    <row r="1136" spans="2:9" x14ac:dyDescent="0.25">
      <c r="B1136" s="58"/>
      <c r="C1136" s="57" t="s">
        <v>249</v>
      </c>
      <c r="F1136" s="9"/>
      <c r="I1136" s="9"/>
    </row>
    <row r="1137" spans="2:9" x14ac:dyDescent="0.25">
      <c r="B1137" s="58"/>
      <c r="C1137" s="57" t="s">
        <v>249</v>
      </c>
      <c r="F1137" s="9"/>
      <c r="I1137" s="9"/>
    </row>
    <row r="1138" spans="2:9" x14ac:dyDescent="0.25">
      <c r="B1138" s="58"/>
      <c r="C1138" s="57" t="s">
        <v>249</v>
      </c>
      <c r="F1138" s="9"/>
      <c r="I1138" s="9"/>
    </row>
    <row r="1139" spans="2:9" x14ac:dyDescent="0.25">
      <c r="B1139" s="58"/>
      <c r="C1139" s="57" t="s">
        <v>249</v>
      </c>
      <c r="F1139" s="9"/>
      <c r="I1139" s="9"/>
    </row>
    <row r="1140" spans="2:9" x14ac:dyDescent="0.25">
      <c r="B1140" s="58"/>
      <c r="C1140" s="57" t="s">
        <v>249</v>
      </c>
      <c r="F1140" s="9"/>
      <c r="I1140" s="9"/>
    </row>
    <row r="1141" spans="2:9" x14ac:dyDescent="0.25">
      <c r="B1141" s="58"/>
      <c r="C1141" s="57" t="s">
        <v>249</v>
      </c>
      <c r="F1141" s="9"/>
      <c r="I1141" s="9"/>
    </row>
    <row r="1142" spans="2:9" x14ac:dyDescent="0.25">
      <c r="B1142" s="58"/>
      <c r="C1142" s="57" t="s">
        <v>249</v>
      </c>
      <c r="F1142" s="9"/>
      <c r="I1142" s="9"/>
    </row>
    <row r="1143" spans="2:9" x14ac:dyDescent="0.25">
      <c r="B1143" s="58"/>
      <c r="C1143" s="57" t="s">
        <v>249</v>
      </c>
      <c r="F1143" s="9"/>
      <c r="I1143" s="9"/>
    </row>
    <row r="1144" spans="2:9" x14ac:dyDescent="0.25">
      <c r="B1144" s="58"/>
      <c r="C1144" s="57" t="s">
        <v>249</v>
      </c>
      <c r="F1144" s="9"/>
      <c r="I1144" s="9"/>
    </row>
    <row r="1145" spans="2:9" x14ac:dyDescent="0.25">
      <c r="B1145" s="58"/>
      <c r="C1145" s="57" t="s">
        <v>249</v>
      </c>
      <c r="F1145" s="9"/>
      <c r="I1145" s="9"/>
    </row>
    <row r="1146" spans="2:9" x14ac:dyDescent="0.25">
      <c r="B1146" s="58"/>
      <c r="C1146" s="57" t="s">
        <v>249</v>
      </c>
      <c r="F1146" s="9"/>
      <c r="I1146" s="9"/>
    </row>
    <row r="1147" spans="2:9" x14ac:dyDescent="0.25">
      <c r="B1147" s="58"/>
      <c r="C1147" s="57" t="s">
        <v>249</v>
      </c>
      <c r="F1147" s="9"/>
      <c r="I1147" s="9"/>
    </row>
    <row r="1148" spans="2:9" x14ac:dyDescent="0.25">
      <c r="B1148" s="58"/>
      <c r="C1148" s="57" t="s">
        <v>249</v>
      </c>
      <c r="F1148" s="9"/>
      <c r="I1148" s="9"/>
    </row>
    <row r="1149" spans="2:9" x14ac:dyDescent="0.25">
      <c r="B1149" s="58"/>
      <c r="C1149" s="57" t="s">
        <v>249</v>
      </c>
      <c r="F1149" s="9"/>
      <c r="I1149" s="9"/>
    </row>
    <row r="1150" spans="2:9" x14ac:dyDescent="0.25">
      <c r="B1150" s="58"/>
      <c r="C1150" s="57" t="s">
        <v>249</v>
      </c>
      <c r="F1150" s="9"/>
      <c r="I1150" s="9"/>
    </row>
    <row r="1151" spans="2:9" x14ac:dyDescent="0.25">
      <c r="B1151" s="58"/>
      <c r="C1151" s="57" t="s">
        <v>249</v>
      </c>
      <c r="F1151" s="9"/>
      <c r="I1151" s="9"/>
    </row>
    <row r="1152" spans="2:9" x14ac:dyDescent="0.25">
      <c r="B1152" s="58"/>
      <c r="C1152" s="57" t="s">
        <v>249</v>
      </c>
      <c r="F1152" s="9"/>
      <c r="I1152" s="9"/>
    </row>
    <row r="1153" spans="2:9" x14ac:dyDescent="0.25">
      <c r="B1153" s="58"/>
      <c r="C1153" s="57" t="s">
        <v>249</v>
      </c>
      <c r="F1153" s="9"/>
      <c r="I1153" s="9"/>
    </row>
    <row r="1154" spans="2:9" x14ac:dyDescent="0.25">
      <c r="B1154" s="58"/>
      <c r="C1154" s="57" t="s">
        <v>249</v>
      </c>
      <c r="F1154" s="9"/>
      <c r="I1154" s="9"/>
    </row>
    <row r="1155" spans="2:9" x14ac:dyDescent="0.25">
      <c r="B1155" s="58"/>
      <c r="C1155" s="57" t="s">
        <v>249</v>
      </c>
      <c r="F1155" s="9"/>
      <c r="I1155" s="9"/>
    </row>
    <row r="1156" spans="2:9" x14ac:dyDescent="0.25">
      <c r="B1156" s="58"/>
      <c r="C1156" s="57" t="s">
        <v>249</v>
      </c>
      <c r="F1156" s="9"/>
      <c r="I1156" s="9"/>
    </row>
    <row r="1157" spans="2:9" x14ac:dyDescent="0.25">
      <c r="B1157" s="58"/>
      <c r="C1157" s="57" t="s">
        <v>249</v>
      </c>
      <c r="F1157" s="9"/>
      <c r="I1157" s="9"/>
    </row>
    <row r="1158" spans="2:9" x14ac:dyDescent="0.25">
      <c r="B1158" s="58"/>
      <c r="C1158" s="57" t="s">
        <v>249</v>
      </c>
      <c r="F1158" s="9"/>
      <c r="I1158" s="9"/>
    </row>
    <row r="1159" spans="2:9" x14ac:dyDescent="0.25">
      <c r="B1159" s="58"/>
      <c r="C1159" s="57" t="s">
        <v>249</v>
      </c>
      <c r="F1159" s="9"/>
      <c r="I1159" s="9"/>
    </row>
    <row r="1160" spans="2:9" x14ac:dyDescent="0.25">
      <c r="B1160" s="58"/>
      <c r="C1160" s="57" t="s">
        <v>249</v>
      </c>
      <c r="F1160" s="9"/>
      <c r="I1160" s="9"/>
    </row>
    <row r="1161" spans="2:9" x14ac:dyDescent="0.25">
      <c r="B1161" s="58"/>
      <c r="C1161" s="57" t="s">
        <v>249</v>
      </c>
      <c r="F1161" s="9"/>
      <c r="I1161" s="9"/>
    </row>
    <row r="1162" spans="2:9" x14ac:dyDescent="0.25">
      <c r="B1162" s="58"/>
      <c r="C1162" s="57" t="s">
        <v>249</v>
      </c>
      <c r="F1162" s="9"/>
      <c r="I1162" s="9"/>
    </row>
    <row r="1163" spans="2:9" x14ac:dyDescent="0.25">
      <c r="B1163" s="58"/>
      <c r="C1163" s="57" t="s">
        <v>249</v>
      </c>
      <c r="F1163" s="9"/>
      <c r="I1163" s="9"/>
    </row>
    <row r="1164" spans="2:9" x14ac:dyDescent="0.25">
      <c r="B1164" s="58"/>
      <c r="C1164" s="57" t="s">
        <v>249</v>
      </c>
      <c r="F1164" s="9"/>
      <c r="I1164" s="9"/>
    </row>
    <row r="1165" spans="2:9" x14ac:dyDescent="0.25">
      <c r="B1165" s="58"/>
      <c r="C1165" s="57" t="s">
        <v>249</v>
      </c>
      <c r="F1165" s="9"/>
      <c r="I1165" s="9"/>
    </row>
    <row r="1166" spans="2:9" x14ac:dyDescent="0.25">
      <c r="B1166" s="58"/>
      <c r="C1166" s="57" t="s">
        <v>249</v>
      </c>
      <c r="F1166" s="9"/>
      <c r="I1166" s="9"/>
    </row>
    <row r="1167" spans="2:9" x14ac:dyDescent="0.25">
      <c r="B1167" s="58"/>
      <c r="C1167" s="57" t="s">
        <v>249</v>
      </c>
      <c r="F1167" s="9"/>
      <c r="I1167" s="9"/>
    </row>
    <row r="1168" spans="2:9" x14ac:dyDescent="0.25">
      <c r="B1168" s="58"/>
      <c r="C1168" s="57" t="s">
        <v>249</v>
      </c>
      <c r="F1168" s="9"/>
      <c r="I1168" s="9"/>
    </row>
    <row r="1169" spans="2:9" x14ac:dyDescent="0.25">
      <c r="B1169" s="58"/>
      <c r="C1169" s="57" t="s">
        <v>249</v>
      </c>
      <c r="F1169" s="9"/>
      <c r="I1169" s="9"/>
    </row>
    <row r="1170" spans="2:9" x14ac:dyDescent="0.25">
      <c r="B1170" s="58"/>
      <c r="C1170" s="57" t="s">
        <v>249</v>
      </c>
      <c r="F1170" s="9"/>
      <c r="I1170" s="9"/>
    </row>
    <row r="1171" spans="2:9" x14ac:dyDescent="0.25">
      <c r="B1171" s="58"/>
      <c r="C1171" s="57" t="s">
        <v>249</v>
      </c>
      <c r="F1171" s="9"/>
      <c r="I1171" s="9"/>
    </row>
    <row r="1172" spans="2:9" x14ac:dyDescent="0.25">
      <c r="B1172" s="58"/>
      <c r="C1172" s="57" t="s">
        <v>249</v>
      </c>
      <c r="F1172" s="9"/>
      <c r="I1172" s="9"/>
    </row>
    <row r="1173" spans="2:9" x14ac:dyDescent="0.25">
      <c r="B1173" s="58"/>
      <c r="C1173" s="57" t="s">
        <v>249</v>
      </c>
      <c r="F1173" s="9"/>
      <c r="I1173" s="9"/>
    </row>
    <row r="1174" spans="2:9" x14ac:dyDescent="0.25">
      <c r="B1174" s="58"/>
      <c r="C1174" s="57" t="s">
        <v>249</v>
      </c>
      <c r="F1174" s="9"/>
      <c r="I1174" s="9"/>
    </row>
    <row r="1175" spans="2:9" x14ac:dyDescent="0.25">
      <c r="B1175" s="58"/>
      <c r="C1175" s="57" t="s">
        <v>249</v>
      </c>
      <c r="F1175" s="9"/>
      <c r="I1175" s="9"/>
    </row>
    <row r="1176" spans="2:9" x14ac:dyDescent="0.25">
      <c r="B1176" s="58"/>
      <c r="C1176" s="57" t="s">
        <v>249</v>
      </c>
      <c r="F1176" s="9"/>
      <c r="I1176" s="9"/>
    </row>
    <row r="1177" spans="2:9" x14ac:dyDescent="0.25">
      <c r="B1177" s="58"/>
      <c r="C1177" s="57" t="s">
        <v>249</v>
      </c>
      <c r="F1177" s="9"/>
      <c r="I1177" s="9"/>
    </row>
    <row r="1178" spans="2:9" x14ac:dyDescent="0.25">
      <c r="B1178" s="58"/>
      <c r="C1178" s="57" t="s">
        <v>249</v>
      </c>
      <c r="F1178" s="9"/>
      <c r="I1178" s="9"/>
    </row>
    <row r="1179" spans="2:9" x14ac:dyDescent="0.25">
      <c r="B1179" s="58"/>
      <c r="C1179" s="57" t="s">
        <v>249</v>
      </c>
      <c r="F1179" s="9"/>
      <c r="I1179" s="9"/>
    </row>
    <row r="1180" spans="2:9" x14ac:dyDescent="0.25">
      <c r="B1180" s="58"/>
      <c r="C1180" s="57" t="s">
        <v>249</v>
      </c>
      <c r="F1180" s="9"/>
      <c r="I1180" s="9"/>
    </row>
    <row r="1181" spans="2:9" x14ac:dyDescent="0.25">
      <c r="B1181" s="58"/>
      <c r="C1181" s="57" t="s">
        <v>249</v>
      </c>
      <c r="F1181" s="9"/>
      <c r="I1181" s="9"/>
    </row>
    <row r="1182" spans="2:9" x14ac:dyDescent="0.25">
      <c r="B1182" s="58"/>
      <c r="C1182" s="57" t="s">
        <v>249</v>
      </c>
      <c r="F1182" s="9"/>
      <c r="I1182" s="9"/>
    </row>
    <row r="1183" spans="2:9" x14ac:dyDescent="0.25">
      <c r="B1183" s="58"/>
      <c r="C1183" s="57" t="s">
        <v>249</v>
      </c>
      <c r="F1183" s="9"/>
      <c r="I1183" s="9"/>
    </row>
    <row r="1184" spans="2:9" x14ac:dyDescent="0.25">
      <c r="B1184" s="58"/>
      <c r="C1184" s="57" t="s">
        <v>249</v>
      </c>
      <c r="F1184" s="9"/>
      <c r="I1184" s="9"/>
    </row>
    <row r="1185" spans="2:9" x14ac:dyDescent="0.25">
      <c r="B1185" s="58"/>
      <c r="C1185" s="57" t="s">
        <v>249</v>
      </c>
      <c r="F1185" s="9"/>
      <c r="I1185" s="9"/>
    </row>
    <row r="1186" spans="2:9" x14ac:dyDescent="0.25">
      <c r="B1186" s="58"/>
      <c r="C1186" s="57" t="s">
        <v>249</v>
      </c>
      <c r="F1186" s="9"/>
      <c r="I1186" s="9"/>
    </row>
    <row r="1187" spans="2:9" x14ac:dyDescent="0.25">
      <c r="B1187" s="58"/>
      <c r="C1187" s="57" t="s">
        <v>249</v>
      </c>
      <c r="F1187" s="9"/>
      <c r="I1187" s="9"/>
    </row>
    <row r="1188" spans="2:9" x14ac:dyDescent="0.25">
      <c r="B1188" s="58"/>
      <c r="C1188" s="57" t="s">
        <v>249</v>
      </c>
      <c r="F1188" s="9"/>
      <c r="I1188" s="9"/>
    </row>
    <row r="1189" spans="2:9" x14ac:dyDescent="0.25">
      <c r="B1189" s="58"/>
      <c r="C1189" s="57" t="s">
        <v>249</v>
      </c>
      <c r="F1189" s="9"/>
      <c r="I1189" s="9"/>
    </row>
    <row r="1190" spans="2:9" x14ac:dyDescent="0.25">
      <c r="B1190" s="58"/>
      <c r="C1190" s="57" t="s">
        <v>249</v>
      </c>
      <c r="F1190" s="9"/>
      <c r="I1190" s="9"/>
    </row>
    <row r="1191" spans="2:9" x14ac:dyDescent="0.25">
      <c r="B1191" s="58"/>
      <c r="C1191" s="57" t="s">
        <v>249</v>
      </c>
      <c r="F1191" s="9"/>
      <c r="I1191" s="9"/>
    </row>
    <row r="1192" spans="2:9" x14ac:dyDescent="0.25">
      <c r="B1192" s="58"/>
      <c r="C1192" s="57" t="s">
        <v>249</v>
      </c>
      <c r="F1192" s="9"/>
      <c r="I1192" s="9"/>
    </row>
    <row r="1193" spans="2:9" x14ac:dyDescent="0.25">
      <c r="B1193" s="58"/>
      <c r="C1193" s="57" t="s">
        <v>249</v>
      </c>
      <c r="F1193" s="9"/>
      <c r="I1193" s="9"/>
    </row>
    <row r="1194" spans="2:9" x14ac:dyDescent="0.25">
      <c r="B1194" s="58"/>
      <c r="C1194" s="57" t="s">
        <v>249</v>
      </c>
      <c r="F1194" s="9"/>
      <c r="I1194" s="9"/>
    </row>
    <row r="1195" spans="2:9" x14ac:dyDescent="0.25">
      <c r="B1195" s="58"/>
      <c r="C1195" s="57" t="s">
        <v>249</v>
      </c>
      <c r="F1195" s="9"/>
      <c r="I1195" s="9"/>
    </row>
    <row r="1196" spans="2:9" x14ac:dyDescent="0.25">
      <c r="B1196" s="58"/>
      <c r="C1196" s="57" t="s">
        <v>249</v>
      </c>
      <c r="F1196" s="9"/>
      <c r="I1196" s="9"/>
    </row>
    <row r="1197" spans="2:9" x14ac:dyDescent="0.25">
      <c r="B1197" s="58"/>
      <c r="C1197" s="57" t="s">
        <v>249</v>
      </c>
      <c r="F1197" s="9"/>
      <c r="I1197" s="9"/>
    </row>
    <row r="1198" spans="2:9" x14ac:dyDescent="0.25">
      <c r="B1198" s="58"/>
      <c r="C1198" s="57" t="s">
        <v>249</v>
      </c>
      <c r="F1198" s="9"/>
      <c r="I1198" s="9"/>
    </row>
    <row r="1199" spans="2:9" x14ac:dyDescent="0.25">
      <c r="B1199" s="58"/>
      <c r="C1199" s="57" t="s">
        <v>249</v>
      </c>
      <c r="F1199" s="9"/>
      <c r="I1199" s="9"/>
    </row>
    <row r="1200" spans="2:9" x14ac:dyDescent="0.25">
      <c r="B1200" s="58"/>
      <c r="C1200" s="57" t="s">
        <v>249</v>
      </c>
      <c r="F1200" s="9"/>
      <c r="I1200" s="9"/>
    </row>
    <row r="1201" spans="2:9" x14ac:dyDescent="0.25">
      <c r="B1201" s="58"/>
      <c r="C1201" s="57" t="s">
        <v>249</v>
      </c>
      <c r="F1201" s="9"/>
      <c r="I1201" s="9"/>
    </row>
    <row r="1202" spans="2:9" x14ac:dyDescent="0.25">
      <c r="B1202" s="58"/>
      <c r="C1202" s="57" t="s">
        <v>249</v>
      </c>
      <c r="F1202" s="9"/>
      <c r="I1202" s="9"/>
    </row>
    <row r="1203" spans="2:9" x14ac:dyDescent="0.25">
      <c r="B1203" s="58"/>
      <c r="C1203" s="57" t="s">
        <v>249</v>
      </c>
      <c r="F1203" s="9"/>
      <c r="I1203" s="9"/>
    </row>
    <row r="1204" spans="2:9" x14ac:dyDescent="0.25">
      <c r="B1204" s="58"/>
      <c r="C1204" s="57" t="s">
        <v>249</v>
      </c>
      <c r="F1204" s="9"/>
      <c r="I1204" s="9"/>
    </row>
    <row r="1205" spans="2:9" x14ac:dyDescent="0.25">
      <c r="B1205" s="58"/>
      <c r="C1205" s="57" t="s">
        <v>249</v>
      </c>
      <c r="F1205" s="9"/>
      <c r="I1205" s="9"/>
    </row>
    <row r="1206" spans="2:9" x14ac:dyDescent="0.25">
      <c r="B1206" s="58"/>
      <c r="C1206" s="57" t="s">
        <v>249</v>
      </c>
      <c r="F1206" s="9"/>
      <c r="I1206" s="9"/>
    </row>
    <row r="1207" spans="2:9" x14ac:dyDescent="0.25">
      <c r="B1207" s="58"/>
      <c r="C1207" s="57" t="s">
        <v>249</v>
      </c>
      <c r="F1207" s="9"/>
      <c r="I1207" s="9"/>
    </row>
    <row r="1208" spans="2:9" x14ac:dyDescent="0.25">
      <c r="B1208" s="58"/>
      <c r="C1208" s="57" t="s">
        <v>249</v>
      </c>
      <c r="F1208" s="9"/>
      <c r="I1208" s="9"/>
    </row>
    <row r="1209" spans="2:9" x14ac:dyDescent="0.25">
      <c r="B1209" s="58"/>
      <c r="C1209" s="57" t="s">
        <v>249</v>
      </c>
      <c r="F1209" s="9"/>
      <c r="I1209" s="9"/>
    </row>
    <row r="1210" spans="2:9" x14ac:dyDescent="0.25">
      <c r="B1210" s="58"/>
      <c r="C1210" s="57" t="s">
        <v>249</v>
      </c>
      <c r="F1210" s="9"/>
      <c r="I1210" s="9"/>
    </row>
    <row r="1211" spans="2:9" x14ac:dyDescent="0.25">
      <c r="B1211">
        <v>1</v>
      </c>
      <c r="C1211">
        <v>1</v>
      </c>
      <c r="F1211" s="9"/>
      <c r="I1211" s="9"/>
    </row>
    <row r="1212" spans="2:9" x14ac:dyDescent="0.25">
      <c r="F1212" s="9"/>
      <c r="I1212" s="9"/>
    </row>
    <row r="1213" spans="2:9" x14ac:dyDescent="0.25">
      <c r="F1213" s="9"/>
      <c r="I1213" s="9"/>
    </row>
    <row r="1214" spans="2:9" x14ac:dyDescent="0.25">
      <c r="F1214" s="9"/>
      <c r="I1214" s="9"/>
    </row>
    <row r="1215" spans="2:9" x14ac:dyDescent="0.25">
      <c r="F1215" s="9"/>
      <c r="I1215" s="9"/>
    </row>
    <row r="1216" spans="2:9" x14ac:dyDescent="0.25">
      <c r="F1216" s="9"/>
      <c r="I1216" s="9"/>
    </row>
    <row r="1217" spans="6:9" x14ac:dyDescent="0.25">
      <c r="F1217" s="9"/>
      <c r="I1217" s="9"/>
    </row>
    <row r="1218" spans="6:9" x14ac:dyDescent="0.25">
      <c r="F1218" s="9"/>
      <c r="I1218" s="9"/>
    </row>
    <row r="1219" spans="6:9" x14ac:dyDescent="0.25">
      <c r="F1219" s="9"/>
      <c r="I1219" s="9"/>
    </row>
    <row r="1220" spans="6:9" x14ac:dyDescent="0.25">
      <c r="F1220" s="9"/>
      <c r="I1220" s="9"/>
    </row>
    <row r="1221" spans="6:9" x14ac:dyDescent="0.25">
      <c r="F1221" s="9"/>
      <c r="I1221" s="9"/>
    </row>
    <row r="1222" spans="6:9" x14ac:dyDescent="0.25">
      <c r="F1222" s="9"/>
      <c r="I1222" s="9"/>
    </row>
    <row r="1223" spans="6:9" x14ac:dyDescent="0.25">
      <c r="F1223" s="9"/>
      <c r="I1223" s="9"/>
    </row>
    <row r="1224" spans="6:9" x14ac:dyDescent="0.25">
      <c r="F1224" s="9"/>
      <c r="I1224" s="9"/>
    </row>
    <row r="1225" spans="6:9" x14ac:dyDescent="0.25">
      <c r="F1225" s="9"/>
      <c r="I1225" s="9"/>
    </row>
    <row r="1226" spans="6:9" x14ac:dyDescent="0.25">
      <c r="F1226" s="9"/>
      <c r="I1226" s="9"/>
    </row>
    <row r="1227" spans="6:9" x14ac:dyDescent="0.25">
      <c r="F1227" s="9"/>
      <c r="I1227" s="9"/>
    </row>
    <row r="1228" spans="6:9" x14ac:dyDescent="0.25">
      <c r="F1228" s="9"/>
      <c r="I1228" s="9"/>
    </row>
    <row r="1229" spans="6:9" x14ac:dyDescent="0.25">
      <c r="F1229" s="9"/>
      <c r="I1229" s="9"/>
    </row>
    <row r="1230" spans="6:9" x14ac:dyDescent="0.25">
      <c r="F1230" s="9"/>
      <c r="I1230" s="9"/>
    </row>
    <row r="1231" spans="6:9" x14ac:dyDescent="0.25">
      <c r="F1231" s="9"/>
      <c r="I1231" s="9"/>
    </row>
    <row r="1232" spans="6:9" x14ac:dyDescent="0.25">
      <c r="F1232" s="9"/>
      <c r="I1232" s="9"/>
    </row>
    <row r="1233" spans="6:9" x14ac:dyDescent="0.25">
      <c r="F1233" s="9"/>
      <c r="I1233" s="9"/>
    </row>
    <row r="1234" spans="6:9" x14ac:dyDescent="0.25">
      <c r="F1234" s="9"/>
      <c r="I1234" s="9"/>
    </row>
    <row r="1235" spans="6:9" x14ac:dyDescent="0.25">
      <c r="F1235" s="9"/>
      <c r="I1235" s="9"/>
    </row>
    <row r="1236" spans="6:9" x14ac:dyDescent="0.25">
      <c r="F1236" s="9"/>
      <c r="I1236" s="9"/>
    </row>
    <row r="1237" spans="6:9" x14ac:dyDescent="0.25">
      <c r="F1237" s="9"/>
      <c r="I1237" s="9"/>
    </row>
    <row r="1238" spans="6:9" x14ac:dyDescent="0.25">
      <c r="F1238" s="9"/>
      <c r="I1238" s="9"/>
    </row>
    <row r="1239" spans="6:9" x14ac:dyDescent="0.25">
      <c r="F1239" s="9"/>
      <c r="I1239" s="9"/>
    </row>
    <row r="1240" spans="6:9" x14ac:dyDescent="0.25">
      <c r="F1240" s="9"/>
      <c r="I1240" s="9"/>
    </row>
    <row r="1241" spans="6:9" x14ac:dyDescent="0.25">
      <c r="F1241" s="9"/>
      <c r="I1241" s="9"/>
    </row>
    <row r="1242" spans="6:9" x14ac:dyDescent="0.25">
      <c r="F1242" s="9"/>
      <c r="I1242" s="9"/>
    </row>
    <row r="1243" spans="6:9" x14ac:dyDescent="0.25">
      <c r="F1243" s="9"/>
      <c r="I1243" s="9"/>
    </row>
    <row r="1244" spans="6:9" x14ac:dyDescent="0.25">
      <c r="F1244" s="9"/>
      <c r="I1244" s="9"/>
    </row>
    <row r="1245" spans="6:9" x14ac:dyDescent="0.25">
      <c r="F1245" s="9"/>
      <c r="I1245" s="9"/>
    </row>
    <row r="1246" spans="6:9" x14ac:dyDescent="0.25">
      <c r="F1246" s="9"/>
      <c r="I1246" s="9"/>
    </row>
    <row r="1247" spans="6:9" x14ac:dyDescent="0.25">
      <c r="F1247" s="9"/>
      <c r="I1247" s="9"/>
    </row>
    <row r="1248" spans="6:9" x14ac:dyDescent="0.25">
      <c r="F1248" s="9"/>
      <c r="I1248" s="9"/>
    </row>
    <row r="1249" spans="6:9" x14ac:dyDescent="0.25">
      <c r="F1249" s="9"/>
      <c r="I1249" s="9"/>
    </row>
    <row r="1250" spans="6:9" x14ac:dyDescent="0.25">
      <c r="F1250" s="9"/>
      <c r="I1250" s="9"/>
    </row>
    <row r="1251" spans="6:9" x14ac:dyDescent="0.25">
      <c r="F1251" s="9"/>
      <c r="I1251" s="9"/>
    </row>
    <row r="1252" spans="6:9" x14ac:dyDescent="0.25">
      <c r="F1252" s="9"/>
      <c r="I1252" s="9"/>
    </row>
    <row r="1253" spans="6:9" x14ac:dyDescent="0.25">
      <c r="F1253" s="9"/>
      <c r="I1253" s="9"/>
    </row>
    <row r="1254" spans="6:9" x14ac:dyDescent="0.25">
      <c r="F1254" s="9"/>
      <c r="I1254" s="9"/>
    </row>
    <row r="1255" spans="6:9" x14ac:dyDescent="0.25">
      <c r="F1255" s="9"/>
      <c r="I1255" s="9"/>
    </row>
    <row r="1256" spans="6:9" x14ac:dyDescent="0.25">
      <c r="F1256" s="9"/>
      <c r="I1256" s="9"/>
    </row>
    <row r="1257" spans="6:9" x14ac:dyDescent="0.25">
      <c r="F1257" s="9"/>
      <c r="I1257" s="9"/>
    </row>
    <row r="1258" spans="6:9" x14ac:dyDescent="0.25">
      <c r="F1258" s="9"/>
      <c r="I1258" s="9"/>
    </row>
    <row r="1259" spans="6:9" x14ac:dyDescent="0.25">
      <c r="F1259" s="9"/>
      <c r="I1259" s="9"/>
    </row>
    <row r="1260" spans="6:9" x14ac:dyDescent="0.25">
      <c r="F1260" s="9"/>
      <c r="I1260" s="9"/>
    </row>
    <row r="1261" spans="6:9" x14ac:dyDescent="0.25">
      <c r="F1261" s="9"/>
      <c r="I1261" s="9"/>
    </row>
    <row r="1262" spans="6:9" x14ac:dyDescent="0.25">
      <c r="F1262" s="9"/>
      <c r="I1262" s="9"/>
    </row>
    <row r="1263" spans="6:9" x14ac:dyDescent="0.25">
      <c r="F1263" s="9"/>
      <c r="I1263" s="9"/>
    </row>
    <row r="1264" spans="6:9" x14ac:dyDescent="0.25">
      <c r="F1264" s="9"/>
      <c r="I1264" s="9"/>
    </row>
    <row r="1265" spans="6:9" x14ac:dyDescent="0.25">
      <c r="F1265" s="9"/>
      <c r="I1265" s="9"/>
    </row>
    <row r="1266" spans="6:9" x14ac:dyDescent="0.25">
      <c r="F1266" s="9"/>
      <c r="I1266" s="9"/>
    </row>
    <row r="1267" spans="6:9" x14ac:dyDescent="0.25">
      <c r="F1267" s="9"/>
      <c r="I1267" s="9"/>
    </row>
    <row r="1268" spans="6:9" x14ac:dyDescent="0.25">
      <c r="F1268" s="9"/>
      <c r="I1268" s="9"/>
    </row>
    <row r="1269" spans="6:9" x14ac:dyDescent="0.25">
      <c r="F1269" s="9"/>
      <c r="I1269" s="9"/>
    </row>
    <row r="1270" spans="6:9" x14ac:dyDescent="0.25">
      <c r="F1270" s="9"/>
      <c r="I1270" s="9"/>
    </row>
    <row r="1271" spans="6:9" x14ac:dyDescent="0.25">
      <c r="F1271" s="9"/>
      <c r="I1271" s="9"/>
    </row>
    <row r="1272" spans="6:9" x14ac:dyDescent="0.25">
      <c r="F1272" s="9"/>
      <c r="I1272" s="9"/>
    </row>
    <row r="1273" spans="6:9" x14ac:dyDescent="0.25">
      <c r="F1273" s="9"/>
      <c r="I1273" s="9"/>
    </row>
    <row r="1274" spans="6:9" x14ac:dyDescent="0.25">
      <c r="F1274" s="9"/>
      <c r="I1274" s="9"/>
    </row>
    <row r="1275" spans="6:9" x14ac:dyDescent="0.25">
      <c r="F1275" s="9"/>
      <c r="I1275" s="9"/>
    </row>
    <row r="1276" spans="6:9" x14ac:dyDescent="0.25">
      <c r="F1276" s="9"/>
      <c r="I1276" s="9"/>
    </row>
    <row r="1277" spans="6:9" x14ac:dyDescent="0.25">
      <c r="F1277" s="9"/>
      <c r="I1277" s="9"/>
    </row>
    <row r="1278" spans="6:9" x14ac:dyDescent="0.25">
      <c r="F1278" s="9"/>
      <c r="I1278" s="9"/>
    </row>
    <row r="1279" spans="6:9" x14ac:dyDescent="0.25">
      <c r="F1279" s="9"/>
      <c r="I1279" s="9"/>
    </row>
    <row r="1280" spans="6:9" x14ac:dyDescent="0.25">
      <c r="F1280" s="9"/>
      <c r="I1280" s="9"/>
    </row>
    <row r="1281" spans="6:9" x14ac:dyDescent="0.25">
      <c r="F1281" s="9"/>
      <c r="I1281" s="9"/>
    </row>
    <row r="1282" spans="6:9" x14ac:dyDescent="0.25">
      <c r="F1282" s="9"/>
      <c r="I1282" s="9"/>
    </row>
    <row r="1283" spans="6:9" x14ac:dyDescent="0.25">
      <c r="F1283" s="9"/>
      <c r="I1283" s="9"/>
    </row>
    <row r="1284" spans="6:9" x14ac:dyDescent="0.25">
      <c r="F1284" s="9"/>
      <c r="I1284" s="9"/>
    </row>
    <row r="1285" spans="6:9" x14ac:dyDescent="0.25">
      <c r="F1285" s="9"/>
      <c r="I1285" s="9"/>
    </row>
    <row r="1286" spans="6:9" x14ac:dyDescent="0.25">
      <c r="F1286" s="9"/>
      <c r="I1286" s="9"/>
    </row>
    <row r="1287" spans="6:9" x14ac:dyDescent="0.25">
      <c r="F1287" s="9"/>
      <c r="I1287" s="9"/>
    </row>
    <row r="1288" spans="6:9" x14ac:dyDescent="0.25">
      <c r="F1288" s="9"/>
      <c r="I1288" s="9"/>
    </row>
    <row r="1289" spans="6:9" x14ac:dyDescent="0.25">
      <c r="F1289" s="9"/>
      <c r="I1289" s="9"/>
    </row>
    <row r="1290" spans="6:9" x14ac:dyDescent="0.25">
      <c r="F1290" s="9"/>
      <c r="I1290" s="9"/>
    </row>
    <row r="1291" spans="6:9" x14ac:dyDescent="0.25">
      <c r="F1291" s="9"/>
      <c r="I1291" s="9"/>
    </row>
    <row r="1292" spans="6:9" x14ac:dyDescent="0.25">
      <c r="F1292" s="9"/>
      <c r="I1292" s="9"/>
    </row>
    <row r="1293" spans="6:9" x14ac:dyDescent="0.25">
      <c r="F1293" s="9"/>
      <c r="I1293" s="9"/>
    </row>
    <row r="1294" spans="6:9" x14ac:dyDescent="0.25">
      <c r="F1294" s="9"/>
      <c r="I1294" s="9"/>
    </row>
    <row r="1295" spans="6:9" x14ac:dyDescent="0.25">
      <c r="F1295" s="9"/>
      <c r="I1295" s="9"/>
    </row>
    <row r="1296" spans="6:9" x14ac:dyDescent="0.25">
      <c r="F1296" s="9"/>
      <c r="I1296" s="9"/>
    </row>
    <row r="1297" spans="6:9" x14ac:dyDescent="0.25">
      <c r="F1297" s="9"/>
      <c r="I1297" s="9"/>
    </row>
    <row r="1298" spans="6:9" x14ac:dyDescent="0.25">
      <c r="F1298" s="9"/>
      <c r="I1298" s="9"/>
    </row>
    <row r="1299" spans="6:9" x14ac:dyDescent="0.25">
      <c r="F1299" s="9"/>
      <c r="I1299" s="9"/>
    </row>
    <row r="1300" spans="6:9" x14ac:dyDescent="0.25">
      <c r="F1300" s="9"/>
      <c r="I1300" s="9"/>
    </row>
    <row r="1301" spans="6:9" x14ac:dyDescent="0.25">
      <c r="F1301" s="9"/>
      <c r="I1301" s="9"/>
    </row>
    <row r="1302" spans="6:9" x14ac:dyDescent="0.25">
      <c r="F1302" s="9"/>
      <c r="I1302" s="9"/>
    </row>
    <row r="1303" spans="6:9" x14ac:dyDescent="0.25">
      <c r="F1303" s="9"/>
      <c r="I1303" s="9"/>
    </row>
    <row r="1304" spans="6:9" x14ac:dyDescent="0.25">
      <c r="F1304" s="9"/>
      <c r="I1304" s="9"/>
    </row>
    <row r="1305" spans="6:9" x14ac:dyDescent="0.25">
      <c r="F1305" s="9"/>
      <c r="I1305" s="9"/>
    </row>
    <row r="1306" spans="6:9" x14ac:dyDescent="0.25">
      <c r="F1306" s="9"/>
      <c r="I1306" s="9"/>
    </row>
    <row r="1307" spans="6:9" x14ac:dyDescent="0.25">
      <c r="F1307" s="9"/>
      <c r="I1307" s="9"/>
    </row>
    <row r="1308" spans="6:9" x14ac:dyDescent="0.25">
      <c r="F1308" s="9"/>
      <c r="I1308" s="9"/>
    </row>
    <row r="1309" spans="6:9" x14ac:dyDescent="0.25">
      <c r="F1309" s="9"/>
      <c r="I1309" s="9"/>
    </row>
    <row r="1310" spans="6:9" x14ac:dyDescent="0.25">
      <c r="F1310" s="9"/>
      <c r="I1310" s="9"/>
    </row>
    <row r="1311" spans="6:9" x14ac:dyDescent="0.25">
      <c r="F1311" s="9"/>
      <c r="I1311" s="9"/>
    </row>
    <row r="1312" spans="6:9" x14ac:dyDescent="0.25">
      <c r="F1312" s="9"/>
      <c r="I1312" s="9"/>
    </row>
    <row r="1313" spans="6:9" x14ac:dyDescent="0.25">
      <c r="F1313" s="9"/>
      <c r="I1313" s="9"/>
    </row>
    <row r="1314" spans="6:9" x14ac:dyDescent="0.25">
      <c r="F1314" s="9"/>
      <c r="I1314" s="9"/>
    </row>
    <row r="1315" spans="6:9" x14ac:dyDescent="0.25">
      <c r="F1315" s="9"/>
      <c r="I1315" s="9"/>
    </row>
    <row r="1316" spans="6:9" x14ac:dyDescent="0.25">
      <c r="F1316" s="9"/>
      <c r="I1316" s="9"/>
    </row>
    <row r="1317" spans="6:9" x14ac:dyDescent="0.25">
      <c r="F1317" s="9"/>
      <c r="I1317" s="9"/>
    </row>
    <row r="1318" spans="6:9" x14ac:dyDescent="0.25">
      <c r="F1318" s="9"/>
      <c r="I1318" s="9"/>
    </row>
    <row r="1319" spans="6:9" x14ac:dyDescent="0.25">
      <c r="F1319" s="9"/>
      <c r="I1319" s="9"/>
    </row>
    <row r="1320" spans="6:9" x14ac:dyDescent="0.25">
      <c r="F1320" s="9"/>
      <c r="I1320" s="9"/>
    </row>
    <row r="1321" spans="6:9" x14ac:dyDescent="0.25">
      <c r="F1321" s="9"/>
      <c r="I1321" s="9"/>
    </row>
    <row r="1322" spans="6:9" x14ac:dyDescent="0.25">
      <c r="F1322" s="9"/>
      <c r="I1322" s="9"/>
    </row>
    <row r="1323" spans="6:9" x14ac:dyDescent="0.25">
      <c r="F1323" s="9"/>
      <c r="I1323" s="9"/>
    </row>
    <row r="1324" spans="6:9" x14ac:dyDescent="0.25">
      <c r="F1324" s="9"/>
      <c r="I1324" s="9"/>
    </row>
    <row r="1325" spans="6:9" x14ac:dyDescent="0.25">
      <c r="F1325" s="9"/>
      <c r="I1325" s="9"/>
    </row>
    <row r="1326" spans="6:9" x14ac:dyDescent="0.25">
      <c r="F1326" s="9"/>
      <c r="I1326" s="9"/>
    </row>
    <row r="1327" spans="6:9" x14ac:dyDescent="0.25">
      <c r="F1327" s="9"/>
      <c r="I1327" s="9"/>
    </row>
    <row r="1328" spans="6:9" x14ac:dyDescent="0.25">
      <c r="F1328" s="9"/>
      <c r="I1328" s="9"/>
    </row>
    <row r="1329" spans="6:9" x14ac:dyDescent="0.25">
      <c r="F1329" s="9"/>
      <c r="I1329" s="9"/>
    </row>
    <row r="1330" spans="6:9" x14ac:dyDescent="0.25">
      <c r="F1330" s="9"/>
      <c r="I1330" s="9"/>
    </row>
    <row r="1331" spans="6:9" x14ac:dyDescent="0.25">
      <c r="F1331" s="9"/>
      <c r="I1331" s="9"/>
    </row>
    <row r="1332" spans="6:9" x14ac:dyDescent="0.25">
      <c r="F1332" s="9"/>
      <c r="I1332" s="9"/>
    </row>
    <row r="1333" spans="6:9" x14ac:dyDescent="0.25">
      <c r="F1333" s="9"/>
      <c r="I1333" s="9"/>
    </row>
    <row r="1334" spans="6:9" x14ac:dyDescent="0.25">
      <c r="F1334" s="9"/>
      <c r="I1334" s="9"/>
    </row>
    <row r="1335" spans="6:9" x14ac:dyDescent="0.25">
      <c r="F1335" s="9"/>
      <c r="I1335" s="9"/>
    </row>
    <row r="1336" spans="6:9" x14ac:dyDescent="0.25">
      <c r="F1336" s="9"/>
      <c r="I1336" s="9"/>
    </row>
    <row r="1337" spans="6:9" x14ac:dyDescent="0.25">
      <c r="F1337" s="9"/>
      <c r="I1337" s="9"/>
    </row>
    <row r="1338" spans="6:9" x14ac:dyDescent="0.25">
      <c r="F1338" s="9"/>
      <c r="I1338" s="9"/>
    </row>
    <row r="1339" spans="6:9" x14ac:dyDescent="0.25">
      <c r="F1339" s="9"/>
      <c r="I1339" s="9"/>
    </row>
    <row r="1340" spans="6:9" x14ac:dyDescent="0.25">
      <c r="F1340" s="9"/>
      <c r="I1340" s="9"/>
    </row>
    <row r="1341" spans="6:9" x14ac:dyDescent="0.25">
      <c r="F1341" s="9"/>
      <c r="I1341" s="9"/>
    </row>
    <row r="1342" spans="6:9" x14ac:dyDescent="0.25">
      <c r="F1342" s="9"/>
      <c r="I1342" s="9"/>
    </row>
    <row r="1343" spans="6:9" x14ac:dyDescent="0.25">
      <c r="F1343" s="9"/>
      <c r="I1343" s="9"/>
    </row>
    <row r="1344" spans="6:9" x14ac:dyDescent="0.25">
      <c r="F1344" s="9"/>
      <c r="I1344" s="9"/>
    </row>
    <row r="1345" spans="6:9" x14ac:dyDescent="0.25">
      <c r="F1345" s="9"/>
      <c r="I1345" s="9"/>
    </row>
    <row r="1346" spans="6:9" x14ac:dyDescent="0.25">
      <c r="F1346" s="9"/>
      <c r="I1346" s="9"/>
    </row>
    <row r="1347" spans="6:9" x14ac:dyDescent="0.25">
      <c r="F1347" s="9"/>
      <c r="I1347" s="9"/>
    </row>
    <row r="1348" spans="6:9" x14ac:dyDescent="0.25">
      <c r="F1348" s="9"/>
      <c r="I1348" s="9"/>
    </row>
    <row r="1349" spans="6:9" x14ac:dyDescent="0.25">
      <c r="F1349" s="9"/>
      <c r="I1349" s="9"/>
    </row>
    <row r="1350" spans="6:9" x14ac:dyDescent="0.25">
      <c r="F1350" s="9"/>
      <c r="I1350" s="9"/>
    </row>
    <row r="1351" spans="6:9" x14ac:dyDescent="0.25">
      <c r="F1351" s="9"/>
      <c r="I1351" s="9"/>
    </row>
    <row r="1352" spans="6:9" x14ac:dyDescent="0.25">
      <c r="F1352" s="9"/>
      <c r="I1352" s="9"/>
    </row>
    <row r="1353" spans="6:9" x14ac:dyDescent="0.25">
      <c r="F1353" s="9"/>
      <c r="I1353" s="9"/>
    </row>
    <row r="1354" spans="6:9" x14ac:dyDescent="0.25">
      <c r="F1354" s="9"/>
      <c r="I1354" s="9"/>
    </row>
    <row r="1355" spans="6:9" x14ac:dyDescent="0.25">
      <c r="F1355" s="9"/>
      <c r="I1355" s="9"/>
    </row>
    <row r="1356" spans="6:9" x14ac:dyDescent="0.25">
      <c r="F1356" s="9"/>
      <c r="I1356" s="9"/>
    </row>
    <row r="1357" spans="6:9" x14ac:dyDescent="0.25">
      <c r="F1357" s="9"/>
      <c r="I1357" s="9"/>
    </row>
    <row r="1358" spans="6:9" x14ac:dyDescent="0.25">
      <c r="F1358" s="9"/>
      <c r="I1358" s="9"/>
    </row>
    <row r="1359" spans="6:9" x14ac:dyDescent="0.25">
      <c r="F1359" s="9"/>
      <c r="I1359" s="9"/>
    </row>
    <row r="1360" spans="6:9" x14ac:dyDescent="0.25">
      <c r="F1360" s="9"/>
      <c r="I1360" s="9"/>
    </row>
    <row r="1361" spans="6:9" x14ac:dyDescent="0.25">
      <c r="F1361" s="9"/>
      <c r="I1361" s="9"/>
    </row>
    <row r="1362" spans="6:9" x14ac:dyDescent="0.25">
      <c r="F1362" s="9"/>
      <c r="I1362" s="9"/>
    </row>
    <row r="1363" spans="6:9" x14ac:dyDescent="0.25">
      <c r="F1363" s="9"/>
      <c r="I1363" s="9"/>
    </row>
    <row r="1364" spans="6:9" x14ac:dyDescent="0.25">
      <c r="F1364" s="9"/>
      <c r="I1364" s="9"/>
    </row>
    <row r="1365" spans="6:9" x14ac:dyDescent="0.25">
      <c r="F1365" s="9"/>
      <c r="I1365" s="9"/>
    </row>
    <row r="1366" spans="6:9" x14ac:dyDescent="0.25">
      <c r="F1366" s="9"/>
      <c r="I1366" s="9"/>
    </row>
    <row r="1367" spans="6:9" x14ac:dyDescent="0.25">
      <c r="F1367" s="9"/>
      <c r="I1367" s="9"/>
    </row>
    <row r="1368" spans="6:9" x14ac:dyDescent="0.25">
      <c r="F1368" s="9"/>
      <c r="I1368" s="9"/>
    </row>
    <row r="1369" spans="6:9" x14ac:dyDescent="0.25">
      <c r="F1369" s="9"/>
      <c r="I1369" s="9"/>
    </row>
    <row r="1370" spans="6:9" x14ac:dyDescent="0.25">
      <c r="F1370" s="9"/>
      <c r="I1370" s="9"/>
    </row>
    <row r="1371" spans="6:9" x14ac:dyDescent="0.25">
      <c r="F1371" s="9"/>
      <c r="I1371" s="9"/>
    </row>
    <row r="1372" spans="6:9" x14ac:dyDescent="0.25">
      <c r="F1372" s="9"/>
      <c r="I1372" s="9"/>
    </row>
    <row r="1373" spans="6:9" x14ac:dyDescent="0.25">
      <c r="F1373" s="9"/>
      <c r="I1373" s="9"/>
    </row>
    <row r="1374" spans="6:9" x14ac:dyDescent="0.25">
      <c r="F1374" s="9"/>
      <c r="I1374" s="9"/>
    </row>
    <row r="1375" spans="6:9" x14ac:dyDescent="0.25">
      <c r="F1375" s="9"/>
      <c r="I1375" s="9"/>
    </row>
    <row r="1376" spans="6:9" x14ac:dyDescent="0.25">
      <c r="F1376" s="9"/>
      <c r="I1376" s="9"/>
    </row>
    <row r="1377" spans="6:9" x14ac:dyDescent="0.25">
      <c r="F1377" s="9"/>
      <c r="I1377" s="9"/>
    </row>
    <row r="1378" spans="6:9" x14ac:dyDescent="0.25">
      <c r="F1378" s="9"/>
      <c r="I1378" s="9"/>
    </row>
    <row r="1379" spans="6:9" x14ac:dyDescent="0.25">
      <c r="F1379" s="9"/>
      <c r="I1379" s="9"/>
    </row>
    <row r="1380" spans="6:9" x14ac:dyDescent="0.25">
      <c r="F1380" s="22"/>
      <c r="I1380" s="22"/>
    </row>
    <row r="1381" spans="6:9" x14ac:dyDescent="0.25">
      <c r="F1381" s="14">
        <v>1</v>
      </c>
      <c r="I1381" s="14">
        <v>1</v>
      </c>
    </row>
  </sheetData>
  <mergeCells count="2">
    <mergeCell ref="E2:G2"/>
    <mergeCell ref="H2:J2"/>
  </mergeCells>
  <dataValidations count="3">
    <dataValidation type="list" allowBlank="1" showInputMessage="1" showErrorMessage="1" sqref="E260:E453 F92:F93 F88 I92:I93 I88" xr:uid="{00000000-0002-0000-0300-000000000000}">
      <formula1>$W$6:$W$8</formula1>
    </dataValidation>
    <dataValidation type="list" allowBlank="1" showInputMessage="1" showErrorMessage="1" sqref="B168" xr:uid="{32478234-EA03-4D95-86E4-E513438CA17C}">
      <formula1>#REF!</formula1>
    </dataValidation>
    <dataValidation type="list" allowBlank="1" showInputMessage="1" showErrorMessage="1" sqref="F94:F1380 F89:F91 F4:F87 I94:I1380 I89:I91 I4:I87" xr:uid="{64E024DA-45E9-4DF2-AD33-866D11629154}">
      <formula1>$AL$6:$AL$8</formula1>
    </dataValidation>
  </dataValidations>
  <hyperlinks>
    <hyperlink ref="B93" r:id="rId1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63E8BB67-1E61-47B9-897A-E9A659673F8E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AA1381"/>
  <sheetViews>
    <sheetView showGridLines="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F16" sqref="F16"/>
    </sheetView>
  </sheetViews>
  <sheetFormatPr defaultRowHeight="15" x14ac:dyDescent="0.25"/>
  <cols>
    <col min="1" max="1" width="1.28515625" customWidth="1"/>
    <col min="2" max="2" width="22.28515625" customWidth="1"/>
    <col min="3" max="3" width="28.42578125" customWidth="1"/>
    <col min="4" max="4" width="12.7109375" customWidth="1"/>
    <col min="5" max="5" width="12.28515625" customWidth="1"/>
    <col min="6" max="6" width="12.140625" style="14" customWidth="1"/>
    <col min="7" max="8" width="12.28515625" customWidth="1"/>
    <col min="9" max="9" width="12.140625" style="14" customWidth="1"/>
    <col min="10" max="11" width="12.28515625" customWidth="1"/>
    <col min="12" max="12" width="12.140625" style="14" customWidth="1"/>
    <col min="13" max="13" width="12.28515625" customWidth="1"/>
    <col min="14" max="15" width="12.28515625" style="24" customWidth="1"/>
    <col min="16" max="16" width="13.5703125" style="24" bestFit="1" customWidth="1"/>
    <col min="17" max="17" width="19.7109375" bestFit="1" customWidth="1"/>
    <col min="27" max="27" width="21.28515625" customWidth="1"/>
  </cols>
  <sheetData>
    <row r="1" spans="2:27" ht="28.5" customHeight="1" x14ac:dyDescent="0.25">
      <c r="B1" s="30" t="s">
        <v>251</v>
      </c>
      <c r="C1" s="2"/>
      <c r="D1" s="2"/>
      <c r="E1" s="29" t="s">
        <v>17</v>
      </c>
      <c r="F1" s="1"/>
      <c r="G1" s="2"/>
      <c r="H1" s="2"/>
      <c r="I1" s="1"/>
      <c r="J1" s="2"/>
      <c r="K1" s="2"/>
      <c r="L1" s="1"/>
      <c r="M1" s="2"/>
      <c r="N1" s="28"/>
      <c r="O1" s="28"/>
      <c r="P1" s="28"/>
      <c r="Q1" s="2"/>
    </row>
    <row r="2" spans="2:27" ht="15.75" customHeight="1" x14ac:dyDescent="0.25">
      <c r="E2" s="67" t="s">
        <v>259</v>
      </c>
      <c r="F2" s="67"/>
      <c r="G2" s="67"/>
      <c r="H2" s="67" t="s">
        <v>260</v>
      </c>
      <c r="I2" s="67"/>
      <c r="J2" s="67"/>
      <c r="K2" s="67" t="s">
        <v>261</v>
      </c>
      <c r="L2" s="67"/>
      <c r="M2" s="67"/>
    </row>
    <row r="3" spans="2:27" s="13" customFormat="1" ht="29.25" customHeight="1" x14ac:dyDescent="0.25">
      <c r="B3" s="10" t="s">
        <v>4</v>
      </c>
      <c r="C3" s="11" t="s">
        <v>0</v>
      </c>
      <c r="D3" s="52" t="s">
        <v>53</v>
      </c>
      <c r="E3" s="15" t="s">
        <v>13</v>
      </c>
      <c r="F3" s="20" t="s">
        <v>14</v>
      </c>
      <c r="G3" s="16" t="s">
        <v>1</v>
      </c>
      <c r="H3" s="60"/>
      <c r="I3" s="20" t="s">
        <v>14</v>
      </c>
      <c r="J3" s="60"/>
      <c r="K3" s="19" t="s">
        <v>13</v>
      </c>
      <c r="L3" s="20" t="s">
        <v>14</v>
      </c>
      <c r="M3" s="20" t="s">
        <v>1</v>
      </c>
      <c r="N3" s="25" t="s">
        <v>12</v>
      </c>
      <c r="O3" s="25" t="s">
        <v>56</v>
      </c>
      <c r="P3" s="25" t="s">
        <v>11</v>
      </c>
      <c r="Q3" s="11" t="s">
        <v>55</v>
      </c>
    </row>
    <row r="4" spans="2:27" x14ac:dyDescent="0.25">
      <c r="B4" s="5" t="s">
        <v>253</v>
      </c>
      <c r="C4" s="5" t="s">
        <v>45</v>
      </c>
      <c r="D4" s="53">
        <f ca="1">IFERROR(NOW()-VLOOKUP(B4,Table6[[#All],[Employee Name]:[Date Joined]],3,0),"")</f>
        <v>9025.9386355324095</v>
      </c>
      <c r="E4" s="17"/>
      <c r="F4" s="44" t="s">
        <v>2</v>
      </c>
      <c r="G4" s="18"/>
      <c r="H4" s="61"/>
      <c r="I4" s="44" t="s">
        <v>2</v>
      </c>
      <c r="J4" s="61"/>
      <c r="K4" s="21"/>
      <c r="L4" s="44" t="s">
        <v>2</v>
      </c>
      <c r="M4" s="23"/>
      <c r="N4" s="26">
        <f>COUNTIF('Q4'!$F4:$M4,"yes")</f>
        <v>3</v>
      </c>
      <c r="O4" s="27">
        <f t="shared" ref="O4:O35" si="0">COUNTIF(E4:M4,"No")</f>
        <v>0</v>
      </c>
      <c r="P4" s="27">
        <f>N4+O4</f>
        <v>3</v>
      </c>
      <c r="Q4" s="8">
        <f>IFERROR('Q4'!$N4/'Q4'!$P4,"")</f>
        <v>1</v>
      </c>
      <c r="T4" t="str">
        <f>IFERROR(IF((DATE(2023,10,1) - VLOOKUP(B4,Table6[],3,0)) &lt;=365,"Y","N"),"N")</f>
        <v>N</v>
      </c>
    </row>
    <row r="5" spans="2:27" x14ac:dyDescent="0.25">
      <c r="B5" s="5" t="s">
        <v>58</v>
      </c>
      <c r="C5" s="5" t="s">
        <v>35</v>
      </c>
      <c r="D5" s="53">
        <f ca="1">IFERROR(NOW()-VLOOKUP(B5,Table6[[#All],[Employee Name]:[Date Joined]],3,0),"")</f>
        <v>601.93863553240953</v>
      </c>
      <c r="E5" s="17"/>
      <c r="F5" s="45" t="s">
        <v>3</v>
      </c>
      <c r="G5" s="21"/>
      <c r="H5" s="21"/>
      <c r="I5" s="45" t="s">
        <v>3</v>
      </c>
      <c r="J5" s="21"/>
      <c r="K5" s="21"/>
      <c r="L5" s="45" t="s">
        <v>3</v>
      </c>
      <c r="M5" s="23"/>
      <c r="N5" s="26">
        <f>COUNTIF('Q4'!$F5:$M5,"yes")</f>
        <v>0</v>
      </c>
      <c r="O5" s="27">
        <f t="shared" si="0"/>
        <v>3</v>
      </c>
      <c r="P5" s="27">
        <f t="shared" ref="P5:P65" si="1">N5+O5</f>
        <v>3</v>
      </c>
      <c r="Q5" s="8">
        <f>IFERROR('Q4'!$N5/'Q4'!$P5,"")</f>
        <v>0</v>
      </c>
      <c r="T5" t="str">
        <f>IFERROR(IF((DATE(2023,10,1) - VLOOKUP(B5,Table6[],3,0)) &lt;=365,"Y","N"),"N")</f>
        <v>N</v>
      </c>
      <c r="AA5" s="3" t="s">
        <v>15</v>
      </c>
    </row>
    <row r="6" spans="2:27" x14ac:dyDescent="0.25">
      <c r="B6" s="5" t="s">
        <v>59</v>
      </c>
      <c r="C6" s="5" t="s">
        <v>19</v>
      </c>
      <c r="D6" s="53">
        <f ca="1">IFERROR(NOW()-VLOOKUP(B6,Table6[[#All],[Employee Name]:[Date Joined]],3,0),"")</f>
        <v>699.93863553240953</v>
      </c>
      <c r="E6" s="17"/>
      <c r="F6" s="44" t="s">
        <v>2</v>
      </c>
      <c r="G6" s="21"/>
      <c r="H6" s="21"/>
      <c r="I6" s="44" t="s">
        <v>2</v>
      </c>
      <c r="J6" s="21"/>
      <c r="K6" s="21"/>
      <c r="L6" s="44" t="s">
        <v>2</v>
      </c>
      <c r="M6" s="23"/>
      <c r="N6" s="26">
        <f>COUNTIF('Q4'!$F6:$M6,"yes")</f>
        <v>3</v>
      </c>
      <c r="O6" s="27">
        <f t="shared" si="0"/>
        <v>0</v>
      </c>
      <c r="P6" s="27">
        <f t="shared" si="1"/>
        <v>3</v>
      </c>
      <c r="Q6" s="8">
        <f>IFERROR('Q4'!$N6/'Q4'!$P6,"")</f>
        <v>1</v>
      </c>
      <c r="T6" t="str">
        <f>IFERROR(IF((DATE(2023,10,1) - VLOOKUP(B6,Table6[],3,0)) &lt;=365,"Y","N"),"N")</f>
        <v>N</v>
      </c>
      <c r="AA6" t="s">
        <v>2</v>
      </c>
    </row>
    <row r="7" spans="2:27" x14ac:dyDescent="0.25">
      <c r="B7" s="5" t="s">
        <v>60</v>
      </c>
      <c r="C7" s="5" t="s">
        <v>19</v>
      </c>
      <c r="D7" s="53">
        <f ca="1">IFERROR(NOW()-VLOOKUP(B7,Table6[[#All],[Employee Name]:[Date Joined]],3,0),"")</f>
        <v>541.93863553240953</v>
      </c>
      <c r="E7" s="17"/>
      <c r="F7" s="44" t="s">
        <v>2</v>
      </c>
      <c r="G7" s="21"/>
      <c r="H7" s="21"/>
      <c r="I7" s="45" t="s">
        <v>3</v>
      </c>
      <c r="J7" s="21"/>
      <c r="K7" s="21"/>
      <c r="L7" s="45" t="s">
        <v>3</v>
      </c>
      <c r="M7" s="23"/>
      <c r="N7" s="26">
        <f>COUNTIF('Q4'!$F7:$M7,"yes")</f>
        <v>1</v>
      </c>
      <c r="O7" s="27">
        <f t="shared" si="0"/>
        <v>2</v>
      </c>
      <c r="P7" s="27">
        <f t="shared" si="1"/>
        <v>3</v>
      </c>
      <c r="Q7" s="8">
        <f>IFERROR('Q4'!$N7/'Q4'!$P7,"")</f>
        <v>0.33333333333333331</v>
      </c>
      <c r="T7" t="str">
        <f>IFERROR(IF((DATE(2023,10,1) - VLOOKUP(B7,Table6[],3,0)) &lt;=365,"Y","N"),"N")</f>
        <v>N</v>
      </c>
      <c r="AA7" t="s">
        <v>3</v>
      </c>
    </row>
    <row r="8" spans="2:27" x14ac:dyDescent="0.25">
      <c r="B8" s="5" t="s">
        <v>61</v>
      </c>
      <c r="C8" s="5" t="s">
        <v>20</v>
      </c>
      <c r="D8" s="53">
        <f ca="1">IFERROR(NOW()-VLOOKUP(B8,Table6[[#All],[Employee Name]:[Date Joined]],3,0),"")</f>
        <v>1154.9386355324095</v>
      </c>
      <c r="E8" s="17"/>
      <c r="F8" s="44" t="s">
        <v>2</v>
      </c>
      <c r="G8" s="21"/>
      <c r="H8" s="21"/>
      <c r="I8" s="45" t="s">
        <v>3</v>
      </c>
      <c r="J8" s="21"/>
      <c r="K8" s="21"/>
      <c r="L8" s="45" t="s">
        <v>3</v>
      </c>
      <c r="M8" s="23"/>
      <c r="N8" s="26">
        <f>COUNTIF('Q4'!$F8:$M8,"yes")</f>
        <v>1</v>
      </c>
      <c r="O8" s="27">
        <f t="shared" si="0"/>
        <v>2</v>
      </c>
      <c r="P8" s="27">
        <f t="shared" si="1"/>
        <v>3</v>
      </c>
      <c r="Q8" s="8">
        <f>IFERROR('Q4'!$N8/'Q4'!$P8,"")</f>
        <v>0.33333333333333331</v>
      </c>
      <c r="T8" t="str">
        <f>IFERROR(IF((DATE(2023,10,1) - VLOOKUP(B8,Table6[],3,0)) &lt;=365,"Y","N"),"N")</f>
        <v>N</v>
      </c>
    </row>
    <row r="9" spans="2:27" x14ac:dyDescent="0.25">
      <c r="B9" s="5" t="s">
        <v>62</v>
      </c>
      <c r="C9" s="5" t="s">
        <v>20</v>
      </c>
      <c r="D9" s="53">
        <f ca="1">IFERROR(NOW()-VLOOKUP(B9,Table6[[#All],[Employee Name]:[Date Joined]],3,0),"")</f>
        <v>1012.9386355324095</v>
      </c>
      <c r="E9" s="17"/>
      <c r="F9" s="44" t="s">
        <v>2</v>
      </c>
      <c r="G9" s="21"/>
      <c r="H9" s="21"/>
      <c r="I9" s="45" t="s">
        <v>3</v>
      </c>
      <c r="J9" s="21"/>
      <c r="K9" s="21"/>
      <c r="L9" s="45" t="s">
        <v>3</v>
      </c>
      <c r="M9" s="23"/>
      <c r="N9" s="26">
        <f>COUNTIF('Q4'!$F9:$M9,"yes")</f>
        <v>1</v>
      </c>
      <c r="O9" s="27">
        <f t="shared" si="0"/>
        <v>2</v>
      </c>
      <c r="P9" s="27">
        <f t="shared" si="1"/>
        <v>3</v>
      </c>
      <c r="Q9" s="8">
        <f>IFERROR('Q4'!$N9/'Q4'!$P9,"")</f>
        <v>0.33333333333333331</v>
      </c>
      <c r="T9" t="str">
        <f>IFERROR(IF((DATE(2023,10,1) - VLOOKUP(B9,Table6[],3,0)) &lt;=365,"Y","N"),"N")</f>
        <v>N</v>
      </c>
    </row>
    <row r="10" spans="2:27" x14ac:dyDescent="0.25">
      <c r="B10" s="5" t="s">
        <v>63</v>
      </c>
      <c r="C10" s="5" t="s">
        <v>20</v>
      </c>
      <c r="D10" s="53">
        <f ca="1">IFERROR(NOW()-VLOOKUP(B10,Table6[[#All],[Employee Name]:[Date Joined]],3,0),"")</f>
        <v>433.93863553240953</v>
      </c>
      <c r="E10" s="17"/>
      <c r="F10" s="44" t="s">
        <v>2</v>
      </c>
      <c r="G10" s="21"/>
      <c r="H10" s="21"/>
      <c r="I10" s="45" t="s">
        <v>3</v>
      </c>
      <c r="J10" s="21"/>
      <c r="K10" s="21"/>
      <c r="L10" s="45" t="s">
        <v>3</v>
      </c>
      <c r="M10" s="23"/>
      <c r="N10" s="26">
        <f>COUNTIF('Q4'!$F10:$M10,"yes")</f>
        <v>1</v>
      </c>
      <c r="O10" s="27">
        <f t="shared" si="0"/>
        <v>2</v>
      </c>
      <c r="P10" s="27">
        <f t="shared" si="1"/>
        <v>3</v>
      </c>
      <c r="Q10" s="8">
        <f>IFERROR('Q4'!$N10/'Q4'!$P10,"")</f>
        <v>0.33333333333333331</v>
      </c>
      <c r="T10" t="str">
        <f>IFERROR(IF((DATE(2023,10,1) - VLOOKUP(B10,Table6[],3,0)) &lt;=365,"Y","N"),"N")</f>
        <v>Y</v>
      </c>
    </row>
    <row r="11" spans="2:27" x14ac:dyDescent="0.25">
      <c r="B11" s="5" t="s">
        <v>64</v>
      </c>
      <c r="C11" s="5" t="s">
        <v>21</v>
      </c>
      <c r="D11" s="53">
        <f ca="1">IFERROR(NOW()-VLOOKUP(B11,Table6[[#All],[Employee Name]:[Date Joined]],3,0),"")</f>
        <v>1656.9386355324095</v>
      </c>
      <c r="E11" s="17"/>
      <c r="F11" s="44" t="s">
        <v>2</v>
      </c>
      <c r="G11" s="21"/>
      <c r="H11" s="21"/>
      <c r="I11" s="44" t="s">
        <v>2</v>
      </c>
      <c r="J11" s="21"/>
      <c r="K11" s="21"/>
      <c r="L11" s="44" t="s">
        <v>2</v>
      </c>
      <c r="M11" s="23"/>
      <c r="N11" s="26">
        <f>COUNTIF('Q4'!$F11:$M11,"yes")</f>
        <v>3</v>
      </c>
      <c r="O11" s="27">
        <f t="shared" si="0"/>
        <v>0</v>
      </c>
      <c r="P11" s="27">
        <f t="shared" ref="P11" si="2">N11+O11</f>
        <v>3</v>
      </c>
      <c r="Q11" s="8">
        <f>IFERROR('Q4'!$N11/'Q4'!$P11,"")</f>
        <v>1</v>
      </c>
      <c r="T11" t="str">
        <f>IFERROR(IF((DATE(2023,10,1) - VLOOKUP(B11,Table6[],3,0)) &lt;=365,"Y","N"),"N")</f>
        <v>N</v>
      </c>
    </row>
    <row r="12" spans="2:27" x14ac:dyDescent="0.25">
      <c r="B12" s="5" t="s">
        <v>65</v>
      </c>
      <c r="C12" s="5" t="s">
        <v>21</v>
      </c>
      <c r="D12" s="53">
        <f ca="1">IFERROR(NOW()-VLOOKUP(B12,Table6[[#All],[Employee Name]:[Date Joined]],3,0),"")</f>
        <v>293.93863553240953</v>
      </c>
      <c r="E12" s="17"/>
      <c r="F12" s="44" t="s">
        <v>2</v>
      </c>
      <c r="G12" s="21"/>
      <c r="H12" s="21"/>
      <c r="I12" s="44" t="s">
        <v>2</v>
      </c>
      <c r="J12" s="21"/>
      <c r="K12" s="21"/>
      <c r="L12" s="44" t="s">
        <v>2</v>
      </c>
      <c r="M12" s="23"/>
      <c r="N12" s="26">
        <f>COUNTIF('Q4'!$F12:$M12,"yes")</f>
        <v>3</v>
      </c>
      <c r="O12" s="27">
        <f t="shared" si="0"/>
        <v>0</v>
      </c>
      <c r="P12" s="27">
        <f t="shared" si="1"/>
        <v>3</v>
      </c>
      <c r="Q12" s="8">
        <f>IFERROR('Q4'!$N12/'Q4'!$P12,"")</f>
        <v>1</v>
      </c>
      <c r="T12" t="str">
        <f>IFERROR(IF((DATE(2023,10,1) - VLOOKUP(B12,Table6[],3,0)) &lt;=365,"Y","N"),"N")</f>
        <v>Y</v>
      </c>
    </row>
    <row r="13" spans="2:27" x14ac:dyDescent="0.25">
      <c r="B13" s="5" t="s">
        <v>67</v>
      </c>
      <c r="C13" s="5" t="s">
        <v>21</v>
      </c>
      <c r="D13" s="53">
        <f ca="1">IFERROR(NOW()-VLOOKUP(B13,Table6[[#All],[Employee Name]:[Date Joined]],3,0),"")</f>
        <v>244.93863553240953</v>
      </c>
      <c r="E13" s="17"/>
      <c r="F13" s="44" t="s">
        <v>2</v>
      </c>
      <c r="G13" s="21"/>
      <c r="H13" s="21"/>
      <c r="I13" s="44" t="s">
        <v>2</v>
      </c>
      <c r="J13" s="21"/>
      <c r="K13" s="21"/>
      <c r="L13" s="44" t="s">
        <v>2</v>
      </c>
      <c r="M13" s="23"/>
      <c r="N13" s="26">
        <f>COUNTIF('Q4'!$F13:$M13,"yes")</f>
        <v>3</v>
      </c>
      <c r="O13" s="27">
        <f t="shared" si="0"/>
        <v>0</v>
      </c>
      <c r="P13" s="27">
        <f t="shared" si="1"/>
        <v>3</v>
      </c>
      <c r="Q13" s="8">
        <f>IFERROR('Q4'!$N13/'Q4'!$P13,"")</f>
        <v>1</v>
      </c>
      <c r="T13" t="str">
        <f>IFERROR(IF((DATE(2023,10,1) - VLOOKUP(B13,Table6[],3,0)) &lt;=365,"Y","N"),"N")</f>
        <v>Y</v>
      </c>
    </row>
    <row r="14" spans="2:27" x14ac:dyDescent="0.25">
      <c r="B14" s="5" t="s">
        <v>68</v>
      </c>
      <c r="C14" s="5" t="s">
        <v>8</v>
      </c>
      <c r="D14" s="53">
        <f ca="1">IFERROR(NOW()-VLOOKUP(B14,Table6[[#All],[Employee Name]:[Date Joined]],3,0),"")</f>
        <v>1383.9386355324095</v>
      </c>
      <c r="E14" s="17"/>
      <c r="F14" s="44" t="s">
        <v>2</v>
      </c>
      <c r="G14" s="21"/>
      <c r="H14" s="21"/>
      <c r="I14" s="45" t="s">
        <v>3</v>
      </c>
      <c r="J14" s="21"/>
      <c r="K14" s="21"/>
      <c r="L14" s="45" t="s">
        <v>3</v>
      </c>
      <c r="M14" s="23"/>
      <c r="N14" s="26">
        <f>COUNTIF('Q4'!$F14:$M14,"yes")</f>
        <v>1</v>
      </c>
      <c r="O14" s="27">
        <f t="shared" si="0"/>
        <v>2</v>
      </c>
      <c r="P14" s="27">
        <f t="shared" si="1"/>
        <v>3</v>
      </c>
      <c r="Q14" s="8">
        <f>IFERROR('Q4'!$N14/'Q4'!$P14,"")</f>
        <v>0.33333333333333331</v>
      </c>
      <c r="T14" t="str">
        <f>IFERROR(IF((DATE(2023,10,1) - VLOOKUP(B14,Table6[],3,0)) &lt;=365,"Y","N"),"N")</f>
        <v>N</v>
      </c>
    </row>
    <row r="15" spans="2:27" x14ac:dyDescent="0.25">
      <c r="B15" s="5" t="s">
        <v>69</v>
      </c>
      <c r="C15" s="5" t="s">
        <v>8</v>
      </c>
      <c r="D15" s="53">
        <f ca="1">IFERROR(NOW()-VLOOKUP(B15,Table6[[#All],[Employee Name]:[Date Joined]],3,0),"")</f>
        <v>1091.9386355324095</v>
      </c>
      <c r="E15" s="17"/>
      <c r="F15" s="44" t="s">
        <v>2</v>
      </c>
      <c r="G15" s="21"/>
      <c r="H15" s="21"/>
      <c r="I15" s="45" t="s">
        <v>3</v>
      </c>
      <c r="J15" s="21"/>
      <c r="K15" s="21"/>
      <c r="L15" s="45" t="s">
        <v>3</v>
      </c>
      <c r="M15" s="23"/>
      <c r="N15" s="26">
        <f>COUNTIF('Q4'!$F15:$M15,"yes")</f>
        <v>1</v>
      </c>
      <c r="O15" s="27">
        <f t="shared" si="0"/>
        <v>2</v>
      </c>
      <c r="P15" s="27">
        <f t="shared" si="1"/>
        <v>3</v>
      </c>
      <c r="Q15" s="8">
        <f>IFERROR('Q4'!$N15/'Q4'!$P15,"")</f>
        <v>0.33333333333333331</v>
      </c>
      <c r="T15" t="str">
        <f>IFERROR(IF((DATE(2023,10,1) - VLOOKUP(B15,Table6[],3,0)) &lt;=365,"Y","N"),"N")</f>
        <v>N</v>
      </c>
    </row>
    <row r="16" spans="2:27" x14ac:dyDescent="0.25">
      <c r="B16" s="5" t="s">
        <v>246</v>
      </c>
      <c r="C16" s="5" t="s">
        <v>22</v>
      </c>
      <c r="D16" s="53">
        <f ca="1">IFERROR(NOW()-VLOOKUP(B16,Table6[[#All],[Employee Name]:[Date Joined]],3,0),"")</f>
        <v>363.93863553240953</v>
      </c>
      <c r="E16" s="17"/>
      <c r="F16" s="44" t="s">
        <v>2</v>
      </c>
      <c r="G16" s="21"/>
      <c r="H16" s="21"/>
      <c r="I16" s="44" t="s">
        <v>2</v>
      </c>
      <c r="J16" s="21"/>
      <c r="K16" s="21"/>
      <c r="L16" s="44" t="s">
        <v>2</v>
      </c>
      <c r="M16" s="23"/>
      <c r="N16" s="26">
        <f>COUNTIF('Q4'!$F16:$M16,"yes")</f>
        <v>3</v>
      </c>
      <c r="O16" s="27">
        <f t="shared" si="0"/>
        <v>0</v>
      </c>
      <c r="P16" s="27">
        <f t="shared" si="1"/>
        <v>3</v>
      </c>
      <c r="Q16" s="8">
        <f>IFERROR('Q4'!$N16/'Q4'!$P16,"")</f>
        <v>1</v>
      </c>
      <c r="T16" t="str">
        <f>IFERROR(IF((DATE(2023,10,1) - VLOOKUP(B16,Table6[],3,0)) &lt;=365,"Y","N"),"N")</f>
        <v>Y</v>
      </c>
    </row>
    <row r="17" spans="2:20" x14ac:dyDescent="0.25">
      <c r="B17" s="5" t="s">
        <v>71</v>
      </c>
      <c r="C17" s="5" t="s">
        <v>22</v>
      </c>
      <c r="D17" s="53">
        <f ca="1">IFERROR(NOW()-VLOOKUP(B17,Table6[[#All],[Employee Name]:[Date Joined]],3,0),"")</f>
        <v>1469.9386355324095</v>
      </c>
      <c r="E17" s="17"/>
      <c r="F17" s="44" t="s">
        <v>2</v>
      </c>
      <c r="G17" s="21"/>
      <c r="H17" s="21"/>
      <c r="I17" s="45" t="s">
        <v>3</v>
      </c>
      <c r="J17" s="21"/>
      <c r="K17" s="21"/>
      <c r="L17" s="45" t="s">
        <v>3</v>
      </c>
      <c r="M17" s="23"/>
      <c r="N17" s="26">
        <f>COUNTIF('Q4'!$F17:$M17,"yes")</f>
        <v>1</v>
      </c>
      <c r="O17" s="27">
        <f t="shared" si="0"/>
        <v>2</v>
      </c>
      <c r="P17" s="27">
        <f t="shared" si="1"/>
        <v>3</v>
      </c>
      <c r="Q17" s="8">
        <f>IFERROR('Q4'!$N17/'Q4'!$P17,"")</f>
        <v>0.33333333333333331</v>
      </c>
      <c r="T17" t="str">
        <f>IFERROR(IF((DATE(2023,10,1) - VLOOKUP(B17,Table6[],3,0)) &lt;=365,"Y","N"),"N")</f>
        <v>N</v>
      </c>
    </row>
    <row r="18" spans="2:20" x14ac:dyDescent="0.25">
      <c r="B18" s="5" t="s">
        <v>72</v>
      </c>
      <c r="C18" s="5" t="s">
        <v>22</v>
      </c>
      <c r="D18" s="53">
        <f ca="1">IFERROR(NOW()-VLOOKUP(B18,Table6[[#All],[Employee Name]:[Date Joined]],3,0),"")</f>
        <v>1469.9386355324095</v>
      </c>
      <c r="E18" s="17"/>
      <c r="F18" s="44" t="s">
        <v>2</v>
      </c>
      <c r="G18" s="21"/>
      <c r="H18" s="21"/>
      <c r="I18" s="45" t="s">
        <v>3</v>
      </c>
      <c r="J18" s="21"/>
      <c r="K18" s="21"/>
      <c r="L18" s="45" t="s">
        <v>3</v>
      </c>
      <c r="M18" s="23"/>
      <c r="N18" s="26">
        <f>COUNTIF('Q4'!$F18:$M18,"yes")</f>
        <v>1</v>
      </c>
      <c r="O18" s="27">
        <f t="shared" si="0"/>
        <v>2</v>
      </c>
      <c r="P18" s="27">
        <f t="shared" si="1"/>
        <v>3</v>
      </c>
      <c r="Q18" s="8">
        <f>IFERROR('Q4'!$N18/'Q4'!$P18,"")</f>
        <v>0.33333333333333331</v>
      </c>
      <c r="T18" t="str">
        <f>IFERROR(IF((DATE(2023,10,1) - VLOOKUP(B18,Table6[],3,0)) &lt;=365,"Y","N"),"N")</f>
        <v>N</v>
      </c>
    </row>
    <row r="19" spans="2:20" x14ac:dyDescent="0.25">
      <c r="B19" s="5" t="s">
        <v>75</v>
      </c>
      <c r="C19" s="5" t="s">
        <v>23</v>
      </c>
      <c r="D19" s="53">
        <f ca="1">IFERROR(NOW()-VLOOKUP(B19,Table6[[#All],[Employee Name]:[Date Joined]],3,0),"")</f>
        <v>627.93863553240953</v>
      </c>
      <c r="E19" s="17"/>
      <c r="F19" s="44" t="s">
        <v>2</v>
      </c>
      <c r="G19" s="21"/>
      <c r="H19" s="21"/>
      <c r="I19" s="44" t="s">
        <v>2</v>
      </c>
      <c r="J19" s="21"/>
      <c r="K19" s="21"/>
      <c r="L19" s="44" t="s">
        <v>2</v>
      </c>
      <c r="M19" s="23"/>
      <c r="N19" s="26">
        <f>COUNTIF('Q4'!$F19:$M19,"yes")</f>
        <v>3</v>
      </c>
      <c r="O19" s="27">
        <f t="shared" si="0"/>
        <v>0</v>
      </c>
      <c r="P19" s="27">
        <f t="shared" si="1"/>
        <v>3</v>
      </c>
      <c r="Q19" s="8">
        <f>IFERROR('Q4'!$N19/'Q4'!$P19,"")</f>
        <v>1</v>
      </c>
      <c r="T19" t="str">
        <f>IFERROR(IF((DATE(2023,10,1) - VLOOKUP(B19,Table6[],3,0)) &lt;=365,"Y","N"),"N")</f>
        <v>N</v>
      </c>
    </row>
    <row r="20" spans="2:20" x14ac:dyDescent="0.25">
      <c r="B20" s="5" t="s">
        <v>76</v>
      </c>
      <c r="C20" s="5" t="s">
        <v>23</v>
      </c>
      <c r="D20" s="53">
        <f ca="1">IFERROR(NOW()-VLOOKUP(B20,Table6[[#All],[Employee Name]:[Date Joined]],3,0),"")</f>
        <v>993.93863553240953</v>
      </c>
      <c r="E20" s="17"/>
      <c r="F20" s="44" t="s">
        <v>2</v>
      </c>
      <c r="G20" s="21"/>
      <c r="H20" s="21"/>
      <c r="I20" s="45" t="s">
        <v>3</v>
      </c>
      <c r="J20" s="21"/>
      <c r="K20" s="21"/>
      <c r="L20" s="44" t="s">
        <v>2</v>
      </c>
      <c r="M20" s="23"/>
      <c r="N20" s="26">
        <f>COUNTIF('Q4'!$F20:$M20,"yes")</f>
        <v>2</v>
      </c>
      <c r="O20" s="27">
        <f t="shared" si="0"/>
        <v>1</v>
      </c>
      <c r="P20" s="27">
        <f t="shared" si="1"/>
        <v>3</v>
      </c>
      <c r="Q20" s="8">
        <f>IFERROR('Q4'!$N20/'Q4'!$P20,"")</f>
        <v>0.66666666666666663</v>
      </c>
      <c r="T20" t="str">
        <f>IFERROR(IF((DATE(2023,10,1) - VLOOKUP(B20,Table6[],3,0)) &lt;=365,"Y","N"),"N")</f>
        <v>N</v>
      </c>
    </row>
    <row r="21" spans="2:20" x14ac:dyDescent="0.25">
      <c r="B21" s="5" t="s">
        <v>77</v>
      </c>
      <c r="C21" s="5" t="s">
        <v>23</v>
      </c>
      <c r="D21" s="53">
        <f ca="1">IFERROR(NOW()-VLOOKUP(B21,Table6[[#All],[Employee Name]:[Date Joined]],3,0),"")</f>
        <v>748.93863553240953</v>
      </c>
      <c r="E21" s="17"/>
      <c r="F21" s="44" t="s">
        <v>2</v>
      </c>
      <c r="G21" s="21"/>
      <c r="H21" s="21"/>
      <c r="I21" s="44" t="s">
        <v>2</v>
      </c>
      <c r="J21" s="21"/>
      <c r="K21" s="21"/>
      <c r="L21" s="44" t="s">
        <v>2</v>
      </c>
      <c r="M21" s="23"/>
      <c r="N21" s="26">
        <f>COUNTIF('Q4'!$F21:$M21,"yes")</f>
        <v>3</v>
      </c>
      <c r="O21" s="27">
        <f t="shared" si="0"/>
        <v>0</v>
      </c>
      <c r="P21" s="27">
        <f t="shared" si="1"/>
        <v>3</v>
      </c>
      <c r="Q21" s="8">
        <f>IFERROR('Q4'!$N21/'Q4'!$P21,"")</f>
        <v>1</v>
      </c>
      <c r="T21" t="str">
        <f>IFERROR(IF((DATE(2023,10,1) - VLOOKUP(B21,Table6[],3,0)) &lt;=365,"Y","N"),"N")</f>
        <v>N</v>
      </c>
    </row>
    <row r="22" spans="2:20" x14ac:dyDescent="0.25">
      <c r="B22" s="5" t="s">
        <v>74</v>
      </c>
      <c r="C22" s="5" t="s">
        <v>23</v>
      </c>
      <c r="D22" s="53">
        <f ca="1">IFERROR(NOW()-VLOOKUP(B22,Table6[[#All],[Employee Name]:[Date Joined]],3,0),"")</f>
        <v>195.93863553240953</v>
      </c>
      <c r="E22" s="17"/>
      <c r="F22" s="44" t="s">
        <v>2</v>
      </c>
      <c r="G22" s="21"/>
      <c r="H22" s="21"/>
      <c r="I22" s="44" t="s">
        <v>2</v>
      </c>
      <c r="J22" s="21"/>
      <c r="K22" s="21"/>
      <c r="L22" s="44" t="s">
        <v>2</v>
      </c>
      <c r="M22" s="23"/>
      <c r="N22" s="26">
        <f>COUNTIF('Q4'!$F22:$M22,"yes")</f>
        <v>3</v>
      </c>
      <c r="O22" s="27">
        <f t="shared" si="0"/>
        <v>0</v>
      </c>
      <c r="P22" s="27">
        <f t="shared" si="1"/>
        <v>3</v>
      </c>
      <c r="Q22" s="8">
        <f>IFERROR('Q4'!$N22/'Q4'!$P22,"")</f>
        <v>1</v>
      </c>
      <c r="T22" t="str">
        <f>IFERROR(IF((DATE(2023,10,1) - VLOOKUP(B22,Table6[],3,0)) &lt;=365,"Y","N"),"N")</f>
        <v>Y</v>
      </c>
    </row>
    <row r="23" spans="2:20" x14ac:dyDescent="0.25">
      <c r="B23" s="5" t="s">
        <v>78</v>
      </c>
      <c r="C23" s="5" t="s">
        <v>23</v>
      </c>
      <c r="D23" s="53">
        <f ca="1">IFERROR(NOW()-VLOOKUP(B23,Table6[[#All],[Employee Name]:[Date Joined]],3,0),"")</f>
        <v>389.93863553240953</v>
      </c>
      <c r="E23" s="17"/>
      <c r="F23" s="44" t="s">
        <v>2</v>
      </c>
      <c r="G23" s="21"/>
      <c r="H23" s="21"/>
      <c r="I23" s="44" t="s">
        <v>2</v>
      </c>
      <c r="J23" s="21"/>
      <c r="K23" s="21"/>
      <c r="L23" s="44" t="s">
        <v>2</v>
      </c>
      <c r="M23" s="23"/>
      <c r="N23" s="26">
        <f>COUNTIF('Q4'!$F23:$M23,"yes")</f>
        <v>3</v>
      </c>
      <c r="O23" s="27">
        <f t="shared" si="0"/>
        <v>0</v>
      </c>
      <c r="P23" s="27">
        <f t="shared" si="1"/>
        <v>3</v>
      </c>
      <c r="Q23" s="8">
        <f>IFERROR('Q4'!$N23/'Q4'!$P23,"")</f>
        <v>1</v>
      </c>
      <c r="T23" t="str">
        <f>IFERROR(IF((DATE(2023,10,1) - VLOOKUP(B23,Table6[],3,0)) &lt;=365,"Y","N"),"N")</f>
        <v>Y</v>
      </c>
    </row>
    <row r="24" spans="2:20" x14ac:dyDescent="0.25">
      <c r="B24" s="5" t="s">
        <v>79</v>
      </c>
      <c r="C24" s="5" t="s">
        <v>24</v>
      </c>
      <c r="D24" s="53">
        <f ca="1">IFERROR(NOW()-VLOOKUP(B24,Table6[[#All],[Employee Name]:[Date Joined]],3,0),"")</f>
        <v>558.93863553240953</v>
      </c>
      <c r="E24" s="17"/>
      <c r="F24" s="44" t="s">
        <v>2</v>
      </c>
      <c r="G24" s="21"/>
      <c r="H24" s="21"/>
      <c r="I24" s="45" t="s">
        <v>3</v>
      </c>
      <c r="J24" s="21"/>
      <c r="K24" s="21"/>
      <c r="L24" s="44" t="s">
        <v>2</v>
      </c>
      <c r="M24" s="23"/>
      <c r="N24" s="26">
        <f>COUNTIF('Q4'!$F24:$M24,"yes")</f>
        <v>2</v>
      </c>
      <c r="O24" s="27">
        <f t="shared" si="0"/>
        <v>1</v>
      </c>
      <c r="P24" s="27">
        <f t="shared" si="1"/>
        <v>3</v>
      </c>
      <c r="Q24" s="8">
        <f>IFERROR('Q4'!$N24/'Q4'!$P24,"")</f>
        <v>0.66666666666666663</v>
      </c>
      <c r="T24" t="str">
        <f>IFERROR(IF((DATE(2023,10,1) - VLOOKUP(B24,Table6[],3,0)) &lt;=365,"Y","N"),"N")</f>
        <v>N</v>
      </c>
    </row>
    <row r="25" spans="2:20" x14ac:dyDescent="0.25">
      <c r="B25" s="5" t="s">
        <v>80</v>
      </c>
      <c r="C25" s="5" t="s">
        <v>24</v>
      </c>
      <c r="D25" s="53">
        <f ca="1">IFERROR(NOW()-VLOOKUP(B25,Table6[[#All],[Employee Name]:[Date Joined]],3,0),"")</f>
        <v>573.93863553240953</v>
      </c>
      <c r="E25" s="17"/>
      <c r="F25" s="44" t="s">
        <v>2</v>
      </c>
      <c r="G25" s="21"/>
      <c r="H25" s="21"/>
      <c r="I25" s="45" t="s">
        <v>3</v>
      </c>
      <c r="J25" s="21"/>
      <c r="K25" s="21"/>
      <c r="L25" s="44" t="s">
        <v>2</v>
      </c>
      <c r="M25" s="23"/>
      <c r="N25" s="26">
        <f>COUNTIF('Q4'!$F25:$M25,"yes")</f>
        <v>2</v>
      </c>
      <c r="O25" s="27">
        <f t="shared" si="0"/>
        <v>1</v>
      </c>
      <c r="P25" s="27">
        <f t="shared" si="1"/>
        <v>3</v>
      </c>
      <c r="Q25" s="8">
        <f>IFERROR('Q4'!$N25/'Q4'!$P25,"")</f>
        <v>0.66666666666666663</v>
      </c>
      <c r="T25" t="str">
        <f>IFERROR(IF((DATE(2023,10,1) - VLOOKUP(B25,Table6[],3,0)) &lt;=365,"Y","N"),"N")</f>
        <v>N</v>
      </c>
    </row>
    <row r="26" spans="2:20" x14ac:dyDescent="0.25">
      <c r="B26" s="5" t="s">
        <v>81</v>
      </c>
      <c r="C26" s="5" t="s">
        <v>24</v>
      </c>
      <c r="D26" s="53">
        <f ca="1">IFERROR(NOW()-VLOOKUP(B26,Table6[[#All],[Employee Name]:[Date Joined]],3,0),"")</f>
        <v>1238.9386355324095</v>
      </c>
      <c r="E26" s="17"/>
      <c r="F26" s="44" t="s">
        <v>2</v>
      </c>
      <c r="G26" s="21"/>
      <c r="H26" s="21"/>
      <c r="I26" s="44" t="s">
        <v>2</v>
      </c>
      <c r="J26" s="21"/>
      <c r="K26" s="21"/>
      <c r="L26" s="44" t="s">
        <v>2</v>
      </c>
      <c r="M26" s="23"/>
      <c r="N26" s="26">
        <f>COUNTIF('Q4'!$F26:$M26,"yes")</f>
        <v>3</v>
      </c>
      <c r="O26" s="27">
        <f t="shared" si="0"/>
        <v>0</v>
      </c>
      <c r="P26" s="27">
        <f t="shared" si="1"/>
        <v>3</v>
      </c>
      <c r="Q26" s="8">
        <f>IFERROR('Q4'!$N26/'Q4'!$P26,"")</f>
        <v>1</v>
      </c>
      <c r="T26" t="str">
        <f>IFERROR(IF((DATE(2023,10,1) - VLOOKUP(B26,Table6[],3,0)) &lt;=365,"Y","N"),"N")</f>
        <v>N</v>
      </c>
    </row>
    <row r="27" spans="2:20" x14ac:dyDescent="0.25">
      <c r="B27" s="5" t="s">
        <v>83</v>
      </c>
      <c r="C27" s="5" t="s">
        <v>24</v>
      </c>
      <c r="D27" s="53">
        <f ca="1">IFERROR(NOW()-VLOOKUP(B27,Table6[[#All],[Employee Name]:[Date Joined]],3,0),"")</f>
        <v>1530.9386355324095</v>
      </c>
      <c r="E27" s="17"/>
      <c r="F27" s="44" t="s">
        <v>2</v>
      </c>
      <c r="G27" s="21"/>
      <c r="H27" s="21"/>
      <c r="I27" s="45" t="s">
        <v>3</v>
      </c>
      <c r="J27" s="21"/>
      <c r="K27" s="21"/>
      <c r="L27" s="44" t="s">
        <v>2</v>
      </c>
      <c r="M27" s="23"/>
      <c r="N27" s="26">
        <f>COUNTIF('Q4'!$F27:$M27,"yes")</f>
        <v>2</v>
      </c>
      <c r="O27" s="27">
        <f t="shared" si="0"/>
        <v>1</v>
      </c>
      <c r="P27" s="27">
        <f t="shared" si="1"/>
        <v>3</v>
      </c>
      <c r="Q27" s="8">
        <f>IFERROR('Q4'!$N27/'Q4'!$P27,"")</f>
        <v>0.66666666666666663</v>
      </c>
      <c r="T27" t="str">
        <f>IFERROR(IF((DATE(2023,10,1) - VLOOKUP(B27,Table6[],3,0)) &lt;=365,"Y","N"),"N")</f>
        <v>N</v>
      </c>
    </row>
    <row r="28" spans="2:20" x14ac:dyDescent="0.25">
      <c r="B28" s="5" t="s">
        <v>84</v>
      </c>
      <c r="C28" s="5" t="s">
        <v>24</v>
      </c>
      <c r="D28" s="53">
        <f ca="1">IFERROR(NOW()-VLOOKUP(B28,Table6[[#All],[Employee Name]:[Date Joined]],3,0),"")</f>
        <v>566.93863553240953</v>
      </c>
      <c r="E28" s="17"/>
      <c r="F28" s="44" t="s">
        <v>2</v>
      </c>
      <c r="G28" s="21"/>
      <c r="H28" s="21"/>
      <c r="I28" s="44" t="s">
        <v>2</v>
      </c>
      <c r="J28" s="21"/>
      <c r="K28" s="21"/>
      <c r="L28" s="45" t="s">
        <v>3</v>
      </c>
      <c r="M28" s="23"/>
      <c r="N28" s="26">
        <f>COUNTIF('Q4'!$F28:$M28,"yes")</f>
        <v>2</v>
      </c>
      <c r="O28" s="27">
        <f t="shared" si="0"/>
        <v>1</v>
      </c>
      <c r="P28" s="27">
        <f t="shared" si="1"/>
        <v>3</v>
      </c>
      <c r="Q28" s="8">
        <f>IFERROR('Q4'!$N28/'Q4'!$P28,"")</f>
        <v>0.66666666666666663</v>
      </c>
      <c r="T28" t="str">
        <f>IFERROR(IF((DATE(2023,10,1) - VLOOKUP(B28,Table6[],3,0)) &lt;=365,"Y","N"),"N")</f>
        <v>N</v>
      </c>
    </row>
    <row r="29" spans="2:20" x14ac:dyDescent="0.25">
      <c r="B29" s="5" t="s">
        <v>85</v>
      </c>
      <c r="C29" s="5" t="s">
        <v>24</v>
      </c>
      <c r="D29" s="53">
        <f ca="1">IFERROR(NOW()-VLOOKUP(B29,Table6[[#All],[Employee Name]:[Date Joined]],3,0),"")</f>
        <v>566.93863553240953</v>
      </c>
      <c r="E29" s="17"/>
      <c r="F29" s="44" t="s">
        <v>2</v>
      </c>
      <c r="G29" s="21"/>
      <c r="H29" s="21"/>
      <c r="I29" s="45" t="s">
        <v>3</v>
      </c>
      <c r="J29" s="21"/>
      <c r="K29" s="21"/>
      <c r="L29" s="44" t="s">
        <v>2</v>
      </c>
      <c r="M29" s="23"/>
      <c r="N29" s="26">
        <f>COUNTIF('Q4'!$F29:$M29,"yes")</f>
        <v>2</v>
      </c>
      <c r="O29" s="27">
        <f t="shared" si="0"/>
        <v>1</v>
      </c>
      <c r="P29" s="27">
        <f t="shared" si="1"/>
        <v>3</v>
      </c>
      <c r="Q29" s="8">
        <f>IFERROR('Q4'!$N29/'Q4'!$P29,"")</f>
        <v>0.66666666666666663</v>
      </c>
      <c r="T29" t="str">
        <f>IFERROR(IF((DATE(2023,10,1) - VLOOKUP(B29,Table6[],3,0)) &lt;=365,"Y","N"),"N")</f>
        <v>N</v>
      </c>
    </row>
    <row r="30" spans="2:20" x14ac:dyDescent="0.25">
      <c r="B30" s="5" t="s">
        <v>87</v>
      </c>
      <c r="C30" s="5" t="s">
        <v>24</v>
      </c>
      <c r="D30" s="53">
        <f ca="1">IFERROR(NOW()-VLOOKUP(B30,Table6[[#All],[Employee Name]:[Date Joined]],3,0),"")</f>
        <v>1850.9386355324095</v>
      </c>
      <c r="E30" s="17"/>
      <c r="F30" s="44" t="s">
        <v>2</v>
      </c>
      <c r="G30" s="21"/>
      <c r="H30" s="21"/>
      <c r="I30" s="44" t="s">
        <v>2</v>
      </c>
      <c r="J30" s="21"/>
      <c r="K30" s="21"/>
      <c r="L30" s="45" t="s">
        <v>3</v>
      </c>
      <c r="M30" s="23"/>
      <c r="N30" s="26">
        <f>COUNTIF('Q4'!$F30:$M30,"yes")</f>
        <v>2</v>
      </c>
      <c r="O30" s="27">
        <f t="shared" si="0"/>
        <v>1</v>
      </c>
      <c r="P30" s="27">
        <f t="shared" si="1"/>
        <v>3</v>
      </c>
      <c r="Q30" s="8">
        <f>IFERROR('Q4'!$N30/'Q4'!$P30,"")</f>
        <v>0.66666666666666663</v>
      </c>
      <c r="T30" t="str">
        <f>IFERROR(IF((DATE(2023,10,1) - VLOOKUP(B30,Table6[],3,0)) &lt;=365,"Y","N"),"N")</f>
        <v>N</v>
      </c>
    </row>
    <row r="31" spans="2:20" x14ac:dyDescent="0.25">
      <c r="B31" s="5" t="s">
        <v>89</v>
      </c>
      <c r="C31" s="5" t="s">
        <v>24</v>
      </c>
      <c r="D31" s="53">
        <f ca="1">IFERROR(NOW()-VLOOKUP(B31,Table6[[#All],[Employee Name]:[Date Joined]],3,0),"")</f>
        <v>4980.9386355324095</v>
      </c>
      <c r="E31" s="17"/>
      <c r="F31" s="45" t="s">
        <v>3</v>
      </c>
      <c r="G31" s="21"/>
      <c r="H31" s="21"/>
      <c r="I31" s="45" t="s">
        <v>3</v>
      </c>
      <c r="J31" s="21"/>
      <c r="K31" s="21"/>
      <c r="L31" s="44" t="s">
        <v>2</v>
      </c>
      <c r="M31" s="23"/>
      <c r="N31" s="26">
        <f>COUNTIF('Q4'!$F31:$M31,"yes")</f>
        <v>1</v>
      </c>
      <c r="O31" s="27">
        <f t="shared" si="0"/>
        <v>2</v>
      </c>
      <c r="P31" s="27">
        <f t="shared" si="1"/>
        <v>3</v>
      </c>
      <c r="Q31" s="8">
        <f>IFERROR('Q4'!$N31/'Q4'!$P31,"")</f>
        <v>0.33333333333333331</v>
      </c>
      <c r="T31" t="str">
        <f>IFERROR(IF((DATE(2023,10,1) - VLOOKUP(B31,Table6[],3,0)) &lt;=365,"Y","N"),"N")</f>
        <v>N</v>
      </c>
    </row>
    <row r="32" spans="2:20" x14ac:dyDescent="0.25">
      <c r="B32" s="5" t="s">
        <v>90</v>
      </c>
      <c r="C32" s="5" t="s">
        <v>24</v>
      </c>
      <c r="D32" s="53">
        <f ca="1">IFERROR(NOW()-VLOOKUP(B32,Table6[[#All],[Employee Name]:[Date Joined]],3,0),"")</f>
        <v>874.93863553240953</v>
      </c>
      <c r="E32" s="17"/>
      <c r="F32" s="44" t="s">
        <v>2</v>
      </c>
      <c r="G32" s="21"/>
      <c r="H32" s="21"/>
      <c r="I32" s="45" t="s">
        <v>3</v>
      </c>
      <c r="J32" s="21"/>
      <c r="K32" s="21"/>
      <c r="L32" s="44" t="s">
        <v>2</v>
      </c>
      <c r="M32" s="23"/>
      <c r="N32" s="26">
        <f>COUNTIF('Q4'!$F32:$M32,"yes")</f>
        <v>2</v>
      </c>
      <c r="O32" s="27">
        <f t="shared" si="0"/>
        <v>1</v>
      </c>
      <c r="P32" s="27">
        <f t="shared" si="1"/>
        <v>3</v>
      </c>
      <c r="Q32" s="8">
        <f>IFERROR('Q4'!$N32/'Q4'!$P32,"")</f>
        <v>0.66666666666666663</v>
      </c>
      <c r="T32" t="str">
        <f>IFERROR(IF((DATE(2023,10,1) - VLOOKUP(B32,Table6[],3,0)) &lt;=365,"Y","N"),"N")</f>
        <v>N</v>
      </c>
    </row>
    <row r="33" spans="2:20" x14ac:dyDescent="0.25">
      <c r="B33" s="5" t="s">
        <v>91</v>
      </c>
      <c r="C33" s="5" t="s">
        <v>24</v>
      </c>
      <c r="D33" s="53">
        <f ca="1">IFERROR(NOW()-VLOOKUP(B33,Table6[[#All],[Employee Name]:[Date Joined]],3,0),"")</f>
        <v>767.93863553240953</v>
      </c>
      <c r="E33" s="17"/>
      <c r="F33" s="44" t="s">
        <v>2</v>
      </c>
      <c r="G33" s="21"/>
      <c r="H33" s="21"/>
      <c r="I33" s="44" t="s">
        <v>2</v>
      </c>
      <c r="J33" s="21"/>
      <c r="K33" s="21"/>
      <c r="L33" s="44" t="s">
        <v>2</v>
      </c>
      <c r="M33" s="23"/>
      <c r="N33" s="26">
        <f>COUNTIF('Q4'!$F33:$M33,"yes")</f>
        <v>3</v>
      </c>
      <c r="O33" s="27">
        <f t="shared" si="0"/>
        <v>0</v>
      </c>
      <c r="P33" s="27">
        <f t="shared" si="1"/>
        <v>3</v>
      </c>
      <c r="Q33" s="8">
        <f>IFERROR('Q4'!$N33/'Q4'!$P33,"")</f>
        <v>1</v>
      </c>
      <c r="T33" t="str">
        <f>IFERROR(IF((DATE(2023,10,1) - VLOOKUP(B33,Table6[],3,0)) &lt;=365,"Y","N"),"N")</f>
        <v>N</v>
      </c>
    </row>
    <row r="34" spans="2:20" x14ac:dyDescent="0.25">
      <c r="B34" s="5" t="s">
        <v>92</v>
      </c>
      <c r="C34" s="5" t="s">
        <v>24</v>
      </c>
      <c r="D34" s="53">
        <f ca="1">IFERROR(NOW()-VLOOKUP(B34,Table6[[#All],[Employee Name]:[Date Joined]],3,0),"")</f>
        <v>767.93863553240953</v>
      </c>
      <c r="E34" s="17"/>
      <c r="F34" s="44" t="s">
        <v>2</v>
      </c>
      <c r="G34" s="21"/>
      <c r="H34" s="21"/>
      <c r="I34" s="45" t="s">
        <v>3</v>
      </c>
      <c r="J34" s="21"/>
      <c r="K34" s="21"/>
      <c r="L34" s="45" t="s">
        <v>3</v>
      </c>
      <c r="M34" s="23"/>
      <c r="N34" s="26">
        <f>COUNTIF('Q4'!$F34:$M34,"yes")</f>
        <v>1</v>
      </c>
      <c r="O34" s="27">
        <f t="shared" si="0"/>
        <v>2</v>
      </c>
      <c r="P34" s="27">
        <f t="shared" si="1"/>
        <v>3</v>
      </c>
      <c r="Q34" s="8">
        <f>IFERROR('Q4'!$N34/'Q4'!$P34,"")</f>
        <v>0.33333333333333331</v>
      </c>
      <c r="T34" t="str">
        <f>IFERROR(IF((DATE(2023,10,1) - VLOOKUP(B34,Table6[],3,0)) &lt;=365,"Y","N"),"N")</f>
        <v>N</v>
      </c>
    </row>
    <row r="35" spans="2:20" x14ac:dyDescent="0.25">
      <c r="B35" s="5" t="s">
        <v>93</v>
      </c>
      <c r="C35" s="5" t="s">
        <v>24</v>
      </c>
      <c r="D35" s="53">
        <f ca="1">IFERROR(NOW()-VLOOKUP(B35,Table6[[#All],[Employee Name]:[Date Joined]],3,0),"")</f>
        <v>2686.9386355324095</v>
      </c>
      <c r="E35" s="17"/>
      <c r="F35" s="44" t="s">
        <v>2</v>
      </c>
      <c r="G35" s="21"/>
      <c r="H35" s="21"/>
      <c r="I35" s="45" t="s">
        <v>3</v>
      </c>
      <c r="J35" s="21"/>
      <c r="K35" s="21"/>
      <c r="L35" s="45" t="s">
        <v>3</v>
      </c>
      <c r="M35" s="23"/>
      <c r="N35" s="26">
        <f>COUNTIF('Q4'!$F35:$M35,"yes")</f>
        <v>1</v>
      </c>
      <c r="O35" s="27">
        <f t="shared" si="0"/>
        <v>2</v>
      </c>
      <c r="P35" s="27">
        <f t="shared" si="1"/>
        <v>3</v>
      </c>
      <c r="Q35" s="8">
        <f>IFERROR('Q4'!$N35/'Q4'!$P35,"")</f>
        <v>0.33333333333333331</v>
      </c>
      <c r="T35" t="str">
        <f>IFERROR(IF((DATE(2023,10,1) - VLOOKUP(B35,Table6[],3,0)) &lt;=365,"Y","N"),"N")</f>
        <v>N</v>
      </c>
    </row>
    <row r="36" spans="2:20" x14ac:dyDescent="0.25">
      <c r="B36" s="5" t="s">
        <v>94</v>
      </c>
      <c r="C36" s="5" t="s">
        <v>24</v>
      </c>
      <c r="D36" s="53">
        <f ca="1">IFERROR(NOW()-VLOOKUP(B36,Table6[[#All],[Employee Name]:[Date Joined]],3,0),"")</f>
        <v>1193.9386355324095</v>
      </c>
      <c r="E36" s="17"/>
      <c r="F36" s="44" t="s">
        <v>2</v>
      </c>
      <c r="G36" s="21"/>
      <c r="H36" s="21"/>
      <c r="I36" s="45" t="s">
        <v>3</v>
      </c>
      <c r="J36" s="21"/>
      <c r="K36" s="21"/>
      <c r="L36" s="45" t="s">
        <v>3</v>
      </c>
      <c r="M36" s="23"/>
      <c r="N36" s="26">
        <f>COUNTIF('Q4'!$F36:$M36,"yes")</f>
        <v>1</v>
      </c>
      <c r="O36" s="27">
        <f t="shared" ref="O36:O67" si="3">COUNTIF(E36:M36,"No")</f>
        <v>2</v>
      </c>
      <c r="P36" s="27">
        <f t="shared" si="1"/>
        <v>3</v>
      </c>
      <c r="Q36" s="8">
        <f>IFERROR('Q4'!$N36/'Q4'!$P36,"")</f>
        <v>0.33333333333333331</v>
      </c>
      <c r="T36" t="str">
        <f>IFERROR(IF((DATE(2023,10,1) - VLOOKUP(B36,Table6[],3,0)) &lt;=365,"Y","N"),"N")</f>
        <v>N</v>
      </c>
    </row>
    <row r="37" spans="2:20" x14ac:dyDescent="0.25">
      <c r="B37" s="5" t="s">
        <v>95</v>
      </c>
      <c r="C37" s="5" t="s">
        <v>24</v>
      </c>
      <c r="D37" s="53">
        <f ca="1">IFERROR(NOW()-VLOOKUP(B37,Table6[[#All],[Employee Name]:[Date Joined]],3,0),"")</f>
        <v>1193.9386355324095</v>
      </c>
      <c r="E37" s="17"/>
      <c r="F37" s="44" t="s">
        <v>2</v>
      </c>
      <c r="G37" s="21"/>
      <c r="H37" s="21"/>
      <c r="I37" s="45" t="s">
        <v>3</v>
      </c>
      <c r="J37" s="21"/>
      <c r="K37" s="21"/>
      <c r="L37" s="45" t="s">
        <v>3</v>
      </c>
      <c r="M37" s="23"/>
      <c r="N37" s="26">
        <f>COUNTIF('Q4'!$F37:$M37,"yes")</f>
        <v>1</v>
      </c>
      <c r="O37" s="27">
        <f t="shared" si="3"/>
        <v>2</v>
      </c>
      <c r="P37" s="27">
        <f t="shared" si="1"/>
        <v>3</v>
      </c>
      <c r="Q37" s="8">
        <f>IFERROR('Q4'!$N37/'Q4'!$P37,"")</f>
        <v>0.33333333333333331</v>
      </c>
      <c r="T37" t="str">
        <f>IFERROR(IF((DATE(2023,10,1) - VLOOKUP(B37,Table6[],3,0)) &lt;=365,"Y","N"),"N")</f>
        <v>N</v>
      </c>
    </row>
    <row r="38" spans="2:20" x14ac:dyDescent="0.25">
      <c r="B38" s="5" t="s">
        <v>96</v>
      </c>
      <c r="C38" s="5" t="s">
        <v>24</v>
      </c>
      <c r="D38" s="53">
        <f ca="1">IFERROR(NOW()-VLOOKUP(B38,Table6[[#All],[Employee Name]:[Date Joined]],3,0),"")</f>
        <v>2090.9386355324095</v>
      </c>
      <c r="E38" s="17"/>
      <c r="F38" s="44" t="s">
        <v>2</v>
      </c>
      <c r="G38" s="21"/>
      <c r="H38" s="21"/>
      <c r="I38" s="45" t="s">
        <v>3</v>
      </c>
      <c r="J38" s="21"/>
      <c r="K38" s="21"/>
      <c r="L38" s="44" t="s">
        <v>2</v>
      </c>
      <c r="M38" s="23"/>
      <c r="N38" s="26">
        <f>COUNTIF('Q4'!$F38:$M38,"yes")</f>
        <v>2</v>
      </c>
      <c r="O38" s="27">
        <f t="shared" si="3"/>
        <v>1</v>
      </c>
      <c r="P38" s="27">
        <f t="shared" si="1"/>
        <v>3</v>
      </c>
      <c r="Q38" s="8">
        <f>IFERROR('Q4'!$N38/'Q4'!$P38,"")</f>
        <v>0.66666666666666663</v>
      </c>
      <c r="T38" t="str">
        <f>IFERROR(IF((DATE(2023,10,1) - VLOOKUP(B38,Table6[],3,0)) &lt;=365,"Y","N"),"N")</f>
        <v>N</v>
      </c>
    </row>
    <row r="39" spans="2:20" x14ac:dyDescent="0.25">
      <c r="B39" s="5" t="s">
        <v>97</v>
      </c>
      <c r="C39" s="5" t="s">
        <v>24</v>
      </c>
      <c r="D39" s="53">
        <f ca="1">IFERROR(NOW()-VLOOKUP(B39,Table6[[#All],[Employee Name]:[Date Joined]],3,0),"")</f>
        <v>524.93863553240953</v>
      </c>
      <c r="E39" s="17"/>
      <c r="F39" s="45" t="s">
        <v>3</v>
      </c>
      <c r="G39" s="21"/>
      <c r="H39" s="21"/>
      <c r="I39" s="45" t="s">
        <v>3</v>
      </c>
      <c r="J39" s="21"/>
      <c r="K39" s="21"/>
      <c r="L39" s="44" t="s">
        <v>2</v>
      </c>
      <c r="M39" s="23"/>
      <c r="N39" s="26">
        <f>COUNTIF('Q4'!$F39:$M39,"yes")</f>
        <v>1</v>
      </c>
      <c r="O39" s="27">
        <f t="shared" si="3"/>
        <v>2</v>
      </c>
      <c r="P39" s="27">
        <f t="shared" si="1"/>
        <v>3</v>
      </c>
      <c r="Q39" s="8">
        <f>IFERROR('Q4'!$N39/'Q4'!$P39,"")</f>
        <v>0.33333333333333331</v>
      </c>
      <c r="T39" t="str">
        <f>IFERROR(IF((DATE(2023,10,1) - VLOOKUP(B39,Table6[],3,0)) &lt;=365,"Y","N"),"N")</f>
        <v>Y</v>
      </c>
    </row>
    <row r="40" spans="2:20" x14ac:dyDescent="0.25">
      <c r="B40" s="5" t="s">
        <v>98</v>
      </c>
      <c r="C40" s="5" t="s">
        <v>24</v>
      </c>
      <c r="D40" s="53">
        <f ca="1">IFERROR(NOW()-VLOOKUP(B40,Table6[[#All],[Employee Name]:[Date Joined]],3,0),"")</f>
        <v>3250.9386355324095</v>
      </c>
      <c r="E40" s="17"/>
      <c r="F40" s="44" t="s">
        <v>2</v>
      </c>
      <c r="G40" s="21"/>
      <c r="H40" s="21"/>
      <c r="I40" s="44" t="s">
        <v>2</v>
      </c>
      <c r="J40" s="21"/>
      <c r="K40" s="21"/>
      <c r="L40" s="44" t="s">
        <v>2</v>
      </c>
      <c r="M40" s="23"/>
      <c r="N40" s="26">
        <f>COUNTIF('Q4'!$F40:$M40,"yes")</f>
        <v>3</v>
      </c>
      <c r="O40" s="27">
        <f t="shared" si="3"/>
        <v>0</v>
      </c>
      <c r="P40" s="27">
        <f t="shared" si="1"/>
        <v>3</v>
      </c>
      <c r="Q40" s="8">
        <f>IFERROR('Q4'!$N40/'Q4'!$P40,"")</f>
        <v>1</v>
      </c>
      <c r="T40" t="str">
        <f>IFERROR(IF((DATE(2023,10,1) - VLOOKUP(B40,Table6[],3,0)) &lt;=365,"Y","N"),"N")</f>
        <v>N</v>
      </c>
    </row>
    <row r="41" spans="2:20" x14ac:dyDescent="0.25">
      <c r="B41" s="5" t="s">
        <v>99</v>
      </c>
      <c r="C41" s="5" t="s">
        <v>24</v>
      </c>
      <c r="D41" s="53">
        <f ca="1">IFERROR(NOW()-VLOOKUP(B41,Table6[[#All],[Employee Name]:[Date Joined]],3,0),"")</f>
        <v>4797.9386355324095</v>
      </c>
      <c r="E41" s="17"/>
      <c r="F41" s="44" t="s">
        <v>2</v>
      </c>
      <c r="G41" s="21"/>
      <c r="H41" s="21"/>
      <c r="I41" s="44" t="s">
        <v>2</v>
      </c>
      <c r="J41" s="21"/>
      <c r="K41" s="21"/>
      <c r="L41" s="44" t="s">
        <v>2</v>
      </c>
      <c r="M41" s="23"/>
      <c r="N41" s="26">
        <f>COUNTIF('Q4'!$F41:$M41,"yes")</f>
        <v>3</v>
      </c>
      <c r="O41" s="27">
        <f t="shared" si="3"/>
        <v>0</v>
      </c>
      <c r="P41" s="27">
        <f t="shared" si="1"/>
        <v>3</v>
      </c>
      <c r="Q41" s="8">
        <f>IFERROR('Q4'!$N41/'Q4'!$P41,"")</f>
        <v>1</v>
      </c>
      <c r="T41" t="str">
        <f>IFERROR(IF((DATE(2023,10,1) - VLOOKUP(B41,Table6[],3,0)) &lt;=365,"Y","N"),"N")</f>
        <v>N</v>
      </c>
    </row>
    <row r="42" spans="2:20" x14ac:dyDescent="0.25">
      <c r="B42" s="5" t="s">
        <v>100</v>
      </c>
      <c r="C42" s="5" t="s">
        <v>25</v>
      </c>
      <c r="D42" s="53">
        <f ca="1">IFERROR(NOW()-VLOOKUP(B42,Table6[[#All],[Employee Name]:[Date Joined]],3,0),"")</f>
        <v>888.93863553240953</v>
      </c>
      <c r="E42" s="17"/>
      <c r="F42" s="45" t="s">
        <v>3</v>
      </c>
      <c r="G42" s="21"/>
      <c r="H42" s="21"/>
      <c r="I42" s="45" t="s">
        <v>3</v>
      </c>
      <c r="J42" s="21"/>
      <c r="K42" s="21"/>
      <c r="L42" s="45" t="s">
        <v>3</v>
      </c>
      <c r="M42" s="23"/>
      <c r="N42" s="26">
        <f>COUNTIF('Q4'!$F42:$M42,"yes")</f>
        <v>0</v>
      </c>
      <c r="O42" s="27">
        <f t="shared" si="3"/>
        <v>3</v>
      </c>
      <c r="P42" s="27">
        <f t="shared" si="1"/>
        <v>3</v>
      </c>
      <c r="Q42" s="8">
        <f>IFERROR('Q4'!$N42/'Q4'!$P42,"")</f>
        <v>0</v>
      </c>
      <c r="T42" t="str">
        <f>IFERROR(IF((DATE(2023,10,1) - VLOOKUP(B42,Table6[],3,0)) &lt;=365,"Y","N"),"N")</f>
        <v>N</v>
      </c>
    </row>
    <row r="43" spans="2:20" x14ac:dyDescent="0.25">
      <c r="B43" s="5" t="s">
        <v>101</v>
      </c>
      <c r="C43" s="5" t="s">
        <v>25</v>
      </c>
      <c r="D43" s="53">
        <f ca="1">IFERROR(NOW()-VLOOKUP(B43,Table6[[#All],[Employee Name]:[Date Joined]],3,0),"")</f>
        <v>2700.9386355324095</v>
      </c>
      <c r="E43" s="17"/>
      <c r="F43" s="44" t="s">
        <v>2</v>
      </c>
      <c r="G43" s="21"/>
      <c r="H43" s="21"/>
      <c r="I43" s="45" t="s">
        <v>3</v>
      </c>
      <c r="J43" s="21"/>
      <c r="K43" s="21"/>
      <c r="L43" s="45" t="s">
        <v>3</v>
      </c>
      <c r="M43" s="23"/>
      <c r="N43" s="26">
        <f>COUNTIF('Q4'!$F43:$M43,"yes")</f>
        <v>1</v>
      </c>
      <c r="O43" s="27">
        <f t="shared" si="3"/>
        <v>2</v>
      </c>
      <c r="P43" s="27">
        <f t="shared" si="1"/>
        <v>3</v>
      </c>
      <c r="Q43" s="8">
        <f>IFERROR('Q4'!$N43/'Q4'!$P43,"")</f>
        <v>0.33333333333333331</v>
      </c>
      <c r="T43" t="str">
        <f>IFERROR(IF((DATE(2023,10,1) - VLOOKUP(B43,Table6[],3,0)) &lt;=365,"Y","N"),"N")</f>
        <v>N</v>
      </c>
    </row>
    <row r="44" spans="2:20" x14ac:dyDescent="0.25">
      <c r="B44" s="5" t="s">
        <v>102</v>
      </c>
      <c r="C44" s="5" t="s">
        <v>25</v>
      </c>
      <c r="D44" s="53">
        <f ca="1">IFERROR(NOW()-VLOOKUP(B44,Table6[[#All],[Employee Name]:[Date Joined]],3,0),"")</f>
        <v>634.93863553240953</v>
      </c>
      <c r="E44" s="17"/>
      <c r="F44" s="44" t="s">
        <v>2</v>
      </c>
      <c r="G44" s="21"/>
      <c r="H44" s="21"/>
      <c r="I44" s="44" t="s">
        <v>2</v>
      </c>
      <c r="J44" s="21"/>
      <c r="K44" s="21"/>
      <c r="L44" s="45" t="s">
        <v>3</v>
      </c>
      <c r="M44" s="23"/>
      <c r="N44" s="26">
        <f>COUNTIF('Q4'!$F44:$M44,"yes")</f>
        <v>2</v>
      </c>
      <c r="O44" s="27">
        <f t="shared" si="3"/>
        <v>1</v>
      </c>
      <c r="P44" s="27">
        <f t="shared" si="1"/>
        <v>3</v>
      </c>
      <c r="Q44" s="8">
        <f>IFERROR('Q4'!$N44/'Q4'!$P44,"")</f>
        <v>0.66666666666666663</v>
      </c>
      <c r="T44" t="str">
        <f>IFERROR(IF((DATE(2023,10,1) - VLOOKUP(B44,Table6[],3,0)) &lt;=365,"Y","N"),"N")</f>
        <v>N</v>
      </c>
    </row>
    <row r="45" spans="2:20" x14ac:dyDescent="0.25">
      <c r="B45" s="5" t="s">
        <v>103</v>
      </c>
      <c r="C45" s="5" t="s">
        <v>25</v>
      </c>
      <c r="D45" s="53">
        <f ca="1">IFERROR(NOW()-VLOOKUP(B45,Table6[[#All],[Employee Name]:[Date Joined]],3,0),"")</f>
        <v>2791.9386355324095</v>
      </c>
      <c r="E45" s="17"/>
      <c r="F45" s="44" t="s">
        <v>2</v>
      </c>
      <c r="G45" s="21"/>
      <c r="H45" s="21"/>
      <c r="I45" s="45" t="s">
        <v>3</v>
      </c>
      <c r="J45" s="21"/>
      <c r="K45" s="21"/>
      <c r="L45" s="44" t="s">
        <v>2</v>
      </c>
      <c r="M45" s="23"/>
      <c r="N45" s="26">
        <f>COUNTIF('Q4'!$F45:$M45,"yes")</f>
        <v>2</v>
      </c>
      <c r="O45" s="27">
        <f t="shared" si="3"/>
        <v>1</v>
      </c>
      <c r="P45" s="27">
        <f t="shared" si="1"/>
        <v>3</v>
      </c>
      <c r="Q45" s="8">
        <f>IFERROR('Q4'!$N45/'Q4'!$P45,"")</f>
        <v>0.66666666666666663</v>
      </c>
      <c r="T45" t="str">
        <f>IFERROR(IF((DATE(2023,10,1) - VLOOKUP(B45,Table6[],3,0)) &lt;=365,"Y","N"),"N")</f>
        <v>N</v>
      </c>
    </row>
    <row r="46" spans="2:20" x14ac:dyDescent="0.25">
      <c r="B46" s="5" t="s">
        <v>104</v>
      </c>
      <c r="C46" s="5" t="s">
        <v>25</v>
      </c>
      <c r="D46" s="53">
        <f ca="1">IFERROR(NOW()-VLOOKUP(B46,Table6[[#All],[Employee Name]:[Date Joined]],3,0),"")</f>
        <v>1154.9386355324095</v>
      </c>
      <c r="E46" s="17"/>
      <c r="F46" s="44" t="s">
        <v>2</v>
      </c>
      <c r="G46" s="21"/>
      <c r="H46" s="21"/>
      <c r="I46" s="45" t="s">
        <v>3</v>
      </c>
      <c r="J46" s="21"/>
      <c r="K46" s="21"/>
      <c r="L46" s="45" t="s">
        <v>3</v>
      </c>
      <c r="M46" s="23"/>
      <c r="N46" s="26">
        <f>COUNTIF('Q4'!$F46:$M46,"yes")</f>
        <v>1</v>
      </c>
      <c r="O46" s="27">
        <f t="shared" si="3"/>
        <v>2</v>
      </c>
      <c r="P46" s="27">
        <f t="shared" si="1"/>
        <v>3</v>
      </c>
      <c r="Q46" s="8">
        <f>IFERROR('Q4'!$N46/'Q4'!$P46,"")</f>
        <v>0.33333333333333331</v>
      </c>
      <c r="T46" t="str">
        <f>IFERROR(IF((DATE(2023,10,1) - VLOOKUP(B46,Table6[],3,0)) &lt;=365,"Y","N"),"N")</f>
        <v>N</v>
      </c>
    </row>
    <row r="47" spans="2:20" x14ac:dyDescent="0.25">
      <c r="B47" s="5" t="s">
        <v>105</v>
      </c>
      <c r="C47" s="5" t="s">
        <v>25</v>
      </c>
      <c r="D47" s="53">
        <f ca="1">IFERROR(NOW()-VLOOKUP(B47,Table6[[#All],[Employee Name]:[Date Joined]],3,0),"")</f>
        <v>1993.9386355324095</v>
      </c>
      <c r="E47" s="17"/>
      <c r="F47" s="44" t="s">
        <v>2</v>
      </c>
      <c r="G47" s="21"/>
      <c r="H47" s="21"/>
      <c r="I47" s="45" t="s">
        <v>3</v>
      </c>
      <c r="J47" s="21"/>
      <c r="K47" s="21"/>
      <c r="L47" s="45" t="s">
        <v>3</v>
      </c>
      <c r="M47" s="23"/>
      <c r="N47" s="26">
        <f>COUNTIF('Q4'!$F47:$M47,"yes")</f>
        <v>1</v>
      </c>
      <c r="O47" s="27">
        <f t="shared" si="3"/>
        <v>2</v>
      </c>
      <c r="P47" s="27">
        <f t="shared" si="1"/>
        <v>3</v>
      </c>
      <c r="Q47" s="8">
        <f>IFERROR('Q4'!$N47/'Q4'!$P47,"")</f>
        <v>0.33333333333333331</v>
      </c>
      <c r="T47" t="str">
        <f>IFERROR(IF((DATE(2023,10,1) - VLOOKUP(B47,Table6[],3,0)) &lt;=365,"Y","N"),"N")</f>
        <v>N</v>
      </c>
    </row>
    <row r="48" spans="2:20" x14ac:dyDescent="0.25">
      <c r="B48" s="5" t="s">
        <v>106</v>
      </c>
      <c r="C48" s="5" t="s">
        <v>25</v>
      </c>
      <c r="D48" s="53">
        <f ca="1">IFERROR(NOW()-VLOOKUP(B48,Table6[[#All],[Employee Name]:[Date Joined]],3,0),"")</f>
        <v>1539.9386355324095</v>
      </c>
      <c r="E48" s="17"/>
      <c r="F48" s="44" t="s">
        <v>2</v>
      </c>
      <c r="G48" s="21"/>
      <c r="H48" s="21"/>
      <c r="I48" s="45" t="s">
        <v>3</v>
      </c>
      <c r="J48" s="21"/>
      <c r="K48" s="21"/>
      <c r="L48" s="44" t="s">
        <v>2</v>
      </c>
      <c r="M48" s="23"/>
      <c r="N48" s="26">
        <f>COUNTIF('Q4'!$F48:$M48,"yes")</f>
        <v>2</v>
      </c>
      <c r="O48" s="27">
        <f t="shared" si="3"/>
        <v>1</v>
      </c>
      <c r="P48" s="27">
        <f t="shared" si="1"/>
        <v>3</v>
      </c>
      <c r="Q48" s="8">
        <f>IFERROR('Q4'!$N48/'Q4'!$P48,"")</f>
        <v>0.66666666666666663</v>
      </c>
      <c r="T48" t="str">
        <f>IFERROR(IF((DATE(2023,10,1) - VLOOKUP(B48,Table6[],3,0)) &lt;=365,"Y","N"),"N")</f>
        <v>N</v>
      </c>
    </row>
    <row r="49" spans="2:20" x14ac:dyDescent="0.25">
      <c r="B49" s="5" t="s">
        <v>107</v>
      </c>
      <c r="C49" s="5" t="s">
        <v>25</v>
      </c>
      <c r="D49" s="53">
        <f ca="1">IFERROR(NOW()-VLOOKUP(B49,Table6[[#All],[Employee Name]:[Date Joined]],3,0),"")</f>
        <v>678.93863553240953</v>
      </c>
      <c r="E49" s="17"/>
      <c r="F49" s="44" t="s">
        <v>2</v>
      </c>
      <c r="G49" s="21"/>
      <c r="H49" s="21"/>
      <c r="I49" s="45" t="s">
        <v>3</v>
      </c>
      <c r="J49" s="21"/>
      <c r="K49" s="21"/>
      <c r="L49" s="45" t="s">
        <v>3</v>
      </c>
      <c r="M49" s="23"/>
      <c r="N49" s="26">
        <f>COUNTIF('Q4'!$F49:$M49,"yes")</f>
        <v>1</v>
      </c>
      <c r="O49" s="27">
        <f t="shared" si="3"/>
        <v>2</v>
      </c>
      <c r="P49" s="27">
        <f t="shared" si="1"/>
        <v>3</v>
      </c>
      <c r="Q49" s="8">
        <f>IFERROR('Q4'!$N49/'Q4'!$P49,"")</f>
        <v>0.33333333333333331</v>
      </c>
      <c r="T49" t="str">
        <f>IFERROR(IF((DATE(2023,10,1) - VLOOKUP(B49,Table6[],3,0)) &lt;=365,"Y","N"),"N")</f>
        <v>N</v>
      </c>
    </row>
    <row r="50" spans="2:20" x14ac:dyDescent="0.25">
      <c r="B50" s="5" t="s">
        <v>108</v>
      </c>
      <c r="C50" s="5" t="s">
        <v>25</v>
      </c>
      <c r="D50" s="53">
        <f ca="1">IFERROR(NOW()-VLOOKUP(B50,Table6[[#All],[Employee Name]:[Date Joined]],3,0),"")</f>
        <v>790.93863553240953</v>
      </c>
      <c r="E50" s="17"/>
      <c r="F50" s="44" t="s">
        <v>2</v>
      </c>
      <c r="G50" s="21"/>
      <c r="H50" s="21"/>
      <c r="I50" s="44" t="s">
        <v>2</v>
      </c>
      <c r="J50" s="21"/>
      <c r="K50" s="21"/>
      <c r="L50" s="44" t="s">
        <v>2</v>
      </c>
      <c r="M50" s="23"/>
      <c r="N50" s="26">
        <f>COUNTIF('Q4'!$F50:$M50,"yes")</f>
        <v>3</v>
      </c>
      <c r="O50" s="27">
        <f t="shared" si="3"/>
        <v>0</v>
      </c>
      <c r="P50" s="27">
        <f t="shared" si="1"/>
        <v>3</v>
      </c>
      <c r="Q50" s="8">
        <f>IFERROR('Q4'!$N50/'Q4'!$P50,"")</f>
        <v>1</v>
      </c>
      <c r="T50" t="str">
        <f>IFERROR(IF((DATE(2023,10,1) - VLOOKUP(B50,Table6[],3,0)) &lt;=365,"Y","N"),"N")</f>
        <v>N</v>
      </c>
    </row>
    <row r="51" spans="2:20" x14ac:dyDescent="0.25">
      <c r="B51" s="5" t="s">
        <v>109</v>
      </c>
      <c r="C51" s="5" t="s">
        <v>25</v>
      </c>
      <c r="D51" s="53">
        <f ca="1">IFERROR(NOW()-VLOOKUP(B51,Table6[[#All],[Employee Name]:[Date Joined]],3,0),"")</f>
        <v>2751.9386355324095</v>
      </c>
      <c r="E51" s="17"/>
      <c r="F51" s="44" t="s">
        <v>2</v>
      </c>
      <c r="G51" s="21"/>
      <c r="H51" s="21"/>
      <c r="I51" s="45" t="s">
        <v>3</v>
      </c>
      <c r="J51" s="21"/>
      <c r="K51" s="21"/>
      <c r="L51" s="44" t="s">
        <v>2</v>
      </c>
      <c r="M51" s="23"/>
      <c r="N51" s="26">
        <f>COUNTIF('Q4'!$F51:$M51,"yes")</f>
        <v>2</v>
      </c>
      <c r="O51" s="27">
        <f t="shared" si="3"/>
        <v>1</v>
      </c>
      <c r="P51" s="27">
        <f t="shared" si="1"/>
        <v>3</v>
      </c>
      <c r="Q51" s="8">
        <f>IFERROR('Q4'!$N51/'Q4'!$P51,"")</f>
        <v>0.66666666666666663</v>
      </c>
      <c r="T51" t="str">
        <f>IFERROR(IF((DATE(2023,10,1) - VLOOKUP(B51,Table6[],3,0)) &lt;=365,"Y","N"),"N")</f>
        <v>N</v>
      </c>
    </row>
    <row r="52" spans="2:20" x14ac:dyDescent="0.25">
      <c r="B52" s="5" t="s">
        <v>110</v>
      </c>
      <c r="C52" s="5" t="s">
        <v>25</v>
      </c>
      <c r="D52" s="53">
        <f ca="1">IFERROR(NOW()-VLOOKUP(B52,Table6[[#All],[Employee Name]:[Date Joined]],3,0),"")</f>
        <v>1056.9386355324095</v>
      </c>
      <c r="E52" s="17"/>
      <c r="F52" s="44" t="s">
        <v>2</v>
      </c>
      <c r="G52" s="21"/>
      <c r="H52" s="21"/>
      <c r="I52" s="45" t="s">
        <v>3</v>
      </c>
      <c r="J52" s="21"/>
      <c r="K52" s="21"/>
      <c r="L52" s="45" t="s">
        <v>3</v>
      </c>
      <c r="M52" s="23"/>
      <c r="N52" s="26">
        <f>COUNTIF('Q4'!$F52:$M52,"yes")</f>
        <v>1</v>
      </c>
      <c r="O52" s="27">
        <f t="shared" si="3"/>
        <v>2</v>
      </c>
      <c r="P52" s="27">
        <f t="shared" si="1"/>
        <v>3</v>
      </c>
      <c r="Q52" s="8">
        <f>IFERROR('Q4'!$N52/'Q4'!$P52,"")</f>
        <v>0.33333333333333331</v>
      </c>
      <c r="T52" t="str">
        <f>IFERROR(IF((DATE(2023,10,1) - VLOOKUP(B52,Table6[],3,0)) &lt;=365,"Y","N"),"N")</f>
        <v>N</v>
      </c>
    </row>
    <row r="53" spans="2:20" x14ac:dyDescent="0.25">
      <c r="B53" s="5" t="s">
        <v>111</v>
      </c>
      <c r="C53" s="5" t="s">
        <v>25</v>
      </c>
      <c r="D53" s="53">
        <f ca="1">IFERROR(NOW()-VLOOKUP(B53,Table6[[#All],[Employee Name]:[Date Joined]],3,0),"")</f>
        <v>888.93863553240953</v>
      </c>
      <c r="E53" s="17"/>
      <c r="F53" s="44" t="s">
        <v>2</v>
      </c>
      <c r="G53" s="21"/>
      <c r="H53" s="21"/>
      <c r="I53" s="45" t="s">
        <v>3</v>
      </c>
      <c r="J53" s="21"/>
      <c r="K53" s="21"/>
      <c r="L53" s="44" t="s">
        <v>2</v>
      </c>
      <c r="M53" s="23"/>
      <c r="N53" s="26">
        <f>COUNTIF('Q4'!$F53:$M53,"yes")</f>
        <v>2</v>
      </c>
      <c r="O53" s="27">
        <f t="shared" si="3"/>
        <v>1</v>
      </c>
      <c r="P53" s="27">
        <f t="shared" si="1"/>
        <v>3</v>
      </c>
      <c r="Q53" s="8">
        <f>IFERROR('Q4'!$N53/'Q4'!$P53,"")</f>
        <v>0.66666666666666663</v>
      </c>
      <c r="T53" t="str">
        <f>IFERROR(IF((DATE(2023,10,1) - VLOOKUP(B53,Table6[],3,0)) &lt;=365,"Y","N"),"N")</f>
        <v>N</v>
      </c>
    </row>
    <row r="54" spans="2:20" x14ac:dyDescent="0.25">
      <c r="B54" s="5" t="s">
        <v>112</v>
      </c>
      <c r="C54" s="5" t="s">
        <v>26</v>
      </c>
      <c r="D54" s="53">
        <f ca="1">IFERROR(NOW()-VLOOKUP(B54,Table6[[#All],[Employee Name]:[Date Joined]],3,0),"")</f>
        <v>2939.9386355324095</v>
      </c>
      <c r="E54" s="17"/>
      <c r="F54" s="45" t="s">
        <v>3</v>
      </c>
      <c r="G54" s="21"/>
      <c r="H54" s="21"/>
      <c r="I54" s="45" t="s">
        <v>3</v>
      </c>
      <c r="J54" s="21"/>
      <c r="K54" s="21"/>
      <c r="L54" s="44" t="s">
        <v>2</v>
      </c>
      <c r="M54" s="23"/>
      <c r="N54" s="26">
        <f>COUNTIF('Q4'!$F54:$M54,"yes")</f>
        <v>1</v>
      </c>
      <c r="O54" s="27">
        <f t="shared" si="3"/>
        <v>2</v>
      </c>
      <c r="P54" s="27">
        <f t="shared" si="1"/>
        <v>3</v>
      </c>
      <c r="Q54" s="8">
        <f>IFERROR('Q4'!$N54/'Q4'!$P54,"")</f>
        <v>0.33333333333333331</v>
      </c>
      <c r="T54" t="str">
        <f>IFERROR(IF((DATE(2023,10,1) - VLOOKUP(B54,Table6[],3,0)) &lt;=365,"Y","N"),"N")</f>
        <v>N</v>
      </c>
    </row>
    <row r="55" spans="2:20" x14ac:dyDescent="0.25">
      <c r="B55" s="5" t="s">
        <v>113</v>
      </c>
      <c r="C55" s="5" t="s">
        <v>26</v>
      </c>
      <c r="D55" s="53">
        <f ca="1">IFERROR(NOW()-VLOOKUP(B55,Table6[[#All],[Employee Name]:[Date Joined]],3,0),"")</f>
        <v>761.93863553240953</v>
      </c>
      <c r="E55" s="17"/>
      <c r="F55" s="44" t="s">
        <v>2</v>
      </c>
      <c r="G55" s="21"/>
      <c r="H55" s="21"/>
      <c r="I55" s="45" t="s">
        <v>3</v>
      </c>
      <c r="J55" s="21"/>
      <c r="K55" s="21"/>
      <c r="L55" s="44" t="s">
        <v>2</v>
      </c>
      <c r="M55" s="23"/>
      <c r="N55" s="26">
        <f>COUNTIF('Q4'!$F55:$M55,"yes")</f>
        <v>2</v>
      </c>
      <c r="O55" s="27">
        <f t="shared" si="3"/>
        <v>1</v>
      </c>
      <c r="P55" s="27">
        <f t="shared" si="1"/>
        <v>3</v>
      </c>
      <c r="Q55" s="8">
        <f>IFERROR('Q4'!$N55/'Q4'!$P55,"")</f>
        <v>0.66666666666666663</v>
      </c>
      <c r="T55" t="str">
        <f>IFERROR(IF((DATE(2023,10,1) - VLOOKUP(B55,Table6[],3,0)) &lt;=365,"Y","N"),"N")</f>
        <v>N</v>
      </c>
    </row>
    <row r="56" spans="2:20" x14ac:dyDescent="0.25">
      <c r="B56" s="5" t="s">
        <v>115</v>
      </c>
      <c r="C56" s="5" t="s">
        <v>26</v>
      </c>
      <c r="D56" s="53">
        <f ca="1">IFERROR(NOW()-VLOOKUP(B56,Table6[[#All],[Employee Name]:[Date Joined]],3,0),"")</f>
        <v>761.93863553240953</v>
      </c>
      <c r="E56" s="17"/>
      <c r="F56" s="45" t="s">
        <v>3</v>
      </c>
      <c r="G56" s="21"/>
      <c r="H56" s="21"/>
      <c r="I56" s="45" t="s">
        <v>3</v>
      </c>
      <c r="J56" s="21"/>
      <c r="K56" s="21"/>
      <c r="L56" s="45" t="s">
        <v>3</v>
      </c>
      <c r="M56" s="23"/>
      <c r="N56" s="26">
        <f>COUNTIF('Q4'!$F56:$M56,"yes")</f>
        <v>0</v>
      </c>
      <c r="O56" s="27">
        <f t="shared" si="3"/>
        <v>3</v>
      </c>
      <c r="P56" s="27">
        <f t="shared" si="1"/>
        <v>3</v>
      </c>
      <c r="Q56" s="8">
        <f>IFERROR('Q4'!$N56/'Q4'!$P56,"")</f>
        <v>0</v>
      </c>
      <c r="T56" t="str">
        <f>IFERROR(IF((DATE(2023,10,1) - VLOOKUP(B56,Table6[],3,0)) &lt;=365,"Y","N"),"N")</f>
        <v>N</v>
      </c>
    </row>
    <row r="57" spans="2:20" x14ac:dyDescent="0.25">
      <c r="B57" s="5" t="s">
        <v>116</v>
      </c>
      <c r="C57" s="5" t="s">
        <v>26</v>
      </c>
      <c r="D57" s="53">
        <f ca="1">IFERROR(NOW()-VLOOKUP(B57,Table6[[#All],[Employee Name]:[Date Joined]],3,0),"")</f>
        <v>692.93863553240953</v>
      </c>
      <c r="E57" s="17"/>
      <c r="F57" s="44" t="s">
        <v>2</v>
      </c>
      <c r="G57" s="21"/>
      <c r="H57" s="21"/>
      <c r="I57" s="44" t="s">
        <v>2</v>
      </c>
      <c r="J57" s="21"/>
      <c r="K57" s="21"/>
      <c r="L57" s="45" t="s">
        <v>3</v>
      </c>
      <c r="M57" s="23"/>
      <c r="N57" s="26">
        <f>COUNTIF('Q4'!$F57:$M57,"yes")</f>
        <v>2</v>
      </c>
      <c r="O57" s="27">
        <f t="shared" si="3"/>
        <v>1</v>
      </c>
      <c r="P57" s="27">
        <f t="shared" si="1"/>
        <v>3</v>
      </c>
      <c r="Q57" s="8">
        <f>IFERROR('Q4'!$N57/'Q4'!$P57,"")</f>
        <v>0.66666666666666663</v>
      </c>
      <c r="T57" t="str">
        <f>IFERROR(IF((DATE(2023,10,1) - VLOOKUP(B57,Table6[],3,0)) &lt;=365,"Y","N"),"N")</f>
        <v>N</v>
      </c>
    </row>
    <row r="58" spans="2:20" x14ac:dyDescent="0.25">
      <c r="B58" s="5" t="s">
        <v>117</v>
      </c>
      <c r="C58" s="5" t="s">
        <v>26</v>
      </c>
      <c r="D58" s="53">
        <f ca="1">IFERROR(NOW()-VLOOKUP(B58,Table6[[#All],[Employee Name]:[Date Joined]],3,0),"")</f>
        <v>3188.9386355324095</v>
      </c>
      <c r="E58" s="17"/>
      <c r="F58" s="44" t="s">
        <v>2</v>
      </c>
      <c r="G58" s="21"/>
      <c r="H58" s="21"/>
      <c r="I58" s="45" t="s">
        <v>3</v>
      </c>
      <c r="J58" s="21"/>
      <c r="K58" s="21"/>
      <c r="L58" s="44" t="s">
        <v>2</v>
      </c>
      <c r="M58" s="23"/>
      <c r="N58" s="26">
        <f>COUNTIF('Q4'!$F58:$M58,"yes")</f>
        <v>2</v>
      </c>
      <c r="O58" s="27">
        <f t="shared" si="3"/>
        <v>1</v>
      </c>
      <c r="P58" s="27">
        <f t="shared" si="1"/>
        <v>3</v>
      </c>
      <c r="Q58" s="8">
        <f>IFERROR('Q4'!$N58/'Q4'!$P58,"")</f>
        <v>0.66666666666666663</v>
      </c>
      <c r="T58" t="str">
        <f>IFERROR(IF((DATE(2023,10,1) - VLOOKUP(B58,Table6[],3,0)) &lt;=365,"Y","N"),"N")</f>
        <v>N</v>
      </c>
    </row>
    <row r="59" spans="2:20" x14ac:dyDescent="0.25">
      <c r="B59" s="5" t="s">
        <v>118</v>
      </c>
      <c r="C59" s="5" t="s">
        <v>26</v>
      </c>
      <c r="D59" s="53">
        <f ca="1">IFERROR(NOW()-VLOOKUP(B59,Table6[[#All],[Employee Name]:[Date Joined]],3,0),"")</f>
        <v>1348.9386355324095</v>
      </c>
      <c r="E59" s="17"/>
      <c r="F59" s="44" t="s">
        <v>2</v>
      </c>
      <c r="G59" s="21"/>
      <c r="H59" s="21"/>
      <c r="I59" s="45" t="s">
        <v>3</v>
      </c>
      <c r="J59" s="21"/>
      <c r="K59" s="21"/>
      <c r="L59" s="45" t="s">
        <v>3</v>
      </c>
      <c r="M59" s="23"/>
      <c r="N59" s="26">
        <f>COUNTIF('Q4'!$F59:$M59,"yes")</f>
        <v>1</v>
      </c>
      <c r="O59" s="27">
        <f t="shared" si="3"/>
        <v>2</v>
      </c>
      <c r="P59" s="27">
        <f t="shared" si="1"/>
        <v>3</v>
      </c>
      <c r="Q59" s="8">
        <f>IFERROR('Q4'!$N59/'Q4'!$P59,"")</f>
        <v>0.33333333333333331</v>
      </c>
      <c r="T59" t="str">
        <f>IFERROR(IF((DATE(2023,10,1) - VLOOKUP(B59,Table6[],3,0)) &lt;=365,"Y","N"),"N")</f>
        <v>N</v>
      </c>
    </row>
    <row r="60" spans="2:20" x14ac:dyDescent="0.25">
      <c r="B60" s="5" t="s">
        <v>119</v>
      </c>
      <c r="C60" s="5" t="s">
        <v>26</v>
      </c>
      <c r="D60" s="53">
        <f ca="1">IFERROR(NOW()-VLOOKUP(B60,Table6[[#All],[Employee Name]:[Date Joined]],3,0),"")</f>
        <v>1348.9386355324095</v>
      </c>
      <c r="E60" s="17"/>
      <c r="F60" s="44" t="s">
        <v>2</v>
      </c>
      <c r="G60" s="21"/>
      <c r="H60" s="21"/>
      <c r="I60" s="45" t="s">
        <v>3</v>
      </c>
      <c r="J60" s="21"/>
      <c r="K60" s="21"/>
      <c r="L60" s="45" t="s">
        <v>3</v>
      </c>
      <c r="M60" s="23"/>
      <c r="N60" s="26">
        <f>COUNTIF('Q4'!$F60:$M60,"yes")</f>
        <v>1</v>
      </c>
      <c r="O60" s="27">
        <f t="shared" si="3"/>
        <v>2</v>
      </c>
      <c r="P60" s="27">
        <f t="shared" si="1"/>
        <v>3</v>
      </c>
      <c r="Q60" s="8">
        <f>IFERROR('Q4'!$N60/'Q4'!$P60,"")</f>
        <v>0.33333333333333331</v>
      </c>
      <c r="T60" t="str">
        <f>IFERROR(IF((DATE(2023,10,1) - VLOOKUP(B60,Table6[],3,0)) &lt;=365,"Y","N"),"N")</f>
        <v>N</v>
      </c>
    </row>
    <row r="61" spans="2:20" x14ac:dyDescent="0.25">
      <c r="B61" s="5" t="s">
        <v>120</v>
      </c>
      <c r="C61" s="5" t="s">
        <v>26</v>
      </c>
      <c r="D61" s="53">
        <f ca="1">IFERROR(NOW()-VLOOKUP(B61,Table6[[#All],[Employee Name]:[Date Joined]],3,0),"")</f>
        <v>2869.9386355324095</v>
      </c>
      <c r="E61" s="17"/>
      <c r="F61" s="44" t="s">
        <v>2</v>
      </c>
      <c r="G61" s="21"/>
      <c r="H61" s="21"/>
      <c r="I61" s="45" t="s">
        <v>3</v>
      </c>
      <c r="J61" s="21"/>
      <c r="K61" s="21"/>
      <c r="L61" s="44" t="s">
        <v>2</v>
      </c>
      <c r="M61" s="23"/>
      <c r="N61" s="26">
        <f>COUNTIF('Q4'!$F61:$M61,"yes")</f>
        <v>2</v>
      </c>
      <c r="O61" s="27">
        <f t="shared" si="3"/>
        <v>1</v>
      </c>
      <c r="P61" s="27">
        <f t="shared" si="1"/>
        <v>3</v>
      </c>
      <c r="Q61" s="8">
        <f>IFERROR('Q4'!$N61/'Q4'!$P61,"")</f>
        <v>0.66666666666666663</v>
      </c>
      <c r="T61" t="str">
        <f>IFERROR(IF((DATE(2023,10,1) - VLOOKUP(B61,Table6[],3,0)) &lt;=365,"Y","N"),"N")</f>
        <v>N</v>
      </c>
    </row>
    <row r="62" spans="2:20" x14ac:dyDescent="0.25">
      <c r="B62" s="5" t="s">
        <v>121</v>
      </c>
      <c r="C62" s="5" t="s">
        <v>26</v>
      </c>
      <c r="D62" s="53">
        <f ca="1">IFERROR(NOW()-VLOOKUP(B62,Table6[[#All],[Employee Name]:[Date Joined]],3,0),"")</f>
        <v>2180.9386355324095</v>
      </c>
      <c r="E62" s="17"/>
      <c r="F62" s="44" t="s">
        <v>2</v>
      </c>
      <c r="G62" s="21"/>
      <c r="H62" s="21"/>
      <c r="I62" s="45" t="s">
        <v>3</v>
      </c>
      <c r="J62" s="21"/>
      <c r="K62" s="21"/>
      <c r="L62" s="44" t="s">
        <v>2</v>
      </c>
      <c r="M62" s="23"/>
      <c r="N62" s="26">
        <f>COUNTIF('Q4'!$F62:$M62,"yes")</f>
        <v>2</v>
      </c>
      <c r="O62" s="27">
        <f t="shared" si="3"/>
        <v>1</v>
      </c>
      <c r="P62" s="27">
        <f t="shared" si="1"/>
        <v>3</v>
      </c>
      <c r="Q62" s="8">
        <f>IFERROR('Q4'!$N62/'Q4'!$P62,"")</f>
        <v>0.66666666666666663</v>
      </c>
      <c r="T62" t="str">
        <f>IFERROR(IF((DATE(2023,10,1) - VLOOKUP(B62,Table6[],3,0)) &lt;=365,"Y","N"),"N")</f>
        <v>N</v>
      </c>
    </row>
    <row r="63" spans="2:20" x14ac:dyDescent="0.25">
      <c r="B63" s="5" t="s">
        <v>122</v>
      </c>
      <c r="C63" s="5" t="s">
        <v>26</v>
      </c>
      <c r="D63" s="53">
        <f ca="1">IFERROR(NOW()-VLOOKUP(B63,Table6[[#All],[Employee Name]:[Date Joined]],3,0),"")</f>
        <v>1070.9386355324095</v>
      </c>
      <c r="E63" s="17"/>
      <c r="F63" s="44" t="s">
        <v>2</v>
      </c>
      <c r="G63" s="21"/>
      <c r="H63" s="21"/>
      <c r="I63" s="44" t="s">
        <v>2</v>
      </c>
      <c r="J63" s="21"/>
      <c r="K63" s="21"/>
      <c r="L63" s="44" t="s">
        <v>2</v>
      </c>
      <c r="M63" s="23"/>
      <c r="N63" s="26">
        <f>COUNTIF('Q4'!$F63:$M63,"yes")</f>
        <v>3</v>
      </c>
      <c r="O63" s="27">
        <f t="shared" si="3"/>
        <v>0</v>
      </c>
      <c r="P63" s="27">
        <f t="shared" si="1"/>
        <v>3</v>
      </c>
      <c r="Q63" s="8">
        <f>IFERROR('Q4'!$N63/'Q4'!$P63,"")</f>
        <v>1</v>
      </c>
      <c r="T63" t="str">
        <f>IFERROR(IF((DATE(2023,10,1) - VLOOKUP(B63,Table6[],3,0)) &lt;=365,"Y","N"),"N")</f>
        <v>N</v>
      </c>
    </row>
    <row r="64" spans="2:20" x14ac:dyDescent="0.25">
      <c r="B64" s="5" t="s">
        <v>123</v>
      </c>
      <c r="C64" s="5" t="s">
        <v>26</v>
      </c>
      <c r="D64" s="53">
        <f ca="1">IFERROR(NOW()-VLOOKUP(B64,Table6[[#All],[Employee Name]:[Date Joined]],3,0),"")</f>
        <v>2756.9386355324095</v>
      </c>
      <c r="E64" s="17"/>
      <c r="F64" s="44" t="s">
        <v>2</v>
      </c>
      <c r="G64" s="21"/>
      <c r="H64" s="21"/>
      <c r="I64" s="44" t="s">
        <v>2</v>
      </c>
      <c r="J64" s="21"/>
      <c r="K64" s="21"/>
      <c r="L64" s="44" t="s">
        <v>2</v>
      </c>
      <c r="M64" s="23"/>
      <c r="N64" s="26">
        <f>COUNTIF('Q4'!$F64:$M64,"yes")</f>
        <v>3</v>
      </c>
      <c r="O64" s="27">
        <f t="shared" si="3"/>
        <v>0</v>
      </c>
      <c r="P64" s="27">
        <f t="shared" si="1"/>
        <v>3</v>
      </c>
      <c r="Q64" s="8">
        <f>IFERROR('Q4'!$N64/'Q4'!$P64,"")</f>
        <v>1</v>
      </c>
      <c r="T64" t="str">
        <f>IFERROR(IF((DATE(2023,10,1) - VLOOKUP(B64,Table6[],3,0)) &lt;=365,"Y","N"),"N")</f>
        <v>N</v>
      </c>
    </row>
    <row r="65" spans="2:20" x14ac:dyDescent="0.25">
      <c r="B65" s="5" t="s">
        <v>124</v>
      </c>
      <c r="C65" s="5" t="s">
        <v>26</v>
      </c>
      <c r="D65" s="53">
        <f ca="1">IFERROR(NOW()-VLOOKUP(B65,Table6[[#All],[Employee Name]:[Date Joined]],3,0),"")</f>
        <v>6255.9386355324095</v>
      </c>
      <c r="E65" s="17"/>
      <c r="F65" s="44" t="s">
        <v>2</v>
      </c>
      <c r="G65" s="21"/>
      <c r="H65" s="21"/>
      <c r="I65" s="45" t="s">
        <v>3</v>
      </c>
      <c r="J65" s="21"/>
      <c r="K65" s="21"/>
      <c r="L65" s="45" t="s">
        <v>3</v>
      </c>
      <c r="M65" s="23"/>
      <c r="N65" s="26">
        <f>COUNTIF('Q4'!$F65:$M65,"yes")</f>
        <v>1</v>
      </c>
      <c r="O65" s="27">
        <f t="shared" si="3"/>
        <v>2</v>
      </c>
      <c r="P65" s="27">
        <f t="shared" si="1"/>
        <v>3</v>
      </c>
      <c r="Q65" s="8">
        <f>IFERROR('Q4'!$N65/'Q4'!$P65,"")</f>
        <v>0.33333333333333331</v>
      </c>
      <c r="T65" t="str">
        <f>IFERROR(IF((DATE(2023,10,1) - VLOOKUP(B65,Table6[],3,0)) &lt;=365,"Y","N"),"N")</f>
        <v>N</v>
      </c>
    </row>
    <row r="66" spans="2:20" x14ac:dyDescent="0.25">
      <c r="B66" s="5" t="s">
        <v>125</v>
      </c>
      <c r="C66" s="5" t="s">
        <v>26</v>
      </c>
      <c r="D66" s="53">
        <f ca="1">IFERROR(NOW()-VLOOKUP(B66,Table6[[#All],[Employee Name]:[Date Joined]],3,0),"")</f>
        <v>1132.9386355324095</v>
      </c>
      <c r="E66" s="17"/>
      <c r="F66" s="45" t="s">
        <v>3</v>
      </c>
      <c r="G66" s="21"/>
      <c r="H66" s="21"/>
      <c r="I66" s="45" t="s">
        <v>3</v>
      </c>
      <c r="J66" s="21"/>
      <c r="K66" s="21"/>
      <c r="L66" s="45" t="s">
        <v>3</v>
      </c>
      <c r="M66" s="23"/>
      <c r="N66" s="26">
        <f>COUNTIF('Q4'!$F66:$M66,"yes")</f>
        <v>0</v>
      </c>
      <c r="O66" s="27">
        <f t="shared" si="3"/>
        <v>3</v>
      </c>
      <c r="P66" s="27">
        <f t="shared" ref="P66:P129" si="4">N66+O66</f>
        <v>3</v>
      </c>
      <c r="Q66" s="8">
        <f>IFERROR('Q4'!$N66/'Q4'!$P66,"")</f>
        <v>0</v>
      </c>
      <c r="T66" t="str">
        <f>IFERROR(IF((DATE(2023,10,1) - VLOOKUP(B66,Table6[],3,0)) &lt;=365,"Y","N"),"N")</f>
        <v>N</v>
      </c>
    </row>
    <row r="67" spans="2:20" x14ac:dyDescent="0.25">
      <c r="B67" s="5" t="s">
        <v>126</v>
      </c>
      <c r="C67" s="5" t="s">
        <v>26</v>
      </c>
      <c r="D67" s="53">
        <f ca="1">IFERROR(NOW()-VLOOKUP(B67,Table6[[#All],[Employee Name]:[Date Joined]],3,0),"")</f>
        <v>1056.9386355324095</v>
      </c>
      <c r="E67" s="17"/>
      <c r="F67" s="44" t="s">
        <v>2</v>
      </c>
      <c r="G67" s="21"/>
      <c r="H67" s="21"/>
      <c r="I67" s="45" t="s">
        <v>3</v>
      </c>
      <c r="J67" s="21"/>
      <c r="K67" s="21"/>
      <c r="L67" s="44" t="s">
        <v>2</v>
      </c>
      <c r="M67" s="23"/>
      <c r="N67" s="26">
        <f>COUNTIF('Q4'!$F67:$M67,"yes")</f>
        <v>2</v>
      </c>
      <c r="O67" s="27">
        <f t="shared" si="3"/>
        <v>1</v>
      </c>
      <c r="P67" s="27">
        <f t="shared" si="4"/>
        <v>3</v>
      </c>
      <c r="Q67" s="8">
        <f>IFERROR('Q4'!$N67/'Q4'!$P67,"")</f>
        <v>0.66666666666666663</v>
      </c>
      <c r="T67" t="str">
        <f>IFERROR(IF((DATE(2023,10,1) - VLOOKUP(B67,Table6[],3,0)) &lt;=365,"Y","N"),"N")</f>
        <v>N</v>
      </c>
    </row>
    <row r="68" spans="2:20" x14ac:dyDescent="0.25">
      <c r="B68" s="5" t="s">
        <v>127</v>
      </c>
      <c r="C68" s="5" t="s">
        <v>26</v>
      </c>
      <c r="D68" s="53">
        <f ca="1">IFERROR(NOW()-VLOOKUP(B68,Table6[[#All],[Employee Name]:[Date Joined]],3,0),"")</f>
        <v>664.93863553240953</v>
      </c>
      <c r="E68" s="17"/>
      <c r="F68" s="44" t="s">
        <v>2</v>
      </c>
      <c r="G68" s="21"/>
      <c r="H68" s="21"/>
      <c r="I68" s="45" t="s">
        <v>3</v>
      </c>
      <c r="J68" s="21"/>
      <c r="K68" s="21"/>
      <c r="L68" s="45" t="s">
        <v>3</v>
      </c>
      <c r="M68" s="23"/>
      <c r="N68" s="26">
        <f>COUNTIF('Q4'!$F68:$M68,"yes")</f>
        <v>1</v>
      </c>
      <c r="O68" s="27">
        <f t="shared" ref="O68:O99" si="5">COUNTIF(E68:M68,"No")</f>
        <v>2</v>
      </c>
      <c r="P68" s="27">
        <f t="shared" si="4"/>
        <v>3</v>
      </c>
      <c r="Q68" s="8">
        <f>IFERROR('Q4'!$N68/'Q4'!$P68,"")</f>
        <v>0.33333333333333331</v>
      </c>
      <c r="T68" t="str">
        <f>IFERROR(IF((DATE(2023,10,1) - VLOOKUP(B68,Table6[],3,0)) &lt;=365,"Y","N"),"N")</f>
        <v>N</v>
      </c>
    </row>
    <row r="69" spans="2:20" x14ac:dyDescent="0.25">
      <c r="B69" s="5" t="s">
        <v>128</v>
      </c>
      <c r="C69" s="5" t="s">
        <v>27</v>
      </c>
      <c r="D69" s="53">
        <f ca="1">IFERROR(NOW()-VLOOKUP(B69,Table6[[#All],[Employee Name]:[Date Joined]],3,0),"")</f>
        <v>664.93863553240953</v>
      </c>
      <c r="E69" s="17"/>
      <c r="F69" s="44" t="s">
        <v>2</v>
      </c>
      <c r="G69" s="21"/>
      <c r="H69" s="21"/>
      <c r="I69" s="44" t="s">
        <v>2</v>
      </c>
      <c r="J69" s="21"/>
      <c r="K69" s="21"/>
      <c r="L69" s="44" t="s">
        <v>2</v>
      </c>
      <c r="M69" s="23"/>
      <c r="N69" s="26">
        <f>COUNTIF('Q4'!$F69:$M69,"yes")</f>
        <v>3</v>
      </c>
      <c r="O69" s="27">
        <f t="shared" si="5"/>
        <v>0</v>
      </c>
      <c r="P69" s="27">
        <f t="shared" si="4"/>
        <v>3</v>
      </c>
      <c r="Q69" s="8">
        <f>IFERROR('Q4'!$N69/'Q4'!$P69,"")</f>
        <v>1</v>
      </c>
      <c r="T69" t="str">
        <f>IFERROR(IF((DATE(2023,10,1) - VLOOKUP(B69,Table6[],3,0)) &lt;=365,"Y","N"),"N")</f>
        <v>N</v>
      </c>
    </row>
    <row r="70" spans="2:20" x14ac:dyDescent="0.25">
      <c r="B70" s="5" t="s">
        <v>137</v>
      </c>
      <c r="C70" s="5" t="s">
        <v>27</v>
      </c>
      <c r="D70" s="53">
        <f ca="1">IFERROR(NOW()-VLOOKUP(B70,Table6[[#All],[Employee Name]:[Date Joined]],3,0),"")</f>
        <v>286.93863553240953</v>
      </c>
      <c r="E70" s="17"/>
      <c r="F70" s="44" t="s">
        <v>2</v>
      </c>
      <c r="G70" s="21"/>
      <c r="H70" s="21"/>
      <c r="I70" s="44" t="s">
        <v>2</v>
      </c>
      <c r="J70" s="21"/>
      <c r="K70" s="21"/>
      <c r="L70" s="44" t="s">
        <v>2</v>
      </c>
      <c r="M70" s="23"/>
      <c r="N70" s="26">
        <f>COUNTIF('Q4'!$F70:$M70,"yes")</f>
        <v>3</v>
      </c>
      <c r="O70" s="27">
        <f t="shared" si="5"/>
        <v>0</v>
      </c>
      <c r="P70" s="27">
        <f t="shared" si="4"/>
        <v>3</v>
      </c>
      <c r="Q70" s="8">
        <f>IFERROR('Q4'!$N70/'Q4'!$P70,"")</f>
        <v>1</v>
      </c>
      <c r="T70" t="str">
        <f>IFERROR(IF((DATE(2023,10,1) - VLOOKUP(B70,Table6[],3,0)) &lt;=365,"Y","N"),"N")</f>
        <v>Y</v>
      </c>
    </row>
    <row r="71" spans="2:20" x14ac:dyDescent="0.25">
      <c r="B71" s="5" t="s">
        <v>131</v>
      </c>
      <c r="C71" s="5" t="s">
        <v>27</v>
      </c>
      <c r="D71" s="53">
        <f ca="1">IFERROR(NOW()-VLOOKUP(B71,Table6[[#All],[Employee Name]:[Date Joined]],3,0),"")</f>
        <v>272.93863553240953</v>
      </c>
      <c r="E71" s="17"/>
      <c r="F71" s="45" t="s">
        <v>3</v>
      </c>
      <c r="G71" s="21"/>
      <c r="H71" s="21"/>
      <c r="I71" s="45" t="s">
        <v>3</v>
      </c>
      <c r="J71" s="21"/>
      <c r="K71" s="21"/>
      <c r="L71" s="44" t="s">
        <v>2</v>
      </c>
      <c r="M71" s="23"/>
      <c r="N71" s="26">
        <f>COUNTIF('Q4'!$F71:$M71,"yes")</f>
        <v>1</v>
      </c>
      <c r="O71" s="27">
        <f t="shared" si="5"/>
        <v>2</v>
      </c>
      <c r="P71" s="27">
        <f t="shared" si="4"/>
        <v>3</v>
      </c>
      <c r="Q71" s="8">
        <f>IFERROR('Q4'!$N71/'Q4'!$P71,"")</f>
        <v>0.33333333333333331</v>
      </c>
      <c r="T71" t="str">
        <f>IFERROR(IF((DATE(2023,10,1) - VLOOKUP(B71,Table6[],3,0)) &lt;=365,"Y","N"),"N")</f>
        <v>Y</v>
      </c>
    </row>
    <row r="72" spans="2:20" x14ac:dyDescent="0.25">
      <c r="B72" s="5" t="s">
        <v>129</v>
      </c>
      <c r="C72" s="5" t="s">
        <v>27</v>
      </c>
      <c r="D72" s="53">
        <f ca="1">IFERROR(NOW()-VLOOKUP(B72,Table6[[#All],[Employee Name]:[Date Joined]],3,0),"")</f>
        <v>2608.9386355324095</v>
      </c>
      <c r="E72" s="17"/>
      <c r="F72" s="45" t="s">
        <v>3</v>
      </c>
      <c r="G72" s="21"/>
      <c r="H72" s="21"/>
      <c r="I72" s="45" t="s">
        <v>3</v>
      </c>
      <c r="J72" s="21"/>
      <c r="K72" s="21"/>
      <c r="L72" s="45" t="s">
        <v>3</v>
      </c>
      <c r="M72" s="23"/>
      <c r="N72" s="26">
        <f>COUNTIF('Q4'!$F72:$M72,"yes")</f>
        <v>0</v>
      </c>
      <c r="O72" s="27">
        <f t="shared" si="5"/>
        <v>3</v>
      </c>
      <c r="P72" s="27">
        <f t="shared" si="4"/>
        <v>3</v>
      </c>
      <c r="Q72" s="8">
        <f>IFERROR('Q4'!$N72/'Q4'!$P72,"")</f>
        <v>0</v>
      </c>
      <c r="T72" t="str">
        <f>IFERROR(IF((DATE(2023,10,1) - VLOOKUP(B72,Table6[],3,0)) &lt;=365,"Y","N"),"N")</f>
        <v>N</v>
      </c>
    </row>
    <row r="73" spans="2:20" x14ac:dyDescent="0.25">
      <c r="B73" s="5" t="s">
        <v>130</v>
      </c>
      <c r="C73" s="5" t="s">
        <v>27</v>
      </c>
      <c r="D73" s="53">
        <f ca="1">IFERROR(NOW()-VLOOKUP(B73,Table6[[#All],[Employee Name]:[Date Joined]],3,0),"")</f>
        <v>3639.9386355324095</v>
      </c>
      <c r="E73" s="17"/>
      <c r="F73" s="44" t="s">
        <v>2</v>
      </c>
      <c r="G73" s="21"/>
      <c r="H73" s="21"/>
      <c r="I73" s="45" t="s">
        <v>3</v>
      </c>
      <c r="J73" s="21"/>
      <c r="K73" s="21"/>
      <c r="L73" s="45" t="s">
        <v>3</v>
      </c>
      <c r="M73" s="23"/>
      <c r="N73" s="26">
        <f>COUNTIF('Q4'!$F73:$M73,"yes")</f>
        <v>1</v>
      </c>
      <c r="O73" s="27">
        <f t="shared" si="5"/>
        <v>2</v>
      </c>
      <c r="P73" s="27">
        <f t="shared" si="4"/>
        <v>3</v>
      </c>
      <c r="Q73" s="8">
        <f>IFERROR('Q4'!$N73/'Q4'!$P73,"")</f>
        <v>0.33333333333333331</v>
      </c>
      <c r="T73" t="str">
        <f>IFERROR(IF((DATE(2023,10,1) - VLOOKUP(B73,Table6[],3,0)) &lt;=365,"Y","N"),"N")</f>
        <v>N</v>
      </c>
    </row>
    <row r="74" spans="2:20" x14ac:dyDescent="0.25">
      <c r="B74" s="5" t="s">
        <v>132</v>
      </c>
      <c r="C74" s="5" t="s">
        <v>27</v>
      </c>
      <c r="D74" s="53">
        <f ca="1">IFERROR(NOW()-VLOOKUP(B74,Table6[[#All],[Employee Name]:[Date Joined]],3,0),"")</f>
        <v>727.93863553240953</v>
      </c>
      <c r="E74" s="17"/>
      <c r="F74" s="44" t="s">
        <v>2</v>
      </c>
      <c r="G74" s="21"/>
      <c r="H74" s="21"/>
      <c r="I74" s="44" t="s">
        <v>2</v>
      </c>
      <c r="J74" s="21"/>
      <c r="K74" s="21"/>
      <c r="L74" s="44" t="s">
        <v>2</v>
      </c>
      <c r="M74" s="23"/>
      <c r="N74" s="26">
        <f>COUNTIF('Q4'!$F74:$M74,"yes")</f>
        <v>3</v>
      </c>
      <c r="O74" s="27">
        <f t="shared" si="5"/>
        <v>0</v>
      </c>
      <c r="P74" s="27">
        <f t="shared" si="4"/>
        <v>3</v>
      </c>
      <c r="Q74" s="8">
        <f>IFERROR('Q4'!$N74/'Q4'!$P74,"")</f>
        <v>1</v>
      </c>
      <c r="T74" t="str">
        <f>IFERROR(IF((DATE(2023,10,1) - VLOOKUP(B74,Table6[],3,0)) &lt;=365,"Y","N"),"N")</f>
        <v>N</v>
      </c>
    </row>
    <row r="75" spans="2:20" x14ac:dyDescent="0.25">
      <c r="B75" s="5" t="s">
        <v>133</v>
      </c>
      <c r="C75" s="5" t="s">
        <v>27</v>
      </c>
      <c r="D75" s="53">
        <f ca="1">IFERROR(NOW()-VLOOKUP(B75,Table6[[#All],[Employee Name]:[Date Joined]],3,0),"")</f>
        <v>1496.9386355324095</v>
      </c>
      <c r="E75" s="17"/>
      <c r="F75" s="44" t="s">
        <v>2</v>
      </c>
      <c r="G75" s="21"/>
      <c r="H75" s="21"/>
      <c r="I75" s="45" t="s">
        <v>3</v>
      </c>
      <c r="J75" s="21"/>
      <c r="K75" s="21"/>
      <c r="L75" s="44" t="s">
        <v>2</v>
      </c>
      <c r="M75" s="23"/>
      <c r="N75" s="26">
        <f>COUNTIF('Q4'!$F75:$M75,"yes")</f>
        <v>2</v>
      </c>
      <c r="O75" s="27">
        <f t="shared" si="5"/>
        <v>1</v>
      </c>
      <c r="P75" s="27">
        <f t="shared" si="4"/>
        <v>3</v>
      </c>
      <c r="Q75" s="8">
        <f>IFERROR('Q4'!$N75/'Q4'!$P75,"")</f>
        <v>0.66666666666666663</v>
      </c>
      <c r="T75" t="str">
        <f>IFERROR(IF((DATE(2023,10,1) - VLOOKUP(B75,Table6[],3,0)) &lt;=365,"Y","N"),"N")</f>
        <v>N</v>
      </c>
    </row>
    <row r="76" spans="2:20" x14ac:dyDescent="0.25">
      <c r="B76" s="5" t="s">
        <v>134</v>
      </c>
      <c r="C76" s="5" t="s">
        <v>27</v>
      </c>
      <c r="D76" s="53">
        <f ca="1">IFERROR(NOW()-VLOOKUP(B76,Table6[[#All],[Employee Name]:[Date Joined]],3,0),"")</f>
        <v>1965.9386355324095</v>
      </c>
      <c r="E76" s="17"/>
      <c r="F76" s="45" t="s">
        <v>3</v>
      </c>
      <c r="G76" s="21"/>
      <c r="H76" s="21"/>
      <c r="I76" s="45" t="s">
        <v>3</v>
      </c>
      <c r="J76" s="21"/>
      <c r="K76" s="21"/>
      <c r="L76" s="45" t="s">
        <v>3</v>
      </c>
      <c r="M76" s="23"/>
      <c r="N76" s="26">
        <f>COUNTIF('Q4'!$F76:$M76,"yes")</f>
        <v>0</v>
      </c>
      <c r="O76" s="27">
        <f t="shared" si="5"/>
        <v>3</v>
      </c>
      <c r="P76" s="27">
        <f t="shared" si="4"/>
        <v>3</v>
      </c>
      <c r="Q76" s="8">
        <f>IFERROR('Q4'!$N76/'Q4'!$P76,"")</f>
        <v>0</v>
      </c>
      <c r="T76" t="str">
        <f>IFERROR(IF((DATE(2023,10,1) - VLOOKUP(B76,Table6[],3,0)) &lt;=365,"Y","N"),"N")</f>
        <v>N</v>
      </c>
    </row>
    <row r="77" spans="2:20" x14ac:dyDescent="0.25">
      <c r="B77" s="5" t="s">
        <v>135</v>
      </c>
      <c r="C77" s="5" t="s">
        <v>27</v>
      </c>
      <c r="D77" s="53">
        <f ca="1">IFERROR(NOW()-VLOOKUP(B77,Table6[[#All],[Employee Name]:[Date Joined]],3,0),"")</f>
        <v>447.93863553240953</v>
      </c>
      <c r="E77" s="17"/>
      <c r="F77" s="45" t="s">
        <v>3</v>
      </c>
      <c r="G77" s="21"/>
      <c r="H77" s="21"/>
      <c r="I77" s="45" t="s">
        <v>3</v>
      </c>
      <c r="J77" s="21"/>
      <c r="K77" s="21"/>
      <c r="L77" s="45" t="s">
        <v>3</v>
      </c>
      <c r="M77" s="23"/>
      <c r="N77" s="26">
        <f>COUNTIF('Q4'!$F77:$M77,"yes")</f>
        <v>0</v>
      </c>
      <c r="O77" s="27">
        <f t="shared" si="5"/>
        <v>3</v>
      </c>
      <c r="P77" s="27">
        <f t="shared" si="4"/>
        <v>3</v>
      </c>
      <c r="Q77" s="8">
        <f>IFERROR('Q4'!$N77/'Q4'!$P77,"")</f>
        <v>0</v>
      </c>
      <c r="T77" t="str">
        <f>IFERROR(IF((DATE(2023,10,1) - VLOOKUP(B77,Table6[],3,0)) &lt;=365,"Y","N"),"N")</f>
        <v>Y</v>
      </c>
    </row>
    <row r="78" spans="2:20" x14ac:dyDescent="0.25">
      <c r="B78" s="5" t="s">
        <v>136</v>
      </c>
      <c r="C78" s="5" t="s">
        <v>27</v>
      </c>
      <c r="D78" s="53">
        <f ca="1">IFERROR(NOW()-VLOOKUP(B78,Table6[[#All],[Employee Name]:[Date Joined]],3,0),"")</f>
        <v>2470.9386355324095</v>
      </c>
      <c r="E78" s="17"/>
      <c r="F78" s="44" t="s">
        <v>2</v>
      </c>
      <c r="G78" s="21"/>
      <c r="H78" s="21"/>
      <c r="I78" s="45" t="s">
        <v>3</v>
      </c>
      <c r="J78" s="21"/>
      <c r="K78" s="21"/>
      <c r="L78" s="44" t="s">
        <v>2</v>
      </c>
      <c r="M78" s="23"/>
      <c r="N78" s="26">
        <f>COUNTIF('Q4'!$F78:$M78,"yes")</f>
        <v>2</v>
      </c>
      <c r="O78" s="27">
        <f t="shared" si="5"/>
        <v>1</v>
      </c>
      <c r="P78" s="27">
        <f t="shared" si="4"/>
        <v>3</v>
      </c>
      <c r="Q78" s="8">
        <f>IFERROR('Q4'!$N78/'Q4'!$P78,"")</f>
        <v>0.66666666666666663</v>
      </c>
      <c r="T78" t="str">
        <f>IFERROR(IF((DATE(2023,10,1) - VLOOKUP(B78,Table6[],3,0)) &lt;=365,"Y","N"),"N")</f>
        <v>N</v>
      </c>
    </row>
    <row r="79" spans="2:20" x14ac:dyDescent="0.25">
      <c r="B79" s="5" t="s">
        <v>139</v>
      </c>
      <c r="C79" s="5" t="s">
        <v>27</v>
      </c>
      <c r="D79" s="53">
        <f ca="1">IFERROR(NOW()-VLOOKUP(B79,Table6[[#All],[Employee Name]:[Date Joined]],3,0),"")</f>
        <v>600.93863553240953</v>
      </c>
      <c r="E79" s="17"/>
      <c r="F79" s="44" t="s">
        <v>2</v>
      </c>
      <c r="G79" s="21"/>
      <c r="H79" s="21"/>
      <c r="I79" s="44" t="s">
        <v>2</v>
      </c>
      <c r="J79" s="21"/>
      <c r="K79" s="21"/>
      <c r="L79" s="45" t="s">
        <v>3</v>
      </c>
      <c r="M79" s="23"/>
      <c r="N79" s="26">
        <f>COUNTIF('Q4'!$F79:$M79,"yes")</f>
        <v>2</v>
      </c>
      <c r="O79" s="27">
        <f t="shared" si="5"/>
        <v>1</v>
      </c>
      <c r="P79" s="27">
        <f t="shared" si="4"/>
        <v>3</v>
      </c>
      <c r="Q79" s="8">
        <f>IFERROR('Q4'!$N79/'Q4'!$P79,"")</f>
        <v>0.66666666666666663</v>
      </c>
      <c r="T79" t="str">
        <f>IFERROR(IF((DATE(2023,10,1) - VLOOKUP(B79,Table6[],3,0)) &lt;=365,"Y","N"),"N")</f>
        <v>N</v>
      </c>
    </row>
    <row r="80" spans="2:20" x14ac:dyDescent="0.25">
      <c r="B80" s="5" t="s">
        <v>140</v>
      </c>
      <c r="C80" s="5" t="s">
        <v>27</v>
      </c>
      <c r="D80" s="53">
        <f ca="1">IFERROR(NOW()-VLOOKUP(B80,Table6[[#All],[Employee Name]:[Date Joined]],3,0),"")</f>
        <v>761.93863553240953</v>
      </c>
      <c r="E80" s="17"/>
      <c r="F80" s="44" t="s">
        <v>2</v>
      </c>
      <c r="G80" s="21"/>
      <c r="H80" s="21"/>
      <c r="I80" s="44" t="s">
        <v>2</v>
      </c>
      <c r="J80" s="21"/>
      <c r="K80" s="21"/>
      <c r="L80" s="44" t="s">
        <v>2</v>
      </c>
      <c r="M80" s="23"/>
      <c r="N80" s="26">
        <f>COUNTIF('Q4'!$F80:$M80,"yes")</f>
        <v>3</v>
      </c>
      <c r="O80" s="27">
        <f t="shared" si="5"/>
        <v>0</v>
      </c>
      <c r="P80" s="27">
        <f t="shared" si="4"/>
        <v>3</v>
      </c>
      <c r="Q80" s="8">
        <f>IFERROR('Q4'!$N80/'Q4'!$P80,"")</f>
        <v>1</v>
      </c>
      <c r="T80" t="str">
        <f>IFERROR(IF((DATE(2023,10,1) - VLOOKUP(B80,Table6[],3,0)) &lt;=365,"Y","N"),"N")</f>
        <v>N</v>
      </c>
    </row>
    <row r="81" spans="2:20" x14ac:dyDescent="0.25">
      <c r="B81" s="5" t="s">
        <v>142</v>
      </c>
      <c r="C81" s="5" t="s">
        <v>28</v>
      </c>
      <c r="D81" s="53">
        <f ca="1">IFERROR(NOW()-VLOOKUP(B81,Table6[[#All],[Employee Name]:[Date Joined]],3,0),"")</f>
        <v>1166.9386355324095</v>
      </c>
      <c r="E81" s="17"/>
      <c r="F81" s="44" t="s">
        <v>2</v>
      </c>
      <c r="G81" s="21"/>
      <c r="H81" s="21"/>
      <c r="I81" s="45" t="s">
        <v>3</v>
      </c>
      <c r="J81" s="21"/>
      <c r="K81" s="21"/>
      <c r="L81" s="45" t="s">
        <v>3</v>
      </c>
      <c r="M81" s="23"/>
      <c r="N81" s="26">
        <f>COUNTIF('Q4'!$F81:$M81,"yes")</f>
        <v>1</v>
      </c>
      <c r="O81" s="27">
        <f t="shared" si="5"/>
        <v>2</v>
      </c>
      <c r="P81" s="27">
        <f t="shared" si="4"/>
        <v>3</v>
      </c>
      <c r="Q81" s="8">
        <f>IFERROR('Q4'!$N81/'Q4'!$P81,"")</f>
        <v>0.33333333333333331</v>
      </c>
      <c r="T81" t="str">
        <f>IFERROR(IF((DATE(2023,10,1) - VLOOKUP(B81,Table6[],3,0)) &lt;=365,"Y","N"),"N")</f>
        <v>N</v>
      </c>
    </row>
    <row r="82" spans="2:20" x14ac:dyDescent="0.25">
      <c r="B82" s="5" t="s">
        <v>143</v>
      </c>
      <c r="C82" s="5" t="s">
        <v>28</v>
      </c>
      <c r="D82" s="53">
        <f ca="1">IFERROR(NOW()-VLOOKUP(B82,Table6[[#All],[Employee Name]:[Date Joined]],3,0),"")</f>
        <v>6688.9386355324095</v>
      </c>
      <c r="E82" s="17"/>
      <c r="F82" s="44" t="s">
        <v>2</v>
      </c>
      <c r="G82" s="21"/>
      <c r="H82" s="21"/>
      <c r="I82" s="45" t="s">
        <v>3</v>
      </c>
      <c r="J82" s="21"/>
      <c r="K82" s="21"/>
      <c r="L82" s="45" t="s">
        <v>3</v>
      </c>
      <c r="M82" s="23"/>
      <c r="N82" s="26">
        <f>COUNTIF('Q4'!$F82:$M82,"yes")</f>
        <v>1</v>
      </c>
      <c r="O82" s="27">
        <f t="shared" si="5"/>
        <v>2</v>
      </c>
      <c r="P82" s="27">
        <f t="shared" si="4"/>
        <v>3</v>
      </c>
      <c r="Q82" s="8">
        <f>IFERROR('Q4'!$N82/'Q4'!$P82,"")</f>
        <v>0.33333333333333331</v>
      </c>
      <c r="T82" t="str">
        <f>IFERROR(IF((DATE(2023,10,1) - VLOOKUP(B82,Table6[],3,0)) &lt;=365,"Y","N"),"N")</f>
        <v>N</v>
      </c>
    </row>
    <row r="83" spans="2:20" x14ac:dyDescent="0.25">
      <c r="B83" s="5" t="s">
        <v>144</v>
      </c>
      <c r="C83" s="5" t="s">
        <v>28</v>
      </c>
      <c r="D83" s="53">
        <f ca="1">IFERROR(NOW()-VLOOKUP(B83,Table6[[#All],[Employee Name]:[Date Joined]],3,0),"")</f>
        <v>3729.9386355324095</v>
      </c>
      <c r="E83" s="17"/>
      <c r="F83" s="44" t="s">
        <v>2</v>
      </c>
      <c r="G83" s="21"/>
      <c r="H83" s="21"/>
      <c r="I83" s="45" t="s">
        <v>3</v>
      </c>
      <c r="J83" s="21"/>
      <c r="K83" s="21"/>
      <c r="L83" s="45" t="s">
        <v>3</v>
      </c>
      <c r="M83" s="23"/>
      <c r="N83" s="26">
        <f>COUNTIF('Q4'!$F83:$M83,"yes")</f>
        <v>1</v>
      </c>
      <c r="O83" s="27">
        <f t="shared" si="5"/>
        <v>2</v>
      </c>
      <c r="P83" s="27">
        <f t="shared" si="4"/>
        <v>3</v>
      </c>
      <c r="Q83" s="8">
        <f>IFERROR('Q4'!$N83/'Q4'!$P83,"")</f>
        <v>0.33333333333333331</v>
      </c>
      <c r="T83" t="str">
        <f>IFERROR(IF((DATE(2023,10,1) - VLOOKUP(B83,Table6[],3,0)) &lt;=365,"Y","N"),"N")</f>
        <v>N</v>
      </c>
    </row>
    <row r="84" spans="2:20" x14ac:dyDescent="0.25">
      <c r="B84" s="5" t="s">
        <v>145</v>
      </c>
      <c r="C84" s="5" t="s">
        <v>28</v>
      </c>
      <c r="D84" s="53">
        <f ca="1">IFERROR(NOW()-VLOOKUP(B84,Table6[[#All],[Employee Name]:[Date Joined]],3,0),"")</f>
        <v>1817.9386355324095</v>
      </c>
      <c r="E84" s="17"/>
      <c r="F84" s="44" t="s">
        <v>2</v>
      </c>
      <c r="G84" s="21"/>
      <c r="H84" s="21"/>
      <c r="I84" s="45" t="s">
        <v>3</v>
      </c>
      <c r="J84" s="21"/>
      <c r="K84" s="21"/>
      <c r="L84" s="45" t="s">
        <v>3</v>
      </c>
      <c r="M84" s="23"/>
      <c r="N84" s="26">
        <f>COUNTIF('Q4'!$F84:$M84,"yes")</f>
        <v>1</v>
      </c>
      <c r="O84" s="27">
        <f t="shared" si="5"/>
        <v>2</v>
      </c>
      <c r="P84" s="27">
        <f t="shared" si="4"/>
        <v>3</v>
      </c>
      <c r="Q84" s="8">
        <f>IFERROR('Q4'!$N84/'Q4'!$P84,"")</f>
        <v>0.33333333333333331</v>
      </c>
      <c r="T84" t="str">
        <f>IFERROR(IF((DATE(2023,10,1) - VLOOKUP(B84,Table6[],3,0)) &lt;=365,"Y","N"),"N")</f>
        <v>N</v>
      </c>
    </row>
    <row r="85" spans="2:20" x14ac:dyDescent="0.25">
      <c r="B85" s="5" t="s">
        <v>146</v>
      </c>
      <c r="C85" s="5" t="s">
        <v>28</v>
      </c>
      <c r="D85" s="53">
        <f ca="1">IFERROR(NOW()-VLOOKUP(B85,Table6[[#All],[Employee Name]:[Date Joined]],3,0),"")</f>
        <v>356.93863553240953</v>
      </c>
      <c r="E85" s="17"/>
      <c r="F85" s="44" t="s">
        <v>2</v>
      </c>
      <c r="G85" s="21"/>
      <c r="H85" s="21"/>
      <c r="I85" s="45" t="s">
        <v>3</v>
      </c>
      <c r="J85" s="21"/>
      <c r="K85" s="21"/>
      <c r="L85" s="44" t="s">
        <v>2</v>
      </c>
      <c r="M85" s="23"/>
      <c r="N85" s="26">
        <f>COUNTIF('Q4'!$F85:$M85,"yes")</f>
        <v>2</v>
      </c>
      <c r="O85" s="27">
        <f t="shared" si="5"/>
        <v>1</v>
      </c>
      <c r="P85" s="27">
        <f t="shared" si="4"/>
        <v>3</v>
      </c>
      <c r="Q85" s="8">
        <f>IFERROR('Q4'!$N85/'Q4'!$P85,"")</f>
        <v>0.66666666666666663</v>
      </c>
      <c r="T85" t="str">
        <f>IFERROR(IF((DATE(2023,10,1) - VLOOKUP(B85,Table6[],3,0)) &lt;=365,"Y","N"),"N")</f>
        <v>Y</v>
      </c>
    </row>
    <row r="86" spans="2:20" x14ac:dyDescent="0.25">
      <c r="B86" s="5" t="s">
        <v>147</v>
      </c>
      <c r="C86" s="5" t="s">
        <v>28</v>
      </c>
      <c r="D86" s="53">
        <f ca="1">IFERROR(NOW()-VLOOKUP(B86,Table6[[#All],[Employee Name]:[Date Joined]],3,0),"")</f>
        <v>2196.9386355324095</v>
      </c>
      <c r="E86" s="17"/>
      <c r="F86" s="44" t="s">
        <v>2</v>
      </c>
      <c r="G86" s="21"/>
      <c r="H86" s="21"/>
      <c r="I86" s="45" t="s">
        <v>3</v>
      </c>
      <c r="J86" s="21"/>
      <c r="K86" s="21"/>
      <c r="L86" s="44" t="s">
        <v>2</v>
      </c>
      <c r="M86" s="23"/>
      <c r="N86" s="26">
        <f>COUNTIF('Q4'!$F86:$M86,"yes")</f>
        <v>2</v>
      </c>
      <c r="O86" s="27">
        <f t="shared" si="5"/>
        <v>1</v>
      </c>
      <c r="P86" s="27">
        <f t="shared" si="4"/>
        <v>3</v>
      </c>
      <c r="Q86" s="8">
        <f>IFERROR('Q4'!$N86/'Q4'!$P86,"")</f>
        <v>0.66666666666666663</v>
      </c>
      <c r="T86" t="str">
        <f>IFERROR(IF((DATE(2023,10,1) - VLOOKUP(B86,Table6[],3,0)) &lt;=365,"Y","N"),"N")</f>
        <v>N</v>
      </c>
    </row>
    <row r="87" spans="2:20" x14ac:dyDescent="0.25">
      <c r="B87" s="5" t="s">
        <v>149</v>
      </c>
      <c r="C87" s="5" t="s">
        <v>28</v>
      </c>
      <c r="D87" s="53">
        <f ca="1">IFERROR(NOW()-VLOOKUP(B87,Table6[[#All],[Employee Name]:[Date Joined]],3,0),"")</f>
        <v>929.93863553240953</v>
      </c>
      <c r="E87" s="17"/>
      <c r="F87" s="44" t="s">
        <v>2</v>
      </c>
      <c r="G87" s="21"/>
      <c r="H87" s="21"/>
      <c r="I87" s="44" t="s">
        <v>2</v>
      </c>
      <c r="J87" s="21"/>
      <c r="K87" s="21"/>
      <c r="L87" s="45" t="s">
        <v>3</v>
      </c>
      <c r="M87" s="23"/>
      <c r="N87" s="26">
        <f>COUNTIF('Q4'!$F87:$M87,"yes")</f>
        <v>2</v>
      </c>
      <c r="O87" s="27">
        <f t="shared" si="5"/>
        <v>1</v>
      </c>
      <c r="P87" s="27">
        <f t="shared" si="4"/>
        <v>3</v>
      </c>
      <c r="Q87" s="8">
        <f>IFERROR('Q4'!$N87/'Q4'!$P87,"")</f>
        <v>0.66666666666666663</v>
      </c>
      <c r="T87" t="str">
        <f>IFERROR(IF((DATE(2023,10,1) - VLOOKUP(B87,Table6[],3,0)) &lt;=365,"Y","N"),"N")</f>
        <v>N</v>
      </c>
    </row>
    <row r="88" spans="2:20" x14ac:dyDescent="0.25">
      <c r="B88" s="5" t="s">
        <v>254</v>
      </c>
      <c r="C88" s="5" t="s">
        <v>28</v>
      </c>
      <c r="D88" s="59">
        <f ca="1">IFERROR(NOW()-VLOOKUP(B88,Table6[[#All],[Employee Name]:[Date Joined]],3,0),"")</f>
        <v>195.93863553240953</v>
      </c>
      <c r="E88" s="17"/>
      <c r="F88" s="44" t="s">
        <v>2</v>
      </c>
      <c r="G88" s="21"/>
      <c r="H88" s="21"/>
      <c r="I88" s="45" t="s">
        <v>3</v>
      </c>
      <c r="J88" s="21"/>
      <c r="K88" s="21"/>
      <c r="L88" s="45" t="s">
        <v>3</v>
      </c>
      <c r="M88" s="23"/>
      <c r="N88" s="26">
        <f>COUNTIF('Q4'!$F88:$M88,"yes")</f>
        <v>1</v>
      </c>
      <c r="O88" s="27">
        <f t="shared" si="5"/>
        <v>2</v>
      </c>
      <c r="P88" s="27">
        <f t="shared" si="4"/>
        <v>3</v>
      </c>
      <c r="Q88" s="8">
        <f>IFERROR('Q4'!$N88/'Q4'!$P88,"")</f>
        <v>0.33333333333333331</v>
      </c>
      <c r="T88" t="str">
        <f>IFERROR(IF((DATE(2023,10,1) - VLOOKUP(B88,Table6[],3,0)) &lt;=365,"Y","N"),"N")</f>
        <v>Y</v>
      </c>
    </row>
    <row r="89" spans="2:20" x14ac:dyDescent="0.25">
      <c r="B89" s="5" t="s">
        <v>151</v>
      </c>
      <c r="C89" s="5" t="s">
        <v>28</v>
      </c>
      <c r="D89" s="59">
        <f ca="1">IFERROR(NOW()-VLOOKUP(B89,Table6[[#All],[Employee Name]:[Date Joined]],3,0),"")</f>
        <v>629.93863553240953</v>
      </c>
      <c r="E89" s="17"/>
      <c r="F89" s="44" t="s">
        <v>2</v>
      </c>
      <c r="G89" s="21"/>
      <c r="H89" s="21"/>
      <c r="I89" s="44" t="s">
        <v>2</v>
      </c>
      <c r="J89" s="21"/>
      <c r="K89" s="21"/>
      <c r="L89" s="45" t="s">
        <v>3</v>
      </c>
      <c r="M89" s="23"/>
      <c r="N89" s="26">
        <f>COUNTIF('Q4'!$F89:$M89,"yes")</f>
        <v>2</v>
      </c>
      <c r="O89" s="27">
        <f t="shared" si="5"/>
        <v>1</v>
      </c>
      <c r="P89" s="27">
        <f t="shared" si="4"/>
        <v>3</v>
      </c>
      <c r="Q89" s="8">
        <f>IFERROR('Q4'!$N89/'Q4'!$P89,"")</f>
        <v>0.66666666666666663</v>
      </c>
      <c r="T89" t="str">
        <f>IFERROR(IF((DATE(2023,10,1) - VLOOKUP(B89,Table6[],3,0)) &lt;=365,"Y","N"),"N")</f>
        <v>N</v>
      </c>
    </row>
    <row r="90" spans="2:20" x14ac:dyDescent="0.25">
      <c r="B90" s="5" t="s">
        <v>152</v>
      </c>
      <c r="C90" s="5" t="s">
        <v>28</v>
      </c>
      <c r="D90" s="59">
        <f ca="1">IFERROR(NOW()-VLOOKUP(B90,Table6[[#All],[Employee Name]:[Date Joined]],3,0),"")</f>
        <v>797.93863553240953</v>
      </c>
      <c r="E90" s="17"/>
      <c r="F90" s="44" t="s">
        <v>2</v>
      </c>
      <c r="G90" s="21"/>
      <c r="H90" s="21"/>
      <c r="I90" s="45" t="s">
        <v>3</v>
      </c>
      <c r="J90" s="21"/>
      <c r="K90" s="21"/>
      <c r="L90" s="45" t="s">
        <v>3</v>
      </c>
      <c r="M90" s="23"/>
      <c r="N90" s="26">
        <f>COUNTIF('Q4'!$F90:$M90,"yes")</f>
        <v>1</v>
      </c>
      <c r="O90" s="27">
        <f t="shared" si="5"/>
        <v>2</v>
      </c>
      <c r="P90" s="27">
        <f t="shared" si="4"/>
        <v>3</v>
      </c>
      <c r="Q90" s="8">
        <f>IFERROR('Q4'!$N90/'Q4'!$P90,"")</f>
        <v>0.33333333333333331</v>
      </c>
      <c r="T90" t="str">
        <f>IFERROR(IF((DATE(2023,10,1) - VLOOKUP(B90,Table6[],3,0)) &lt;=365,"Y","N"),"N")</f>
        <v>N</v>
      </c>
    </row>
    <row r="91" spans="2:20" x14ac:dyDescent="0.25">
      <c r="B91" s="5" t="s">
        <v>154</v>
      </c>
      <c r="C91" s="5" t="s">
        <v>28</v>
      </c>
      <c r="D91" s="59">
        <f ca="1">IFERROR(NOW()-VLOOKUP(B91,Table6[[#All],[Employee Name]:[Date Joined]],3,0),"")</f>
        <v>1068.9386355324095</v>
      </c>
      <c r="E91" s="17"/>
      <c r="F91" s="44" t="s">
        <v>2</v>
      </c>
      <c r="G91" s="21"/>
      <c r="H91" s="21"/>
      <c r="I91" s="45" t="s">
        <v>3</v>
      </c>
      <c r="J91" s="21"/>
      <c r="K91" s="21"/>
      <c r="L91" s="45" t="s">
        <v>3</v>
      </c>
      <c r="M91" s="23"/>
      <c r="N91" s="26">
        <f>COUNTIF('Q4'!$F91:$M91,"yes")</f>
        <v>1</v>
      </c>
      <c r="O91" s="27">
        <f t="shared" si="5"/>
        <v>2</v>
      </c>
      <c r="P91" s="27">
        <f t="shared" si="4"/>
        <v>3</v>
      </c>
      <c r="Q91" s="8">
        <f>IFERROR('Q4'!$N91/'Q4'!$P91,"")</f>
        <v>0.33333333333333331</v>
      </c>
      <c r="T91" t="str">
        <f>IFERROR(IF((DATE(2023,10,1) - VLOOKUP(B91,Table6[],3,0)) &lt;=365,"Y","N"),"N")</f>
        <v>N</v>
      </c>
    </row>
    <row r="92" spans="2:20" x14ac:dyDescent="0.25">
      <c r="B92" s="5" t="s">
        <v>255</v>
      </c>
      <c r="C92" s="5" t="s">
        <v>28</v>
      </c>
      <c r="D92" s="59" t="str">
        <f ca="1">IFERROR(NOW()-VLOOKUP(B92,Table6[[#All],[Employee Name]:[Date Joined]],3,0),"")</f>
        <v/>
      </c>
      <c r="E92" s="17"/>
      <c r="F92" s="46" t="s">
        <v>44</v>
      </c>
      <c r="G92" s="21"/>
      <c r="H92" s="21"/>
      <c r="I92" s="46" t="s">
        <v>44</v>
      </c>
      <c r="J92" s="21"/>
      <c r="K92" s="21"/>
      <c r="L92" s="44" t="s">
        <v>2</v>
      </c>
      <c r="M92" s="23"/>
      <c r="N92" s="26">
        <f>COUNTIF('Q4'!$F92:$M92,"yes")</f>
        <v>1</v>
      </c>
      <c r="O92" s="27">
        <f t="shared" si="5"/>
        <v>0</v>
      </c>
      <c r="P92" s="27">
        <f t="shared" si="4"/>
        <v>1</v>
      </c>
      <c r="Q92" s="8">
        <f>IFERROR('Q4'!$N92/'Q4'!$P92,"")</f>
        <v>1</v>
      </c>
      <c r="T92" t="str">
        <f>IFERROR(IF((DATE(2023,10,1) - VLOOKUP(B92,Table6[],3,0)) &lt;=365,"Y","N"),"N")</f>
        <v>N</v>
      </c>
    </row>
    <row r="93" spans="2:20" x14ac:dyDescent="0.25">
      <c r="B93" s="5" t="s">
        <v>155</v>
      </c>
      <c r="C93" s="5" t="s">
        <v>28</v>
      </c>
      <c r="D93" s="59">
        <f ca="1">IFERROR(NOW()-VLOOKUP(B93,Table6[[#All],[Employee Name]:[Date Joined]],3,0),"")</f>
        <v>153.93863553240953</v>
      </c>
      <c r="E93" s="17"/>
      <c r="F93" s="44" t="s">
        <v>2</v>
      </c>
      <c r="G93" s="21"/>
      <c r="H93" s="21"/>
      <c r="I93" s="45" t="s">
        <v>3</v>
      </c>
      <c r="J93" s="21"/>
      <c r="K93" s="21"/>
      <c r="L93" s="44" t="s">
        <v>2</v>
      </c>
      <c r="M93" s="23"/>
      <c r="N93" s="26">
        <f>COUNTIF('Q4'!$F93:$M93,"yes")</f>
        <v>2</v>
      </c>
      <c r="O93" s="27">
        <f t="shared" si="5"/>
        <v>1</v>
      </c>
      <c r="P93" s="27">
        <f t="shared" si="4"/>
        <v>3</v>
      </c>
      <c r="Q93" s="8">
        <f>IFERROR('Q4'!$N93/'Q4'!$P93,"")</f>
        <v>0.66666666666666663</v>
      </c>
      <c r="T93" t="str">
        <f>IFERROR(IF((DATE(2023,10,1) - VLOOKUP(B93,Table6[],3,0)) &lt;=365,"Y","N"),"N")</f>
        <v>Y</v>
      </c>
    </row>
    <row r="94" spans="2:20" x14ac:dyDescent="0.25">
      <c r="B94" s="5" t="s">
        <v>156</v>
      </c>
      <c r="C94" s="5" t="s">
        <v>28</v>
      </c>
      <c r="D94" s="59">
        <f ca="1">IFERROR(NOW()-VLOOKUP(B94,Table6[[#All],[Employee Name]:[Date Joined]],3,0),"")</f>
        <v>433.93863553240953</v>
      </c>
      <c r="E94" s="17"/>
      <c r="F94" s="44" t="s">
        <v>2</v>
      </c>
      <c r="G94" s="21"/>
      <c r="H94" s="21"/>
      <c r="I94" s="44" t="s">
        <v>2</v>
      </c>
      <c r="J94" s="21"/>
      <c r="K94" s="21"/>
      <c r="L94" s="45" t="s">
        <v>3</v>
      </c>
      <c r="M94" s="23"/>
      <c r="N94" s="26">
        <f>COUNTIF('Q4'!$F94:$M94,"yes")</f>
        <v>2</v>
      </c>
      <c r="O94" s="27">
        <f t="shared" si="5"/>
        <v>1</v>
      </c>
      <c r="P94" s="27">
        <f t="shared" si="4"/>
        <v>3</v>
      </c>
      <c r="Q94" s="8">
        <f>IFERROR('Q4'!$N94/'Q4'!$P94,"")</f>
        <v>0.66666666666666663</v>
      </c>
      <c r="T94" t="str">
        <f>IFERROR(IF((DATE(2023,10,1) - VLOOKUP(B94,Table6[],3,0)) &lt;=365,"Y","N"),"N")</f>
        <v>Y</v>
      </c>
    </row>
    <row r="95" spans="2:20" x14ac:dyDescent="0.25">
      <c r="B95" s="5" t="s">
        <v>157</v>
      </c>
      <c r="C95" s="5" t="s">
        <v>36</v>
      </c>
      <c r="D95" s="59">
        <f ca="1">IFERROR(NOW()-VLOOKUP(B95,Table6[[#All],[Employee Name]:[Date Joined]],3,0),"")</f>
        <v>5921.9386355324095</v>
      </c>
      <c r="E95" s="17"/>
      <c r="F95" s="44" t="s">
        <v>2</v>
      </c>
      <c r="G95" s="21"/>
      <c r="H95" s="21"/>
      <c r="I95" s="44" t="s">
        <v>2</v>
      </c>
      <c r="J95" s="21"/>
      <c r="K95" s="21"/>
      <c r="L95" s="45" t="s">
        <v>3</v>
      </c>
      <c r="M95" s="23"/>
      <c r="N95" s="26">
        <f>COUNTIF('Q4'!$F95:$M95,"yes")</f>
        <v>2</v>
      </c>
      <c r="O95" s="27">
        <f t="shared" si="5"/>
        <v>1</v>
      </c>
      <c r="P95" s="27">
        <f t="shared" si="4"/>
        <v>3</v>
      </c>
      <c r="Q95" s="8">
        <f>IFERROR('Q4'!$N95/'Q4'!$P95,"")</f>
        <v>0.66666666666666663</v>
      </c>
      <c r="T95" t="str">
        <f>IFERROR(IF((DATE(2023,10,1) - VLOOKUP(B95,Table6[],3,0)) &lt;=365,"Y","N"),"N")</f>
        <v>N</v>
      </c>
    </row>
    <row r="96" spans="2:20" x14ac:dyDescent="0.25">
      <c r="B96" s="5" t="s">
        <v>158</v>
      </c>
      <c r="C96" s="5" t="s">
        <v>36</v>
      </c>
      <c r="D96" s="59">
        <f ca="1">IFERROR(NOW()-VLOOKUP(B96,Table6[[#All],[Employee Name]:[Date Joined]],3,0),"")</f>
        <v>937.93863553240953</v>
      </c>
      <c r="E96" s="17"/>
      <c r="F96" s="44" t="s">
        <v>2</v>
      </c>
      <c r="G96" s="21"/>
      <c r="H96" s="21"/>
      <c r="I96" s="45" t="s">
        <v>3</v>
      </c>
      <c r="J96" s="21"/>
      <c r="K96" s="21"/>
      <c r="L96" s="45" t="s">
        <v>3</v>
      </c>
      <c r="M96" s="23"/>
      <c r="N96" s="26">
        <f>COUNTIF('Q4'!$F96:$M96,"yes")</f>
        <v>1</v>
      </c>
      <c r="O96" s="27">
        <f t="shared" si="5"/>
        <v>2</v>
      </c>
      <c r="P96" s="27">
        <f t="shared" si="4"/>
        <v>3</v>
      </c>
      <c r="Q96" s="8">
        <f>IFERROR('Q4'!$N96/'Q4'!$P96,"")</f>
        <v>0.33333333333333331</v>
      </c>
      <c r="T96" t="str">
        <f>IFERROR(IF((DATE(2023,10,1) - VLOOKUP(B96,Table6[],3,0)) &lt;=365,"Y","N"),"N")</f>
        <v>N</v>
      </c>
    </row>
    <row r="97" spans="2:20" x14ac:dyDescent="0.25">
      <c r="B97" s="5" t="s">
        <v>159</v>
      </c>
      <c r="C97" s="5" t="s">
        <v>36</v>
      </c>
      <c r="D97" s="59">
        <f ca="1">IFERROR(NOW()-VLOOKUP(B97,Table6[[#All],[Employee Name]:[Date Joined]],3,0),"")</f>
        <v>412.93863553240953</v>
      </c>
      <c r="E97" s="17"/>
      <c r="F97" s="44" t="s">
        <v>2</v>
      </c>
      <c r="G97" s="21"/>
      <c r="H97" s="21"/>
      <c r="I97" s="45" t="s">
        <v>3</v>
      </c>
      <c r="J97" s="21"/>
      <c r="K97" s="21"/>
      <c r="L97" s="45" t="s">
        <v>3</v>
      </c>
      <c r="M97" s="23"/>
      <c r="N97" s="26">
        <f>COUNTIF('Q4'!$F97:$M97,"yes")</f>
        <v>1</v>
      </c>
      <c r="O97" s="27">
        <f t="shared" si="5"/>
        <v>2</v>
      </c>
      <c r="P97" s="27">
        <f t="shared" si="4"/>
        <v>3</v>
      </c>
      <c r="Q97" s="8">
        <f>IFERROR('Q4'!$N97/'Q4'!$P97,"")</f>
        <v>0.33333333333333331</v>
      </c>
      <c r="T97" t="str">
        <f>IFERROR(IF((DATE(2023,10,1) - VLOOKUP(B97,Table6[],3,0)) &lt;=365,"Y","N"),"N")</f>
        <v>Y</v>
      </c>
    </row>
    <row r="98" spans="2:20" x14ac:dyDescent="0.25">
      <c r="B98" s="5" t="s">
        <v>161</v>
      </c>
      <c r="C98" s="5" t="s">
        <v>9</v>
      </c>
      <c r="D98" s="59">
        <f ca="1">IFERROR(NOW()-VLOOKUP(B98,Table6[[#All],[Employee Name]:[Date Joined]],3,0),"")</f>
        <v>895.93863553240953</v>
      </c>
      <c r="E98" s="17"/>
      <c r="F98" s="44" t="s">
        <v>2</v>
      </c>
      <c r="G98" s="21"/>
      <c r="H98" s="21"/>
      <c r="I98" s="45" t="s">
        <v>3</v>
      </c>
      <c r="J98" s="21"/>
      <c r="K98" s="21"/>
      <c r="L98" s="44" t="s">
        <v>2</v>
      </c>
      <c r="M98" s="23"/>
      <c r="N98" s="26">
        <f>COUNTIF('Q4'!$F98:$M98,"yes")</f>
        <v>2</v>
      </c>
      <c r="O98" s="27">
        <f t="shared" si="5"/>
        <v>1</v>
      </c>
      <c r="P98" s="27">
        <f t="shared" si="4"/>
        <v>3</v>
      </c>
      <c r="Q98" s="8">
        <f>IFERROR('Q4'!$N98/'Q4'!$P98,"")</f>
        <v>0.66666666666666663</v>
      </c>
      <c r="T98" t="str">
        <f>IFERROR(IF((DATE(2023,10,1) - VLOOKUP(B98,Table6[],3,0)) &lt;=365,"Y","N"),"N")</f>
        <v>N</v>
      </c>
    </row>
    <row r="99" spans="2:20" x14ac:dyDescent="0.25">
      <c r="B99" s="5" t="s">
        <v>162</v>
      </c>
      <c r="C99" s="5" t="s">
        <v>9</v>
      </c>
      <c r="D99" s="59">
        <f ca="1">IFERROR(NOW()-VLOOKUP(B99,Table6[[#All],[Employee Name]:[Date Joined]],3,0),"")</f>
        <v>6718.9386355324095</v>
      </c>
      <c r="E99" s="17"/>
      <c r="F99" s="44" t="s">
        <v>2</v>
      </c>
      <c r="G99" s="21"/>
      <c r="H99" s="21"/>
      <c r="I99" s="44" t="s">
        <v>2</v>
      </c>
      <c r="J99" s="21"/>
      <c r="K99" s="21"/>
      <c r="L99" s="44" t="s">
        <v>2</v>
      </c>
      <c r="M99" s="23"/>
      <c r="N99" s="26">
        <f>COUNTIF('Q4'!$F99:$M99,"yes")</f>
        <v>3</v>
      </c>
      <c r="O99" s="27">
        <f t="shared" si="5"/>
        <v>0</v>
      </c>
      <c r="P99" s="27">
        <f t="shared" si="4"/>
        <v>3</v>
      </c>
      <c r="Q99" s="8">
        <f>IFERROR('Q4'!$N99/'Q4'!$P99,"")</f>
        <v>1</v>
      </c>
      <c r="T99" t="str">
        <f>IFERROR(IF((DATE(2023,10,1) - VLOOKUP(B99,Table6[],3,0)) &lt;=365,"Y","N"),"N")</f>
        <v>N</v>
      </c>
    </row>
    <row r="100" spans="2:20" x14ac:dyDescent="0.25">
      <c r="B100" s="5" t="s">
        <v>164</v>
      </c>
      <c r="C100" s="5" t="s">
        <v>9</v>
      </c>
      <c r="D100" s="59">
        <f ca="1">IFERROR(NOW()-VLOOKUP(B100,Table6[[#All],[Employee Name]:[Date Joined]],3,0),"")</f>
        <v>6598.9386355324095</v>
      </c>
      <c r="E100" s="17"/>
      <c r="F100" s="44" t="s">
        <v>2</v>
      </c>
      <c r="G100" s="21"/>
      <c r="H100" s="21"/>
      <c r="I100" s="44" t="s">
        <v>2</v>
      </c>
      <c r="J100" s="21"/>
      <c r="K100" s="21"/>
      <c r="L100" s="45" t="s">
        <v>3</v>
      </c>
      <c r="M100" s="23"/>
      <c r="N100" s="26">
        <f>COUNTIF('Q4'!$F100:$M100,"yes")</f>
        <v>2</v>
      </c>
      <c r="O100" s="27">
        <f t="shared" ref="O100:O131" si="6">COUNTIF(E100:M100,"No")</f>
        <v>1</v>
      </c>
      <c r="P100" s="27">
        <f t="shared" si="4"/>
        <v>3</v>
      </c>
      <c r="Q100" s="8">
        <f>IFERROR('Q4'!$N100/'Q4'!$P100,"")</f>
        <v>0.66666666666666663</v>
      </c>
      <c r="T100" t="str">
        <f>IFERROR(IF((DATE(2023,10,1) - VLOOKUP(B100,Table6[],3,0)) &lt;=365,"Y","N"),"N")</f>
        <v>N</v>
      </c>
    </row>
    <row r="101" spans="2:20" x14ac:dyDescent="0.25">
      <c r="B101" s="5" t="s">
        <v>165</v>
      </c>
      <c r="C101" s="5" t="s">
        <v>9</v>
      </c>
      <c r="D101" s="59">
        <f ca="1">IFERROR(NOW()-VLOOKUP(B101,Table6[[#All],[Employee Name]:[Date Joined]],3,0),"")</f>
        <v>342.93863553240953</v>
      </c>
      <c r="E101" s="17"/>
      <c r="F101" s="44" t="s">
        <v>2</v>
      </c>
      <c r="G101" s="21"/>
      <c r="H101" s="21"/>
      <c r="I101" s="44" t="s">
        <v>2</v>
      </c>
      <c r="J101" s="21"/>
      <c r="K101" s="21"/>
      <c r="L101" s="45" t="s">
        <v>3</v>
      </c>
      <c r="M101" s="23"/>
      <c r="N101" s="26">
        <f>COUNTIF('Q4'!$F101:$M101,"yes")</f>
        <v>2</v>
      </c>
      <c r="O101" s="27">
        <f t="shared" si="6"/>
        <v>1</v>
      </c>
      <c r="P101" s="27">
        <f t="shared" si="4"/>
        <v>3</v>
      </c>
      <c r="Q101" s="8">
        <f>IFERROR('Q4'!$N101/'Q4'!$P101,"")</f>
        <v>0.66666666666666663</v>
      </c>
      <c r="T101" t="str">
        <f>IFERROR(IF((DATE(2023,10,1) - VLOOKUP(B101,Table6[],3,0)) &lt;=365,"Y","N"),"N")</f>
        <v>Y</v>
      </c>
    </row>
    <row r="102" spans="2:20" x14ac:dyDescent="0.25">
      <c r="B102" s="5" t="s">
        <v>166</v>
      </c>
      <c r="C102" s="5" t="s">
        <v>29</v>
      </c>
      <c r="D102" s="59">
        <f ca="1">IFERROR(NOW()-VLOOKUP(B102,Table6[[#All],[Employee Name]:[Date Joined]],3,0),"")</f>
        <v>509.93863553240953</v>
      </c>
      <c r="E102" s="17"/>
      <c r="F102" s="44" t="s">
        <v>2</v>
      </c>
      <c r="G102" s="21"/>
      <c r="H102" s="21"/>
      <c r="I102" s="44" t="s">
        <v>2</v>
      </c>
      <c r="J102" s="21"/>
      <c r="K102" s="21"/>
      <c r="L102" s="45" t="s">
        <v>3</v>
      </c>
      <c r="M102" s="23"/>
      <c r="N102" s="26">
        <f>COUNTIF('Q4'!$F102:$M102,"yes")</f>
        <v>2</v>
      </c>
      <c r="O102" s="27">
        <f t="shared" si="6"/>
        <v>1</v>
      </c>
      <c r="P102" s="27">
        <f t="shared" si="4"/>
        <v>3</v>
      </c>
      <c r="Q102" s="8">
        <f>IFERROR('Q4'!$N102/'Q4'!$P102,"")</f>
        <v>0.66666666666666663</v>
      </c>
      <c r="T102" t="str">
        <f>IFERROR(IF((DATE(2023,10,1) - VLOOKUP(B102,Table6[],3,0)) &lt;=365,"Y","N"),"N")</f>
        <v>Y</v>
      </c>
    </row>
    <row r="103" spans="2:20" x14ac:dyDescent="0.25">
      <c r="B103" s="5" t="s">
        <v>167</v>
      </c>
      <c r="C103" s="5" t="s">
        <v>29</v>
      </c>
      <c r="D103" s="59">
        <f ca="1">IFERROR(NOW()-VLOOKUP(B103,Table6[[#All],[Employee Name]:[Date Joined]],3,0),"")</f>
        <v>559.93863553240953</v>
      </c>
      <c r="E103" s="17"/>
      <c r="F103" s="44" t="s">
        <v>2</v>
      </c>
      <c r="G103" s="21"/>
      <c r="H103" s="21"/>
      <c r="I103" s="44" t="s">
        <v>2</v>
      </c>
      <c r="J103" s="21"/>
      <c r="K103" s="21"/>
      <c r="L103" s="45" t="s">
        <v>3</v>
      </c>
      <c r="M103" s="23"/>
      <c r="N103" s="26">
        <f>COUNTIF('Q4'!$F103:$M103,"yes")</f>
        <v>2</v>
      </c>
      <c r="O103" s="27">
        <f t="shared" si="6"/>
        <v>1</v>
      </c>
      <c r="P103" s="27">
        <f t="shared" si="4"/>
        <v>3</v>
      </c>
      <c r="Q103" s="8">
        <f>IFERROR('Q4'!$N103/'Q4'!$P103,"")</f>
        <v>0.66666666666666663</v>
      </c>
      <c r="T103" t="str">
        <f>IFERROR(IF((DATE(2023,10,1) - VLOOKUP(B103,Table6[],3,0)) &lt;=365,"Y","N"),"N")</f>
        <v>N</v>
      </c>
    </row>
    <row r="104" spans="2:20" x14ac:dyDescent="0.25">
      <c r="B104" s="5" t="s">
        <v>168</v>
      </c>
      <c r="C104" s="5" t="s">
        <v>29</v>
      </c>
      <c r="D104" s="59">
        <f ca="1">IFERROR(NOW()-VLOOKUP(B104,Table6[[#All],[Employee Name]:[Date Joined]],3,0),"")</f>
        <v>1749.9386355324095</v>
      </c>
      <c r="E104" s="17"/>
      <c r="F104" s="44" t="s">
        <v>2</v>
      </c>
      <c r="G104" s="21"/>
      <c r="H104" s="21"/>
      <c r="I104" s="44" t="s">
        <v>2</v>
      </c>
      <c r="J104" s="21"/>
      <c r="K104" s="21"/>
      <c r="L104" s="44" t="s">
        <v>2</v>
      </c>
      <c r="M104" s="23"/>
      <c r="N104" s="26">
        <f>COUNTIF('Q4'!$F104:$M104,"yes")</f>
        <v>3</v>
      </c>
      <c r="O104" s="27">
        <f t="shared" si="6"/>
        <v>0</v>
      </c>
      <c r="P104" s="27">
        <f t="shared" si="4"/>
        <v>3</v>
      </c>
      <c r="Q104" s="8">
        <f>IFERROR('Q4'!$N104/'Q4'!$P104,"")</f>
        <v>1</v>
      </c>
      <c r="T104" t="str">
        <f>IFERROR(IF((DATE(2023,10,1) - VLOOKUP(B104,Table6[],3,0)) &lt;=365,"Y","N"),"N")</f>
        <v>N</v>
      </c>
    </row>
    <row r="105" spans="2:20" x14ac:dyDescent="0.25">
      <c r="B105" s="5" t="s">
        <v>169</v>
      </c>
      <c r="C105" s="5" t="s">
        <v>29</v>
      </c>
      <c r="D105" s="59">
        <f ca="1">IFERROR(NOW()-VLOOKUP(B105,Table6[[#All],[Employee Name]:[Date Joined]],3,0),"")</f>
        <v>4253.9386355324095</v>
      </c>
      <c r="E105" s="17"/>
      <c r="F105" s="44" t="s">
        <v>2</v>
      </c>
      <c r="G105" s="21"/>
      <c r="H105" s="21"/>
      <c r="I105" s="44" t="s">
        <v>2</v>
      </c>
      <c r="J105" s="21"/>
      <c r="K105" s="21"/>
      <c r="L105" s="45" t="s">
        <v>3</v>
      </c>
      <c r="M105" s="23"/>
      <c r="N105" s="26">
        <f>COUNTIF('Q4'!$F105:$M105,"yes")</f>
        <v>2</v>
      </c>
      <c r="O105" s="27">
        <f t="shared" si="6"/>
        <v>1</v>
      </c>
      <c r="P105" s="27">
        <f t="shared" si="4"/>
        <v>3</v>
      </c>
      <c r="Q105" s="8">
        <f>IFERROR('Q4'!$N105/'Q4'!$P105,"")</f>
        <v>0.66666666666666663</v>
      </c>
      <c r="T105" t="str">
        <f>IFERROR(IF((DATE(2023,10,1) - VLOOKUP(B105,Table6[],3,0)) &lt;=365,"Y","N"),"N")</f>
        <v>N</v>
      </c>
    </row>
    <row r="106" spans="2:20" x14ac:dyDescent="0.25">
      <c r="B106" s="5" t="s">
        <v>170</v>
      </c>
      <c r="C106" s="5" t="s">
        <v>29</v>
      </c>
      <c r="D106" s="59">
        <f ca="1">IFERROR(NOW()-VLOOKUP(B106,Table6[[#All],[Employee Name]:[Date Joined]],3,0),"")</f>
        <v>720.93863553240953</v>
      </c>
      <c r="E106" s="17"/>
      <c r="F106" s="44" t="s">
        <v>2</v>
      </c>
      <c r="G106" s="21"/>
      <c r="H106" s="21"/>
      <c r="I106" s="45" t="s">
        <v>3</v>
      </c>
      <c r="J106" s="21"/>
      <c r="K106" s="21"/>
      <c r="L106" s="44" t="s">
        <v>2</v>
      </c>
      <c r="M106" s="23"/>
      <c r="N106" s="26">
        <f>COUNTIF('Q4'!$F106:$M106,"yes")</f>
        <v>2</v>
      </c>
      <c r="O106" s="27">
        <f t="shared" si="6"/>
        <v>1</v>
      </c>
      <c r="P106" s="27">
        <f t="shared" si="4"/>
        <v>3</v>
      </c>
      <c r="Q106" s="8">
        <f>IFERROR('Q4'!$N106/'Q4'!$P106,"")</f>
        <v>0.66666666666666663</v>
      </c>
      <c r="T106" t="str">
        <f>IFERROR(IF((DATE(2023,10,1) - VLOOKUP(B106,Table6[],3,0)) &lt;=365,"Y","N"),"N")</f>
        <v>N</v>
      </c>
    </row>
    <row r="107" spans="2:20" x14ac:dyDescent="0.25">
      <c r="B107" s="5" t="s">
        <v>171</v>
      </c>
      <c r="C107" s="5" t="s">
        <v>30</v>
      </c>
      <c r="D107" s="59">
        <f ca="1">IFERROR(NOW()-VLOOKUP(B107,Table6[[#All],[Employee Name]:[Date Joined]],3,0),"")</f>
        <v>958.93863553240953</v>
      </c>
      <c r="E107" s="17"/>
      <c r="F107" s="44" t="s">
        <v>2</v>
      </c>
      <c r="G107" s="21"/>
      <c r="H107" s="21"/>
      <c r="I107" s="44" t="s">
        <v>2</v>
      </c>
      <c r="J107" s="21"/>
      <c r="K107" s="21"/>
      <c r="L107" s="45" t="s">
        <v>3</v>
      </c>
      <c r="M107" s="23"/>
      <c r="N107" s="26">
        <f>COUNTIF('Q4'!$F107:$M107,"yes")</f>
        <v>2</v>
      </c>
      <c r="O107" s="27">
        <f t="shared" si="6"/>
        <v>1</v>
      </c>
      <c r="P107" s="27">
        <f t="shared" si="4"/>
        <v>3</v>
      </c>
      <c r="Q107" s="8">
        <f>IFERROR('Q4'!$N107/'Q4'!$P107,"")</f>
        <v>0.66666666666666663</v>
      </c>
      <c r="T107" t="str">
        <f>IFERROR(IF((DATE(2023,10,1) - VLOOKUP(B107,Table6[],3,0)) &lt;=365,"Y","N"),"N")</f>
        <v>N</v>
      </c>
    </row>
    <row r="108" spans="2:20" x14ac:dyDescent="0.25">
      <c r="B108" s="5" t="s">
        <v>172</v>
      </c>
      <c r="C108" s="5" t="s">
        <v>30</v>
      </c>
      <c r="D108" s="59">
        <f ca="1">IFERROR(NOW()-VLOOKUP(B108,Table6[[#All],[Employee Name]:[Date Joined]],3,0),"")</f>
        <v>1697.9386355324095</v>
      </c>
      <c r="E108" s="17"/>
      <c r="F108" s="44" t="s">
        <v>2</v>
      </c>
      <c r="G108" s="21"/>
      <c r="H108" s="21"/>
      <c r="I108" s="44" t="s">
        <v>2</v>
      </c>
      <c r="J108" s="21"/>
      <c r="K108" s="21"/>
      <c r="L108" s="45" t="s">
        <v>3</v>
      </c>
      <c r="M108" s="23"/>
      <c r="N108" s="26">
        <f>COUNTIF('Q4'!$F108:$M108,"yes")</f>
        <v>2</v>
      </c>
      <c r="O108" s="27">
        <f t="shared" si="6"/>
        <v>1</v>
      </c>
      <c r="P108" s="27">
        <f t="shared" si="4"/>
        <v>3</v>
      </c>
      <c r="Q108" s="8">
        <f>IFERROR('Q4'!$N108/'Q4'!$P108,"")</f>
        <v>0.66666666666666663</v>
      </c>
      <c r="T108" t="str">
        <f>IFERROR(IF((DATE(2023,10,1) - VLOOKUP(B108,Table6[],3,0)) &lt;=365,"Y","N"),"N")</f>
        <v>N</v>
      </c>
    </row>
    <row r="109" spans="2:20" x14ac:dyDescent="0.25">
      <c r="B109" s="5" t="s">
        <v>173</v>
      </c>
      <c r="C109" s="5" t="s">
        <v>30</v>
      </c>
      <c r="D109" s="59">
        <f ca="1">IFERROR(NOW()-VLOOKUP(B109,Table6[[#All],[Employee Name]:[Date Joined]],3,0),"")</f>
        <v>1040.9386355324095</v>
      </c>
      <c r="E109" s="17"/>
      <c r="F109" s="44" t="s">
        <v>2</v>
      </c>
      <c r="G109" s="21"/>
      <c r="H109" s="21"/>
      <c r="I109" s="44" t="s">
        <v>2</v>
      </c>
      <c r="J109" s="21"/>
      <c r="K109" s="21"/>
      <c r="L109" s="45" t="s">
        <v>3</v>
      </c>
      <c r="M109" s="23"/>
      <c r="N109" s="26">
        <f>COUNTIF('Q4'!$F109:$M109,"yes")</f>
        <v>2</v>
      </c>
      <c r="O109" s="27">
        <f t="shared" si="6"/>
        <v>1</v>
      </c>
      <c r="P109" s="27">
        <f t="shared" si="4"/>
        <v>3</v>
      </c>
      <c r="Q109" s="8">
        <f>IFERROR('Q4'!$N109/'Q4'!$P109,"")</f>
        <v>0.66666666666666663</v>
      </c>
      <c r="T109" t="str">
        <f>IFERROR(IF((DATE(2023,10,1) - VLOOKUP(B109,Table6[],3,0)) &lt;=365,"Y","N"),"N")</f>
        <v>N</v>
      </c>
    </row>
    <row r="110" spans="2:20" x14ac:dyDescent="0.25">
      <c r="B110" s="5" t="s">
        <v>174</v>
      </c>
      <c r="C110" s="5" t="s">
        <v>30</v>
      </c>
      <c r="D110" s="59">
        <f ca="1">IFERROR(NOW()-VLOOKUP(B110,Table6[[#All],[Employee Name]:[Date Joined]],3,0),"")</f>
        <v>636.93863553240953</v>
      </c>
      <c r="E110" s="17"/>
      <c r="F110" s="44" t="s">
        <v>2</v>
      </c>
      <c r="G110" s="21"/>
      <c r="H110" s="21"/>
      <c r="I110" s="44" t="s">
        <v>2</v>
      </c>
      <c r="J110" s="21"/>
      <c r="K110" s="21"/>
      <c r="L110" s="44" t="s">
        <v>262</v>
      </c>
      <c r="M110" s="23"/>
      <c r="N110" s="26">
        <f>COUNTIF('Q4'!$F110:$M110,"yes")</f>
        <v>3</v>
      </c>
      <c r="O110" s="27">
        <f t="shared" si="6"/>
        <v>0</v>
      </c>
      <c r="P110" s="27">
        <f t="shared" si="4"/>
        <v>3</v>
      </c>
      <c r="Q110" s="8">
        <f>IFERROR('Q4'!$N110/'Q4'!$P110,"")</f>
        <v>1</v>
      </c>
      <c r="T110" t="str">
        <f>IFERROR(IF((DATE(2023,10,1) - VLOOKUP(B110,Table6[],3,0)) &lt;=365,"Y","N"),"N")</f>
        <v>N</v>
      </c>
    </row>
    <row r="111" spans="2:20" x14ac:dyDescent="0.25">
      <c r="B111" s="5" t="s">
        <v>175</v>
      </c>
      <c r="C111" s="5" t="s">
        <v>31</v>
      </c>
      <c r="D111" s="59">
        <f ca="1">IFERROR(NOW()-VLOOKUP(B111,Table6[[#All],[Employee Name]:[Date Joined]],3,0),"")</f>
        <v>370.93863553240953</v>
      </c>
      <c r="E111" s="17"/>
      <c r="F111" s="44" t="s">
        <v>3</v>
      </c>
      <c r="G111" s="21"/>
      <c r="H111" s="21"/>
      <c r="I111" s="45" t="s">
        <v>3</v>
      </c>
      <c r="J111" s="21"/>
      <c r="K111" s="21"/>
      <c r="L111" s="45" t="s">
        <v>3</v>
      </c>
      <c r="M111" s="23"/>
      <c r="N111" s="26">
        <f>COUNTIF('Q4'!$F111:$M111,"yes")</f>
        <v>0</v>
      </c>
      <c r="O111" s="27">
        <f t="shared" si="6"/>
        <v>3</v>
      </c>
      <c r="P111" s="27">
        <f t="shared" si="4"/>
        <v>3</v>
      </c>
      <c r="Q111" s="8">
        <f>IFERROR('Q4'!$N111/'Q4'!$P111,"")</f>
        <v>0</v>
      </c>
      <c r="T111" t="str">
        <f>IFERROR(IF((DATE(2023,10,1) - VLOOKUP(B111,Table6[],3,0)) &lt;=365,"Y","N"),"N")</f>
        <v>Y</v>
      </c>
    </row>
    <row r="112" spans="2:20" x14ac:dyDescent="0.25">
      <c r="B112" s="5" t="s">
        <v>176</v>
      </c>
      <c r="C112" s="5" t="s">
        <v>31</v>
      </c>
      <c r="D112" s="59">
        <f ca="1">IFERROR(NOW()-VLOOKUP(B112,Table6[[#All],[Employee Name]:[Date Joined]],3,0),"")</f>
        <v>15091.93863553241</v>
      </c>
      <c r="E112" s="17"/>
      <c r="F112" s="44" t="s">
        <v>2</v>
      </c>
      <c r="G112" s="21"/>
      <c r="H112" s="21"/>
      <c r="I112" s="44" t="s">
        <v>2</v>
      </c>
      <c r="J112" s="21"/>
      <c r="K112" s="21"/>
      <c r="L112" s="44" t="s">
        <v>262</v>
      </c>
      <c r="M112" s="23"/>
      <c r="N112" s="26">
        <f>COUNTIF('Q4'!$F112:$M112,"yes")</f>
        <v>3</v>
      </c>
      <c r="O112" s="27">
        <f t="shared" si="6"/>
        <v>0</v>
      </c>
      <c r="P112" s="27">
        <f t="shared" si="4"/>
        <v>3</v>
      </c>
      <c r="Q112" s="8">
        <f>IFERROR('Q4'!$N112/'Q4'!$P112,"")</f>
        <v>1</v>
      </c>
      <c r="T112" t="str">
        <f>IFERROR(IF((DATE(2023,10,1) - VLOOKUP(B112,Table6[],3,0)) &lt;=365,"Y","N"),"N")</f>
        <v>N</v>
      </c>
    </row>
    <row r="113" spans="2:20" x14ac:dyDescent="0.25">
      <c r="B113" s="5" t="s">
        <v>177</v>
      </c>
      <c r="C113" s="5" t="s">
        <v>31</v>
      </c>
      <c r="D113" s="59">
        <f ca="1">IFERROR(NOW()-VLOOKUP(B113,Table6[[#All],[Employee Name]:[Date Joined]],3,0),"")</f>
        <v>2180.9386355324095</v>
      </c>
      <c r="E113" s="17"/>
      <c r="F113" s="44" t="s">
        <v>2</v>
      </c>
      <c r="G113" s="21"/>
      <c r="H113" s="21"/>
      <c r="I113" s="45" t="s">
        <v>3</v>
      </c>
      <c r="J113" s="21"/>
      <c r="K113" s="21"/>
      <c r="L113" s="44" t="s">
        <v>262</v>
      </c>
      <c r="M113" s="23"/>
      <c r="N113" s="26">
        <f>COUNTIF('Q4'!$F113:$M113,"yes")</f>
        <v>2</v>
      </c>
      <c r="O113" s="27">
        <f t="shared" si="6"/>
        <v>1</v>
      </c>
      <c r="P113" s="27">
        <f t="shared" si="4"/>
        <v>3</v>
      </c>
      <c r="Q113" s="8">
        <f>IFERROR('Q4'!$N113/'Q4'!$P113,"")</f>
        <v>0.66666666666666663</v>
      </c>
      <c r="T113" t="str">
        <f>IFERROR(IF((DATE(2023,10,1) - VLOOKUP(B113,Table6[],3,0)) &lt;=365,"Y","N"),"N")</f>
        <v>N</v>
      </c>
    </row>
    <row r="114" spans="2:20" x14ac:dyDescent="0.25">
      <c r="B114" s="5" t="s">
        <v>178</v>
      </c>
      <c r="C114" s="5" t="s">
        <v>31</v>
      </c>
      <c r="D114" s="59">
        <f ca="1">IFERROR(NOW()-VLOOKUP(B114,Table6[[#All],[Employee Name]:[Date Joined]],3,0),"")</f>
        <v>417.93863553240953</v>
      </c>
      <c r="E114" s="17"/>
      <c r="F114" s="44" t="s">
        <v>2</v>
      </c>
      <c r="G114" s="21"/>
      <c r="H114" s="21"/>
      <c r="I114" s="44" t="s">
        <v>2</v>
      </c>
      <c r="J114" s="21"/>
      <c r="K114" s="21"/>
      <c r="L114" s="45" t="s">
        <v>3</v>
      </c>
      <c r="M114" s="23"/>
      <c r="N114" s="26">
        <f>COUNTIF('Q4'!$F114:$M114,"yes")</f>
        <v>2</v>
      </c>
      <c r="O114" s="27">
        <f t="shared" si="6"/>
        <v>1</v>
      </c>
      <c r="P114" s="27">
        <f t="shared" si="4"/>
        <v>3</v>
      </c>
      <c r="Q114" s="8">
        <f>IFERROR('Q4'!$N114/'Q4'!$P114,"")</f>
        <v>0.66666666666666663</v>
      </c>
      <c r="T114" t="str">
        <f>IFERROR(IF((DATE(2023,10,1) - VLOOKUP(B114,Table6[],3,0)) &lt;=365,"Y","N"),"N")</f>
        <v>Y</v>
      </c>
    </row>
    <row r="115" spans="2:20" x14ac:dyDescent="0.25">
      <c r="B115" s="5" t="s">
        <v>179</v>
      </c>
      <c r="C115" s="5" t="s">
        <v>31</v>
      </c>
      <c r="D115" s="59">
        <f ca="1">IFERROR(NOW()-VLOOKUP(B115,Table6[[#All],[Employee Name]:[Date Joined]],3,0),"")</f>
        <v>387.93863553240953</v>
      </c>
      <c r="E115" s="17"/>
      <c r="F115" s="44" t="s">
        <v>2</v>
      </c>
      <c r="G115" s="21"/>
      <c r="H115" s="21"/>
      <c r="I115" s="44" t="s">
        <v>2</v>
      </c>
      <c r="J115" s="21"/>
      <c r="K115" s="21"/>
      <c r="L115" s="44" t="s">
        <v>262</v>
      </c>
      <c r="M115" s="23"/>
      <c r="N115" s="26">
        <f>COUNTIF('Q4'!$F115:$M115,"yes")</f>
        <v>3</v>
      </c>
      <c r="O115" s="27">
        <f t="shared" si="6"/>
        <v>0</v>
      </c>
      <c r="P115" s="27">
        <f t="shared" si="4"/>
        <v>3</v>
      </c>
      <c r="Q115" s="8">
        <f>IFERROR('Q4'!$N115/'Q4'!$P115,"")</f>
        <v>1</v>
      </c>
      <c r="T115" t="str">
        <f>IFERROR(IF((DATE(2023,10,1) - VLOOKUP(B115,Table6[],3,0)) &lt;=365,"Y","N"),"N")</f>
        <v>Y</v>
      </c>
    </row>
    <row r="116" spans="2:20" x14ac:dyDescent="0.25">
      <c r="B116" s="5" t="s">
        <v>180</v>
      </c>
      <c r="C116" s="5" t="s">
        <v>31</v>
      </c>
      <c r="D116" s="59">
        <f ca="1">IFERROR(NOW()-VLOOKUP(B116,Table6[[#All],[Employee Name]:[Date Joined]],3,0),"")</f>
        <v>2029.9386355324095</v>
      </c>
      <c r="E116" s="17"/>
      <c r="F116" s="44" t="s">
        <v>2</v>
      </c>
      <c r="G116" s="21"/>
      <c r="H116" s="21"/>
      <c r="I116" s="45" t="s">
        <v>3</v>
      </c>
      <c r="J116" s="21"/>
      <c r="K116" s="21"/>
      <c r="L116" s="45" t="s">
        <v>3</v>
      </c>
      <c r="M116" s="23"/>
      <c r="N116" s="26">
        <f>COUNTIF('Q4'!$F116:$M116,"yes")</f>
        <v>1</v>
      </c>
      <c r="O116" s="27">
        <f t="shared" si="6"/>
        <v>2</v>
      </c>
      <c r="P116" s="27">
        <f t="shared" si="4"/>
        <v>3</v>
      </c>
      <c r="Q116" s="8">
        <f>IFERROR('Q4'!$N116/'Q4'!$P116,"")</f>
        <v>0.33333333333333331</v>
      </c>
      <c r="T116" t="str">
        <f>IFERROR(IF((DATE(2023,10,1) - VLOOKUP(B116,Table6[],3,0)) &lt;=365,"Y","N"),"N")</f>
        <v>N</v>
      </c>
    </row>
    <row r="117" spans="2:20" x14ac:dyDescent="0.25">
      <c r="B117" s="5" t="s">
        <v>181</v>
      </c>
      <c r="C117" s="5" t="s">
        <v>31</v>
      </c>
      <c r="D117" s="59">
        <f ca="1">IFERROR(NOW()-VLOOKUP(B117,Table6[[#All],[Employee Name]:[Date Joined]],3,0),"")</f>
        <v>2215.9386355324095</v>
      </c>
      <c r="E117" s="17"/>
      <c r="F117" s="44" t="s">
        <v>2</v>
      </c>
      <c r="G117" s="21"/>
      <c r="H117" s="21"/>
      <c r="I117" s="45" t="s">
        <v>3</v>
      </c>
      <c r="J117" s="21"/>
      <c r="K117" s="21"/>
      <c r="L117" s="45" t="s">
        <v>3</v>
      </c>
      <c r="M117" s="23"/>
      <c r="N117" s="26">
        <f>COUNTIF('Q4'!$F117:$M117,"yes")</f>
        <v>1</v>
      </c>
      <c r="O117" s="27">
        <f t="shared" si="6"/>
        <v>2</v>
      </c>
      <c r="P117" s="27">
        <f t="shared" si="4"/>
        <v>3</v>
      </c>
      <c r="Q117" s="8">
        <f>IFERROR('Q4'!$N117/'Q4'!$P117,"")</f>
        <v>0.33333333333333331</v>
      </c>
      <c r="T117" t="str">
        <f>IFERROR(IF((DATE(2023,10,1) - VLOOKUP(B117,Table6[],3,0)) &lt;=365,"Y","N"),"N")</f>
        <v>N</v>
      </c>
    </row>
    <row r="118" spans="2:20" x14ac:dyDescent="0.25">
      <c r="B118" s="5" t="s">
        <v>182</v>
      </c>
      <c r="C118" s="5" t="s">
        <v>31</v>
      </c>
      <c r="D118" s="59">
        <f ca="1">IFERROR(NOW()-VLOOKUP(B118,Table6[[#All],[Employee Name]:[Date Joined]],3,0),"")</f>
        <v>391.93863553240953</v>
      </c>
      <c r="E118" s="17"/>
      <c r="F118" s="44" t="s">
        <v>2</v>
      </c>
      <c r="G118" s="21"/>
      <c r="H118" s="21"/>
      <c r="I118" s="45" t="s">
        <v>3</v>
      </c>
      <c r="J118" s="21"/>
      <c r="K118" s="21"/>
      <c r="L118" s="45" t="s">
        <v>3</v>
      </c>
      <c r="M118" s="23"/>
      <c r="N118" s="26">
        <f>COUNTIF('Q4'!$F118:$M118,"yes")</f>
        <v>1</v>
      </c>
      <c r="O118" s="27">
        <f t="shared" si="6"/>
        <v>2</v>
      </c>
      <c r="P118" s="27">
        <f t="shared" si="4"/>
        <v>3</v>
      </c>
      <c r="Q118" s="8">
        <f>IFERROR('Q4'!$N118/'Q4'!$P118,"")</f>
        <v>0.33333333333333331</v>
      </c>
      <c r="T118" t="str">
        <f>IFERROR(IF((DATE(2023,10,1) - VLOOKUP(B118,Table6[],3,0)) &lt;=365,"Y","N"),"N")</f>
        <v>Y</v>
      </c>
    </row>
    <row r="119" spans="2:20" x14ac:dyDescent="0.25">
      <c r="B119" s="5" t="s">
        <v>183</v>
      </c>
      <c r="C119" s="5" t="s">
        <v>31</v>
      </c>
      <c r="D119" s="59">
        <f ca="1">IFERROR(NOW()-VLOOKUP(B119,Table6[[#All],[Employee Name]:[Date Joined]],3,0),"")</f>
        <v>2617.9386355324095</v>
      </c>
      <c r="E119" s="17"/>
      <c r="F119" s="44" t="s">
        <v>2</v>
      </c>
      <c r="G119" s="21"/>
      <c r="H119" s="21"/>
      <c r="I119" s="45" t="s">
        <v>3</v>
      </c>
      <c r="J119" s="21"/>
      <c r="K119" s="21"/>
      <c r="L119" s="45" t="s">
        <v>3</v>
      </c>
      <c r="M119" s="23"/>
      <c r="N119" s="26">
        <f>COUNTIF('Q4'!$F119:$M119,"yes")</f>
        <v>1</v>
      </c>
      <c r="O119" s="27">
        <f t="shared" si="6"/>
        <v>2</v>
      </c>
      <c r="P119" s="27">
        <f t="shared" si="4"/>
        <v>3</v>
      </c>
      <c r="Q119" s="8">
        <f>IFERROR('Q4'!$N119/'Q4'!$P119,"")</f>
        <v>0.33333333333333331</v>
      </c>
      <c r="T119" t="str">
        <f>IFERROR(IF((DATE(2023,10,1) - VLOOKUP(B119,Table6[],3,0)) &lt;=365,"Y","N"),"N")</f>
        <v>N</v>
      </c>
    </row>
    <row r="120" spans="2:20" x14ac:dyDescent="0.25">
      <c r="B120" s="5" t="s">
        <v>184</v>
      </c>
      <c r="C120" s="5" t="s">
        <v>31</v>
      </c>
      <c r="D120" s="59">
        <f ca="1">IFERROR(NOW()-VLOOKUP(B120,Table6[[#All],[Employee Name]:[Date Joined]],3,0),"")</f>
        <v>923.93863553240953</v>
      </c>
      <c r="E120" s="17"/>
      <c r="F120" s="44" t="s">
        <v>2</v>
      </c>
      <c r="G120" s="21"/>
      <c r="H120" s="21"/>
      <c r="I120" s="44" t="s">
        <v>2</v>
      </c>
      <c r="J120" s="21"/>
      <c r="K120" s="21"/>
      <c r="L120" s="44" t="s">
        <v>262</v>
      </c>
      <c r="M120" s="23"/>
      <c r="N120" s="26">
        <f>COUNTIF('Q4'!$F120:$M120,"yes")</f>
        <v>3</v>
      </c>
      <c r="O120" s="27">
        <f t="shared" si="6"/>
        <v>0</v>
      </c>
      <c r="P120" s="27">
        <f t="shared" si="4"/>
        <v>3</v>
      </c>
      <c r="Q120" s="8">
        <f>IFERROR('Q4'!$N120/'Q4'!$P120,"")</f>
        <v>1</v>
      </c>
      <c r="T120" t="str">
        <f>IFERROR(IF((DATE(2023,10,1) - VLOOKUP(B120,Table6[],3,0)) &lt;=365,"Y","N"),"N")</f>
        <v>N</v>
      </c>
    </row>
    <row r="121" spans="2:20" x14ac:dyDescent="0.25">
      <c r="B121" s="5" t="s">
        <v>186</v>
      </c>
      <c r="C121" s="5" t="s">
        <v>37</v>
      </c>
      <c r="D121" s="59">
        <f ca="1">IFERROR(NOW()-VLOOKUP(B121,Table6[[#All],[Employee Name]:[Date Joined]],3,0),"")</f>
        <v>1938.9386355324095</v>
      </c>
      <c r="E121" s="17"/>
      <c r="F121" s="44" t="s">
        <v>2</v>
      </c>
      <c r="G121" s="21"/>
      <c r="H121" s="21"/>
      <c r="I121" s="45" t="s">
        <v>3</v>
      </c>
      <c r="J121" s="21"/>
      <c r="K121" s="21"/>
      <c r="L121" s="45" t="s">
        <v>3</v>
      </c>
      <c r="M121" s="23"/>
      <c r="N121" s="26">
        <f>COUNTIF('Q4'!$F121:$M121,"yes")</f>
        <v>1</v>
      </c>
      <c r="O121" s="27">
        <f t="shared" si="6"/>
        <v>2</v>
      </c>
      <c r="P121" s="27">
        <f t="shared" si="4"/>
        <v>3</v>
      </c>
      <c r="Q121" s="8">
        <f>IFERROR('Q4'!$N121/'Q4'!$P121,"")</f>
        <v>0.33333333333333331</v>
      </c>
      <c r="T121" t="str">
        <f>IFERROR(IF((DATE(2023,10,1) - VLOOKUP(B121,Table6[],3,0)) &lt;=365,"Y","N"),"N")</f>
        <v>N</v>
      </c>
    </row>
    <row r="122" spans="2:20" x14ac:dyDescent="0.25">
      <c r="B122" s="5" t="s">
        <v>187</v>
      </c>
      <c r="C122" s="5" t="s">
        <v>37</v>
      </c>
      <c r="D122" s="59">
        <f ca="1">IFERROR(NOW()-VLOOKUP(B122,Table6[[#All],[Employee Name]:[Date Joined]],3,0),"")</f>
        <v>678.93863553240953</v>
      </c>
      <c r="E122" s="17"/>
      <c r="F122" s="44" t="s">
        <v>2</v>
      </c>
      <c r="G122" s="21"/>
      <c r="H122" s="21"/>
      <c r="I122" s="45" t="s">
        <v>3</v>
      </c>
      <c r="J122" s="21"/>
      <c r="K122" s="21"/>
      <c r="L122" s="45" t="s">
        <v>3</v>
      </c>
      <c r="M122" s="23"/>
      <c r="N122" s="26">
        <f>COUNTIF('Q4'!$F122:$M122,"yes")</f>
        <v>1</v>
      </c>
      <c r="O122" s="27">
        <f t="shared" si="6"/>
        <v>2</v>
      </c>
      <c r="P122" s="27">
        <f t="shared" si="4"/>
        <v>3</v>
      </c>
      <c r="Q122" s="8">
        <f>IFERROR('Q4'!$N122/'Q4'!$P122,"")</f>
        <v>0.33333333333333331</v>
      </c>
      <c r="T122" t="str">
        <f>IFERROR(IF((DATE(2023,10,1) - VLOOKUP(B122,Table6[],3,0)) &lt;=365,"Y","N"),"N")</f>
        <v>N</v>
      </c>
    </row>
    <row r="123" spans="2:20" x14ac:dyDescent="0.25">
      <c r="B123" s="5" t="s">
        <v>188</v>
      </c>
      <c r="C123" s="5" t="s">
        <v>37</v>
      </c>
      <c r="D123" s="59">
        <f ca="1">IFERROR(NOW()-VLOOKUP(B123,Table6[[#All],[Employee Name]:[Date Joined]],3,0),"")</f>
        <v>983.93863553240953</v>
      </c>
      <c r="E123" s="17"/>
      <c r="F123" s="45" t="s">
        <v>3</v>
      </c>
      <c r="G123" s="21"/>
      <c r="H123" s="21"/>
      <c r="I123" s="45" t="s">
        <v>3</v>
      </c>
      <c r="J123" s="21"/>
      <c r="K123" s="21"/>
      <c r="L123" s="45" t="s">
        <v>3</v>
      </c>
      <c r="M123" s="23"/>
      <c r="N123" s="26">
        <f>COUNTIF('Q4'!$F123:$M123,"yes")</f>
        <v>0</v>
      </c>
      <c r="O123" s="27">
        <f t="shared" si="6"/>
        <v>3</v>
      </c>
      <c r="P123" s="27">
        <f t="shared" si="4"/>
        <v>3</v>
      </c>
      <c r="Q123" s="8">
        <f>IFERROR('Q4'!$N123/'Q4'!$P123,"")</f>
        <v>0</v>
      </c>
      <c r="T123" t="str">
        <f>IFERROR(IF((DATE(2023,10,1) - VLOOKUP(B123,Table6[],3,0)) &lt;=365,"Y","N"),"N")</f>
        <v>N</v>
      </c>
    </row>
    <row r="124" spans="2:20" x14ac:dyDescent="0.25">
      <c r="B124" s="5" t="s">
        <v>189</v>
      </c>
      <c r="C124" s="5" t="s">
        <v>37</v>
      </c>
      <c r="D124" s="59">
        <f ca="1">IFERROR(NOW()-VLOOKUP(B124,Table6[[#All],[Employee Name]:[Date Joined]],3,0),"")</f>
        <v>405.93863553240953</v>
      </c>
      <c r="E124" s="17"/>
      <c r="F124" s="45" t="s">
        <v>3</v>
      </c>
      <c r="G124" s="21"/>
      <c r="H124" s="21"/>
      <c r="I124" s="45" t="s">
        <v>3</v>
      </c>
      <c r="J124" s="21"/>
      <c r="K124" s="21"/>
      <c r="L124" s="45" t="s">
        <v>3</v>
      </c>
      <c r="M124" s="23"/>
      <c r="N124" s="26">
        <f>COUNTIF('Q4'!$F124:$M124,"yes")</f>
        <v>0</v>
      </c>
      <c r="O124" s="27">
        <f t="shared" si="6"/>
        <v>3</v>
      </c>
      <c r="P124" s="27">
        <f t="shared" si="4"/>
        <v>3</v>
      </c>
      <c r="Q124" s="8">
        <f>IFERROR('Q4'!$N124/'Q4'!$P124,"")</f>
        <v>0</v>
      </c>
      <c r="T124" t="str">
        <f>IFERROR(IF((DATE(2023,10,1) - VLOOKUP(B124,Table6[],3,0)) &lt;=365,"Y","N"),"N")</f>
        <v>Y</v>
      </c>
    </row>
    <row r="125" spans="2:20" x14ac:dyDescent="0.25">
      <c r="B125" s="5" t="s">
        <v>191</v>
      </c>
      <c r="C125" s="5" t="s">
        <v>37</v>
      </c>
      <c r="D125" s="59">
        <f ca="1">IFERROR(NOW()-VLOOKUP(B125,Table6[[#All],[Employee Name]:[Date Joined]],3,0),"")</f>
        <v>632.93863553240953</v>
      </c>
      <c r="E125" s="17"/>
      <c r="F125" s="45" t="s">
        <v>3</v>
      </c>
      <c r="G125" s="21"/>
      <c r="H125" s="21"/>
      <c r="I125" s="45" t="s">
        <v>3</v>
      </c>
      <c r="J125" s="21"/>
      <c r="K125" s="21"/>
      <c r="L125" s="45" t="s">
        <v>3</v>
      </c>
      <c r="M125" s="23"/>
      <c r="N125" s="26">
        <f>COUNTIF('Q4'!$F125:$M125,"yes")</f>
        <v>0</v>
      </c>
      <c r="O125" s="27">
        <f t="shared" si="6"/>
        <v>3</v>
      </c>
      <c r="P125" s="27">
        <f t="shared" si="4"/>
        <v>3</v>
      </c>
      <c r="Q125" s="8">
        <f>IFERROR('Q4'!$N125/'Q4'!$P125,"")</f>
        <v>0</v>
      </c>
      <c r="T125" t="str">
        <f>IFERROR(IF((DATE(2023,10,1) - VLOOKUP(B125,Table6[],3,0)) &lt;=365,"Y","N"),"N")</f>
        <v>N</v>
      </c>
    </row>
    <row r="126" spans="2:20" x14ac:dyDescent="0.25">
      <c r="B126" s="5" t="s">
        <v>192</v>
      </c>
      <c r="C126" s="5" t="s">
        <v>37</v>
      </c>
      <c r="D126" s="59">
        <f ca="1">IFERROR(NOW()-VLOOKUP(B126,Table6[[#All],[Employee Name]:[Date Joined]],3,0),"")</f>
        <v>720.93863553240953</v>
      </c>
      <c r="E126" s="17"/>
      <c r="F126" s="45" t="s">
        <v>3</v>
      </c>
      <c r="G126" s="21"/>
      <c r="H126" s="21"/>
      <c r="I126" s="45" t="s">
        <v>3</v>
      </c>
      <c r="J126" s="21"/>
      <c r="K126" s="21"/>
      <c r="L126" s="45" t="s">
        <v>3</v>
      </c>
      <c r="M126" s="23"/>
      <c r="N126" s="26">
        <f>COUNTIF('Q4'!$F126:$M126,"yes")</f>
        <v>0</v>
      </c>
      <c r="O126" s="27">
        <f t="shared" si="6"/>
        <v>3</v>
      </c>
      <c r="P126" s="27">
        <f t="shared" si="4"/>
        <v>3</v>
      </c>
      <c r="Q126" s="8">
        <f>IFERROR('Q4'!$N126/'Q4'!$P126,"")</f>
        <v>0</v>
      </c>
      <c r="T126" t="str">
        <f>IFERROR(IF((DATE(2023,10,1) - VLOOKUP(B126,Table6[],3,0)) &lt;=365,"Y","N"),"N")</f>
        <v>N</v>
      </c>
    </row>
    <row r="127" spans="2:20" x14ac:dyDescent="0.25">
      <c r="B127" s="5" t="s">
        <v>193</v>
      </c>
      <c r="C127" s="5" t="s">
        <v>37</v>
      </c>
      <c r="D127" s="59">
        <f ca="1">IFERROR(NOW()-VLOOKUP(B127,Table6[[#All],[Employee Name]:[Date Joined]],3,0),"")</f>
        <v>754.93863553240953</v>
      </c>
      <c r="E127" s="17"/>
      <c r="F127" s="45" t="s">
        <v>3</v>
      </c>
      <c r="G127" s="21"/>
      <c r="H127" s="21"/>
      <c r="I127" s="45" t="s">
        <v>3</v>
      </c>
      <c r="J127" s="21"/>
      <c r="K127" s="21"/>
      <c r="L127" s="45" t="s">
        <v>3</v>
      </c>
      <c r="M127" s="23"/>
      <c r="N127" s="26">
        <f>COUNTIF('Q4'!$F127:$M127,"yes")</f>
        <v>0</v>
      </c>
      <c r="O127" s="27">
        <f t="shared" si="6"/>
        <v>3</v>
      </c>
      <c r="P127" s="27">
        <f t="shared" si="4"/>
        <v>3</v>
      </c>
      <c r="Q127" s="8">
        <f>IFERROR('Q4'!$N127/'Q4'!$P127,"")</f>
        <v>0</v>
      </c>
      <c r="T127" t="str">
        <f>IFERROR(IF((DATE(2023,10,1) - VLOOKUP(B127,Table6[],3,0)) &lt;=365,"Y","N"),"N")</f>
        <v>N</v>
      </c>
    </row>
    <row r="128" spans="2:20" x14ac:dyDescent="0.25">
      <c r="B128" s="5" t="s">
        <v>196</v>
      </c>
      <c r="C128" s="5" t="s">
        <v>37</v>
      </c>
      <c r="D128" s="59">
        <f ca="1">IFERROR(NOW()-VLOOKUP(B128,Table6[[#All],[Employee Name]:[Date Joined]],3,0),"")</f>
        <v>754.93863553240953</v>
      </c>
      <c r="E128" s="17"/>
      <c r="F128" s="44" t="s">
        <v>2</v>
      </c>
      <c r="G128" s="21"/>
      <c r="H128" s="21"/>
      <c r="I128" s="45" t="s">
        <v>3</v>
      </c>
      <c r="J128" s="21"/>
      <c r="K128" s="21"/>
      <c r="L128" s="45" t="s">
        <v>3</v>
      </c>
      <c r="M128" s="23"/>
      <c r="N128" s="26">
        <f>COUNTIF('Q4'!$F128:$M128,"yes")</f>
        <v>1</v>
      </c>
      <c r="O128" s="27">
        <f t="shared" si="6"/>
        <v>2</v>
      </c>
      <c r="P128" s="27">
        <f t="shared" si="4"/>
        <v>3</v>
      </c>
      <c r="Q128" s="8">
        <f>IFERROR('Q4'!$N128/'Q4'!$P128,"")</f>
        <v>0.33333333333333331</v>
      </c>
      <c r="T128" t="str">
        <f>IFERROR(IF((DATE(2023,10,1) - VLOOKUP(B128,Table6[],3,0)) &lt;=365,"Y","N"),"N")</f>
        <v>N</v>
      </c>
    </row>
    <row r="129" spans="2:20" x14ac:dyDescent="0.25">
      <c r="B129" s="5" t="s">
        <v>197</v>
      </c>
      <c r="C129" s="5" t="s">
        <v>37</v>
      </c>
      <c r="D129" s="59">
        <f ca="1">IFERROR(NOW()-VLOOKUP(B129,Table6[[#All],[Employee Name]:[Date Joined]],3,0),"")</f>
        <v>1483.9386355324095</v>
      </c>
      <c r="E129" s="17"/>
      <c r="F129" s="44" t="s">
        <v>2</v>
      </c>
      <c r="G129" s="21"/>
      <c r="H129" s="21"/>
      <c r="I129" s="45" t="s">
        <v>3</v>
      </c>
      <c r="J129" s="21"/>
      <c r="K129" s="21"/>
      <c r="L129" s="45" t="s">
        <v>3</v>
      </c>
      <c r="M129" s="23"/>
      <c r="N129" s="26">
        <f>COUNTIF('Q4'!$F129:$M129,"yes")</f>
        <v>1</v>
      </c>
      <c r="O129" s="27">
        <f t="shared" si="6"/>
        <v>2</v>
      </c>
      <c r="P129" s="27">
        <f t="shared" si="4"/>
        <v>3</v>
      </c>
      <c r="Q129" s="8">
        <f>IFERROR('Q4'!$N129/'Q4'!$P129,"")</f>
        <v>0.33333333333333331</v>
      </c>
      <c r="T129" t="str">
        <f>IFERROR(IF((DATE(2023,10,1) - VLOOKUP(B129,Table6[],3,0)) &lt;=365,"Y","N"),"N")</f>
        <v>N</v>
      </c>
    </row>
    <row r="130" spans="2:20" x14ac:dyDescent="0.25">
      <c r="B130" s="5" t="s">
        <v>195</v>
      </c>
      <c r="C130" s="5" t="s">
        <v>37</v>
      </c>
      <c r="D130" s="59">
        <f ca="1">IFERROR(NOW()-VLOOKUP(B130,Table6[[#All],[Employee Name]:[Date Joined]],3,0),"")</f>
        <v>727.93863553240953</v>
      </c>
      <c r="E130" s="17"/>
      <c r="F130" s="44" t="s">
        <v>2</v>
      </c>
      <c r="G130" s="21"/>
      <c r="H130" s="21"/>
      <c r="I130" s="45" t="s">
        <v>3</v>
      </c>
      <c r="J130" s="21"/>
      <c r="K130" s="21"/>
      <c r="L130" s="45" t="s">
        <v>3</v>
      </c>
      <c r="M130" s="23"/>
      <c r="N130" s="26">
        <f>COUNTIF('Q4'!$F130:$M130,"yes")</f>
        <v>1</v>
      </c>
      <c r="O130" s="27">
        <f t="shared" si="6"/>
        <v>2</v>
      </c>
      <c r="P130" s="27">
        <f t="shared" ref="P130:P167" si="7">N130+O130</f>
        <v>3</v>
      </c>
      <c r="Q130" s="8">
        <f>IFERROR('Q4'!$N130/'Q4'!$P130,"")</f>
        <v>0.33333333333333331</v>
      </c>
      <c r="T130" t="str">
        <f>IFERROR(IF((DATE(2023,10,1) - VLOOKUP(B130,Table6[],3,0)) &lt;=365,"Y","N"),"N")</f>
        <v>N</v>
      </c>
    </row>
    <row r="131" spans="2:20" x14ac:dyDescent="0.25">
      <c r="B131" s="5" t="s">
        <v>198</v>
      </c>
      <c r="C131" s="5" t="s">
        <v>37</v>
      </c>
      <c r="D131" s="59">
        <f ca="1">IFERROR(NOW()-VLOOKUP(B131,Table6[[#All],[Employee Name]:[Date Joined]],3,0),"")</f>
        <v>321.93863553240953</v>
      </c>
      <c r="E131" s="17"/>
      <c r="F131" s="45" t="s">
        <v>3</v>
      </c>
      <c r="G131" s="21"/>
      <c r="H131" s="21"/>
      <c r="I131" s="45" t="s">
        <v>3</v>
      </c>
      <c r="J131" s="21"/>
      <c r="K131" s="21"/>
      <c r="L131" s="45" t="s">
        <v>3</v>
      </c>
      <c r="M131" s="23"/>
      <c r="N131" s="26">
        <f>COUNTIF('Q4'!$F131:$M131,"yes")</f>
        <v>0</v>
      </c>
      <c r="O131" s="27">
        <f t="shared" si="6"/>
        <v>3</v>
      </c>
      <c r="P131" s="27">
        <f t="shared" si="7"/>
        <v>3</v>
      </c>
      <c r="Q131" s="8">
        <f>IFERROR('Q4'!$N131/'Q4'!$P131,"")</f>
        <v>0</v>
      </c>
      <c r="T131" t="str">
        <f>IFERROR(IF((DATE(2023,10,1) - VLOOKUP(B131,Table6[],3,0)) &lt;=365,"Y","N"),"N")</f>
        <v>Y</v>
      </c>
    </row>
    <row r="132" spans="2:20" x14ac:dyDescent="0.25">
      <c r="B132" s="5" t="s">
        <v>199</v>
      </c>
      <c r="C132" s="5" t="s">
        <v>37</v>
      </c>
      <c r="D132" s="59">
        <f ca="1">IFERROR(NOW()-VLOOKUP(B132,Table6[[#All],[Employee Name]:[Date Joined]],3,0),"")</f>
        <v>321.93863553240953</v>
      </c>
      <c r="E132" s="17"/>
      <c r="F132" s="45" t="s">
        <v>3</v>
      </c>
      <c r="G132" s="21"/>
      <c r="H132" s="21"/>
      <c r="I132" s="45" t="s">
        <v>3</v>
      </c>
      <c r="J132" s="21"/>
      <c r="K132" s="21"/>
      <c r="L132" s="45" t="s">
        <v>3</v>
      </c>
      <c r="M132" s="23"/>
      <c r="N132" s="26">
        <f>COUNTIF('Q4'!$F132:$M132,"yes")</f>
        <v>0</v>
      </c>
      <c r="O132" s="27">
        <f t="shared" ref="O132:O168" si="8">COUNTIF(E132:M132,"No")</f>
        <v>3</v>
      </c>
      <c r="P132" s="27">
        <f t="shared" si="7"/>
        <v>3</v>
      </c>
      <c r="Q132" s="8">
        <f>IFERROR('Q4'!$N132/'Q4'!$P132,"")</f>
        <v>0</v>
      </c>
      <c r="T132" t="str">
        <f>IFERROR(IF((DATE(2023,10,1) - VLOOKUP(B132,Table6[],3,0)) &lt;=365,"Y","N"),"N")</f>
        <v>Y</v>
      </c>
    </row>
    <row r="133" spans="2:20" x14ac:dyDescent="0.25">
      <c r="B133" s="5" t="s">
        <v>200</v>
      </c>
      <c r="C133" s="5" t="s">
        <v>37</v>
      </c>
      <c r="D133" s="59">
        <f ca="1">IFERROR(NOW()-VLOOKUP(B133,Table6[[#All],[Employee Name]:[Date Joined]],3,0),"")</f>
        <v>45375.93863553241</v>
      </c>
      <c r="E133" s="17"/>
      <c r="F133" s="44" t="s">
        <v>2</v>
      </c>
      <c r="G133" s="21"/>
      <c r="H133" s="21"/>
      <c r="I133" s="45" t="s">
        <v>3</v>
      </c>
      <c r="J133" s="21"/>
      <c r="K133" s="21"/>
      <c r="L133" s="45" t="s">
        <v>3</v>
      </c>
      <c r="M133" s="23"/>
      <c r="N133" s="26">
        <f>COUNTIF('Q4'!$F133:$M133,"yes")</f>
        <v>1</v>
      </c>
      <c r="O133" s="27">
        <f t="shared" si="8"/>
        <v>2</v>
      </c>
      <c r="P133" s="27">
        <f t="shared" si="7"/>
        <v>3</v>
      </c>
      <c r="Q133" s="8">
        <f>IFERROR('Q4'!$N133/'Q4'!$P133,"")</f>
        <v>0.33333333333333331</v>
      </c>
      <c r="T133" t="str">
        <f>IFERROR(IF((DATE(2023,10,1) - VLOOKUP(B133,Table6[],3,0)) &lt;=365,"Y","N"),"N")</f>
        <v>N</v>
      </c>
    </row>
    <row r="134" spans="2:20" x14ac:dyDescent="0.25">
      <c r="B134" s="5" t="s">
        <v>201</v>
      </c>
      <c r="C134" s="5" t="s">
        <v>37</v>
      </c>
      <c r="D134" s="59">
        <f ca="1">IFERROR(NOW()-VLOOKUP(B134,Table6[[#All],[Employee Name]:[Date Joined]],3,0),"")</f>
        <v>1273.9386355324095</v>
      </c>
      <c r="E134" s="17"/>
      <c r="F134" s="45" t="s">
        <v>3</v>
      </c>
      <c r="G134" s="21"/>
      <c r="H134" s="21"/>
      <c r="I134" s="45" t="s">
        <v>3</v>
      </c>
      <c r="J134" s="21"/>
      <c r="K134" s="21"/>
      <c r="L134" s="45" t="s">
        <v>3</v>
      </c>
      <c r="M134" s="23"/>
      <c r="N134" s="26">
        <f>COUNTIF('Q4'!$F134:$M134,"yes")</f>
        <v>0</v>
      </c>
      <c r="O134" s="27">
        <f t="shared" si="8"/>
        <v>3</v>
      </c>
      <c r="P134" s="27">
        <f t="shared" si="7"/>
        <v>3</v>
      </c>
      <c r="Q134" s="8">
        <f>IFERROR('Q4'!$N134/'Q4'!$P134,"")</f>
        <v>0</v>
      </c>
      <c r="T134" t="str">
        <f>IFERROR(IF((DATE(2023,10,1) - VLOOKUP(B134,Table6[],3,0)) &lt;=365,"Y","N"),"N")</f>
        <v>N</v>
      </c>
    </row>
    <row r="135" spans="2:20" x14ac:dyDescent="0.25">
      <c r="B135" s="5" t="s">
        <v>202</v>
      </c>
      <c r="C135" s="5" t="s">
        <v>37</v>
      </c>
      <c r="D135" s="59">
        <f ca="1">IFERROR(NOW()-VLOOKUP(B135,Table6[[#All],[Employee Name]:[Date Joined]],3,0),"")</f>
        <v>1049.9386355324095</v>
      </c>
      <c r="E135" s="17"/>
      <c r="F135" s="45" t="s">
        <v>3</v>
      </c>
      <c r="G135" s="21"/>
      <c r="H135" s="21"/>
      <c r="I135" s="45" t="s">
        <v>3</v>
      </c>
      <c r="J135" s="21"/>
      <c r="K135" s="21"/>
      <c r="L135" s="45" t="s">
        <v>3</v>
      </c>
      <c r="M135" s="23"/>
      <c r="N135" s="26">
        <f>COUNTIF('Q4'!$F135:$M135,"yes")</f>
        <v>0</v>
      </c>
      <c r="O135" s="27">
        <f t="shared" si="8"/>
        <v>3</v>
      </c>
      <c r="P135" s="27">
        <f t="shared" si="7"/>
        <v>3</v>
      </c>
      <c r="Q135" s="8">
        <f>IFERROR('Q4'!$N135/'Q4'!$P135,"")</f>
        <v>0</v>
      </c>
      <c r="T135" t="str">
        <f>IFERROR(IF((DATE(2023,10,1) - VLOOKUP(B135,Table6[],3,0)) &lt;=365,"Y","N"),"N")</f>
        <v>N</v>
      </c>
    </row>
    <row r="136" spans="2:20" x14ac:dyDescent="0.25">
      <c r="B136" s="5" t="s">
        <v>203</v>
      </c>
      <c r="C136" s="5" t="s">
        <v>37</v>
      </c>
      <c r="D136" s="59">
        <f ca="1">IFERROR(NOW()-VLOOKUP(B136,Table6[[#All],[Employee Name]:[Date Joined]],3,0),"")</f>
        <v>1084.9386355324095</v>
      </c>
      <c r="E136" s="17"/>
      <c r="F136" s="44" t="s">
        <v>2</v>
      </c>
      <c r="G136" s="21"/>
      <c r="H136" s="21"/>
      <c r="I136" s="45" t="s">
        <v>3</v>
      </c>
      <c r="J136" s="21"/>
      <c r="K136" s="21"/>
      <c r="L136" s="45" t="s">
        <v>3</v>
      </c>
      <c r="M136" s="23"/>
      <c r="N136" s="26">
        <f>COUNTIF('Q4'!$F136:$M136,"yes")</f>
        <v>1</v>
      </c>
      <c r="O136" s="27">
        <f t="shared" si="8"/>
        <v>2</v>
      </c>
      <c r="P136" s="27">
        <f t="shared" si="7"/>
        <v>3</v>
      </c>
      <c r="Q136" s="8">
        <f>IFERROR('Q4'!$N136/'Q4'!$P136,"")</f>
        <v>0.33333333333333331</v>
      </c>
      <c r="T136" t="str">
        <f>IFERROR(IF((DATE(2023,10,1) - VLOOKUP(B136,Table6[],3,0)) &lt;=365,"Y","N"),"N")</f>
        <v>N</v>
      </c>
    </row>
    <row r="137" spans="2:20" x14ac:dyDescent="0.25">
      <c r="B137" s="5" t="s">
        <v>204</v>
      </c>
      <c r="C137" s="5" t="s">
        <v>37</v>
      </c>
      <c r="D137" s="59">
        <f ca="1">IFERROR(NOW()-VLOOKUP(B137,Table6[[#All],[Employee Name]:[Date Joined]],3,0),"")</f>
        <v>782.93863553240953</v>
      </c>
      <c r="E137" s="17"/>
      <c r="F137" s="44" t="s">
        <v>2</v>
      </c>
      <c r="G137" s="21"/>
      <c r="H137" s="21"/>
      <c r="I137" s="45" t="s">
        <v>3</v>
      </c>
      <c r="J137" s="21"/>
      <c r="K137" s="21"/>
      <c r="L137" s="45" t="s">
        <v>3</v>
      </c>
      <c r="M137" s="23"/>
      <c r="N137" s="26">
        <f>COUNTIF('Q4'!$F137:$M137,"yes")</f>
        <v>1</v>
      </c>
      <c r="O137" s="27">
        <f t="shared" si="8"/>
        <v>2</v>
      </c>
      <c r="P137" s="27">
        <f t="shared" si="7"/>
        <v>3</v>
      </c>
      <c r="Q137" s="8">
        <f>IFERROR('Q4'!$N137/'Q4'!$P137,"")</f>
        <v>0.33333333333333331</v>
      </c>
      <c r="T137" t="str">
        <f>IFERROR(IF((DATE(2023,10,1) - VLOOKUP(B137,Table6[],3,0)) &lt;=365,"Y","N"),"N")</f>
        <v>N</v>
      </c>
    </row>
    <row r="138" spans="2:20" x14ac:dyDescent="0.25">
      <c r="B138" s="5" t="s">
        <v>205</v>
      </c>
      <c r="C138" s="5" t="s">
        <v>37</v>
      </c>
      <c r="D138" s="59">
        <f ca="1">IFERROR(NOW()-VLOOKUP(B138,Table6[[#All],[Employee Name]:[Date Joined]],3,0),"")</f>
        <v>321.93863553240953</v>
      </c>
      <c r="E138" s="17"/>
      <c r="F138" s="45" t="s">
        <v>3</v>
      </c>
      <c r="G138" s="21"/>
      <c r="H138" s="21"/>
      <c r="I138" s="45" t="s">
        <v>3</v>
      </c>
      <c r="J138" s="21"/>
      <c r="K138" s="21"/>
      <c r="L138" s="45" t="s">
        <v>3</v>
      </c>
      <c r="M138" s="23"/>
      <c r="N138" s="26">
        <f>COUNTIF('Q4'!$F138:$M138,"yes")</f>
        <v>0</v>
      </c>
      <c r="O138" s="27">
        <f t="shared" si="8"/>
        <v>3</v>
      </c>
      <c r="P138" s="27">
        <f t="shared" si="7"/>
        <v>3</v>
      </c>
      <c r="Q138" s="8">
        <f>IFERROR('Q4'!$N138/'Q4'!$P138,"")</f>
        <v>0</v>
      </c>
      <c r="T138" t="str">
        <f>IFERROR(IF((DATE(2023,10,1) - VLOOKUP(B138,Table6[],3,0)) &lt;=365,"Y","N"),"N")</f>
        <v>Y</v>
      </c>
    </row>
    <row r="139" spans="2:20" x14ac:dyDescent="0.25">
      <c r="B139" s="5" t="s">
        <v>207</v>
      </c>
      <c r="C139" s="5" t="s">
        <v>37</v>
      </c>
      <c r="D139" s="59">
        <f ca="1">IFERROR(NOW()-VLOOKUP(B139,Table6[[#All],[Employee Name]:[Date Joined]],3,0),"")</f>
        <v>641.93863553240953</v>
      </c>
      <c r="E139" s="17"/>
      <c r="F139" s="44" t="s">
        <v>2</v>
      </c>
      <c r="G139" s="21"/>
      <c r="H139" s="21"/>
      <c r="I139" s="45" t="s">
        <v>3</v>
      </c>
      <c r="J139" s="21"/>
      <c r="K139" s="21"/>
      <c r="L139" s="45" t="s">
        <v>3</v>
      </c>
      <c r="M139" s="23"/>
      <c r="N139" s="26">
        <f>COUNTIF('Q4'!$F139:$M139,"yes")</f>
        <v>1</v>
      </c>
      <c r="O139" s="27">
        <f t="shared" si="8"/>
        <v>2</v>
      </c>
      <c r="P139" s="27">
        <f t="shared" si="7"/>
        <v>3</v>
      </c>
      <c r="Q139" s="8">
        <f>IFERROR('Q4'!$N139/'Q4'!$P139,"")</f>
        <v>0.33333333333333331</v>
      </c>
      <c r="T139" t="str">
        <f>IFERROR(IF((DATE(2023,10,1) - VLOOKUP(B139,Table6[],3,0)) &lt;=365,"Y","N"),"N")</f>
        <v>N</v>
      </c>
    </row>
    <row r="140" spans="2:20" x14ac:dyDescent="0.25">
      <c r="B140" s="5" t="s">
        <v>206</v>
      </c>
      <c r="C140" s="5" t="s">
        <v>37</v>
      </c>
      <c r="D140" s="59">
        <f ca="1">IFERROR(NOW()-VLOOKUP(B140,Table6[[#All],[Employee Name]:[Date Joined]],3,0),"")</f>
        <v>290.93863553240953</v>
      </c>
      <c r="E140" s="17"/>
      <c r="F140" s="44" t="s">
        <v>2</v>
      </c>
      <c r="G140" s="21"/>
      <c r="H140" s="21"/>
      <c r="I140" s="45" t="s">
        <v>3</v>
      </c>
      <c r="J140" s="21"/>
      <c r="K140" s="21"/>
      <c r="L140" s="45" t="s">
        <v>3</v>
      </c>
      <c r="M140" s="23"/>
      <c r="N140" s="26">
        <f>COUNTIF('Q4'!$F140:$M140,"yes")</f>
        <v>1</v>
      </c>
      <c r="O140" s="27">
        <f t="shared" si="8"/>
        <v>2</v>
      </c>
      <c r="P140" s="27">
        <f t="shared" si="7"/>
        <v>3</v>
      </c>
      <c r="Q140" s="8">
        <f>IFERROR('Q4'!$N140/'Q4'!$P140,"")</f>
        <v>0.33333333333333331</v>
      </c>
      <c r="T140" t="str">
        <f>IFERROR(IF((DATE(2023,10,1) - VLOOKUP(B140,Table6[],3,0)) &lt;=365,"Y","N"),"N")</f>
        <v>Y</v>
      </c>
    </row>
    <row r="141" spans="2:20" x14ac:dyDescent="0.25">
      <c r="B141" s="5" t="s">
        <v>208</v>
      </c>
      <c r="C141" s="5" t="s">
        <v>37</v>
      </c>
      <c r="D141" s="59">
        <f ca="1">IFERROR(NOW()-VLOOKUP(B141,Table6[[#All],[Employee Name]:[Date Joined]],3,0),"")</f>
        <v>545.93863553240953</v>
      </c>
      <c r="E141" s="17"/>
      <c r="F141" s="45" t="s">
        <v>3</v>
      </c>
      <c r="G141" s="21"/>
      <c r="H141" s="21"/>
      <c r="I141" s="45" t="s">
        <v>3</v>
      </c>
      <c r="J141" s="21"/>
      <c r="K141" s="21"/>
      <c r="L141" s="45" t="s">
        <v>3</v>
      </c>
      <c r="M141" s="23"/>
      <c r="N141" s="26">
        <f>COUNTIF('Q4'!$F141:$M141,"yes")</f>
        <v>0</v>
      </c>
      <c r="O141" s="27">
        <f t="shared" si="8"/>
        <v>3</v>
      </c>
      <c r="P141" s="27">
        <f t="shared" si="7"/>
        <v>3</v>
      </c>
      <c r="Q141" s="8">
        <f>IFERROR('Q4'!$N141/'Q4'!$P141,"")</f>
        <v>0</v>
      </c>
      <c r="T141" t="str">
        <f>IFERROR(IF((DATE(2023,10,1) - VLOOKUP(B141,Table6[],3,0)) &lt;=365,"Y","N"),"N")</f>
        <v>N</v>
      </c>
    </row>
    <row r="142" spans="2:20" x14ac:dyDescent="0.25">
      <c r="B142" s="5" t="s">
        <v>209</v>
      </c>
      <c r="C142" s="5" t="s">
        <v>37</v>
      </c>
      <c r="D142" s="59">
        <f ca="1">IFERROR(NOW()-VLOOKUP(B142,Table6[[#All],[Employee Name]:[Date Joined]],3,0),"")</f>
        <v>446.93863553240953</v>
      </c>
      <c r="E142" s="17"/>
      <c r="F142" s="44" t="s">
        <v>2</v>
      </c>
      <c r="G142" s="21"/>
      <c r="H142" s="21"/>
      <c r="I142" s="45" t="s">
        <v>3</v>
      </c>
      <c r="J142" s="21"/>
      <c r="K142" s="21"/>
      <c r="L142" s="45" t="s">
        <v>3</v>
      </c>
      <c r="M142" s="23"/>
      <c r="N142" s="26">
        <f>COUNTIF('Q4'!$F142:$M142,"yes")</f>
        <v>1</v>
      </c>
      <c r="O142" s="27">
        <f t="shared" si="8"/>
        <v>2</v>
      </c>
      <c r="P142" s="27">
        <f t="shared" si="7"/>
        <v>3</v>
      </c>
      <c r="Q142" s="8">
        <f>IFERROR('Q4'!$N142/'Q4'!$P142,"")</f>
        <v>0.33333333333333331</v>
      </c>
      <c r="T142" t="str">
        <f>IFERROR(IF((DATE(2023,10,1) - VLOOKUP(B142,Table6[],3,0)) &lt;=365,"Y","N"),"N")</f>
        <v>Y</v>
      </c>
    </row>
    <row r="143" spans="2:20" x14ac:dyDescent="0.25">
      <c r="B143" s="5" t="s">
        <v>210</v>
      </c>
      <c r="C143" s="5" t="s">
        <v>37</v>
      </c>
      <c r="D143" s="59">
        <f ca="1">IFERROR(NOW()-VLOOKUP(B143,Table6[[#All],[Employee Name]:[Date Joined]],3,0),"")</f>
        <v>655.93863553240953</v>
      </c>
      <c r="E143" s="17"/>
      <c r="F143" s="45" t="s">
        <v>3</v>
      </c>
      <c r="G143" s="21"/>
      <c r="H143" s="21"/>
      <c r="I143" s="45" t="s">
        <v>3</v>
      </c>
      <c r="J143" s="21"/>
      <c r="K143" s="21"/>
      <c r="L143" s="45" t="s">
        <v>3</v>
      </c>
      <c r="M143" s="23"/>
      <c r="N143" s="26">
        <f>COUNTIF('Q4'!$F143:$M143,"yes")</f>
        <v>0</v>
      </c>
      <c r="O143" s="27">
        <f t="shared" si="8"/>
        <v>3</v>
      </c>
      <c r="P143" s="27">
        <f t="shared" si="7"/>
        <v>3</v>
      </c>
      <c r="Q143" s="8">
        <f>IFERROR('Q4'!$N143/'Q4'!$P143,"")</f>
        <v>0</v>
      </c>
      <c r="T143" t="str">
        <f>IFERROR(IF((DATE(2023,10,1) - VLOOKUP(B143,Table6[],3,0)) &lt;=365,"Y","N"),"N")</f>
        <v>N</v>
      </c>
    </row>
    <row r="144" spans="2:20" x14ac:dyDescent="0.25">
      <c r="B144" s="5" t="s">
        <v>212</v>
      </c>
      <c r="C144" s="5" t="s">
        <v>38</v>
      </c>
      <c r="D144" s="59">
        <f ca="1">IFERROR(NOW()-VLOOKUP(B144,Table6[[#All],[Employee Name]:[Date Joined]],3,0),"")</f>
        <v>1283.9386355324095</v>
      </c>
      <c r="E144" s="17"/>
      <c r="F144" s="44" t="s">
        <v>2</v>
      </c>
      <c r="G144" s="21"/>
      <c r="H144" s="21"/>
      <c r="I144" s="45" t="s">
        <v>3</v>
      </c>
      <c r="J144" s="21"/>
      <c r="K144" s="21"/>
      <c r="L144" s="45" t="s">
        <v>3</v>
      </c>
      <c r="M144" s="23"/>
      <c r="N144" s="26">
        <f>COUNTIF('Q4'!$F144:$M144,"yes")</f>
        <v>1</v>
      </c>
      <c r="O144" s="27">
        <f t="shared" si="8"/>
        <v>2</v>
      </c>
      <c r="P144" s="27">
        <f t="shared" si="7"/>
        <v>3</v>
      </c>
      <c r="Q144" s="8">
        <f>IFERROR('Q4'!$N144/'Q4'!$P144,"")</f>
        <v>0.33333333333333331</v>
      </c>
      <c r="T144" t="str">
        <f>IFERROR(IF((DATE(2023,10,1) - VLOOKUP(B144,Table6[],3,0)) &lt;=365,"Y","N"),"N")</f>
        <v>N</v>
      </c>
    </row>
    <row r="145" spans="2:20" x14ac:dyDescent="0.25">
      <c r="B145" s="5" t="s">
        <v>213</v>
      </c>
      <c r="C145" s="5" t="s">
        <v>38</v>
      </c>
      <c r="D145" s="59">
        <f ca="1">IFERROR(NOW()-VLOOKUP(B145,Table6[[#All],[Employee Name]:[Date Joined]],3,0),"")</f>
        <v>2197.9386355324095</v>
      </c>
      <c r="E145" s="17"/>
      <c r="F145" s="45" t="s">
        <v>3</v>
      </c>
      <c r="G145" s="21"/>
      <c r="H145" s="21"/>
      <c r="I145" s="45" t="s">
        <v>3</v>
      </c>
      <c r="J145" s="21"/>
      <c r="K145" s="21"/>
      <c r="L145" s="45" t="s">
        <v>3</v>
      </c>
      <c r="M145" s="23"/>
      <c r="N145" s="26">
        <f>COUNTIF('Q4'!$F145:$M145,"yes")</f>
        <v>0</v>
      </c>
      <c r="O145" s="27">
        <f t="shared" si="8"/>
        <v>3</v>
      </c>
      <c r="P145" s="27">
        <f t="shared" si="7"/>
        <v>3</v>
      </c>
      <c r="Q145" s="8">
        <f>IFERROR('Q4'!$N145/'Q4'!$P145,"")</f>
        <v>0</v>
      </c>
      <c r="T145" t="str">
        <f>IFERROR(IF((DATE(2023,10,1) - VLOOKUP(B145,Table6[],3,0)) &lt;=365,"Y","N"),"N")</f>
        <v>N</v>
      </c>
    </row>
    <row r="146" spans="2:20" x14ac:dyDescent="0.25">
      <c r="B146" s="5" t="s">
        <v>214</v>
      </c>
      <c r="C146" s="5" t="s">
        <v>38</v>
      </c>
      <c r="D146" s="59">
        <f ca="1">IFERROR(NOW()-VLOOKUP(B146,Table6[[#All],[Employee Name]:[Date Joined]],3,0),"")</f>
        <v>188.93863553240953</v>
      </c>
      <c r="E146" s="17"/>
      <c r="F146" s="44" t="s">
        <v>2</v>
      </c>
      <c r="G146" s="21"/>
      <c r="H146" s="21"/>
      <c r="I146" s="45" t="s">
        <v>3</v>
      </c>
      <c r="J146" s="21"/>
      <c r="K146" s="21"/>
      <c r="L146" s="45" t="s">
        <v>3</v>
      </c>
      <c r="M146" s="23"/>
      <c r="N146" s="26">
        <f>COUNTIF('Q4'!$F146:$M146,"yes")</f>
        <v>1</v>
      </c>
      <c r="O146" s="27">
        <f t="shared" si="8"/>
        <v>2</v>
      </c>
      <c r="P146" s="27">
        <f t="shared" si="7"/>
        <v>3</v>
      </c>
      <c r="Q146" s="8">
        <f>IFERROR('Q4'!$N146/'Q4'!$P146,"")</f>
        <v>0.33333333333333331</v>
      </c>
      <c r="T146" t="str">
        <f>IFERROR(IF((DATE(2023,10,1) - VLOOKUP(B146,Table6[],3,0)) &lt;=365,"Y","N"),"N")</f>
        <v>Y</v>
      </c>
    </row>
    <row r="147" spans="2:20" x14ac:dyDescent="0.25">
      <c r="B147" s="5" t="s">
        <v>215</v>
      </c>
      <c r="C147" s="5" t="s">
        <v>38</v>
      </c>
      <c r="D147" s="59">
        <f ca="1">IFERROR(NOW()-VLOOKUP(B147,Table6[[#All],[Employee Name]:[Date Joined]],3,0),"")</f>
        <v>1587.9386355324095</v>
      </c>
      <c r="E147" s="17"/>
      <c r="F147" s="44" t="s">
        <v>2</v>
      </c>
      <c r="G147" s="21"/>
      <c r="H147" s="21"/>
      <c r="I147" s="45" t="s">
        <v>3</v>
      </c>
      <c r="J147" s="21"/>
      <c r="K147" s="21"/>
      <c r="L147" s="45" t="s">
        <v>3</v>
      </c>
      <c r="M147" s="23"/>
      <c r="N147" s="26">
        <f>COUNTIF('Q4'!$F147:$M147,"yes")</f>
        <v>1</v>
      </c>
      <c r="O147" s="27">
        <f t="shared" si="8"/>
        <v>2</v>
      </c>
      <c r="P147" s="27">
        <f t="shared" si="7"/>
        <v>3</v>
      </c>
      <c r="Q147" s="8">
        <f>IFERROR('Q4'!$N147/'Q4'!$P147,"")</f>
        <v>0.33333333333333331</v>
      </c>
      <c r="T147" t="str">
        <f>IFERROR(IF((DATE(2023,10,1) - VLOOKUP(B147,Table6[],3,0)) &lt;=365,"Y","N"),"N")</f>
        <v>N</v>
      </c>
    </row>
    <row r="148" spans="2:20" x14ac:dyDescent="0.25">
      <c r="B148" s="5" t="s">
        <v>216</v>
      </c>
      <c r="C148" s="5" t="s">
        <v>38</v>
      </c>
      <c r="D148" s="59">
        <f ca="1">IFERROR(NOW()-VLOOKUP(B148,Table6[[#All],[Employee Name]:[Date Joined]],3,0),"")</f>
        <v>810.93863553240953</v>
      </c>
      <c r="E148" s="17"/>
      <c r="F148" s="44" t="s">
        <v>2</v>
      </c>
      <c r="G148" s="21"/>
      <c r="H148" s="21"/>
      <c r="I148" s="45" t="s">
        <v>3</v>
      </c>
      <c r="J148" s="21"/>
      <c r="K148" s="21"/>
      <c r="L148" s="45" t="s">
        <v>3</v>
      </c>
      <c r="M148" s="23"/>
      <c r="N148" s="26">
        <f>COUNTIF('Q4'!$F148:$M148,"yes")</f>
        <v>1</v>
      </c>
      <c r="O148" s="27">
        <f t="shared" si="8"/>
        <v>2</v>
      </c>
      <c r="P148" s="27">
        <f t="shared" si="7"/>
        <v>3</v>
      </c>
      <c r="Q148" s="8">
        <f>IFERROR('Q4'!$N148/'Q4'!$P148,"")</f>
        <v>0.33333333333333331</v>
      </c>
      <c r="T148" t="str">
        <f>IFERROR(IF((DATE(2023,10,1) - VLOOKUP(B148,Table6[],3,0)) &lt;=365,"Y","N"),"N")</f>
        <v>N</v>
      </c>
    </row>
    <row r="149" spans="2:20" x14ac:dyDescent="0.25">
      <c r="B149" s="5" t="s">
        <v>217</v>
      </c>
      <c r="C149" s="5" t="s">
        <v>38</v>
      </c>
      <c r="D149" s="59">
        <f ca="1">IFERROR(NOW()-VLOOKUP(B149,Table6[[#All],[Employee Name]:[Date Joined]],3,0),"")</f>
        <v>297.93863553240953</v>
      </c>
      <c r="E149" s="17"/>
      <c r="F149" s="44" t="s">
        <v>2</v>
      </c>
      <c r="G149" s="21"/>
      <c r="H149" s="21"/>
      <c r="I149" s="45" t="s">
        <v>3</v>
      </c>
      <c r="J149" s="21"/>
      <c r="K149" s="21"/>
      <c r="L149" s="45" t="s">
        <v>3</v>
      </c>
      <c r="M149" s="23"/>
      <c r="N149" s="26">
        <f>COUNTIF('Q4'!$F149:$M149,"yes")</f>
        <v>1</v>
      </c>
      <c r="O149" s="27">
        <f t="shared" si="8"/>
        <v>2</v>
      </c>
      <c r="P149" s="27">
        <f t="shared" si="7"/>
        <v>3</v>
      </c>
      <c r="Q149" s="8">
        <f>IFERROR('Q4'!$N149/'Q4'!$P149,"")</f>
        <v>0.33333333333333331</v>
      </c>
      <c r="T149" t="str">
        <f>IFERROR(IF((DATE(2023,10,1) - VLOOKUP(B149,Table6[],3,0)) &lt;=365,"Y","N"),"N")</f>
        <v>Y</v>
      </c>
    </row>
    <row r="150" spans="2:20" x14ac:dyDescent="0.25">
      <c r="B150" s="5" t="s">
        <v>218</v>
      </c>
      <c r="C150" s="5" t="s">
        <v>38</v>
      </c>
      <c r="D150" s="59">
        <f ca="1">IFERROR(NOW()-VLOOKUP(B150,Table6[[#All],[Employee Name]:[Date Joined]],3,0),"")</f>
        <v>2700.9386355324095</v>
      </c>
      <c r="E150" s="17"/>
      <c r="F150" s="44" t="s">
        <v>2</v>
      </c>
      <c r="G150" s="21"/>
      <c r="H150" s="21"/>
      <c r="I150" s="45" t="s">
        <v>3</v>
      </c>
      <c r="J150" s="21"/>
      <c r="K150" s="21"/>
      <c r="L150" s="45" t="s">
        <v>3</v>
      </c>
      <c r="M150" s="23"/>
      <c r="N150" s="26">
        <f>COUNTIF('Q4'!$F150:$M150,"yes")</f>
        <v>1</v>
      </c>
      <c r="O150" s="27">
        <f t="shared" si="8"/>
        <v>2</v>
      </c>
      <c r="P150" s="27">
        <f t="shared" si="7"/>
        <v>3</v>
      </c>
      <c r="Q150" s="8">
        <f>IFERROR('Q4'!$N150/'Q4'!$P150,"")</f>
        <v>0.33333333333333331</v>
      </c>
      <c r="T150" t="str">
        <f>IFERROR(IF((DATE(2023,10,1) - VLOOKUP(B150,Table6[],3,0)) &lt;=365,"Y","N"),"N")</f>
        <v>N</v>
      </c>
    </row>
    <row r="151" spans="2:20" x14ac:dyDescent="0.25">
      <c r="B151" s="5" t="s">
        <v>220</v>
      </c>
      <c r="C151" s="5" t="s">
        <v>38</v>
      </c>
      <c r="D151" s="59">
        <f ca="1">IFERROR(NOW()-VLOOKUP(B151,Table6[[#All],[Employee Name]:[Date Joined]],3,0),"")</f>
        <v>1297.9386355324095</v>
      </c>
      <c r="E151" s="17"/>
      <c r="F151" s="44" t="s">
        <v>2</v>
      </c>
      <c r="G151" s="21"/>
      <c r="H151" s="21"/>
      <c r="I151" s="45" t="s">
        <v>3</v>
      </c>
      <c r="J151" s="21"/>
      <c r="K151" s="21"/>
      <c r="L151" s="45" t="s">
        <v>3</v>
      </c>
      <c r="M151" s="23"/>
      <c r="N151" s="26">
        <f>COUNTIF('Q4'!$F151:$M151,"yes")</f>
        <v>1</v>
      </c>
      <c r="O151" s="27">
        <f t="shared" si="8"/>
        <v>2</v>
      </c>
      <c r="P151" s="27">
        <f t="shared" si="7"/>
        <v>3</v>
      </c>
      <c r="Q151" s="8">
        <f>IFERROR('Q4'!$N151/'Q4'!$P151,"")</f>
        <v>0.33333333333333331</v>
      </c>
      <c r="T151" t="str">
        <f>IFERROR(IF((DATE(2023,10,1) - VLOOKUP(B151,Table6[],3,0)) &lt;=365,"Y","N"),"N")</f>
        <v>N</v>
      </c>
    </row>
    <row r="152" spans="2:20" x14ac:dyDescent="0.25">
      <c r="B152" s="5" t="s">
        <v>222</v>
      </c>
      <c r="C152" s="5" t="s">
        <v>38</v>
      </c>
      <c r="D152" s="59">
        <f ca="1">IFERROR(NOW()-VLOOKUP(B152,Table6[[#All],[Employee Name]:[Date Joined]],3,0),"")</f>
        <v>690.93863553240953</v>
      </c>
      <c r="E152" s="17"/>
      <c r="F152" s="45" t="s">
        <v>3</v>
      </c>
      <c r="G152" s="21"/>
      <c r="H152" s="21"/>
      <c r="I152" s="45" t="s">
        <v>3</v>
      </c>
      <c r="J152" s="21"/>
      <c r="K152" s="21"/>
      <c r="L152" s="45" t="s">
        <v>3</v>
      </c>
      <c r="M152" s="23"/>
      <c r="N152" s="26">
        <f>COUNTIF('Q4'!$F152:$M152,"yes")</f>
        <v>0</v>
      </c>
      <c r="O152" s="27">
        <f t="shared" si="8"/>
        <v>3</v>
      </c>
      <c r="P152" s="27">
        <f t="shared" si="7"/>
        <v>3</v>
      </c>
      <c r="Q152" s="8">
        <f>IFERROR('Q4'!$N152/'Q4'!$P152,"")</f>
        <v>0</v>
      </c>
      <c r="T152" t="str">
        <f>IFERROR(IF((DATE(2023,10,1) - VLOOKUP(B152,Table6[],3,0)) &lt;=365,"Y","N"),"N")</f>
        <v>N</v>
      </c>
    </row>
    <row r="153" spans="2:20" x14ac:dyDescent="0.25">
      <c r="B153" s="5" t="s">
        <v>223</v>
      </c>
      <c r="C153" s="5" t="s">
        <v>38</v>
      </c>
      <c r="D153" s="59">
        <f ca="1">IFERROR(NOW()-VLOOKUP(B153,Table6[[#All],[Employee Name]:[Date Joined]],3,0),"")</f>
        <v>937.93863553240953</v>
      </c>
      <c r="E153" s="17"/>
      <c r="F153" s="45" t="s">
        <v>3</v>
      </c>
      <c r="G153" s="21"/>
      <c r="H153" s="21"/>
      <c r="I153" s="45" t="s">
        <v>3</v>
      </c>
      <c r="J153" s="21"/>
      <c r="K153" s="21"/>
      <c r="L153" s="45" t="s">
        <v>3</v>
      </c>
      <c r="M153" s="23"/>
      <c r="N153" s="26">
        <f>COUNTIF('Q4'!$F153:$M153,"yes")</f>
        <v>0</v>
      </c>
      <c r="O153" s="27">
        <f t="shared" si="8"/>
        <v>3</v>
      </c>
      <c r="P153" s="27">
        <f t="shared" si="7"/>
        <v>3</v>
      </c>
      <c r="Q153" s="8">
        <f>IFERROR('Q4'!$N153/'Q4'!$P153,"")</f>
        <v>0</v>
      </c>
      <c r="T153" t="str">
        <f>IFERROR(IF((DATE(2023,10,1) - VLOOKUP(B153,Table6[],3,0)) &lt;=365,"Y","N"),"N")</f>
        <v>N</v>
      </c>
    </row>
    <row r="154" spans="2:20" x14ac:dyDescent="0.25">
      <c r="B154" s="5" t="s">
        <v>224</v>
      </c>
      <c r="C154" s="5" t="s">
        <v>38</v>
      </c>
      <c r="D154" s="59">
        <f ca="1">IFERROR(NOW()-VLOOKUP(B154,Table6[[#All],[Employee Name]:[Date Joined]],3,0),"")</f>
        <v>1308.9386355324095</v>
      </c>
      <c r="E154" s="17"/>
      <c r="F154" s="44" t="s">
        <v>2</v>
      </c>
      <c r="G154" s="21"/>
      <c r="H154" s="21"/>
      <c r="I154" s="45" t="s">
        <v>3</v>
      </c>
      <c r="J154" s="21"/>
      <c r="K154" s="21"/>
      <c r="L154" s="45" t="s">
        <v>3</v>
      </c>
      <c r="M154" s="23"/>
      <c r="N154" s="26">
        <f>COUNTIF('Q4'!$F154:$M154,"yes")</f>
        <v>1</v>
      </c>
      <c r="O154" s="27">
        <f t="shared" si="8"/>
        <v>2</v>
      </c>
      <c r="P154" s="27">
        <f t="shared" si="7"/>
        <v>3</v>
      </c>
      <c r="Q154" s="8">
        <f>IFERROR('Q4'!$N154/'Q4'!$P154,"")</f>
        <v>0.33333333333333331</v>
      </c>
      <c r="T154" t="str">
        <f>IFERROR(IF((DATE(2023,10,1) - VLOOKUP(B154,Table6[],3,0)) &lt;=365,"Y","N"),"N")</f>
        <v>N</v>
      </c>
    </row>
    <row r="155" spans="2:20" x14ac:dyDescent="0.25">
      <c r="B155" s="5" t="s">
        <v>225</v>
      </c>
      <c r="C155" s="5" t="s">
        <v>38</v>
      </c>
      <c r="D155" s="59">
        <f ca="1">IFERROR(NOW()-VLOOKUP(B155,Table6[[#All],[Employee Name]:[Date Joined]],3,0),"")</f>
        <v>2215.9386355324095</v>
      </c>
      <c r="E155" s="17"/>
      <c r="F155" s="45" t="s">
        <v>3</v>
      </c>
      <c r="G155" s="21"/>
      <c r="H155" s="21"/>
      <c r="I155" s="45" t="s">
        <v>3</v>
      </c>
      <c r="J155" s="21"/>
      <c r="K155" s="21"/>
      <c r="L155" s="45" t="s">
        <v>3</v>
      </c>
      <c r="M155" s="23"/>
      <c r="N155" s="26">
        <f>COUNTIF('Q4'!$F155:$M155,"yes")</f>
        <v>0</v>
      </c>
      <c r="O155" s="27">
        <f t="shared" si="8"/>
        <v>3</v>
      </c>
      <c r="P155" s="27">
        <f t="shared" si="7"/>
        <v>3</v>
      </c>
      <c r="Q155" s="8">
        <f>IFERROR('Q4'!$N155/'Q4'!$P155,"")</f>
        <v>0</v>
      </c>
      <c r="T155" t="str">
        <f>IFERROR(IF((DATE(2023,10,1) - VLOOKUP(B155,Table6[],3,0)) &lt;=365,"Y","N"),"N")</f>
        <v>N</v>
      </c>
    </row>
    <row r="156" spans="2:20" x14ac:dyDescent="0.25">
      <c r="B156" s="5" t="s">
        <v>226</v>
      </c>
      <c r="C156" s="5" t="s">
        <v>38</v>
      </c>
      <c r="D156" s="59">
        <f ca="1">IFERROR(NOW()-VLOOKUP(B156,Table6[[#All],[Employee Name]:[Date Joined]],3,0),"")</f>
        <v>937.93863553240953</v>
      </c>
      <c r="E156" s="17"/>
      <c r="F156" s="45" t="s">
        <v>3</v>
      </c>
      <c r="G156" s="21"/>
      <c r="H156" s="21"/>
      <c r="I156" s="45" t="s">
        <v>3</v>
      </c>
      <c r="J156" s="21"/>
      <c r="K156" s="21"/>
      <c r="L156" s="45" t="s">
        <v>3</v>
      </c>
      <c r="M156" s="23"/>
      <c r="N156" s="26">
        <f>COUNTIF('Q4'!$F156:$M156,"yes")</f>
        <v>0</v>
      </c>
      <c r="O156" s="27">
        <f t="shared" si="8"/>
        <v>3</v>
      </c>
      <c r="P156" s="27">
        <f t="shared" si="7"/>
        <v>3</v>
      </c>
      <c r="Q156" s="8">
        <f>IFERROR('Q4'!$N156/'Q4'!$P156,"")</f>
        <v>0</v>
      </c>
      <c r="T156" t="str">
        <f>IFERROR(IF((DATE(2023,10,1) - VLOOKUP(B156,Table6[],3,0)) &lt;=365,"Y","N"),"N")</f>
        <v>N</v>
      </c>
    </row>
    <row r="157" spans="2:20" x14ac:dyDescent="0.25">
      <c r="B157" s="5" t="s">
        <v>228</v>
      </c>
      <c r="C157" s="5" t="s">
        <v>38</v>
      </c>
      <c r="D157" s="59">
        <f ca="1">IFERROR(NOW()-VLOOKUP(B157,Table6[[#All],[Employee Name]:[Date Joined]],3,0),"")</f>
        <v>475.93863553240953</v>
      </c>
      <c r="E157" s="17"/>
      <c r="F157" s="45" t="s">
        <v>3</v>
      </c>
      <c r="G157" s="21"/>
      <c r="H157" s="21"/>
      <c r="I157" s="45" t="s">
        <v>3</v>
      </c>
      <c r="J157" s="21"/>
      <c r="K157" s="21"/>
      <c r="L157" s="45" t="s">
        <v>3</v>
      </c>
      <c r="M157" s="23"/>
      <c r="N157" s="26">
        <f>COUNTIF('Q4'!$F157:$M157,"yes")</f>
        <v>0</v>
      </c>
      <c r="O157" s="27">
        <f t="shared" si="8"/>
        <v>3</v>
      </c>
      <c r="P157" s="27">
        <f t="shared" si="7"/>
        <v>3</v>
      </c>
      <c r="Q157" s="8">
        <f>IFERROR('Q4'!$N157/'Q4'!$P157,"")</f>
        <v>0</v>
      </c>
      <c r="T157" t="str">
        <f>IFERROR(IF((DATE(2023,10,1) - VLOOKUP(B157,Table6[],3,0)) &lt;=365,"Y","N"),"N")</f>
        <v>Y</v>
      </c>
    </row>
    <row r="158" spans="2:20" x14ac:dyDescent="0.25">
      <c r="B158" s="5" t="s">
        <v>233</v>
      </c>
      <c r="C158" s="5" t="s">
        <v>39</v>
      </c>
      <c r="D158" s="59">
        <f ca="1">IFERROR(NOW()-VLOOKUP(B158,Table6[[#All],[Employee Name]:[Date Joined]],3,0),"")</f>
        <v>412.93863553240953</v>
      </c>
      <c r="E158" s="17"/>
      <c r="F158" s="45" t="s">
        <v>3</v>
      </c>
      <c r="G158" s="21"/>
      <c r="H158" s="21"/>
      <c r="I158" s="45" t="s">
        <v>3</v>
      </c>
      <c r="J158" s="21"/>
      <c r="K158" s="21"/>
      <c r="L158" s="45" t="s">
        <v>3</v>
      </c>
      <c r="M158" s="23"/>
      <c r="N158" s="26">
        <f>COUNTIF('Q4'!$F158:$M158,"yes")</f>
        <v>0</v>
      </c>
      <c r="O158" s="27">
        <f t="shared" si="8"/>
        <v>3</v>
      </c>
      <c r="P158" s="27">
        <f t="shared" si="7"/>
        <v>3</v>
      </c>
      <c r="Q158" s="8">
        <f>IFERROR('Q4'!$N158/'Q4'!$P158,"")</f>
        <v>0</v>
      </c>
      <c r="T158" t="str">
        <f>IFERROR(IF((DATE(2023,10,1) - VLOOKUP(B158,Table6[],3,0)) &lt;=365,"Y","N"),"N")</f>
        <v>Y</v>
      </c>
    </row>
    <row r="159" spans="2:20" x14ac:dyDescent="0.25">
      <c r="B159" s="5" t="s">
        <v>234</v>
      </c>
      <c r="C159" s="5" t="s">
        <v>40</v>
      </c>
      <c r="D159" s="59">
        <f ca="1">IFERROR(NOW()-VLOOKUP(B159,Table6[[#All],[Employee Name]:[Date Joined]],3,0),"")</f>
        <v>479.93863553240953</v>
      </c>
      <c r="E159" s="17"/>
      <c r="F159" s="45" t="s">
        <v>3</v>
      </c>
      <c r="G159" s="21"/>
      <c r="H159" s="21"/>
      <c r="I159" s="45" t="s">
        <v>3</v>
      </c>
      <c r="J159" s="21"/>
      <c r="K159" s="21"/>
      <c r="L159" s="45" t="s">
        <v>3</v>
      </c>
      <c r="M159" s="23"/>
      <c r="N159" s="26">
        <f>COUNTIF('Q4'!$F159:$M159,"yes")</f>
        <v>0</v>
      </c>
      <c r="O159" s="27">
        <f t="shared" si="8"/>
        <v>3</v>
      </c>
      <c r="P159" s="27">
        <f t="shared" si="7"/>
        <v>3</v>
      </c>
      <c r="Q159" s="8">
        <f>IFERROR('Q4'!$N159/'Q4'!$P159,"")</f>
        <v>0</v>
      </c>
      <c r="T159" t="str">
        <f>IFERROR(IF((DATE(2023,10,1) - VLOOKUP(B159,Table6[],3,0)) &lt;=365,"Y","N"),"N")</f>
        <v>Y</v>
      </c>
    </row>
    <row r="160" spans="2:20" x14ac:dyDescent="0.25">
      <c r="B160" s="5" t="s">
        <v>235</v>
      </c>
      <c r="C160" s="5" t="s">
        <v>40</v>
      </c>
      <c r="D160" s="59">
        <f ca="1">IFERROR(NOW()-VLOOKUP(B160,Table6[[#All],[Employee Name]:[Date Joined]],3,0),"")</f>
        <v>1539.9386355324095</v>
      </c>
      <c r="E160" s="17"/>
      <c r="F160" s="44" t="s">
        <v>2</v>
      </c>
      <c r="G160" s="21"/>
      <c r="H160" s="21"/>
      <c r="I160" s="45" t="s">
        <v>3</v>
      </c>
      <c r="J160" s="21"/>
      <c r="K160" s="21"/>
      <c r="L160" s="45" t="s">
        <v>3</v>
      </c>
      <c r="M160" s="21"/>
      <c r="N160" s="26">
        <f>COUNTIF('Q4'!$F160:$M160,"yes")</f>
        <v>1</v>
      </c>
      <c r="O160" s="27">
        <f t="shared" si="8"/>
        <v>2</v>
      </c>
      <c r="P160" s="27">
        <f t="shared" si="7"/>
        <v>3</v>
      </c>
      <c r="Q160" s="8">
        <f>IFERROR('Q4'!$N160/'Q4'!$P160,"")</f>
        <v>0.33333333333333331</v>
      </c>
      <c r="T160" t="str">
        <f>IFERROR(IF((DATE(2023,10,1) - VLOOKUP(B160,Table6[],3,0)) &lt;=365,"Y","N"),"N")</f>
        <v>N</v>
      </c>
    </row>
    <row r="161" spans="2:20" x14ac:dyDescent="0.25">
      <c r="B161" s="5" t="s">
        <v>237</v>
      </c>
      <c r="C161" s="5" t="s">
        <v>41</v>
      </c>
      <c r="D161" s="59">
        <f ca="1">IFERROR(NOW()-VLOOKUP(B161,Table6[[#All],[Employee Name]:[Date Joined]],3,0),"")</f>
        <v>1348.9386355324095</v>
      </c>
      <c r="E161" s="17"/>
      <c r="F161" s="44" t="s">
        <v>2</v>
      </c>
      <c r="G161" s="21"/>
      <c r="H161" s="21"/>
      <c r="I161" s="45" t="s">
        <v>3</v>
      </c>
      <c r="J161" s="21"/>
      <c r="K161" s="21"/>
      <c r="L161" s="45" t="s">
        <v>3</v>
      </c>
      <c r="M161" s="21"/>
      <c r="N161" s="26">
        <f>COUNTIF('Q4'!$F161:$M161,"yes")</f>
        <v>1</v>
      </c>
      <c r="O161" s="27">
        <f t="shared" si="8"/>
        <v>2</v>
      </c>
      <c r="P161" s="27">
        <f t="shared" si="7"/>
        <v>3</v>
      </c>
      <c r="Q161" s="8">
        <f>IFERROR('Q4'!$N161/'Q4'!$P161,"")</f>
        <v>0.33333333333333331</v>
      </c>
      <c r="T161" t="str">
        <f>IFERROR(IF((DATE(2023,10,1) - VLOOKUP(B161,Table6[],3,0)) &lt;=365,"Y","N"),"N")</f>
        <v>N</v>
      </c>
    </row>
    <row r="162" spans="2:20" x14ac:dyDescent="0.25">
      <c r="B162" s="5" t="s">
        <v>238</v>
      </c>
      <c r="C162" s="5" t="s">
        <v>42</v>
      </c>
      <c r="D162" s="59">
        <f ca="1">IFERROR(NOW()-VLOOKUP(B162,Table6[[#All],[Employee Name]:[Date Joined]],3,0),"")</f>
        <v>664.93863553240953</v>
      </c>
      <c r="E162" s="17"/>
      <c r="F162" s="44" t="s">
        <v>2</v>
      </c>
      <c r="G162" s="21"/>
      <c r="H162" s="21"/>
      <c r="I162" s="45" t="s">
        <v>3</v>
      </c>
      <c r="J162" s="21"/>
      <c r="K162" s="21"/>
      <c r="L162" s="45" t="s">
        <v>3</v>
      </c>
      <c r="M162" s="21"/>
      <c r="N162" s="26">
        <f>COUNTIF('Q4'!$F162:$M162,"yes")</f>
        <v>1</v>
      </c>
      <c r="O162" s="27">
        <f t="shared" si="8"/>
        <v>2</v>
      </c>
      <c r="P162" s="27">
        <f t="shared" si="7"/>
        <v>3</v>
      </c>
      <c r="Q162" s="8">
        <f>IFERROR('Q4'!$N162/'Q4'!$P162,"")</f>
        <v>0.33333333333333331</v>
      </c>
      <c r="T162" t="str">
        <f>IFERROR(IF((DATE(2023,10,1) - VLOOKUP(B162,Table6[],3,0)) &lt;=365,"Y","N"),"N")</f>
        <v>N</v>
      </c>
    </row>
    <row r="163" spans="2:20" x14ac:dyDescent="0.25">
      <c r="B163" s="5" t="s">
        <v>239</v>
      </c>
      <c r="C163" s="5" t="s">
        <v>43</v>
      </c>
      <c r="D163" s="59">
        <f ca="1">IFERROR(NOW()-VLOOKUP(B163,Table6[[#All],[Employee Name]:[Date Joined]],3,0),"")</f>
        <v>1098.9386355324095</v>
      </c>
      <c r="E163" s="17"/>
      <c r="F163" s="44" t="s">
        <v>2</v>
      </c>
      <c r="G163" s="21"/>
      <c r="H163" s="21"/>
      <c r="I163" s="45" t="s">
        <v>3</v>
      </c>
      <c r="J163" s="21"/>
      <c r="K163" s="21"/>
      <c r="L163" s="45" t="s">
        <v>3</v>
      </c>
      <c r="M163" s="21"/>
      <c r="N163" s="26">
        <f>COUNTIF('Q4'!$F163:$M163,"yes")</f>
        <v>1</v>
      </c>
      <c r="O163" s="27">
        <f t="shared" si="8"/>
        <v>2</v>
      </c>
      <c r="P163" s="27">
        <f t="shared" si="7"/>
        <v>3</v>
      </c>
      <c r="Q163" s="8">
        <f>IFERROR('Q4'!$N163/'Q4'!$P163,"")</f>
        <v>0.33333333333333331</v>
      </c>
      <c r="T163" t="str">
        <f>IFERROR(IF((DATE(2023,10,1) - VLOOKUP(B163,Table6[],3,0)) &lt;=365,"Y","N"),"N")</f>
        <v>N</v>
      </c>
    </row>
    <row r="164" spans="2:20" x14ac:dyDescent="0.25">
      <c r="B164" s="5" t="s">
        <v>240</v>
      </c>
      <c r="C164" s="5" t="s">
        <v>43</v>
      </c>
      <c r="D164" s="59">
        <f ca="1">IFERROR(NOW()-VLOOKUP(B164,Table6[[#All],[Employee Name]:[Date Joined]],3,0),"")</f>
        <v>662.93863553240953</v>
      </c>
      <c r="E164" s="17"/>
      <c r="F164" s="45" t="s">
        <v>3</v>
      </c>
      <c r="G164" s="21"/>
      <c r="H164" s="21"/>
      <c r="I164" s="45" t="s">
        <v>3</v>
      </c>
      <c r="J164" s="21"/>
      <c r="K164" s="21"/>
      <c r="L164" s="45" t="s">
        <v>3</v>
      </c>
      <c r="M164" s="21"/>
      <c r="N164" s="26">
        <f>COUNTIF('Q4'!$F164:$M164,"yes")</f>
        <v>0</v>
      </c>
      <c r="O164" s="27">
        <f t="shared" si="8"/>
        <v>3</v>
      </c>
      <c r="P164" s="27">
        <f t="shared" si="7"/>
        <v>3</v>
      </c>
      <c r="Q164" s="8">
        <f>IFERROR('Q4'!$N164/'Q4'!$P164,"")</f>
        <v>0</v>
      </c>
      <c r="T164" t="str">
        <f>IFERROR(IF((DATE(2023,10,1) - VLOOKUP(B164,Table6[],3,0)) &lt;=365,"Y","N"),"N")</f>
        <v>N</v>
      </c>
    </row>
    <row r="165" spans="2:20" x14ac:dyDescent="0.25">
      <c r="B165" s="5" t="s">
        <v>241</v>
      </c>
      <c r="C165" s="5" t="s">
        <v>43</v>
      </c>
      <c r="D165" s="59">
        <f ca="1">IFERROR(NOW()-VLOOKUP(B165,Table6[[#All],[Employee Name]:[Date Joined]],3,0),"")</f>
        <v>1069.9386355324095</v>
      </c>
      <c r="E165" s="17"/>
      <c r="F165" s="45" t="s">
        <v>3</v>
      </c>
      <c r="G165" s="21"/>
      <c r="H165" s="21"/>
      <c r="I165" s="45" t="s">
        <v>3</v>
      </c>
      <c r="J165" s="21"/>
      <c r="K165" s="21"/>
      <c r="L165" s="45" t="s">
        <v>3</v>
      </c>
      <c r="M165" s="21"/>
      <c r="N165" s="26">
        <f>COUNTIF('Q4'!$F165:$M165,"yes")</f>
        <v>0</v>
      </c>
      <c r="O165" s="27">
        <f t="shared" si="8"/>
        <v>3</v>
      </c>
      <c r="P165" s="27">
        <f t="shared" si="7"/>
        <v>3</v>
      </c>
      <c r="Q165" s="8">
        <f>IFERROR('Q4'!$N165/'Q4'!$P165,"")</f>
        <v>0</v>
      </c>
      <c r="T165" t="str">
        <f>IFERROR(IF((DATE(2023,10,1) - VLOOKUP(B165,Table6[],3,0)) &lt;=365,"Y","N"),"N")</f>
        <v>N</v>
      </c>
    </row>
    <row r="166" spans="2:20" x14ac:dyDescent="0.25">
      <c r="B166" s="5" t="s">
        <v>242</v>
      </c>
      <c r="C166" s="5" t="s">
        <v>245</v>
      </c>
      <c r="D166" s="59">
        <f ca="1">IFERROR(NOW()-VLOOKUP(B166,Table6[[#All],[Employee Name]:[Date Joined]],3,0),"")</f>
        <v>45375.93863553241</v>
      </c>
      <c r="E166" s="17"/>
      <c r="F166" s="44" t="s">
        <v>2</v>
      </c>
      <c r="G166" s="21"/>
      <c r="H166" s="21"/>
      <c r="I166" s="45" t="s">
        <v>3</v>
      </c>
      <c r="J166" s="21"/>
      <c r="K166" s="21"/>
      <c r="L166" s="45" t="s">
        <v>3</v>
      </c>
      <c r="M166" s="21"/>
      <c r="N166" s="26">
        <f>COUNTIF('Q4'!$F166:$M166,"yes")</f>
        <v>1</v>
      </c>
      <c r="O166" s="27">
        <f t="shared" si="8"/>
        <v>2</v>
      </c>
      <c r="P166" s="27">
        <f t="shared" si="7"/>
        <v>3</v>
      </c>
      <c r="Q166" s="8">
        <f>IFERROR('Q4'!$N166/'Q4'!$P166,"")</f>
        <v>0.33333333333333331</v>
      </c>
      <c r="T166" t="str">
        <f>IFERROR(IF((DATE(2023,10,1) - VLOOKUP(B166,Table6[],3,0)) &lt;=365,"Y","N"),"N")</f>
        <v>N</v>
      </c>
    </row>
    <row r="167" spans="2:20" x14ac:dyDescent="0.25">
      <c r="B167" s="5" t="s">
        <v>243</v>
      </c>
      <c r="C167" s="5" t="s">
        <v>245</v>
      </c>
      <c r="D167" s="59">
        <f ca="1">IFERROR(NOW()-VLOOKUP(B167,Table6[[#All],[Employee Name]:[Date Joined]],3,0),"")</f>
        <v>389.93863553240953</v>
      </c>
      <c r="E167" s="17"/>
      <c r="F167" s="44" t="s">
        <v>2</v>
      </c>
      <c r="G167" s="21"/>
      <c r="H167" s="21"/>
      <c r="I167" s="45" t="s">
        <v>3</v>
      </c>
      <c r="J167" s="21"/>
      <c r="K167" s="21"/>
      <c r="L167" s="45" t="s">
        <v>3</v>
      </c>
      <c r="M167" s="21"/>
      <c r="N167" s="26">
        <f>COUNTIF('Q4'!$F167:$M167,"yes")</f>
        <v>1</v>
      </c>
      <c r="O167" s="27">
        <f t="shared" si="8"/>
        <v>2</v>
      </c>
      <c r="P167" s="27">
        <f t="shared" si="7"/>
        <v>3</v>
      </c>
      <c r="Q167" s="8">
        <f>IFERROR('Q4'!$N167/'Q4'!$P167,"")</f>
        <v>0.33333333333333331</v>
      </c>
      <c r="T167" t="str">
        <f>IFERROR(IF((DATE(2023,10,1) - VLOOKUP(B167,Table6[],3,0)) &lt;=365,"Y","N"),"N")</f>
        <v>Y</v>
      </c>
    </row>
    <row r="168" spans="2:20" x14ac:dyDescent="0.25">
      <c r="B168" s="5" t="s">
        <v>244</v>
      </c>
      <c r="C168" s="5" t="s">
        <v>245</v>
      </c>
      <c r="D168" s="59">
        <f ca="1">IFERROR(NOW()-VLOOKUP(B168,Table6[[#All],[Employee Name]:[Date Joined]],3,0),"")</f>
        <v>45375.93863553241</v>
      </c>
      <c r="E168" s="17"/>
      <c r="F168" s="44" t="s">
        <v>2</v>
      </c>
      <c r="G168" s="21"/>
      <c r="H168" s="21"/>
      <c r="I168" s="45" t="s">
        <v>3</v>
      </c>
      <c r="J168" s="21"/>
      <c r="K168" s="21"/>
      <c r="L168" s="45" t="s">
        <v>3</v>
      </c>
      <c r="M168" s="21"/>
      <c r="N168" s="26">
        <f>COUNTIF('Q4'!$F168:$M168,"yes")</f>
        <v>1</v>
      </c>
      <c r="O168" s="27">
        <f t="shared" si="8"/>
        <v>2</v>
      </c>
      <c r="P168" s="27">
        <f>N168+O168</f>
        <v>3</v>
      </c>
      <c r="Q168" s="8">
        <f>IFERROR('Q4'!$N168/'Q4'!$P168,"")</f>
        <v>0.33333333333333331</v>
      </c>
      <c r="T168" t="str">
        <f>IFERROR(IF((DATE(2023,10,1) - VLOOKUP(B168,Table6[],3,0)) &lt;=365,"Y","N"),"N")</f>
        <v>N</v>
      </c>
    </row>
    <row r="169" spans="2:20" x14ac:dyDescent="0.25">
      <c r="F169"/>
      <c r="I169"/>
      <c r="L169"/>
      <c r="N169"/>
      <c r="O169"/>
      <c r="P169"/>
    </row>
    <row r="170" spans="2:20" x14ac:dyDescent="0.25">
      <c r="F170"/>
      <c r="I170"/>
      <c r="L170"/>
      <c r="N170"/>
      <c r="O170"/>
      <c r="P170"/>
    </row>
    <row r="171" spans="2:20" x14ac:dyDescent="0.25">
      <c r="F171"/>
      <c r="I171"/>
      <c r="L171"/>
      <c r="N171"/>
      <c r="O171"/>
      <c r="P171"/>
    </row>
    <row r="172" spans="2:20" x14ac:dyDescent="0.25">
      <c r="F172"/>
      <c r="I172"/>
      <c r="L172"/>
      <c r="N172"/>
      <c r="O172"/>
      <c r="P172"/>
    </row>
    <row r="173" spans="2:20" x14ac:dyDescent="0.25">
      <c r="F173"/>
      <c r="I173"/>
      <c r="L173"/>
      <c r="N173"/>
      <c r="O173"/>
      <c r="P173"/>
    </row>
    <row r="174" spans="2:20" x14ac:dyDescent="0.25">
      <c r="F174"/>
      <c r="I174"/>
      <c r="L174"/>
      <c r="N174"/>
      <c r="O174"/>
      <c r="P174"/>
    </row>
    <row r="175" spans="2:20" x14ac:dyDescent="0.25">
      <c r="F175"/>
      <c r="I175"/>
      <c r="L175"/>
      <c r="N175"/>
      <c r="O175"/>
      <c r="P175"/>
    </row>
    <row r="176" spans="2:20" x14ac:dyDescent="0.25">
      <c r="F176"/>
      <c r="I176"/>
      <c r="L176"/>
      <c r="N176"/>
      <c r="O176"/>
      <c r="P176"/>
    </row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:16" x14ac:dyDescent="0.25">
      <c r="F241"/>
      <c r="I241"/>
      <c r="L241"/>
      <c r="N241"/>
      <c r="O241"/>
      <c r="P241"/>
    </row>
    <row r="242" spans="2:16" x14ac:dyDescent="0.25">
      <c r="F242"/>
      <c r="I242"/>
      <c r="L242"/>
      <c r="N242"/>
      <c r="O242"/>
      <c r="P242"/>
    </row>
    <row r="243" spans="2:16" x14ac:dyDescent="0.25">
      <c r="F243"/>
      <c r="I243"/>
      <c r="L243"/>
      <c r="N243"/>
      <c r="O243"/>
      <c r="P243"/>
    </row>
    <row r="244" spans="2:16" x14ac:dyDescent="0.25">
      <c r="F244"/>
      <c r="I244"/>
      <c r="L244"/>
      <c r="N244"/>
      <c r="O244"/>
      <c r="P244"/>
    </row>
    <row r="245" spans="2:16" x14ac:dyDescent="0.25">
      <c r="F245"/>
      <c r="I245"/>
      <c r="L245"/>
      <c r="N245"/>
      <c r="O245"/>
      <c r="P245"/>
    </row>
    <row r="246" spans="2:16" x14ac:dyDescent="0.25">
      <c r="F246"/>
      <c r="I246"/>
      <c r="L246"/>
      <c r="N246"/>
      <c r="O246"/>
      <c r="P246"/>
    </row>
    <row r="247" spans="2:16" x14ac:dyDescent="0.25">
      <c r="F247"/>
      <c r="I247"/>
      <c r="L247"/>
      <c r="N247"/>
      <c r="O247"/>
      <c r="P247"/>
    </row>
    <row r="248" spans="2:16" x14ac:dyDescent="0.25">
      <c r="F248"/>
      <c r="I248"/>
      <c r="L248"/>
      <c r="N248"/>
      <c r="O248"/>
      <c r="P248"/>
    </row>
    <row r="249" spans="2:16" x14ac:dyDescent="0.25">
      <c r="F249"/>
      <c r="I249"/>
      <c r="L249"/>
      <c r="N249"/>
      <c r="O249"/>
      <c r="P249"/>
    </row>
    <row r="250" spans="2:16" x14ac:dyDescent="0.25">
      <c r="F250"/>
      <c r="I250"/>
      <c r="L250"/>
      <c r="N250"/>
      <c r="O250"/>
      <c r="P250"/>
    </row>
    <row r="251" spans="2:16" x14ac:dyDescent="0.25">
      <c r="F251"/>
      <c r="I251"/>
      <c r="L251"/>
      <c r="N251"/>
      <c r="O251"/>
      <c r="P251"/>
    </row>
    <row r="252" spans="2:16" x14ac:dyDescent="0.25">
      <c r="F252"/>
      <c r="I252"/>
      <c r="L252"/>
      <c r="N252"/>
      <c r="O252"/>
      <c r="P252"/>
    </row>
    <row r="253" spans="2:16" x14ac:dyDescent="0.25">
      <c r="F253"/>
      <c r="I253"/>
      <c r="L253"/>
      <c r="N253"/>
      <c r="O253"/>
      <c r="P253"/>
    </row>
    <row r="254" spans="2:16" x14ac:dyDescent="0.25">
      <c r="B254" s="58"/>
      <c r="C254" s="57" t="s">
        <v>249</v>
      </c>
      <c r="F254"/>
      <c r="I254"/>
      <c r="L254"/>
      <c r="N254"/>
      <c r="O254"/>
      <c r="P254"/>
    </row>
    <row r="255" spans="2:16" x14ac:dyDescent="0.25">
      <c r="B255" s="58"/>
      <c r="C255" s="57" t="s">
        <v>249</v>
      </c>
      <c r="F255"/>
      <c r="I255"/>
      <c r="L255"/>
      <c r="N255"/>
      <c r="O255"/>
      <c r="P255"/>
    </row>
    <row r="256" spans="2:16" x14ac:dyDescent="0.25">
      <c r="B256" s="58"/>
      <c r="C256" s="57" t="s">
        <v>249</v>
      </c>
      <c r="E256" s="9"/>
      <c r="F256"/>
      <c r="I256"/>
      <c r="L256"/>
      <c r="N256"/>
      <c r="O256"/>
      <c r="P256"/>
    </row>
    <row r="257" spans="2:16" x14ac:dyDescent="0.25">
      <c r="B257" s="58"/>
      <c r="C257" s="57" t="s">
        <v>249</v>
      </c>
      <c r="E257" s="9"/>
      <c r="F257"/>
      <c r="I257"/>
      <c r="L257"/>
      <c r="N257"/>
      <c r="O257"/>
      <c r="P257"/>
    </row>
    <row r="258" spans="2:16" x14ac:dyDescent="0.25">
      <c r="B258" s="58"/>
      <c r="C258" s="57" t="s">
        <v>249</v>
      </c>
      <c r="E258" s="9"/>
      <c r="F258"/>
      <c r="I258"/>
      <c r="L258"/>
      <c r="N258"/>
      <c r="O258"/>
      <c r="P258"/>
    </row>
    <row r="259" spans="2:16" x14ac:dyDescent="0.25">
      <c r="B259" s="58"/>
      <c r="C259" s="57" t="s">
        <v>249</v>
      </c>
      <c r="E259" s="9"/>
      <c r="F259"/>
      <c r="I259"/>
      <c r="L259"/>
      <c r="N259"/>
      <c r="O259"/>
      <c r="P259"/>
    </row>
    <row r="260" spans="2:16" x14ac:dyDescent="0.25">
      <c r="B260" s="58"/>
      <c r="C260" s="57" t="s">
        <v>249</v>
      </c>
      <c r="E260" s="9"/>
      <c r="F260"/>
      <c r="I260"/>
      <c r="L260"/>
      <c r="N260"/>
      <c r="O260"/>
      <c r="P260"/>
    </row>
    <row r="261" spans="2:16" x14ac:dyDescent="0.25">
      <c r="B261" s="58"/>
      <c r="C261" s="57" t="s">
        <v>249</v>
      </c>
      <c r="E261" s="9"/>
      <c r="F261"/>
      <c r="I261"/>
      <c r="L261"/>
      <c r="N261"/>
      <c r="O261"/>
      <c r="P261"/>
    </row>
    <row r="262" spans="2:16" x14ac:dyDescent="0.25">
      <c r="B262" s="58"/>
      <c r="C262" s="57" t="s">
        <v>249</v>
      </c>
      <c r="E262" s="9"/>
      <c r="F262"/>
      <c r="I262"/>
      <c r="L262"/>
      <c r="N262"/>
      <c r="O262"/>
      <c r="P262"/>
    </row>
    <row r="263" spans="2:16" x14ac:dyDescent="0.25">
      <c r="B263" s="58"/>
      <c r="C263" s="57" t="s">
        <v>249</v>
      </c>
      <c r="E263" s="9"/>
      <c r="F263"/>
      <c r="I263"/>
      <c r="L263"/>
      <c r="N263"/>
      <c r="O263"/>
      <c r="P263"/>
    </row>
    <row r="264" spans="2:16" x14ac:dyDescent="0.25">
      <c r="B264" s="58"/>
      <c r="C264" s="57" t="s">
        <v>249</v>
      </c>
      <c r="E264" s="9"/>
      <c r="F264"/>
      <c r="I264"/>
      <c r="L264"/>
      <c r="N264"/>
      <c r="O264"/>
      <c r="P264"/>
    </row>
    <row r="265" spans="2:16" x14ac:dyDescent="0.25">
      <c r="B265" s="58"/>
      <c r="C265" s="57" t="s">
        <v>249</v>
      </c>
      <c r="E265" s="9"/>
      <c r="F265"/>
      <c r="I265"/>
      <c r="L265"/>
      <c r="N265"/>
      <c r="O265"/>
      <c r="P265"/>
    </row>
    <row r="266" spans="2:16" x14ac:dyDescent="0.25">
      <c r="B266" s="58"/>
      <c r="C266" s="57" t="s">
        <v>249</v>
      </c>
      <c r="E266" s="9"/>
      <c r="F266"/>
      <c r="I266"/>
      <c r="L266"/>
      <c r="N266"/>
      <c r="O266"/>
      <c r="P266"/>
    </row>
    <row r="267" spans="2:16" x14ac:dyDescent="0.25">
      <c r="B267" s="58"/>
      <c r="C267" s="57" t="s">
        <v>249</v>
      </c>
      <c r="E267" s="9"/>
      <c r="F267"/>
      <c r="I267"/>
      <c r="L267"/>
      <c r="N267"/>
      <c r="O267"/>
      <c r="P267"/>
    </row>
    <row r="268" spans="2:16" x14ac:dyDescent="0.25">
      <c r="B268" s="58"/>
      <c r="C268" s="57" t="s">
        <v>249</v>
      </c>
      <c r="E268" s="9"/>
      <c r="F268"/>
      <c r="I268"/>
      <c r="L268"/>
      <c r="N268"/>
      <c r="O268"/>
      <c r="P268"/>
    </row>
    <row r="269" spans="2:16" x14ac:dyDescent="0.25">
      <c r="B269" s="58"/>
      <c r="C269" s="57" t="s">
        <v>249</v>
      </c>
      <c r="E269" s="9"/>
      <c r="F269"/>
      <c r="I269"/>
      <c r="L269"/>
      <c r="N269"/>
      <c r="O269"/>
      <c r="P269"/>
    </row>
    <row r="270" spans="2:16" x14ac:dyDescent="0.25">
      <c r="B270" s="58"/>
      <c r="C270" s="57" t="s">
        <v>249</v>
      </c>
      <c r="E270" s="9"/>
      <c r="F270"/>
      <c r="I270"/>
      <c r="L270"/>
      <c r="N270"/>
      <c r="O270"/>
      <c r="P270"/>
    </row>
    <row r="271" spans="2:16" x14ac:dyDescent="0.25">
      <c r="B271" s="58"/>
      <c r="C271" s="57" t="s">
        <v>249</v>
      </c>
      <c r="E271" s="9"/>
      <c r="F271"/>
      <c r="I271"/>
      <c r="L271"/>
      <c r="N271"/>
      <c r="O271"/>
      <c r="P271"/>
    </row>
    <row r="272" spans="2:16" x14ac:dyDescent="0.25">
      <c r="B272" s="58"/>
      <c r="C272" s="57" t="s">
        <v>249</v>
      </c>
      <c r="E272" s="9"/>
      <c r="F272"/>
      <c r="I272"/>
      <c r="L272"/>
      <c r="N272"/>
      <c r="O272"/>
      <c r="P272"/>
    </row>
    <row r="273" spans="2:16" x14ac:dyDescent="0.25">
      <c r="B273" s="58"/>
      <c r="C273" s="57" t="s">
        <v>249</v>
      </c>
      <c r="E273" s="9"/>
      <c r="F273"/>
      <c r="I273"/>
      <c r="L273"/>
      <c r="N273"/>
      <c r="O273"/>
      <c r="P273"/>
    </row>
    <row r="274" spans="2:16" x14ac:dyDescent="0.25">
      <c r="B274" s="58"/>
      <c r="C274" s="57" t="s">
        <v>249</v>
      </c>
      <c r="E274" s="9"/>
      <c r="F274"/>
      <c r="I274"/>
      <c r="L274"/>
      <c r="N274"/>
      <c r="O274"/>
      <c r="P274"/>
    </row>
    <row r="275" spans="2:16" x14ac:dyDescent="0.25">
      <c r="B275" s="58"/>
      <c r="C275" s="57" t="s">
        <v>249</v>
      </c>
      <c r="E275" s="9"/>
      <c r="F275"/>
      <c r="I275"/>
      <c r="L275"/>
      <c r="N275"/>
      <c r="O275"/>
      <c r="P275"/>
    </row>
    <row r="276" spans="2:16" x14ac:dyDescent="0.25">
      <c r="B276" s="58"/>
      <c r="C276" s="57" t="s">
        <v>249</v>
      </c>
      <c r="E276" s="9"/>
      <c r="F276"/>
      <c r="I276"/>
      <c r="L276"/>
      <c r="N276"/>
      <c r="O276"/>
      <c r="P276"/>
    </row>
    <row r="277" spans="2:16" x14ac:dyDescent="0.25">
      <c r="B277" s="58"/>
      <c r="C277" s="57" t="s">
        <v>249</v>
      </c>
      <c r="E277" s="9"/>
      <c r="F277"/>
      <c r="I277"/>
      <c r="L277"/>
      <c r="N277"/>
      <c r="O277"/>
      <c r="P277"/>
    </row>
    <row r="278" spans="2:16" x14ac:dyDescent="0.25">
      <c r="B278" s="58"/>
      <c r="C278" s="57" t="s">
        <v>249</v>
      </c>
      <c r="E278" s="9"/>
      <c r="F278"/>
      <c r="I278"/>
      <c r="L278"/>
      <c r="N278"/>
      <c r="O278"/>
      <c r="P278"/>
    </row>
    <row r="279" spans="2:16" x14ac:dyDescent="0.25">
      <c r="B279" s="58"/>
      <c r="C279" s="57" t="s">
        <v>249</v>
      </c>
      <c r="E279" s="9"/>
      <c r="F279"/>
      <c r="I279"/>
      <c r="L279"/>
      <c r="N279"/>
      <c r="O279"/>
      <c r="P279"/>
    </row>
    <row r="280" spans="2:16" x14ac:dyDescent="0.25">
      <c r="B280" s="58"/>
      <c r="C280" s="57" t="s">
        <v>249</v>
      </c>
      <c r="E280" s="9"/>
      <c r="F280"/>
      <c r="I280"/>
      <c r="L280"/>
      <c r="N280"/>
      <c r="O280"/>
      <c r="P280"/>
    </row>
    <row r="281" spans="2:16" x14ac:dyDescent="0.25">
      <c r="B281" s="58"/>
      <c r="C281" s="57" t="s">
        <v>249</v>
      </c>
      <c r="E281" s="9"/>
      <c r="F281"/>
      <c r="I281"/>
      <c r="L281"/>
      <c r="N281"/>
      <c r="O281"/>
      <c r="P281"/>
    </row>
    <row r="282" spans="2:16" x14ac:dyDescent="0.25">
      <c r="B282" s="58"/>
      <c r="C282" s="57" t="s">
        <v>249</v>
      </c>
      <c r="E282" s="9"/>
      <c r="F282"/>
      <c r="I282"/>
      <c r="L282"/>
      <c r="N282"/>
      <c r="O282"/>
      <c r="P282"/>
    </row>
    <row r="283" spans="2:16" x14ac:dyDescent="0.25">
      <c r="B283" s="58"/>
      <c r="C283" s="57" t="s">
        <v>249</v>
      </c>
      <c r="E283" s="9"/>
      <c r="F283"/>
      <c r="I283"/>
      <c r="L283"/>
      <c r="N283"/>
      <c r="O283"/>
      <c r="P283"/>
    </row>
    <row r="284" spans="2:16" x14ac:dyDescent="0.25">
      <c r="B284" s="58"/>
      <c r="C284" s="57" t="s">
        <v>249</v>
      </c>
      <c r="E284" s="9"/>
      <c r="F284"/>
      <c r="I284"/>
      <c r="L284"/>
      <c r="N284"/>
      <c r="O284"/>
      <c r="P284"/>
    </row>
    <row r="285" spans="2:16" x14ac:dyDescent="0.25">
      <c r="B285" s="58"/>
      <c r="C285" s="57" t="s">
        <v>249</v>
      </c>
      <c r="E285" s="9"/>
      <c r="F285"/>
      <c r="I285"/>
      <c r="L285"/>
      <c r="N285"/>
      <c r="O285"/>
      <c r="P285"/>
    </row>
    <row r="286" spans="2:16" x14ac:dyDescent="0.25">
      <c r="B286" s="58"/>
      <c r="C286" s="57" t="s">
        <v>249</v>
      </c>
      <c r="E286" s="9"/>
      <c r="F286"/>
      <c r="I286"/>
      <c r="L286"/>
      <c r="N286"/>
      <c r="O286"/>
      <c r="P286"/>
    </row>
    <row r="287" spans="2:16" x14ac:dyDescent="0.25">
      <c r="B287" s="58"/>
      <c r="C287" s="57" t="s">
        <v>249</v>
      </c>
      <c r="E287" s="9"/>
      <c r="F287"/>
      <c r="I287"/>
      <c r="L287"/>
      <c r="N287"/>
      <c r="O287"/>
      <c r="P287"/>
    </row>
    <row r="288" spans="2:16" x14ac:dyDescent="0.25">
      <c r="B288" s="58"/>
      <c r="C288" s="57" t="s">
        <v>249</v>
      </c>
      <c r="E288" s="9"/>
      <c r="F288"/>
      <c r="I288"/>
      <c r="L288"/>
      <c r="N288"/>
      <c r="O288"/>
      <c r="P288"/>
    </row>
    <row r="289" spans="2:16" x14ac:dyDescent="0.25">
      <c r="B289" s="58"/>
      <c r="C289" s="57" t="s">
        <v>249</v>
      </c>
      <c r="E289" s="9"/>
      <c r="F289"/>
      <c r="I289"/>
      <c r="L289"/>
      <c r="N289"/>
      <c r="O289"/>
      <c r="P289"/>
    </row>
    <row r="290" spans="2:16" x14ac:dyDescent="0.25">
      <c r="B290" s="58"/>
      <c r="C290" s="57" t="s">
        <v>249</v>
      </c>
      <c r="E290" s="9"/>
      <c r="F290"/>
      <c r="I290"/>
      <c r="L290"/>
      <c r="N290"/>
      <c r="O290"/>
      <c r="P290"/>
    </row>
    <row r="291" spans="2:16" x14ac:dyDescent="0.25">
      <c r="B291" s="58"/>
      <c r="C291" s="57" t="s">
        <v>249</v>
      </c>
      <c r="E291" s="9"/>
      <c r="F291"/>
      <c r="I291"/>
      <c r="L291"/>
      <c r="N291"/>
      <c r="O291"/>
      <c r="P291"/>
    </row>
    <row r="292" spans="2:16" x14ac:dyDescent="0.25">
      <c r="B292" s="58"/>
      <c r="C292" s="57" t="s">
        <v>249</v>
      </c>
      <c r="E292" s="9"/>
      <c r="F292"/>
      <c r="I292"/>
      <c r="L292"/>
      <c r="N292"/>
      <c r="O292"/>
      <c r="P292"/>
    </row>
    <row r="293" spans="2:16" x14ac:dyDescent="0.25">
      <c r="B293" s="58"/>
      <c r="C293" s="57" t="s">
        <v>249</v>
      </c>
      <c r="E293" s="9"/>
      <c r="F293"/>
      <c r="I293"/>
      <c r="L293"/>
      <c r="N293"/>
      <c r="O293"/>
      <c r="P293"/>
    </row>
    <row r="294" spans="2:16" x14ac:dyDescent="0.25">
      <c r="B294" s="58"/>
      <c r="C294" s="57" t="s">
        <v>249</v>
      </c>
      <c r="E294" s="9"/>
      <c r="F294"/>
      <c r="I294"/>
      <c r="L294"/>
      <c r="N294"/>
      <c r="O294"/>
      <c r="P294"/>
    </row>
    <row r="295" spans="2:16" x14ac:dyDescent="0.25">
      <c r="B295" s="58"/>
      <c r="C295" s="57" t="s">
        <v>249</v>
      </c>
      <c r="E295" s="9"/>
      <c r="F295"/>
      <c r="I295"/>
      <c r="L295"/>
      <c r="N295"/>
      <c r="O295"/>
      <c r="P295"/>
    </row>
    <row r="296" spans="2:16" x14ac:dyDescent="0.25">
      <c r="B296" s="58"/>
      <c r="C296" s="57" t="s">
        <v>249</v>
      </c>
      <c r="E296" s="9"/>
      <c r="F296"/>
      <c r="I296"/>
      <c r="L296"/>
      <c r="N296"/>
      <c r="O296"/>
      <c r="P296"/>
    </row>
    <row r="297" spans="2:16" x14ac:dyDescent="0.25">
      <c r="B297" s="58"/>
      <c r="C297" s="57" t="s">
        <v>249</v>
      </c>
      <c r="E297" s="9"/>
      <c r="F297"/>
      <c r="I297"/>
      <c r="L297"/>
      <c r="N297"/>
      <c r="O297"/>
      <c r="P297"/>
    </row>
    <row r="298" spans="2:16" x14ac:dyDescent="0.25">
      <c r="B298" s="58"/>
      <c r="C298" s="57" t="s">
        <v>249</v>
      </c>
      <c r="E298" s="9"/>
      <c r="F298"/>
      <c r="I298"/>
      <c r="L298"/>
      <c r="N298"/>
      <c r="O298"/>
      <c r="P298"/>
    </row>
    <row r="299" spans="2:16" x14ac:dyDescent="0.25">
      <c r="B299" s="58"/>
      <c r="C299" s="57" t="s">
        <v>249</v>
      </c>
      <c r="E299" s="9"/>
      <c r="F299"/>
      <c r="I299"/>
      <c r="L299"/>
      <c r="N299"/>
      <c r="O299"/>
      <c r="P299"/>
    </row>
    <row r="300" spans="2:16" x14ac:dyDescent="0.25">
      <c r="B300" s="58"/>
      <c r="C300" s="57" t="s">
        <v>249</v>
      </c>
      <c r="E300" s="9"/>
      <c r="F300"/>
      <c r="I300"/>
      <c r="L300"/>
      <c r="N300"/>
      <c r="O300"/>
      <c r="P300"/>
    </row>
    <row r="301" spans="2:16" x14ac:dyDescent="0.25">
      <c r="B301" s="58"/>
      <c r="C301" s="57" t="s">
        <v>249</v>
      </c>
      <c r="E301" s="9"/>
      <c r="F301"/>
      <c r="I301"/>
      <c r="L301"/>
      <c r="N301"/>
      <c r="O301"/>
      <c r="P301"/>
    </row>
    <row r="302" spans="2:16" x14ac:dyDescent="0.25">
      <c r="B302" s="58"/>
      <c r="C302" s="57" t="s">
        <v>249</v>
      </c>
      <c r="E302" s="9"/>
      <c r="F302"/>
      <c r="I302"/>
      <c r="L302"/>
      <c r="N302"/>
      <c r="O302"/>
      <c r="P302"/>
    </row>
    <row r="303" spans="2:16" x14ac:dyDescent="0.25">
      <c r="B303" s="58"/>
      <c r="C303" s="57" t="s">
        <v>249</v>
      </c>
      <c r="E303" s="9"/>
      <c r="F303"/>
      <c r="I303"/>
      <c r="L303"/>
      <c r="N303"/>
      <c r="O303"/>
      <c r="P303"/>
    </row>
    <row r="304" spans="2:16" x14ac:dyDescent="0.25">
      <c r="B304" s="58"/>
      <c r="C304" s="57" t="s">
        <v>249</v>
      </c>
      <c r="E304" s="9"/>
      <c r="F304"/>
      <c r="I304"/>
      <c r="L304"/>
      <c r="N304"/>
      <c r="O304"/>
      <c r="P304"/>
    </row>
    <row r="305" spans="2:16" x14ac:dyDescent="0.25">
      <c r="B305" s="58"/>
      <c r="C305" s="57" t="s">
        <v>249</v>
      </c>
      <c r="E305" s="9"/>
      <c r="F305"/>
      <c r="I305"/>
      <c r="L305"/>
      <c r="N305"/>
      <c r="O305"/>
      <c r="P305"/>
    </row>
    <row r="306" spans="2:16" x14ac:dyDescent="0.25">
      <c r="B306" s="58"/>
      <c r="C306" s="57" t="s">
        <v>249</v>
      </c>
      <c r="E306" s="9"/>
      <c r="F306"/>
      <c r="I306"/>
      <c r="L306"/>
      <c r="N306"/>
      <c r="O306"/>
      <c r="P306"/>
    </row>
    <row r="307" spans="2:16" x14ac:dyDescent="0.25">
      <c r="B307" s="58"/>
      <c r="C307" s="57" t="s">
        <v>249</v>
      </c>
      <c r="E307" s="9"/>
      <c r="F307"/>
      <c r="I307"/>
      <c r="L307"/>
      <c r="N307"/>
      <c r="O307"/>
      <c r="P307"/>
    </row>
    <row r="308" spans="2:16" x14ac:dyDescent="0.25">
      <c r="B308" s="58"/>
      <c r="C308" s="57" t="s">
        <v>249</v>
      </c>
      <c r="E308" s="9"/>
      <c r="F308"/>
      <c r="I308"/>
      <c r="L308"/>
      <c r="N308"/>
      <c r="O308"/>
      <c r="P308"/>
    </row>
    <row r="309" spans="2:16" x14ac:dyDescent="0.25">
      <c r="B309" s="58"/>
      <c r="C309" s="57" t="s">
        <v>249</v>
      </c>
      <c r="E309" s="9"/>
      <c r="F309"/>
      <c r="I309"/>
      <c r="L309"/>
      <c r="N309"/>
      <c r="O309"/>
      <c r="P309"/>
    </row>
    <row r="310" spans="2:16" x14ac:dyDescent="0.25">
      <c r="B310" s="58"/>
      <c r="C310" s="57" t="s">
        <v>249</v>
      </c>
      <c r="E310" s="9"/>
      <c r="F310"/>
      <c r="I310"/>
      <c r="L310"/>
      <c r="N310"/>
      <c r="O310"/>
      <c r="P310"/>
    </row>
    <row r="311" spans="2:16" x14ac:dyDescent="0.25">
      <c r="B311" s="58"/>
      <c r="C311" s="57" t="s">
        <v>249</v>
      </c>
      <c r="E311" s="9"/>
      <c r="F311"/>
      <c r="I311"/>
      <c r="L311"/>
      <c r="N311"/>
      <c r="O311"/>
      <c r="P311"/>
    </row>
    <row r="312" spans="2:16" x14ac:dyDescent="0.25">
      <c r="B312" s="58"/>
      <c r="C312" s="57" t="s">
        <v>249</v>
      </c>
      <c r="E312" s="9"/>
      <c r="F312"/>
      <c r="I312"/>
      <c r="L312"/>
      <c r="N312"/>
      <c r="O312"/>
      <c r="P312"/>
    </row>
    <row r="313" spans="2:16" x14ac:dyDescent="0.25">
      <c r="B313" s="58"/>
      <c r="C313" s="57" t="s">
        <v>249</v>
      </c>
      <c r="E313" s="9"/>
      <c r="F313"/>
      <c r="I313"/>
      <c r="L313"/>
      <c r="N313"/>
      <c r="O313"/>
      <c r="P313"/>
    </row>
    <row r="314" spans="2:16" x14ac:dyDescent="0.25">
      <c r="B314" s="58"/>
      <c r="C314" s="57" t="s">
        <v>249</v>
      </c>
      <c r="E314" s="9"/>
      <c r="F314"/>
      <c r="I314"/>
      <c r="L314"/>
      <c r="N314"/>
      <c r="O314"/>
      <c r="P314"/>
    </row>
    <row r="315" spans="2:16" x14ac:dyDescent="0.25">
      <c r="B315" s="58"/>
      <c r="C315" s="57" t="s">
        <v>249</v>
      </c>
      <c r="E315" s="9"/>
      <c r="F315"/>
      <c r="I315"/>
      <c r="L315"/>
      <c r="N315"/>
      <c r="O315"/>
      <c r="P315"/>
    </row>
    <row r="316" spans="2:16" x14ac:dyDescent="0.25">
      <c r="B316" s="58"/>
      <c r="C316" s="57" t="s">
        <v>249</v>
      </c>
      <c r="E316" s="9"/>
      <c r="F316"/>
      <c r="I316"/>
      <c r="L316"/>
      <c r="N316"/>
      <c r="O316"/>
      <c r="P316"/>
    </row>
    <row r="317" spans="2:16" x14ac:dyDescent="0.25">
      <c r="B317" s="58"/>
      <c r="C317" s="57" t="s">
        <v>249</v>
      </c>
      <c r="E317" s="9"/>
      <c r="F317"/>
      <c r="I317"/>
      <c r="L317"/>
      <c r="N317"/>
      <c r="O317"/>
      <c r="P317"/>
    </row>
    <row r="318" spans="2:16" x14ac:dyDescent="0.25">
      <c r="B318" s="58"/>
      <c r="C318" s="57" t="s">
        <v>249</v>
      </c>
      <c r="E318" s="9"/>
      <c r="F318"/>
      <c r="I318"/>
      <c r="L318"/>
      <c r="N318"/>
      <c r="O318"/>
      <c r="P318"/>
    </row>
    <row r="319" spans="2:16" x14ac:dyDescent="0.25">
      <c r="B319" s="58"/>
      <c r="C319" s="57" t="s">
        <v>249</v>
      </c>
      <c r="E319" s="9"/>
      <c r="F319"/>
      <c r="I319"/>
      <c r="L319"/>
      <c r="N319"/>
      <c r="O319"/>
      <c r="P319"/>
    </row>
    <row r="320" spans="2:16" x14ac:dyDescent="0.25">
      <c r="B320" s="58"/>
      <c r="C320" s="57" t="s">
        <v>249</v>
      </c>
      <c r="E320" s="9"/>
      <c r="F320"/>
      <c r="I320"/>
      <c r="L320"/>
      <c r="N320"/>
      <c r="O320"/>
      <c r="P320"/>
    </row>
    <row r="321" spans="2:16" x14ac:dyDescent="0.25">
      <c r="B321" s="58"/>
      <c r="C321" s="57" t="s">
        <v>249</v>
      </c>
      <c r="E321" s="9"/>
      <c r="F321"/>
      <c r="I321"/>
      <c r="L321"/>
      <c r="N321"/>
      <c r="O321"/>
      <c r="P321"/>
    </row>
    <row r="322" spans="2:16" x14ac:dyDescent="0.25">
      <c r="B322" s="58"/>
      <c r="C322" s="57" t="s">
        <v>249</v>
      </c>
      <c r="E322" s="9"/>
      <c r="F322"/>
      <c r="I322"/>
      <c r="L322"/>
      <c r="N322"/>
      <c r="O322"/>
      <c r="P322"/>
    </row>
    <row r="323" spans="2:16" x14ac:dyDescent="0.25">
      <c r="B323" s="58"/>
      <c r="C323" s="57" t="s">
        <v>249</v>
      </c>
      <c r="E323" s="9"/>
      <c r="F323"/>
      <c r="I323"/>
      <c r="L323"/>
      <c r="N323"/>
      <c r="O323"/>
      <c r="P323"/>
    </row>
    <row r="324" spans="2:16" x14ac:dyDescent="0.25">
      <c r="B324" s="58"/>
      <c r="C324" s="57" t="s">
        <v>249</v>
      </c>
      <c r="E324" s="9"/>
      <c r="F324"/>
      <c r="I324"/>
      <c r="L324"/>
      <c r="N324"/>
      <c r="O324"/>
      <c r="P324"/>
    </row>
    <row r="325" spans="2:16" x14ac:dyDescent="0.25">
      <c r="B325" s="58"/>
      <c r="C325" s="57" t="s">
        <v>249</v>
      </c>
      <c r="E325" s="9"/>
      <c r="F325"/>
      <c r="I325"/>
      <c r="L325"/>
      <c r="N325"/>
      <c r="O325"/>
      <c r="P325"/>
    </row>
    <row r="326" spans="2:16" x14ac:dyDescent="0.25">
      <c r="B326" s="58"/>
      <c r="C326" s="57" t="s">
        <v>249</v>
      </c>
      <c r="E326" s="9"/>
      <c r="F326"/>
      <c r="I326"/>
      <c r="L326"/>
      <c r="N326"/>
      <c r="O326"/>
      <c r="P326"/>
    </row>
    <row r="327" spans="2:16" x14ac:dyDescent="0.25">
      <c r="B327" s="58"/>
      <c r="C327" s="57" t="s">
        <v>249</v>
      </c>
      <c r="E327" s="9"/>
      <c r="F327"/>
      <c r="I327"/>
      <c r="L327"/>
      <c r="N327"/>
      <c r="O327"/>
      <c r="P327"/>
    </row>
    <row r="328" spans="2:16" x14ac:dyDescent="0.25">
      <c r="B328" s="58"/>
      <c r="C328" s="57" t="s">
        <v>249</v>
      </c>
      <c r="E328" s="9"/>
      <c r="F328"/>
      <c r="I328"/>
      <c r="L328"/>
      <c r="N328"/>
      <c r="O328"/>
      <c r="P328"/>
    </row>
    <row r="329" spans="2:16" x14ac:dyDescent="0.25">
      <c r="B329" s="58"/>
      <c r="C329" s="57" t="s">
        <v>249</v>
      </c>
      <c r="E329" s="9"/>
      <c r="F329"/>
      <c r="I329"/>
      <c r="L329"/>
      <c r="N329"/>
      <c r="O329"/>
      <c r="P329"/>
    </row>
    <row r="330" spans="2:16" x14ac:dyDescent="0.25">
      <c r="B330" s="58"/>
      <c r="C330" s="57" t="s">
        <v>249</v>
      </c>
      <c r="E330" s="9"/>
      <c r="F330"/>
      <c r="I330"/>
      <c r="L330"/>
      <c r="N330"/>
      <c r="O330"/>
      <c r="P330"/>
    </row>
    <row r="331" spans="2:16" x14ac:dyDescent="0.25">
      <c r="B331" s="58"/>
      <c r="C331" s="57" t="s">
        <v>249</v>
      </c>
      <c r="E331" s="9"/>
      <c r="F331"/>
      <c r="I331"/>
      <c r="L331"/>
      <c r="N331"/>
      <c r="O331"/>
      <c r="P331"/>
    </row>
    <row r="332" spans="2:16" x14ac:dyDescent="0.25">
      <c r="B332" s="58"/>
      <c r="C332" s="57" t="s">
        <v>249</v>
      </c>
      <c r="E332" s="9"/>
      <c r="F332"/>
      <c r="I332"/>
      <c r="L332"/>
      <c r="N332"/>
      <c r="O332"/>
      <c r="P332"/>
    </row>
    <row r="333" spans="2:16" x14ac:dyDescent="0.25">
      <c r="B333" s="58"/>
      <c r="C333" s="57" t="s">
        <v>249</v>
      </c>
      <c r="E333" s="9"/>
      <c r="F333"/>
      <c r="I333"/>
      <c r="L333"/>
      <c r="N333"/>
      <c r="O333"/>
      <c r="P333"/>
    </row>
    <row r="334" spans="2:16" x14ac:dyDescent="0.25">
      <c r="B334" s="58"/>
      <c r="C334" s="57" t="s">
        <v>249</v>
      </c>
      <c r="E334" s="9"/>
      <c r="F334"/>
      <c r="I334"/>
      <c r="L334"/>
      <c r="N334"/>
      <c r="O334"/>
      <c r="P334"/>
    </row>
    <row r="335" spans="2:16" x14ac:dyDescent="0.25">
      <c r="B335" s="58"/>
      <c r="C335" s="57" t="s">
        <v>249</v>
      </c>
      <c r="E335" s="9"/>
      <c r="F335"/>
      <c r="I335"/>
      <c r="L335"/>
      <c r="N335"/>
      <c r="O335"/>
      <c r="P335"/>
    </row>
    <row r="336" spans="2:16" x14ac:dyDescent="0.25">
      <c r="B336" s="58"/>
      <c r="C336" s="57" t="s">
        <v>249</v>
      </c>
      <c r="E336" s="9"/>
      <c r="F336"/>
      <c r="I336"/>
      <c r="L336"/>
      <c r="N336"/>
      <c r="O336"/>
      <c r="P336"/>
    </row>
    <row r="337" spans="2:16" x14ac:dyDescent="0.25">
      <c r="B337" s="58"/>
      <c r="C337" s="57" t="s">
        <v>249</v>
      </c>
      <c r="E337" s="9"/>
      <c r="F337"/>
      <c r="I337"/>
      <c r="L337"/>
      <c r="N337"/>
      <c r="O337"/>
      <c r="P337"/>
    </row>
    <row r="338" spans="2:16" x14ac:dyDescent="0.25">
      <c r="B338" s="58"/>
      <c r="C338" s="57" t="s">
        <v>249</v>
      </c>
      <c r="E338" s="9"/>
      <c r="F338"/>
      <c r="I338"/>
      <c r="L338"/>
      <c r="N338"/>
      <c r="O338"/>
      <c r="P338"/>
    </row>
    <row r="339" spans="2:16" x14ac:dyDescent="0.25">
      <c r="B339" s="58"/>
      <c r="C339" s="57" t="s">
        <v>249</v>
      </c>
      <c r="E339" s="9"/>
      <c r="F339"/>
      <c r="I339"/>
      <c r="L339"/>
      <c r="N339"/>
      <c r="O339"/>
      <c r="P339"/>
    </row>
    <row r="340" spans="2:16" x14ac:dyDescent="0.25">
      <c r="B340" s="58"/>
      <c r="C340" s="57" t="s">
        <v>249</v>
      </c>
      <c r="E340" s="9"/>
      <c r="F340"/>
      <c r="I340"/>
      <c r="L340"/>
      <c r="N340"/>
      <c r="O340"/>
      <c r="P340"/>
    </row>
    <row r="341" spans="2:16" x14ac:dyDescent="0.25">
      <c r="B341" s="58"/>
      <c r="C341" s="57" t="s">
        <v>249</v>
      </c>
      <c r="E341" s="9"/>
      <c r="F341"/>
      <c r="I341"/>
      <c r="L341"/>
      <c r="N341"/>
      <c r="O341"/>
      <c r="P341"/>
    </row>
    <row r="342" spans="2:16" x14ac:dyDescent="0.25">
      <c r="B342" s="58"/>
      <c r="C342" s="57" t="s">
        <v>249</v>
      </c>
      <c r="E342" s="9"/>
      <c r="F342"/>
      <c r="I342"/>
      <c r="L342"/>
      <c r="N342"/>
      <c r="O342"/>
      <c r="P342"/>
    </row>
    <row r="343" spans="2:16" x14ac:dyDescent="0.25">
      <c r="B343" s="58"/>
      <c r="C343" s="57" t="s">
        <v>249</v>
      </c>
      <c r="E343" s="9"/>
      <c r="F343"/>
      <c r="I343"/>
      <c r="L343"/>
      <c r="N343"/>
      <c r="O343"/>
      <c r="P343"/>
    </row>
    <row r="344" spans="2:16" x14ac:dyDescent="0.25">
      <c r="B344" s="58"/>
      <c r="C344" s="57" t="s">
        <v>249</v>
      </c>
      <c r="E344" s="9"/>
      <c r="F344"/>
      <c r="I344"/>
      <c r="L344"/>
      <c r="N344"/>
      <c r="O344"/>
      <c r="P344"/>
    </row>
    <row r="345" spans="2:16" x14ac:dyDescent="0.25">
      <c r="B345" s="58"/>
      <c r="C345" s="57" t="s">
        <v>249</v>
      </c>
      <c r="E345" s="9"/>
      <c r="F345"/>
      <c r="I345"/>
      <c r="L345"/>
      <c r="N345"/>
      <c r="O345"/>
      <c r="P345"/>
    </row>
    <row r="346" spans="2:16" x14ac:dyDescent="0.25">
      <c r="B346" s="58"/>
      <c r="C346" s="57" t="s">
        <v>249</v>
      </c>
      <c r="E346" s="9"/>
      <c r="F346"/>
      <c r="I346"/>
      <c r="L346"/>
      <c r="N346"/>
      <c r="O346"/>
      <c r="P346"/>
    </row>
    <row r="347" spans="2:16" x14ac:dyDescent="0.25">
      <c r="B347" s="58"/>
      <c r="C347" s="57" t="s">
        <v>249</v>
      </c>
      <c r="E347" s="9"/>
      <c r="F347"/>
      <c r="I347"/>
      <c r="L347"/>
      <c r="N347"/>
      <c r="O347"/>
      <c r="P347"/>
    </row>
    <row r="348" spans="2:16" x14ac:dyDescent="0.25">
      <c r="B348" s="58"/>
      <c r="C348" s="57" t="s">
        <v>249</v>
      </c>
      <c r="E348" s="9"/>
      <c r="F348"/>
      <c r="I348"/>
      <c r="L348"/>
      <c r="N348"/>
      <c r="O348"/>
      <c r="P348"/>
    </row>
    <row r="349" spans="2:16" x14ac:dyDescent="0.25">
      <c r="B349" s="58"/>
      <c r="C349" s="57" t="s">
        <v>249</v>
      </c>
      <c r="E349" s="9"/>
      <c r="F349"/>
      <c r="I349"/>
      <c r="L349"/>
      <c r="N349"/>
      <c r="O349"/>
      <c r="P349"/>
    </row>
    <row r="350" spans="2:16" x14ac:dyDescent="0.25">
      <c r="B350" s="58"/>
      <c r="C350" s="57" t="s">
        <v>249</v>
      </c>
      <c r="E350" s="9"/>
      <c r="F350"/>
      <c r="I350"/>
      <c r="L350"/>
      <c r="N350"/>
      <c r="O350"/>
      <c r="P350"/>
    </row>
    <row r="351" spans="2:16" x14ac:dyDescent="0.25">
      <c r="B351" s="58"/>
      <c r="C351" s="57" t="s">
        <v>249</v>
      </c>
      <c r="E351" s="9"/>
      <c r="F351" s="9"/>
      <c r="I351" s="9"/>
      <c r="L351" s="9"/>
      <c r="N351"/>
      <c r="O351"/>
      <c r="P351"/>
    </row>
    <row r="352" spans="2:16" x14ac:dyDescent="0.25">
      <c r="B352" s="58"/>
      <c r="C352" s="57" t="s">
        <v>249</v>
      </c>
      <c r="E352" s="9"/>
      <c r="F352" s="9"/>
      <c r="I352" s="9"/>
      <c r="L352" s="9"/>
      <c r="N352"/>
      <c r="O352"/>
      <c r="P352"/>
    </row>
    <row r="353" spans="2:16" x14ac:dyDescent="0.25">
      <c r="B353" s="58"/>
      <c r="C353" s="57" t="s">
        <v>249</v>
      </c>
      <c r="E353" s="9"/>
      <c r="F353" s="9"/>
      <c r="I353" s="9"/>
      <c r="L353" s="9"/>
      <c r="N353"/>
      <c r="O353"/>
      <c r="P353"/>
    </row>
    <row r="354" spans="2:16" x14ac:dyDescent="0.25">
      <c r="B354" s="58"/>
      <c r="C354" s="57" t="s">
        <v>249</v>
      </c>
      <c r="E354" s="9"/>
      <c r="F354" s="9"/>
      <c r="I354" s="9"/>
      <c r="L354" s="9"/>
      <c r="N354"/>
      <c r="O354"/>
      <c r="P354"/>
    </row>
    <row r="355" spans="2:16" x14ac:dyDescent="0.25">
      <c r="B355" s="58"/>
      <c r="C355" s="57" t="s">
        <v>249</v>
      </c>
      <c r="E355" s="9"/>
      <c r="F355" s="9"/>
      <c r="I355" s="9"/>
      <c r="L355" s="9"/>
      <c r="N355"/>
      <c r="O355"/>
      <c r="P355"/>
    </row>
    <row r="356" spans="2:16" x14ac:dyDescent="0.25">
      <c r="B356" s="58"/>
      <c r="C356" s="57" t="s">
        <v>249</v>
      </c>
      <c r="E356" s="9"/>
      <c r="F356" s="9"/>
      <c r="I356" s="9"/>
      <c r="L356" s="9"/>
      <c r="N356"/>
      <c r="O356"/>
      <c r="P356"/>
    </row>
    <row r="357" spans="2:16" x14ac:dyDescent="0.25">
      <c r="B357" s="58"/>
      <c r="C357" s="57" t="s">
        <v>249</v>
      </c>
      <c r="E357" s="9"/>
      <c r="F357" s="9"/>
      <c r="I357" s="9"/>
      <c r="L357" s="9"/>
      <c r="N357"/>
      <c r="O357"/>
      <c r="P357"/>
    </row>
    <row r="358" spans="2:16" x14ac:dyDescent="0.25">
      <c r="B358" s="58"/>
      <c r="C358" s="57" t="s">
        <v>249</v>
      </c>
      <c r="E358" s="9"/>
      <c r="F358" s="9"/>
      <c r="I358" s="9"/>
      <c r="L358" s="9"/>
      <c r="N358"/>
      <c r="O358"/>
      <c r="P358"/>
    </row>
    <row r="359" spans="2:16" x14ac:dyDescent="0.25">
      <c r="B359" s="58"/>
      <c r="C359" s="57" t="s">
        <v>249</v>
      </c>
      <c r="E359" s="9"/>
      <c r="F359" s="9"/>
      <c r="I359" s="9"/>
      <c r="L359" s="9"/>
      <c r="N359"/>
      <c r="O359"/>
      <c r="P359"/>
    </row>
    <row r="360" spans="2:16" x14ac:dyDescent="0.25">
      <c r="B360" s="58"/>
      <c r="C360" s="57" t="s">
        <v>249</v>
      </c>
      <c r="E360" s="9"/>
      <c r="F360" s="9"/>
      <c r="I360" s="9"/>
      <c r="L360" s="9"/>
      <c r="N360"/>
      <c r="O360"/>
      <c r="P360"/>
    </row>
    <row r="361" spans="2:16" x14ac:dyDescent="0.25">
      <c r="B361" s="58"/>
      <c r="C361" s="57" t="s">
        <v>249</v>
      </c>
      <c r="E361" s="9"/>
      <c r="F361" s="9"/>
      <c r="I361" s="9"/>
      <c r="L361" s="9"/>
      <c r="N361"/>
      <c r="O361"/>
      <c r="P361"/>
    </row>
    <row r="362" spans="2:16" x14ac:dyDescent="0.25">
      <c r="B362" s="58"/>
      <c r="C362" s="57" t="s">
        <v>249</v>
      </c>
      <c r="E362" s="9"/>
      <c r="F362" s="9"/>
      <c r="I362" s="9"/>
      <c r="L362" s="9"/>
      <c r="N362"/>
      <c r="O362"/>
      <c r="P362"/>
    </row>
    <row r="363" spans="2:16" x14ac:dyDescent="0.25">
      <c r="B363" s="58"/>
      <c r="C363" s="57" t="s">
        <v>249</v>
      </c>
      <c r="E363" s="9"/>
      <c r="F363" s="9"/>
      <c r="I363" s="9"/>
      <c r="L363" s="9"/>
      <c r="N363"/>
      <c r="O363"/>
      <c r="P363"/>
    </row>
    <row r="364" spans="2:16" x14ac:dyDescent="0.25">
      <c r="B364" s="58"/>
      <c r="C364" s="57" t="s">
        <v>249</v>
      </c>
      <c r="E364" s="9"/>
      <c r="F364" s="9"/>
      <c r="I364" s="9"/>
      <c r="L364" s="9"/>
      <c r="N364"/>
      <c r="O364"/>
      <c r="P364"/>
    </row>
    <row r="365" spans="2:16" x14ac:dyDescent="0.25">
      <c r="B365" s="58"/>
      <c r="C365" s="57" t="s">
        <v>249</v>
      </c>
      <c r="E365" s="9"/>
      <c r="F365" s="9"/>
      <c r="I365" s="9"/>
      <c r="L365" s="9"/>
      <c r="N365"/>
      <c r="O365"/>
      <c r="P365"/>
    </row>
    <row r="366" spans="2:16" x14ac:dyDescent="0.25">
      <c r="B366" s="58"/>
      <c r="C366" s="57" t="s">
        <v>249</v>
      </c>
      <c r="E366" s="9"/>
      <c r="F366" s="9"/>
      <c r="I366" s="9"/>
      <c r="L366" s="9"/>
      <c r="N366"/>
      <c r="O366"/>
      <c r="P366"/>
    </row>
    <row r="367" spans="2:16" x14ac:dyDescent="0.25">
      <c r="B367" s="58"/>
      <c r="C367" s="57" t="s">
        <v>249</v>
      </c>
      <c r="E367" s="9"/>
      <c r="F367" s="9"/>
      <c r="I367" s="9"/>
      <c r="L367" s="9"/>
      <c r="N367"/>
      <c r="O367"/>
      <c r="P367"/>
    </row>
    <row r="368" spans="2:16" x14ac:dyDescent="0.25">
      <c r="B368" s="58"/>
      <c r="C368" s="57" t="s">
        <v>249</v>
      </c>
      <c r="E368" s="9"/>
      <c r="F368" s="9"/>
      <c r="I368" s="9"/>
      <c r="L368" s="9"/>
      <c r="N368"/>
      <c r="O368"/>
      <c r="P368"/>
    </row>
    <row r="369" spans="2:16" x14ac:dyDescent="0.25">
      <c r="B369" s="58"/>
      <c r="C369" s="57" t="s">
        <v>249</v>
      </c>
      <c r="E369" s="9"/>
      <c r="F369" s="9"/>
      <c r="I369" s="9"/>
      <c r="L369" s="9"/>
      <c r="N369"/>
      <c r="O369"/>
      <c r="P369"/>
    </row>
    <row r="370" spans="2:16" x14ac:dyDescent="0.25">
      <c r="B370" s="58"/>
      <c r="C370" s="57" t="s">
        <v>249</v>
      </c>
      <c r="E370" s="9"/>
      <c r="F370" s="9"/>
      <c r="I370" s="9"/>
      <c r="L370" s="9"/>
      <c r="N370"/>
      <c r="O370"/>
      <c r="P370"/>
    </row>
    <row r="371" spans="2:16" x14ac:dyDescent="0.25">
      <c r="B371" s="58"/>
      <c r="C371" s="57" t="s">
        <v>249</v>
      </c>
      <c r="E371" s="9"/>
      <c r="F371" s="9"/>
      <c r="I371" s="9"/>
      <c r="L371" s="9"/>
      <c r="N371"/>
      <c r="O371"/>
      <c r="P371"/>
    </row>
    <row r="372" spans="2:16" x14ac:dyDescent="0.25">
      <c r="B372" s="58"/>
      <c r="C372" s="57" t="s">
        <v>249</v>
      </c>
      <c r="E372" s="9"/>
      <c r="F372" s="9"/>
      <c r="I372" s="9"/>
      <c r="L372" s="9"/>
      <c r="N372"/>
      <c r="O372"/>
      <c r="P372"/>
    </row>
    <row r="373" spans="2:16" x14ac:dyDescent="0.25">
      <c r="B373" s="58"/>
      <c r="C373" s="57" t="s">
        <v>249</v>
      </c>
      <c r="E373" s="9"/>
      <c r="F373" s="9"/>
      <c r="I373" s="9"/>
      <c r="L373" s="9"/>
      <c r="N373"/>
      <c r="O373"/>
      <c r="P373"/>
    </row>
    <row r="374" spans="2:16" x14ac:dyDescent="0.25">
      <c r="B374" s="58"/>
      <c r="C374" s="57" t="s">
        <v>249</v>
      </c>
      <c r="E374" s="9"/>
      <c r="F374" s="9"/>
      <c r="I374" s="9"/>
      <c r="L374" s="9"/>
      <c r="N374"/>
      <c r="O374"/>
      <c r="P374"/>
    </row>
    <row r="375" spans="2:16" x14ac:dyDescent="0.25">
      <c r="B375" s="58"/>
      <c r="C375" s="57" t="s">
        <v>249</v>
      </c>
      <c r="E375" s="9"/>
      <c r="F375" s="9"/>
      <c r="I375" s="9"/>
      <c r="L375" s="9"/>
      <c r="N375"/>
      <c r="O375"/>
      <c r="P375"/>
    </row>
    <row r="376" spans="2:16" x14ac:dyDescent="0.25">
      <c r="B376" s="58"/>
      <c r="C376" s="57" t="s">
        <v>249</v>
      </c>
      <c r="E376" s="9"/>
      <c r="F376" s="9"/>
      <c r="I376" s="9"/>
      <c r="L376" s="9"/>
      <c r="N376"/>
      <c r="O376"/>
      <c r="P376"/>
    </row>
    <row r="377" spans="2:16" x14ac:dyDescent="0.25">
      <c r="B377" s="58"/>
      <c r="C377" s="57" t="s">
        <v>249</v>
      </c>
      <c r="E377" s="9"/>
      <c r="F377" s="9"/>
      <c r="I377" s="9"/>
      <c r="L377" s="9"/>
      <c r="N377"/>
      <c r="O377"/>
      <c r="P377"/>
    </row>
    <row r="378" spans="2:16" x14ac:dyDescent="0.25">
      <c r="B378" s="58"/>
      <c r="C378" s="57" t="s">
        <v>249</v>
      </c>
      <c r="E378" s="9"/>
      <c r="F378" s="9"/>
      <c r="I378" s="9"/>
      <c r="L378" s="9"/>
      <c r="N378"/>
      <c r="O378"/>
      <c r="P378"/>
    </row>
    <row r="379" spans="2:16" x14ac:dyDescent="0.25">
      <c r="B379" s="58"/>
      <c r="C379" s="57" t="s">
        <v>249</v>
      </c>
      <c r="E379" s="9"/>
      <c r="F379" s="9"/>
      <c r="I379" s="9"/>
      <c r="L379" s="9"/>
      <c r="N379"/>
      <c r="O379"/>
      <c r="P379"/>
    </row>
    <row r="380" spans="2:16" x14ac:dyDescent="0.25">
      <c r="B380" s="58"/>
      <c r="C380" s="57" t="s">
        <v>249</v>
      </c>
      <c r="E380" s="9"/>
      <c r="F380" s="9"/>
      <c r="I380" s="9"/>
      <c r="L380" s="9"/>
      <c r="N380"/>
      <c r="O380"/>
      <c r="P380"/>
    </row>
    <row r="381" spans="2:16" x14ac:dyDescent="0.25">
      <c r="B381" s="58"/>
      <c r="C381" s="57" t="s">
        <v>249</v>
      </c>
      <c r="E381" s="9"/>
      <c r="F381" s="9"/>
      <c r="I381" s="9"/>
      <c r="L381" s="9"/>
      <c r="N381"/>
      <c r="O381"/>
      <c r="P381"/>
    </row>
    <row r="382" spans="2:16" x14ac:dyDescent="0.25">
      <c r="B382" s="58"/>
      <c r="C382" s="57" t="s">
        <v>249</v>
      </c>
      <c r="E382" s="9"/>
      <c r="F382" s="9"/>
      <c r="I382" s="9"/>
      <c r="L382" s="9"/>
      <c r="N382"/>
      <c r="O382"/>
      <c r="P382"/>
    </row>
    <row r="383" spans="2:16" x14ac:dyDescent="0.25">
      <c r="B383" s="58"/>
      <c r="C383" s="57" t="s">
        <v>249</v>
      </c>
      <c r="E383" s="9"/>
      <c r="F383" s="9"/>
      <c r="I383" s="9"/>
      <c r="L383" s="9"/>
      <c r="N383"/>
      <c r="O383"/>
      <c r="P383"/>
    </row>
    <row r="384" spans="2:16" x14ac:dyDescent="0.25">
      <c r="B384" s="58"/>
      <c r="C384" s="57" t="s">
        <v>249</v>
      </c>
      <c r="E384" s="9"/>
      <c r="F384" s="9"/>
      <c r="G384" s="24"/>
      <c r="H384" s="24"/>
      <c r="I384" s="9"/>
      <c r="J384" s="24"/>
      <c r="K384" s="24"/>
      <c r="L384" s="9"/>
      <c r="N384"/>
      <c r="O384"/>
      <c r="P384"/>
    </row>
    <row r="385" spans="2:16" x14ac:dyDescent="0.25">
      <c r="B385" s="58"/>
      <c r="C385" s="57" t="s">
        <v>249</v>
      </c>
      <c r="E385" s="9"/>
      <c r="F385" s="9"/>
      <c r="G385" s="24"/>
      <c r="H385" s="24"/>
      <c r="I385" s="9"/>
      <c r="J385" s="24"/>
      <c r="K385" s="24"/>
      <c r="L385" s="9"/>
      <c r="N385"/>
      <c r="O385"/>
      <c r="P385"/>
    </row>
    <row r="386" spans="2:16" x14ac:dyDescent="0.25">
      <c r="B386" s="58"/>
      <c r="C386" s="57" t="s">
        <v>249</v>
      </c>
      <c r="E386" s="9"/>
      <c r="F386" s="9"/>
      <c r="G386" s="24"/>
      <c r="H386" s="24"/>
      <c r="I386" s="9"/>
      <c r="J386" s="24"/>
      <c r="K386" s="24"/>
      <c r="L386" s="9"/>
      <c r="N386"/>
      <c r="O386"/>
      <c r="P386"/>
    </row>
    <row r="387" spans="2:16" x14ac:dyDescent="0.25">
      <c r="B387" s="58"/>
      <c r="C387" s="57" t="s">
        <v>249</v>
      </c>
      <c r="E387" s="9"/>
      <c r="F387" s="9"/>
      <c r="G387" s="24"/>
      <c r="H387" s="24"/>
      <c r="I387" s="9"/>
      <c r="J387" s="24"/>
      <c r="K387" s="24"/>
      <c r="L387" s="9"/>
      <c r="N387"/>
      <c r="O387"/>
      <c r="P387"/>
    </row>
    <row r="388" spans="2:16" x14ac:dyDescent="0.25">
      <c r="B388" s="58"/>
      <c r="C388" s="57" t="s">
        <v>249</v>
      </c>
      <c r="E388" s="9"/>
      <c r="F388" s="9"/>
      <c r="G388" s="24"/>
      <c r="H388" s="24"/>
      <c r="I388" s="9"/>
      <c r="J388" s="24"/>
      <c r="K388" s="24"/>
      <c r="L388" s="9"/>
      <c r="N388"/>
      <c r="O388"/>
      <c r="P388"/>
    </row>
    <row r="389" spans="2:16" x14ac:dyDescent="0.25">
      <c r="B389" s="58"/>
      <c r="C389" s="57" t="s">
        <v>249</v>
      </c>
      <c r="E389" s="9"/>
      <c r="F389" s="9"/>
      <c r="G389" s="24"/>
      <c r="H389" s="24"/>
      <c r="I389" s="9"/>
      <c r="J389" s="24"/>
      <c r="K389" s="24"/>
      <c r="L389" s="9"/>
      <c r="N389"/>
      <c r="O389"/>
      <c r="P389"/>
    </row>
    <row r="390" spans="2:16" x14ac:dyDescent="0.25">
      <c r="B390" s="58"/>
      <c r="C390" s="57" t="s">
        <v>249</v>
      </c>
      <c r="E390" s="9"/>
      <c r="F390" s="9"/>
      <c r="G390" s="24"/>
      <c r="H390" s="24"/>
      <c r="I390" s="9"/>
      <c r="J390" s="24"/>
      <c r="K390" s="24"/>
      <c r="L390" s="9"/>
      <c r="N390"/>
      <c r="O390"/>
      <c r="P390"/>
    </row>
    <row r="391" spans="2:16" x14ac:dyDescent="0.25">
      <c r="B391" s="58"/>
      <c r="C391" s="57" t="s">
        <v>249</v>
      </c>
      <c r="E391" s="9"/>
      <c r="F391" s="9"/>
      <c r="G391" s="24"/>
      <c r="H391" s="24"/>
      <c r="I391" s="9"/>
      <c r="J391" s="24"/>
      <c r="K391" s="24"/>
      <c r="L391" s="9"/>
      <c r="N391"/>
      <c r="O391"/>
      <c r="P391"/>
    </row>
    <row r="392" spans="2:16" x14ac:dyDescent="0.25">
      <c r="B392" s="58"/>
      <c r="C392" s="57" t="s">
        <v>249</v>
      </c>
      <c r="E392" s="9"/>
      <c r="F392" s="9"/>
      <c r="G392" s="24"/>
      <c r="H392" s="24"/>
      <c r="I392" s="9"/>
      <c r="J392" s="24"/>
      <c r="K392" s="24"/>
      <c r="L392" s="9"/>
      <c r="N392"/>
      <c r="O392"/>
      <c r="P392"/>
    </row>
    <row r="393" spans="2:16" x14ac:dyDescent="0.25">
      <c r="B393" s="58"/>
      <c r="C393" s="57" t="s">
        <v>249</v>
      </c>
      <c r="E393" s="9"/>
      <c r="F393" s="9"/>
      <c r="G393" s="24"/>
      <c r="H393" s="24"/>
      <c r="I393" s="9"/>
      <c r="J393" s="24"/>
      <c r="K393" s="24"/>
      <c r="L393" s="9"/>
      <c r="N393"/>
      <c r="O393"/>
      <c r="P393"/>
    </row>
    <row r="394" spans="2:16" x14ac:dyDescent="0.25">
      <c r="B394" s="58"/>
      <c r="C394" s="57" t="s">
        <v>249</v>
      </c>
      <c r="E394" s="9"/>
      <c r="F394" s="9"/>
      <c r="G394" s="24"/>
      <c r="H394" s="24"/>
      <c r="I394" s="9"/>
      <c r="J394" s="24"/>
      <c r="K394" s="24"/>
      <c r="L394" s="9"/>
      <c r="N394"/>
      <c r="O394"/>
      <c r="P394"/>
    </row>
    <row r="395" spans="2:16" x14ac:dyDescent="0.25">
      <c r="B395" s="58"/>
      <c r="C395" s="57" t="s">
        <v>249</v>
      </c>
      <c r="E395" s="9"/>
      <c r="F395" s="9"/>
      <c r="G395" s="24"/>
      <c r="H395" s="24"/>
      <c r="I395" s="9"/>
      <c r="J395" s="24"/>
      <c r="K395" s="24"/>
      <c r="L395" s="9"/>
      <c r="N395"/>
      <c r="O395"/>
      <c r="P395"/>
    </row>
    <row r="396" spans="2:16" x14ac:dyDescent="0.25">
      <c r="B396" s="58"/>
      <c r="C396" s="57" t="s">
        <v>249</v>
      </c>
      <c r="E396" s="9"/>
      <c r="F396" s="9"/>
      <c r="G396" s="24"/>
      <c r="H396" s="24"/>
      <c r="I396" s="9"/>
      <c r="J396" s="24"/>
      <c r="K396" s="24"/>
      <c r="L396" s="9"/>
      <c r="N396"/>
      <c r="O396"/>
      <c r="P396"/>
    </row>
    <row r="397" spans="2:16" x14ac:dyDescent="0.25">
      <c r="B397" s="58"/>
      <c r="C397" s="57" t="s">
        <v>249</v>
      </c>
      <c r="E397" s="9"/>
      <c r="F397" s="9"/>
      <c r="G397" s="24"/>
      <c r="H397" s="24"/>
      <c r="I397" s="9"/>
      <c r="J397" s="24"/>
      <c r="K397" s="24"/>
      <c r="L397" s="9"/>
      <c r="N397"/>
      <c r="O397"/>
      <c r="P397"/>
    </row>
    <row r="398" spans="2:16" x14ac:dyDescent="0.25">
      <c r="B398" s="58"/>
      <c r="C398" s="57" t="s">
        <v>249</v>
      </c>
      <c r="E398" s="9"/>
      <c r="F398" s="9"/>
      <c r="G398" s="24"/>
      <c r="H398" s="24"/>
      <c r="I398" s="9"/>
      <c r="J398" s="24"/>
      <c r="K398" s="24"/>
      <c r="L398" s="9"/>
      <c r="N398"/>
      <c r="O398"/>
      <c r="P398"/>
    </row>
    <row r="399" spans="2:16" x14ac:dyDescent="0.25">
      <c r="B399" s="58"/>
      <c r="C399" s="57" t="s">
        <v>249</v>
      </c>
      <c r="E399" s="9"/>
      <c r="F399" s="9"/>
      <c r="G399" s="24"/>
      <c r="H399" s="24"/>
      <c r="I399" s="9"/>
      <c r="J399" s="24"/>
      <c r="K399" s="24"/>
      <c r="L399" s="9"/>
      <c r="N399"/>
      <c r="O399"/>
      <c r="P399"/>
    </row>
    <row r="400" spans="2:16" x14ac:dyDescent="0.25">
      <c r="B400" s="58"/>
      <c r="C400" s="57" t="s">
        <v>249</v>
      </c>
      <c r="E400" s="9"/>
      <c r="F400" s="9"/>
      <c r="G400" s="24"/>
      <c r="H400" s="24"/>
      <c r="I400" s="9"/>
      <c r="J400" s="24"/>
      <c r="K400" s="24"/>
      <c r="L400" s="9"/>
      <c r="N400"/>
      <c r="O400"/>
      <c r="P400"/>
    </row>
    <row r="401" spans="2:16" x14ac:dyDescent="0.25">
      <c r="B401" s="58"/>
      <c r="C401" s="57" t="s">
        <v>249</v>
      </c>
      <c r="E401" s="9"/>
      <c r="F401" s="9"/>
      <c r="G401" s="24"/>
      <c r="H401" s="24"/>
      <c r="I401" s="9"/>
      <c r="J401" s="24"/>
      <c r="K401" s="24"/>
      <c r="L401" s="9"/>
      <c r="N401"/>
      <c r="O401"/>
      <c r="P401"/>
    </row>
    <row r="402" spans="2:16" x14ac:dyDescent="0.25">
      <c r="B402" s="58"/>
      <c r="C402" s="57" t="s">
        <v>249</v>
      </c>
      <c r="E402" s="9"/>
      <c r="F402" s="9"/>
      <c r="G402" s="24"/>
      <c r="H402" s="24"/>
      <c r="I402" s="9"/>
      <c r="J402" s="24"/>
      <c r="K402" s="24"/>
      <c r="L402" s="9"/>
      <c r="N402"/>
      <c r="O402"/>
      <c r="P402"/>
    </row>
    <row r="403" spans="2:16" x14ac:dyDescent="0.25">
      <c r="B403" s="58"/>
      <c r="C403" s="57" t="s">
        <v>249</v>
      </c>
      <c r="E403" s="9"/>
      <c r="F403" s="9"/>
      <c r="G403" s="24"/>
      <c r="H403" s="24"/>
      <c r="I403" s="9"/>
      <c r="J403" s="24"/>
      <c r="K403" s="24"/>
      <c r="L403" s="9"/>
      <c r="N403"/>
      <c r="O403"/>
      <c r="P403"/>
    </row>
    <row r="404" spans="2:16" x14ac:dyDescent="0.25">
      <c r="B404" s="58"/>
      <c r="C404" s="57" t="s">
        <v>249</v>
      </c>
      <c r="E404" s="9"/>
      <c r="F404" s="9"/>
      <c r="G404" s="24"/>
      <c r="H404" s="24"/>
      <c r="I404" s="9"/>
      <c r="J404" s="24"/>
      <c r="K404" s="24"/>
      <c r="L404" s="9"/>
      <c r="N404"/>
      <c r="O404"/>
      <c r="P404"/>
    </row>
    <row r="405" spans="2:16" x14ac:dyDescent="0.25">
      <c r="B405" s="58"/>
      <c r="C405" s="57" t="s">
        <v>249</v>
      </c>
      <c r="E405" s="9"/>
      <c r="F405" s="9"/>
      <c r="G405" s="24"/>
      <c r="H405" s="24"/>
      <c r="I405" s="9"/>
      <c r="J405" s="24"/>
      <c r="K405" s="24"/>
      <c r="L405" s="9"/>
      <c r="N405"/>
      <c r="O405"/>
      <c r="P405"/>
    </row>
    <row r="406" spans="2:16" x14ac:dyDescent="0.25">
      <c r="B406" s="58"/>
      <c r="C406" s="57" t="s">
        <v>249</v>
      </c>
      <c r="E406" s="9"/>
      <c r="F406" s="9"/>
      <c r="G406" s="24"/>
      <c r="H406" s="24"/>
      <c r="I406" s="9"/>
      <c r="J406" s="24"/>
      <c r="K406" s="24"/>
      <c r="L406" s="9"/>
      <c r="N406"/>
      <c r="O406"/>
      <c r="P406"/>
    </row>
    <row r="407" spans="2:16" x14ac:dyDescent="0.25">
      <c r="B407" s="58"/>
      <c r="C407" s="57" t="s">
        <v>249</v>
      </c>
      <c r="E407" s="9"/>
      <c r="F407" s="9"/>
      <c r="G407" s="24"/>
      <c r="H407" s="24"/>
      <c r="I407" s="9"/>
      <c r="J407" s="24"/>
      <c r="K407" s="24"/>
      <c r="L407" s="9"/>
      <c r="N407"/>
      <c r="O407"/>
      <c r="P407"/>
    </row>
    <row r="408" spans="2:16" x14ac:dyDescent="0.25">
      <c r="B408" s="58"/>
      <c r="C408" s="57" t="s">
        <v>249</v>
      </c>
      <c r="E408" s="9"/>
      <c r="F408" s="9"/>
      <c r="G408" s="24"/>
      <c r="H408" s="24"/>
      <c r="I408" s="9"/>
      <c r="J408" s="24"/>
      <c r="K408" s="24"/>
      <c r="L408" s="9"/>
      <c r="N408"/>
      <c r="O408"/>
      <c r="P408"/>
    </row>
    <row r="409" spans="2:16" x14ac:dyDescent="0.25">
      <c r="B409" s="58"/>
      <c r="C409" s="57" t="s">
        <v>249</v>
      </c>
      <c r="E409" s="9"/>
      <c r="F409" s="9"/>
      <c r="G409" s="24"/>
      <c r="H409" s="24"/>
      <c r="I409" s="9"/>
      <c r="J409" s="24"/>
      <c r="K409" s="24"/>
      <c r="L409" s="9"/>
      <c r="N409"/>
      <c r="O409"/>
      <c r="P409"/>
    </row>
    <row r="410" spans="2:16" x14ac:dyDescent="0.25">
      <c r="B410" s="58"/>
      <c r="C410" s="57" t="s">
        <v>249</v>
      </c>
      <c r="E410" s="9"/>
      <c r="F410" s="9"/>
      <c r="G410" s="24"/>
      <c r="H410" s="24"/>
      <c r="I410" s="9"/>
      <c r="J410" s="24"/>
      <c r="K410" s="24"/>
      <c r="L410" s="9"/>
      <c r="N410"/>
      <c r="O410"/>
      <c r="P410"/>
    </row>
    <row r="411" spans="2:16" x14ac:dyDescent="0.25">
      <c r="B411" s="58"/>
      <c r="C411" s="57" t="s">
        <v>249</v>
      </c>
      <c r="E411" s="9"/>
      <c r="F411" s="9"/>
      <c r="G411" s="24"/>
      <c r="H411" s="24"/>
      <c r="I411" s="9"/>
      <c r="J411" s="24"/>
      <c r="K411" s="24"/>
      <c r="L411" s="9"/>
      <c r="N411"/>
      <c r="O411"/>
      <c r="P411"/>
    </row>
    <row r="412" spans="2:16" x14ac:dyDescent="0.25">
      <c r="B412" s="58"/>
      <c r="C412" s="57" t="s">
        <v>249</v>
      </c>
      <c r="E412" s="9"/>
      <c r="F412" s="9"/>
      <c r="G412" s="24"/>
      <c r="H412" s="24"/>
      <c r="I412" s="9"/>
      <c r="J412" s="24"/>
      <c r="K412" s="24"/>
      <c r="L412" s="9"/>
      <c r="N412"/>
      <c r="O412"/>
      <c r="P412"/>
    </row>
    <row r="413" spans="2:16" x14ac:dyDescent="0.25">
      <c r="B413" s="58"/>
      <c r="C413" s="57" t="s">
        <v>249</v>
      </c>
      <c r="E413" s="9"/>
      <c r="F413" s="9"/>
      <c r="G413" s="24"/>
      <c r="H413" s="24"/>
      <c r="I413" s="9"/>
      <c r="J413" s="24"/>
      <c r="K413" s="24"/>
      <c r="L413" s="9"/>
      <c r="N413"/>
      <c r="O413"/>
      <c r="P413"/>
    </row>
    <row r="414" spans="2:16" x14ac:dyDescent="0.25">
      <c r="B414" s="58"/>
      <c r="C414" s="57" t="s">
        <v>249</v>
      </c>
      <c r="E414" s="9"/>
      <c r="F414" s="9"/>
      <c r="G414" s="24"/>
      <c r="H414" s="24"/>
      <c r="I414" s="9"/>
      <c r="J414" s="24"/>
      <c r="K414" s="24"/>
      <c r="L414" s="9"/>
      <c r="N414"/>
      <c r="O414"/>
      <c r="P414"/>
    </row>
    <row r="415" spans="2:16" x14ac:dyDescent="0.25">
      <c r="B415" s="58"/>
      <c r="C415" s="57" t="s">
        <v>249</v>
      </c>
      <c r="E415" s="9"/>
      <c r="F415" s="9"/>
      <c r="G415" s="24"/>
      <c r="H415" s="24"/>
      <c r="I415" s="9"/>
      <c r="J415" s="24"/>
      <c r="K415" s="24"/>
      <c r="L415" s="9"/>
      <c r="N415"/>
      <c r="O415"/>
      <c r="P415"/>
    </row>
    <row r="416" spans="2:16" x14ac:dyDescent="0.25">
      <c r="B416" s="58"/>
      <c r="C416" s="57" t="s">
        <v>249</v>
      </c>
      <c r="E416" s="9"/>
      <c r="F416" s="9"/>
      <c r="G416" s="24"/>
      <c r="H416" s="24"/>
      <c r="I416" s="9"/>
      <c r="J416" s="24"/>
      <c r="K416" s="24"/>
      <c r="L416" s="9"/>
      <c r="N416"/>
      <c r="O416"/>
      <c r="P416"/>
    </row>
    <row r="417" spans="2:16" x14ac:dyDescent="0.25">
      <c r="B417" s="58"/>
      <c r="C417" s="57" t="s">
        <v>249</v>
      </c>
      <c r="E417" s="9"/>
      <c r="F417" s="9"/>
      <c r="G417" s="24"/>
      <c r="H417" s="24"/>
      <c r="I417" s="9"/>
      <c r="J417" s="24"/>
      <c r="K417" s="24"/>
      <c r="L417" s="9"/>
      <c r="N417"/>
      <c r="O417"/>
      <c r="P417"/>
    </row>
    <row r="418" spans="2:16" x14ac:dyDescent="0.25">
      <c r="B418" s="58"/>
      <c r="C418" s="57" t="s">
        <v>249</v>
      </c>
      <c r="E418" s="9"/>
      <c r="F418" s="9"/>
      <c r="G418" s="24"/>
      <c r="H418" s="24"/>
      <c r="I418" s="9"/>
      <c r="J418" s="24"/>
      <c r="K418" s="24"/>
      <c r="L418" s="9"/>
      <c r="N418"/>
      <c r="O418"/>
      <c r="P418"/>
    </row>
    <row r="419" spans="2:16" x14ac:dyDescent="0.25">
      <c r="B419" s="58"/>
      <c r="C419" s="57" t="s">
        <v>249</v>
      </c>
      <c r="E419" s="9"/>
      <c r="F419" s="9"/>
      <c r="G419" s="24"/>
      <c r="H419" s="24"/>
      <c r="I419" s="9"/>
      <c r="J419" s="24"/>
      <c r="K419" s="24"/>
      <c r="L419" s="9"/>
      <c r="N419"/>
      <c r="O419"/>
      <c r="P419"/>
    </row>
    <row r="420" spans="2:16" x14ac:dyDescent="0.25">
      <c r="B420" s="58"/>
      <c r="C420" s="57" t="s">
        <v>249</v>
      </c>
      <c r="E420" s="9"/>
      <c r="F420" s="9"/>
      <c r="G420" s="24"/>
      <c r="H420" s="24"/>
      <c r="I420" s="9"/>
      <c r="J420" s="24"/>
      <c r="K420" s="24"/>
      <c r="L420" s="9"/>
      <c r="N420"/>
      <c r="O420"/>
      <c r="P420"/>
    </row>
    <row r="421" spans="2:16" x14ac:dyDescent="0.25">
      <c r="B421" s="58"/>
      <c r="C421" s="57" t="s">
        <v>249</v>
      </c>
      <c r="E421" s="9"/>
      <c r="F421" s="9"/>
      <c r="G421" s="24"/>
      <c r="H421" s="24"/>
      <c r="I421" s="9"/>
      <c r="J421" s="24"/>
      <c r="K421" s="24"/>
      <c r="L421" s="9"/>
      <c r="N421"/>
      <c r="O421"/>
      <c r="P421"/>
    </row>
    <row r="422" spans="2:16" x14ac:dyDescent="0.25">
      <c r="B422" s="58"/>
      <c r="C422" s="57" t="s">
        <v>249</v>
      </c>
      <c r="E422" s="9"/>
      <c r="F422" s="9"/>
      <c r="G422" s="24"/>
      <c r="H422" s="24"/>
      <c r="I422" s="9"/>
      <c r="J422" s="24"/>
      <c r="K422" s="24"/>
      <c r="L422" s="9"/>
      <c r="N422"/>
      <c r="O422"/>
      <c r="P422"/>
    </row>
    <row r="423" spans="2:16" x14ac:dyDescent="0.25">
      <c r="B423" s="58"/>
      <c r="C423" s="57" t="s">
        <v>249</v>
      </c>
      <c r="E423" s="9"/>
      <c r="F423" s="9"/>
      <c r="G423" s="24"/>
      <c r="H423" s="24"/>
      <c r="I423" s="9"/>
      <c r="J423" s="24"/>
      <c r="K423" s="24"/>
      <c r="L423" s="9"/>
      <c r="N423"/>
      <c r="O423"/>
      <c r="P423"/>
    </row>
    <row r="424" spans="2:16" x14ac:dyDescent="0.25">
      <c r="B424" s="58"/>
      <c r="C424" s="57" t="s">
        <v>249</v>
      </c>
      <c r="E424" s="9"/>
      <c r="F424" s="9"/>
      <c r="G424" s="24"/>
      <c r="H424" s="24"/>
      <c r="I424" s="9"/>
      <c r="J424" s="24"/>
      <c r="K424" s="24"/>
      <c r="L424" s="9"/>
      <c r="N424"/>
      <c r="O424"/>
      <c r="P424"/>
    </row>
    <row r="425" spans="2:16" x14ac:dyDescent="0.25">
      <c r="B425" s="58"/>
      <c r="C425" s="57" t="s">
        <v>249</v>
      </c>
      <c r="E425" s="9"/>
      <c r="F425" s="9"/>
      <c r="G425" s="24"/>
      <c r="H425" s="24"/>
      <c r="I425" s="9"/>
      <c r="J425" s="24"/>
      <c r="K425" s="24"/>
      <c r="L425" s="9"/>
      <c r="N425"/>
      <c r="O425"/>
      <c r="P425"/>
    </row>
    <row r="426" spans="2:16" x14ac:dyDescent="0.25">
      <c r="B426" s="58"/>
      <c r="C426" s="57" t="s">
        <v>249</v>
      </c>
      <c r="E426" s="9"/>
      <c r="F426" s="9"/>
      <c r="G426" s="24"/>
      <c r="H426" s="24"/>
      <c r="I426" s="9"/>
      <c r="J426" s="24"/>
      <c r="K426" s="24"/>
      <c r="L426" s="9"/>
      <c r="N426"/>
      <c r="O426"/>
      <c r="P426"/>
    </row>
    <row r="427" spans="2:16" x14ac:dyDescent="0.25">
      <c r="B427" s="58"/>
      <c r="C427" s="57" t="s">
        <v>249</v>
      </c>
      <c r="E427" s="9"/>
      <c r="F427" s="9"/>
      <c r="G427" s="24"/>
      <c r="H427" s="24"/>
      <c r="I427" s="9"/>
      <c r="J427" s="24"/>
      <c r="K427" s="24"/>
      <c r="L427" s="9"/>
      <c r="N427"/>
      <c r="O427"/>
      <c r="P427"/>
    </row>
    <row r="428" spans="2:16" x14ac:dyDescent="0.25">
      <c r="B428" s="58"/>
      <c r="C428" s="57" t="s">
        <v>249</v>
      </c>
      <c r="E428" s="9"/>
      <c r="F428" s="9"/>
      <c r="G428" s="24"/>
      <c r="H428" s="24"/>
      <c r="I428" s="9"/>
      <c r="J428" s="24"/>
      <c r="K428" s="24"/>
      <c r="L428" s="9"/>
      <c r="N428"/>
      <c r="O428"/>
      <c r="P428"/>
    </row>
    <row r="429" spans="2:16" x14ac:dyDescent="0.25">
      <c r="B429" s="58"/>
      <c r="C429" s="57" t="s">
        <v>249</v>
      </c>
      <c r="E429" s="9"/>
      <c r="F429" s="9"/>
      <c r="G429" s="24"/>
      <c r="H429" s="24"/>
      <c r="I429" s="9"/>
      <c r="J429" s="24"/>
      <c r="K429" s="24"/>
      <c r="L429" s="9"/>
      <c r="N429"/>
      <c r="O429"/>
      <c r="P429"/>
    </row>
    <row r="430" spans="2:16" x14ac:dyDescent="0.25">
      <c r="B430" s="58"/>
      <c r="C430" s="57" t="s">
        <v>249</v>
      </c>
      <c r="E430" s="9"/>
      <c r="F430" s="9"/>
      <c r="G430" s="24"/>
      <c r="H430" s="24"/>
      <c r="I430" s="9"/>
      <c r="J430" s="24"/>
      <c r="K430" s="24"/>
      <c r="L430" s="9"/>
      <c r="N430"/>
      <c r="O430"/>
      <c r="P430"/>
    </row>
    <row r="431" spans="2:16" x14ac:dyDescent="0.25">
      <c r="B431" s="58"/>
      <c r="C431" s="57" t="s">
        <v>249</v>
      </c>
      <c r="E431" s="9"/>
      <c r="F431" s="9"/>
      <c r="G431" s="24"/>
      <c r="H431" s="24"/>
      <c r="I431" s="9"/>
      <c r="J431" s="24"/>
      <c r="K431" s="24"/>
      <c r="L431" s="9"/>
      <c r="N431"/>
      <c r="O431"/>
      <c r="P431"/>
    </row>
    <row r="432" spans="2:16" x14ac:dyDescent="0.25">
      <c r="B432" s="58"/>
      <c r="C432" s="57" t="s">
        <v>249</v>
      </c>
      <c r="E432" s="9"/>
      <c r="F432" s="9"/>
      <c r="G432" s="24"/>
      <c r="H432" s="24"/>
      <c r="I432" s="9"/>
      <c r="J432" s="24"/>
      <c r="K432" s="24"/>
      <c r="L432" s="9"/>
      <c r="N432"/>
      <c r="O432"/>
      <c r="P432"/>
    </row>
    <row r="433" spans="2:16" x14ac:dyDescent="0.25">
      <c r="B433" s="58"/>
      <c r="C433" s="57" t="s">
        <v>249</v>
      </c>
      <c r="E433" s="9"/>
      <c r="F433" s="9"/>
      <c r="G433" s="24"/>
      <c r="H433" s="24"/>
      <c r="I433" s="9"/>
      <c r="J433" s="24"/>
      <c r="K433" s="24"/>
      <c r="L433" s="9"/>
      <c r="N433"/>
      <c r="O433"/>
      <c r="P433"/>
    </row>
    <row r="434" spans="2:16" x14ac:dyDescent="0.25">
      <c r="B434" s="58"/>
      <c r="C434" s="57" t="s">
        <v>249</v>
      </c>
      <c r="E434" s="9"/>
      <c r="F434" s="9"/>
      <c r="G434" s="24"/>
      <c r="H434" s="24"/>
      <c r="I434" s="9"/>
      <c r="J434" s="24"/>
      <c r="K434" s="24"/>
      <c r="L434" s="9"/>
      <c r="N434"/>
      <c r="O434"/>
      <c r="P434"/>
    </row>
    <row r="435" spans="2:16" x14ac:dyDescent="0.25">
      <c r="B435" s="58"/>
      <c r="C435" s="57" t="s">
        <v>249</v>
      </c>
      <c r="E435" s="9"/>
      <c r="F435" s="9"/>
      <c r="G435" s="24"/>
      <c r="H435" s="24"/>
      <c r="I435" s="9"/>
      <c r="J435" s="24"/>
      <c r="K435" s="24"/>
      <c r="L435" s="9"/>
      <c r="N435"/>
      <c r="O435"/>
      <c r="P435"/>
    </row>
    <row r="436" spans="2:16" x14ac:dyDescent="0.25">
      <c r="B436" s="58"/>
      <c r="C436" s="57" t="s">
        <v>249</v>
      </c>
      <c r="E436" s="9"/>
      <c r="F436" s="9"/>
      <c r="G436" s="24"/>
      <c r="H436" s="24"/>
      <c r="I436" s="9"/>
      <c r="J436" s="24"/>
      <c r="K436" s="24"/>
      <c r="L436" s="9"/>
      <c r="N436"/>
      <c r="O436"/>
      <c r="P436"/>
    </row>
    <row r="437" spans="2:16" x14ac:dyDescent="0.25">
      <c r="B437" s="58"/>
      <c r="C437" s="57" t="s">
        <v>249</v>
      </c>
      <c r="E437" s="9"/>
      <c r="F437" s="9"/>
      <c r="G437" s="24"/>
      <c r="H437" s="24"/>
      <c r="I437" s="9"/>
      <c r="J437" s="24"/>
      <c r="K437" s="24"/>
      <c r="L437" s="9"/>
      <c r="N437"/>
      <c r="O437"/>
      <c r="P437"/>
    </row>
    <row r="438" spans="2:16" x14ac:dyDescent="0.25">
      <c r="B438" s="58"/>
      <c r="C438" s="57" t="s">
        <v>249</v>
      </c>
      <c r="E438" s="9"/>
      <c r="F438" s="9"/>
      <c r="G438" s="24"/>
      <c r="H438" s="24"/>
      <c r="I438" s="9"/>
      <c r="J438" s="24"/>
      <c r="K438" s="24"/>
      <c r="L438" s="9"/>
      <c r="N438"/>
      <c r="O438"/>
      <c r="P438"/>
    </row>
    <row r="439" spans="2:16" x14ac:dyDescent="0.25">
      <c r="B439" s="58"/>
      <c r="C439" s="57" t="s">
        <v>249</v>
      </c>
      <c r="E439" s="9"/>
      <c r="F439" s="9"/>
      <c r="G439" s="24"/>
      <c r="H439" s="24"/>
      <c r="I439" s="9"/>
      <c r="J439" s="24"/>
      <c r="K439" s="24"/>
      <c r="L439" s="9"/>
      <c r="N439"/>
      <c r="O439"/>
      <c r="P439"/>
    </row>
    <row r="440" spans="2:16" x14ac:dyDescent="0.25">
      <c r="B440" s="58"/>
      <c r="C440" s="57" t="s">
        <v>249</v>
      </c>
      <c r="E440" s="9"/>
      <c r="F440" s="9"/>
      <c r="G440" s="24"/>
      <c r="H440" s="24"/>
      <c r="I440" s="9"/>
      <c r="J440" s="24"/>
      <c r="K440" s="24"/>
      <c r="L440" s="9"/>
      <c r="N440"/>
      <c r="O440"/>
      <c r="P440"/>
    </row>
    <row r="441" spans="2:16" x14ac:dyDescent="0.25">
      <c r="B441" s="58"/>
      <c r="C441" s="57" t="s">
        <v>249</v>
      </c>
      <c r="E441" s="9"/>
      <c r="F441" s="9"/>
      <c r="G441" s="24"/>
      <c r="H441" s="24"/>
      <c r="I441" s="9"/>
      <c r="J441" s="24"/>
      <c r="K441" s="24"/>
      <c r="L441" s="9"/>
      <c r="N441"/>
      <c r="O441"/>
      <c r="P441"/>
    </row>
    <row r="442" spans="2:16" x14ac:dyDescent="0.25">
      <c r="B442" s="58"/>
      <c r="C442" s="57" t="s">
        <v>249</v>
      </c>
      <c r="E442" s="9"/>
      <c r="F442" s="9"/>
      <c r="G442" s="24"/>
      <c r="H442" s="24"/>
      <c r="I442" s="9"/>
      <c r="J442" s="24"/>
      <c r="K442" s="24"/>
      <c r="L442" s="9"/>
      <c r="N442"/>
      <c r="O442"/>
      <c r="P442"/>
    </row>
    <row r="443" spans="2:16" x14ac:dyDescent="0.25">
      <c r="B443" s="58"/>
      <c r="C443" s="57" t="s">
        <v>249</v>
      </c>
      <c r="E443" s="9"/>
      <c r="F443" s="9"/>
      <c r="G443" s="24"/>
      <c r="H443" s="24"/>
      <c r="I443" s="9"/>
      <c r="J443" s="24"/>
      <c r="K443" s="24"/>
      <c r="L443" s="9"/>
      <c r="N443"/>
      <c r="O443"/>
      <c r="P443"/>
    </row>
    <row r="444" spans="2:16" x14ac:dyDescent="0.25">
      <c r="B444" s="58"/>
      <c r="C444" s="57" t="s">
        <v>249</v>
      </c>
      <c r="E444" s="9"/>
      <c r="F444" s="9"/>
      <c r="G444" s="24"/>
      <c r="H444" s="24"/>
      <c r="I444" s="9"/>
      <c r="J444" s="24"/>
      <c r="K444" s="24"/>
      <c r="L444" s="9"/>
      <c r="N444"/>
      <c r="O444"/>
      <c r="P444"/>
    </row>
    <row r="445" spans="2:16" x14ac:dyDescent="0.25">
      <c r="B445" s="58"/>
      <c r="C445" s="57" t="s">
        <v>249</v>
      </c>
      <c r="E445" s="9"/>
      <c r="F445" s="9"/>
      <c r="G445" s="24"/>
      <c r="H445" s="24"/>
      <c r="I445" s="9"/>
      <c r="J445" s="24"/>
      <c r="K445" s="24"/>
      <c r="L445" s="9"/>
      <c r="N445"/>
      <c r="O445"/>
      <c r="P445"/>
    </row>
    <row r="446" spans="2:16" x14ac:dyDescent="0.25">
      <c r="B446" s="58"/>
      <c r="C446" s="57" t="s">
        <v>249</v>
      </c>
      <c r="E446" s="9"/>
      <c r="F446" s="9"/>
      <c r="G446" s="24"/>
      <c r="H446" s="24"/>
      <c r="I446" s="9"/>
      <c r="J446" s="24"/>
      <c r="K446" s="24"/>
      <c r="L446" s="9"/>
      <c r="N446"/>
      <c r="O446"/>
      <c r="P446"/>
    </row>
    <row r="447" spans="2:16" x14ac:dyDescent="0.25">
      <c r="B447" s="58"/>
      <c r="C447" s="57" t="s">
        <v>249</v>
      </c>
      <c r="E447" s="9"/>
      <c r="F447" s="9"/>
      <c r="G447" s="24"/>
      <c r="H447" s="24"/>
      <c r="I447" s="9"/>
      <c r="J447" s="24"/>
      <c r="K447" s="24"/>
      <c r="L447" s="9"/>
      <c r="N447"/>
      <c r="O447"/>
      <c r="P447"/>
    </row>
    <row r="448" spans="2:16" x14ac:dyDescent="0.25">
      <c r="B448" s="58"/>
      <c r="C448" s="57" t="s">
        <v>249</v>
      </c>
      <c r="E448" s="9"/>
      <c r="F448" s="9"/>
      <c r="G448" s="24"/>
      <c r="H448" s="24"/>
      <c r="I448" s="9"/>
      <c r="J448" s="24"/>
      <c r="K448" s="24"/>
      <c r="L448" s="9"/>
      <c r="N448"/>
      <c r="O448"/>
      <c r="P448"/>
    </row>
    <row r="449" spans="2:16" x14ac:dyDescent="0.25">
      <c r="B449" s="58"/>
      <c r="C449" s="57" t="s">
        <v>249</v>
      </c>
      <c r="E449" s="9"/>
      <c r="F449" s="9"/>
      <c r="G449" s="24"/>
      <c r="H449" s="24"/>
      <c r="I449" s="9"/>
      <c r="J449" s="24"/>
      <c r="K449" s="24"/>
      <c r="L449" s="9"/>
      <c r="N449"/>
      <c r="O449"/>
      <c r="P449"/>
    </row>
    <row r="450" spans="2:16" x14ac:dyDescent="0.25">
      <c r="B450" s="58"/>
      <c r="C450" s="57" t="s">
        <v>249</v>
      </c>
      <c r="F450" s="9"/>
      <c r="I450" s="9"/>
      <c r="L450" s="9"/>
    </row>
    <row r="451" spans="2:16" x14ac:dyDescent="0.25">
      <c r="B451" s="58"/>
      <c r="C451" s="57" t="s">
        <v>249</v>
      </c>
      <c r="F451" s="9"/>
      <c r="I451" s="9"/>
      <c r="L451" s="9"/>
    </row>
    <row r="452" spans="2:16" x14ac:dyDescent="0.25">
      <c r="B452" s="58"/>
      <c r="C452" s="57" t="s">
        <v>249</v>
      </c>
      <c r="F452" s="9"/>
      <c r="I452" s="9"/>
      <c r="L452" s="9"/>
    </row>
    <row r="453" spans="2:16" x14ac:dyDescent="0.25">
      <c r="B453" s="58"/>
      <c r="C453" s="57" t="s">
        <v>249</v>
      </c>
      <c r="F453" s="9"/>
      <c r="I453" s="9"/>
      <c r="L453" s="9"/>
    </row>
    <row r="454" spans="2:16" x14ac:dyDescent="0.25">
      <c r="B454" s="58"/>
      <c r="C454" s="57" t="s">
        <v>249</v>
      </c>
      <c r="F454" s="9"/>
      <c r="I454" s="9"/>
      <c r="L454" s="9"/>
    </row>
    <row r="455" spans="2:16" x14ac:dyDescent="0.25">
      <c r="B455" s="58"/>
      <c r="C455" s="57" t="s">
        <v>249</v>
      </c>
      <c r="F455" s="9"/>
      <c r="I455" s="9"/>
      <c r="L455" s="9"/>
    </row>
    <row r="456" spans="2:16" x14ac:dyDescent="0.25">
      <c r="B456" s="58"/>
      <c r="C456" s="57" t="s">
        <v>249</v>
      </c>
      <c r="F456" s="9"/>
      <c r="I456" s="9"/>
      <c r="L456" s="9"/>
    </row>
    <row r="457" spans="2:16" x14ac:dyDescent="0.25">
      <c r="B457" s="58"/>
      <c r="C457" s="57" t="s">
        <v>249</v>
      </c>
      <c r="F457" s="9"/>
      <c r="I457" s="9"/>
      <c r="L457" s="9"/>
    </row>
    <row r="458" spans="2:16" x14ac:dyDescent="0.25">
      <c r="B458" s="58"/>
      <c r="C458" s="57" t="s">
        <v>249</v>
      </c>
      <c r="F458" s="9"/>
      <c r="I458" s="9"/>
      <c r="L458" s="9"/>
    </row>
    <row r="459" spans="2:16" x14ac:dyDescent="0.25">
      <c r="B459" s="58"/>
      <c r="C459" s="57" t="s">
        <v>249</v>
      </c>
      <c r="F459" s="9"/>
      <c r="I459" s="9"/>
      <c r="L459" s="9"/>
    </row>
    <row r="460" spans="2:16" x14ac:dyDescent="0.25">
      <c r="B460" s="58"/>
      <c r="C460" s="57" t="s">
        <v>249</v>
      </c>
      <c r="F460" s="9"/>
      <c r="I460" s="9"/>
      <c r="L460" s="9"/>
    </row>
    <row r="461" spans="2:16" x14ac:dyDescent="0.25">
      <c r="B461" s="58"/>
      <c r="C461" s="57" t="s">
        <v>249</v>
      </c>
      <c r="F461" s="9"/>
      <c r="I461" s="9"/>
      <c r="L461" s="9"/>
    </row>
    <row r="462" spans="2:16" x14ac:dyDescent="0.25">
      <c r="B462" s="58"/>
      <c r="C462" s="57" t="s">
        <v>249</v>
      </c>
      <c r="F462" s="9"/>
      <c r="I462" s="9"/>
      <c r="L462" s="9"/>
    </row>
    <row r="463" spans="2:16" x14ac:dyDescent="0.25">
      <c r="B463" s="58"/>
      <c r="C463" s="57" t="s">
        <v>249</v>
      </c>
      <c r="F463" s="9"/>
      <c r="I463" s="9"/>
      <c r="L463" s="9"/>
    </row>
    <row r="464" spans="2:16" x14ac:dyDescent="0.25">
      <c r="B464" s="58"/>
      <c r="C464" s="57" t="s">
        <v>249</v>
      </c>
      <c r="F464" s="9"/>
      <c r="I464" s="9"/>
      <c r="L464" s="9"/>
    </row>
    <row r="465" spans="2:12" x14ac:dyDescent="0.25">
      <c r="B465" s="58"/>
      <c r="C465" s="57" t="s">
        <v>249</v>
      </c>
      <c r="F465" s="9"/>
      <c r="I465" s="9"/>
      <c r="L465" s="9"/>
    </row>
    <row r="466" spans="2:12" x14ac:dyDescent="0.25">
      <c r="B466" s="58"/>
      <c r="C466" s="57" t="s">
        <v>249</v>
      </c>
      <c r="F466" s="9"/>
      <c r="I466" s="9"/>
      <c r="L466" s="9"/>
    </row>
    <row r="467" spans="2:12" x14ac:dyDescent="0.25">
      <c r="B467" s="58"/>
      <c r="C467" s="57" t="s">
        <v>249</v>
      </c>
      <c r="F467" s="9"/>
      <c r="I467" s="9"/>
      <c r="L467" s="9"/>
    </row>
    <row r="468" spans="2:12" x14ac:dyDescent="0.25">
      <c r="B468" s="58"/>
      <c r="C468" s="57" t="s">
        <v>249</v>
      </c>
      <c r="F468" s="9"/>
      <c r="I468" s="9"/>
      <c r="L468" s="9"/>
    </row>
    <row r="469" spans="2:12" x14ac:dyDescent="0.25">
      <c r="B469" s="58"/>
      <c r="C469" s="57" t="s">
        <v>249</v>
      </c>
      <c r="F469" s="9"/>
      <c r="I469" s="9"/>
      <c r="L469" s="9"/>
    </row>
    <row r="470" spans="2:12" x14ac:dyDescent="0.25">
      <c r="B470" s="58"/>
      <c r="C470" s="57" t="s">
        <v>249</v>
      </c>
      <c r="F470" s="9"/>
      <c r="I470" s="9"/>
      <c r="L470" s="9"/>
    </row>
    <row r="471" spans="2:12" x14ac:dyDescent="0.25">
      <c r="B471" s="58"/>
      <c r="C471" s="57" t="s">
        <v>249</v>
      </c>
      <c r="F471" s="9"/>
      <c r="I471" s="9"/>
      <c r="L471" s="9"/>
    </row>
    <row r="472" spans="2:12" x14ac:dyDescent="0.25">
      <c r="B472" s="58"/>
      <c r="C472" s="57" t="s">
        <v>249</v>
      </c>
      <c r="F472" s="9"/>
      <c r="I472" s="9"/>
      <c r="L472" s="9"/>
    </row>
    <row r="473" spans="2:12" x14ac:dyDescent="0.25">
      <c r="B473" s="58"/>
      <c r="C473" s="57" t="s">
        <v>249</v>
      </c>
      <c r="F473" s="9"/>
      <c r="I473" s="9"/>
      <c r="L473" s="9"/>
    </row>
    <row r="474" spans="2:12" x14ac:dyDescent="0.25">
      <c r="B474" s="58"/>
      <c r="C474" s="57" t="s">
        <v>249</v>
      </c>
      <c r="F474" s="9"/>
      <c r="I474" s="9"/>
      <c r="L474" s="9"/>
    </row>
    <row r="475" spans="2:12" x14ac:dyDescent="0.25">
      <c r="B475" s="58"/>
      <c r="C475" s="57" t="s">
        <v>249</v>
      </c>
      <c r="F475" s="9"/>
      <c r="I475" s="9"/>
      <c r="L475" s="9"/>
    </row>
    <row r="476" spans="2:12" x14ac:dyDescent="0.25">
      <c r="B476" s="58"/>
      <c r="C476" s="57" t="s">
        <v>249</v>
      </c>
      <c r="F476" s="9"/>
      <c r="I476" s="9"/>
      <c r="L476" s="9"/>
    </row>
    <row r="477" spans="2:12" x14ac:dyDescent="0.25">
      <c r="B477" s="58"/>
      <c r="C477" s="57" t="s">
        <v>249</v>
      </c>
      <c r="F477" s="9"/>
      <c r="I477" s="9"/>
      <c r="L477" s="9"/>
    </row>
    <row r="478" spans="2:12" x14ac:dyDescent="0.25">
      <c r="B478" s="58"/>
      <c r="C478" s="57" t="s">
        <v>249</v>
      </c>
      <c r="F478" s="9"/>
      <c r="I478" s="9"/>
      <c r="L478" s="9"/>
    </row>
    <row r="479" spans="2:12" x14ac:dyDescent="0.25">
      <c r="B479" s="58"/>
      <c r="C479" s="57" t="s">
        <v>249</v>
      </c>
      <c r="F479" s="9"/>
      <c r="I479" s="9"/>
      <c r="L479" s="9"/>
    </row>
    <row r="480" spans="2:12" x14ac:dyDescent="0.25">
      <c r="B480" s="58"/>
      <c r="C480" s="57" t="s">
        <v>249</v>
      </c>
      <c r="F480" s="9"/>
      <c r="I480" s="9"/>
      <c r="L480" s="9"/>
    </row>
    <row r="481" spans="2:12" x14ac:dyDescent="0.25">
      <c r="B481" s="58"/>
      <c r="C481" s="57" t="s">
        <v>249</v>
      </c>
      <c r="F481" s="9"/>
      <c r="I481" s="9"/>
      <c r="L481" s="9"/>
    </row>
    <row r="482" spans="2:12" x14ac:dyDescent="0.25">
      <c r="B482" s="58"/>
      <c r="C482" s="57" t="s">
        <v>249</v>
      </c>
      <c r="F482" s="9"/>
      <c r="I482" s="9"/>
      <c r="L482" s="9"/>
    </row>
    <row r="483" spans="2:12" x14ac:dyDescent="0.25">
      <c r="B483" s="58"/>
      <c r="C483" s="57" t="s">
        <v>249</v>
      </c>
      <c r="F483" s="9"/>
      <c r="I483" s="9"/>
      <c r="L483" s="9"/>
    </row>
    <row r="484" spans="2:12" x14ac:dyDescent="0.25">
      <c r="B484" s="58"/>
      <c r="C484" s="57" t="s">
        <v>249</v>
      </c>
      <c r="F484" s="9"/>
      <c r="I484" s="9"/>
      <c r="L484" s="9"/>
    </row>
    <row r="485" spans="2:12" x14ac:dyDescent="0.25">
      <c r="B485" s="58"/>
      <c r="C485" s="57" t="s">
        <v>249</v>
      </c>
      <c r="F485" s="9"/>
      <c r="I485" s="9"/>
      <c r="L485" s="9"/>
    </row>
    <row r="486" spans="2:12" x14ac:dyDescent="0.25">
      <c r="B486" s="58"/>
      <c r="C486" s="57" t="s">
        <v>249</v>
      </c>
      <c r="F486" s="9"/>
      <c r="I486" s="9"/>
      <c r="L486" s="9"/>
    </row>
    <row r="487" spans="2:12" x14ac:dyDescent="0.25">
      <c r="B487" s="58"/>
      <c r="C487" s="57" t="s">
        <v>249</v>
      </c>
      <c r="F487" s="9"/>
      <c r="I487" s="9"/>
      <c r="L487" s="9"/>
    </row>
    <row r="488" spans="2:12" x14ac:dyDescent="0.25">
      <c r="B488" s="58"/>
      <c r="C488" s="57" t="s">
        <v>249</v>
      </c>
      <c r="F488" s="9"/>
      <c r="I488" s="9"/>
      <c r="L488" s="9"/>
    </row>
    <row r="489" spans="2:12" x14ac:dyDescent="0.25">
      <c r="B489" s="58"/>
      <c r="C489" s="57" t="s">
        <v>249</v>
      </c>
      <c r="F489" s="9"/>
      <c r="I489" s="9"/>
      <c r="L489" s="9"/>
    </row>
    <row r="490" spans="2:12" x14ac:dyDescent="0.25">
      <c r="B490" s="58"/>
      <c r="C490" s="57" t="s">
        <v>249</v>
      </c>
      <c r="F490" s="9"/>
      <c r="I490" s="9"/>
      <c r="L490" s="9"/>
    </row>
    <row r="491" spans="2:12" x14ac:dyDescent="0.25">
      <c r="B491" s="58"/>
      <c r="C491" s="57" t="s">
        <v>249</v>
      </c>
      <c r="F491" s="9"/>
      <c r="I491" s="9"/>
      <c r="L491" s="9"/>
    </row>
    <row r="492" spans="2:12" x14ac:dyDescent="0.25">
      <c r="B492" s="58"/>
      <c r="C492" s="57" t="s">
        <v>249</v>
      </c>
      <c r="F492" s="9"/>
      <c r="I492" s="9"/>
      <c r="L492" s="9"/>
    </row>
    <row r="493" spans="2:12" x14ac:dyDescent="0.25">
      <c r="B493" s="58"/>
      <c r="C493" s="57" t="s">
        <v>249</v>
      </c>
      <c r="F493" s="9"/>
      <c r="I493" s="9"/>
      <c r="L493" s="9"/>
    </row>
    <row r="494" spans="2:12" x14ac:dyDescent="0.25">
      <c r="B494" s="58"/>
      <c r="C494" s="57" t="s">
        <v>249</v>
      </c>
      <c r="F494" s="9"/>
      <c r="I494" s="9"/>
      <c r="L494" s="9"/>
    </row>
    <row r="495" spans="2:12" x14ac:dyDescent="0.25">
      <c r="B495" s="58"/>
      <c r="C495" s="57" t="s">
        <v>249</v>
      </c>
      <c r="F495" s="9"/>
      <c r="I495" s="9"/>
      <c r="L495" s="9"/>
    </row>
    <row r="496" spans="2:12" x14ac:dyDescent="0.25">
      <c r="B496" s="58"/>
      <c r="C496" s="57" t="s">
        <v>249</v>
      </c>
      <c r="F496" s="9"/>
      <c r="I496" s="9"/>
      <c r="L496" s="9"/>
    </row>
    <row r="497" spans="2:12" x14ac:dyDescent="0.25">
      <c r="B497" s="58"/>
      <c r="C497" s="57" t="s">
        <v>249</v>
      </c>
      <c r="F497" s="9"/>
      <c r="I497" s="9"/>
      <c r="L497" s="9"/>
    </row>
    <row r="498" spans="2:12" x14ac:dyDescent="0.25">
      <c r="B498" s="58"/>
      <c r="C498" s="57" t="s">
        <v>249</v>
      </c>
      <c r="F498" s="9"/>
      <c r="I498" s="9"/>
      <c r="L498" s="9"/>
    </row>
    <row r="499" spans="2:12" x14ac:dyDescent="0.25">
      <c r="B499" s="58"/>
      <c r="C499" s="57" t="s">
        <v>249</v>
      </c>
      <c r="F499" s="9"/>
      <c r="I499" s="9"/>
      <c r="L499" s="9"/>
    </row>
    <row r="500" spans="2:12" x14ac:dyDescent="0.25">
      <c r="B500" s="58"/>
      <c r="C500" s="57" t="s">
        <v>249</v>
      </c>
      <c r="F500" s="9"/>
      <c r="I500" s="9"/>
      <c r="L500" s="9"/>
    </row>
    <row r="501" spans="2:12" x14ac:dyDescent="0.25">
      <c r="B501" s="58"/>
      <c r="C501" s="57" t="s">
        <v>249</v>
      </c>
      <c r="F501" s="9"/>
      <c r="I501" s="9"/>
      <c r="L501" s="9"/>
    </row>
    <row r="502" spans="2:12" x14ac:dyDescent="0.25">
      <c r="B502" s="58"/>
      <c r="C502" s="57" t="s">
        <v>249</v>
      </c>
      <c r="F502" s="9"/>
      <c r="I502" s="9"/>
      <c r="L502" s="9"/>
    </row>
    <row r="503" spans="2:12" x14ac:dyDescent="0.25">
      <c r="B503" s="58"/>
      <c r="C503" s="57" t="s">
        <v>249</v>
      </c>
      <c r="F503" s="9"/>
      <c r="I503" s="9"/>
      <c r="L503" s="9"/>
    </row>
    <row r="504" spans="2:12" x14ac:dyDescent="0.25">
      <c r="B504" s="58"/>
      <c r="C504" s="57" t="s">
        <v>249</v>
      </c>
      <c r="F504" s="9"/>
      <c r="I504" s="9"/>
      <c r="L504" s="9"/>
    </row>
    <row r="505" spans="2:12" x14ac:dyDescent="0.25">
      <c r="B505" s="58"/>
      <c r="C505" s="57" t="s">
        <v>249</v>
      </c>
      <c r="F505" s="9"/>
      <c r="I505" s="9"/>
      <c r="L505" s="9"/>
    </row>
    <row r="506" spans="2:12" x14ac:dyDescent="0.25">
      <c r="B506" s="58"/>
      <c r="C506" s="57" t="s">
        <v>249</v>
      </c>
      <c r="F506" s="9"/>
      <c r="I506" s="9"/>
      <c r="L506" s="9"/>
    </row>
    <row r="507" spans="2:12" x14ac:dyDescent="0.25">
      <c r="B507" s="58"/>
      <c r="C507" s="57" t="s">
        <v>249</v>
      </c>
      <c r="F507" s="9"/>
      <c r="I507" s="9"/>
      <c r="L507" s="9"/>
    </row>
    <row r="508" spans="2:12" x14ac:dyDescent="0.25">
      <c r="B508" s="58"/>
      <c r="C508" s="57" t="s">
        <v>249</v>
      </c>
      <c r="F508" s="9"/>
      <c r="I508" s="9"/>
      <c r="L508" s="9"/>
    </row>
    <row r="509" spans="2:12" x14ac:dyDescent="0.25">
      <c r="B509" s="58"/>
      <c r="C509" s="57" t="s">
        <v>249</v>
      </c>
      <c r="F509" s="9"/>
      <c r="I509" s="9"/>
      <c r="L509" s="9"/>
    </row>
    <row r="510" spans="2:12" x14ac:dyDescent="0.25">
      <c r="B510" s="58"/>
      <c r="C510" s="57" t="s">
        <v>249</v>
      </c>
      <c r="F510" s="9"/>
      <c r="I510" s="9"/>
      <c r="L510" s="9"/>
    </row>
    <row r="511" spans="2:12" x14ac:dyDescent="0.25">
      <c r="B511" s="58"/>
      <c r="C511" s="57" t="s">
        <v>249</v>
      </c>
      <c r="F511" s="9"/>
      <c r="I511" s="9"/>
      <c r="L511" s="9"/>
    </row>
    <row r="512" spans="2:12" x14ac:dyDescent="0.25">
      <c r="B512" s="58"/>
      <c r="C512" s="57" t="s">
        <v>249</v>
      </c>
      <c r="F512" s="9"/>
      <c r="I512" s="9"/>
      <c r="L512" s="9"/>
    </row>
    <row r="513" spans="2:12" x14ac:dyDescent="0.25">
      <c r="B513" s="58"/>
      <c r="C513" s="57" t="s">
        <v>249</v>
      </c>
      <c r="F513" s="9"/>
      <c r="I513" s="9"/>
      <c r="L513" s="9"/>
    </row>
    <row r="514" spans="2:12" x14ac:dyDescent="0.25">
      <c r="B514" s="58"/>
      <c r="C514" s="57" t="s">
        <v>249</v>
      </c>
      <c r="F514" s="9"/>
      <c r="I514" s="9"/>
      <c r="L514" s="9"/>
    </row>
    <row r="515" spans="2:12" x14ac:dyDescent="0.25">
      <c r="B515" s="58"/>
      <c r="C515" s="57" t="s">
        <v>249</v>
      </c>
      <c r="F515" s="9"/>
      <c r="I515" s="9"/>
      <c r="L515" s="9"/>
    </row>
    <row r="516" spans="2:12" x14ac:dyDescent="0.25">
      <c r="B516" s="58"/>
      <c r="C516" s="57" t="s">
        <v>249</v>
      </c>
      <c r="F516" s="9"/>
      <c r="I516" s="9"/>
      <c r="L516" s="9"/>
    </row>
    <row r="517" spans="2:12" x14ac:dyDescent="0.25">
      <c r="B517" s="58"/>
      <c r="C517" s="57" t="s">
        <v>249</v>
      </c>
      <c r="F517" s="9"/>
      <c r="I517" s="9"/>
      <c r="L517" s="9"/>
    </row>
    <row r="518" spans="2:12" x14ac:dyDescent="0.25">
      <c r="B518" s="58"/>
      <c r="C518" s="57" t="s">
        <v>249</v>
      </c>
      <c r="F518" s="9"/>
      <c r="I518" s="9"/>
      <c r="L518" s="9"/>
    </row>
    <row r="519" spans="2:12" x14ac:dyDescent="0.25">
      <c r="B519" s="58"/>
      <c r="C519" s="57" t="s">
        <v>249</v>
      </c>
      <c r="F519" s="9"/>
      <c r="I519" s="9"/>
      <c r="L519" s="9"/>
    </row>
    <row r="520" spans="2:12" x14ac:dyDescent="0.25">
      <c r="B520" s="58"/>
      <c r="C520" s="57" t="s">
        <v>249</v>
      </c>
      <c r="F520" s="9"/>
      <c r="I520" s="9"/>
      <c r="L520" s="9"/>
    </row>
    <row r="521" spans="2:12" x14ac:dyDescent="0.25">
      <c r="B521" s="58"/>
      <c r="C521" s="57" t="s">
        <v>249</v>
      </c>
      <c r="F521" s="9"/>
      <c r="I521" s="9"/>
      <c r="L521" s="9"/>
    </row>
    <row r="522" spans="2:12" x14ac:dyDescent="0.25">
      <c r="B522" s="58"/>
      <c r="C522" s="57" t="s">
        <v>249</v>
      </c>
      <c r="F522" s="9"/>
      <c r="I522" s="9"/>
      <c r="L522" s="9"/>
    </row>
    <row r="523" spans="2:12" x14ac:dyDescent="0.25">
      <c r="B523" s="58"/>
      <c r="C523" s="57" t="s">
        <v>249</v>
      </c>
      <c r="F523" s="9"/>
      <c r="I523" s="9"/>
      <c r="L523" s="9"/>
    </row>
    <row r="524" spans="2:12" x14ac:dyDescent="0.25">
      <c r="B524" s="58"/>
      <c r="C524" s="57" t="s">
        <v>249</v>
      </c>
      <c r="F524" s="9"/>
      <c r="I524" s="9"/>
      <c r="L524" s="9"/>
    </row>
    <row r="525" spans="2:12" x14ac:dyDescent="0.25">
      <c r="B525" s="58"/>
      <c r="C525" s="57" t="s">
        <v>249</v>
      </c>
      <c r="F525" s="9"/>
      <c r="I525" s="9"/>
      <c r="L525" s="9"/>
    </row>
    <row r="526" spans="2:12" x14ac:dyDescent="0.25">
      <c r="B526" s="58"/>
      <c r="C526" s="57" t="s">
        <v>249</v>
      </c>
      <c r="F526" s="9"/>
      <c r="I526" s="9"/>
      <c r="L526" s="9"/>
    </row>
    <row r="527" spans="2:12" x14ac:dyDescent="0.25">
      <c r="B527" s="58"/>
      <c r="C527" s="57" t="s">
        <v>249</v>
      </c>
      <c r="F527" s="9"/>
      <c r="I527" s="9"/>
      <c r="L527" s="9"/>
    </row>
    <row r="528" spans="2:12" x14ac:dyDescent="0.25">
      <c r="B528" s="58"/>
      <c r="C528" s="57" t="s">
        <v>249</v>
      </c>
      <c r="F528" s="9"/>
      <c r="I528" s="9"/>
      <c r="L528" s="9"/>
    </row>
    <row r="529" spans="2:12" x14ac:dyDescent="0.25">
      <c r="B529" s="58"/>
      <c r="C529" s="57" t="s">
        <v>249</v>
      </c>
      <c r="F529" s="9"/>
      <c r="I529" s="9"/>
      <c r="L529" s="9"/>
    </row>
    <row r="530" spans="2:12" x14ac:dyDescent="0.25">
      <c r="B530" s="58"/>
      <c r="C530" s="57" t="s">
        <v>249</v>
      </c>
      <c r="F530" s="9"/>
      <c r="I530" s="9"/>
      <c r="L530" s="9"/>
    </row>
    <row r="531" spans="2:12" x14ac:dyDescent="0.25">
      <c r="B531" s="58"/>
      <c r="C531" s="57" t="s">
        <v>249</v>
      </c>
      <c r="F531" s="9"/>
      <c r="I531" s="9"/>
      <c r="L531" s="9"/>
    </row>
    <row r="532" spans="2:12" x14ac:dyDescent="0.25">
      <c r="B532" s="58"/>
      <c r="C532" s="57" t="s">
        <v>249</v>
      </c>
      <c r="F532" s="9"/>
      <c r="I532" s="9"/>
      <c r="L532" s="9"/>
    </row>
    <row r="533" spans="2:12" x14ac:dyDescent="0.25">
      <c r="B533" s="58"/>
      <c r="C533" s="57" t="s">
        <v>249</v>
      </c>
      <c r="F533" s="9"/>
      <c r="I533" s="9"/>
      <c r="L533" s="9"/>
    </row>
    <row r="534" spans="2:12" x14ac:dyDescent="0.25">
      <c r="B534" s="58"/>
      <c r="C534" s="57" t="s">
        <v>249</v>
      </c>
      <c r="F534" s="9"/>
      <c r="I534" s="9"/>
      <c r="L534" s="9"/>
    </row>
    <row r="535" spans="2:12" x14ac:dyDescent="0.25">
      <c r="B535" s="58"/>
      <c r="C535" s="57" t="s">
        <v>249</v>
      </c>
      <c r="F535" s="9"/>
      <c r="I535" s="9"/>
      <c r="L535" s="9"/>
    </row>
    <row r="536" spans="2:12" x14ac:dyDescent="0.25">
      <c r="B536" s="58"/>
      <c r="C536" s="57" t="s">
        <v>249</v>
      </c>
      <c r="F536" s="9"/>
      <c r="I536" s="9"/>
      <c r="L536" s="9"/>
    </row>
    <row r="537" spans="2:12" x14ac:dyDescent="0.25">
      <c r="B537" s="58"/>
      <c r="C537" s="57" t="s">
        <v>249</v>
      </c>
      <c r="F537" s="9"/>
      <c r="I537" s="9"/>
      <c r="L537" s="9"/>
    </row>
    <row r="538" spans="2:12" x14ac:dyDescent="0.25">
      <c r="B538" s="58"/>
      <c r="C538" s="57" t="s">
        <v>249</v>
      </c>
      <c r="F538" s="9"/>
      <c r="I538" s="9"/>
      <c r="L538" s="9"/>
    </row>
    <row r="539" spans="2:12" x14ac:dyDescent="0.25">
      <c r="B539" s="58"/>
      <c r="C539" s="57" t="s">
        <v>249</v>
      </c>
      <c r="F539" s="9"/>
      <c r="I539" s="9"/>
      <c r="L539" s="9"/>
    </row>
    <row r="540" spans="2:12" x14ac:dyDescent="0.25">
      <c r="B540" s="58"/>
      <c r="C540" s="57" t="s">
        <v>249</v>
      </c>
      <c r="F540" s="9"/>
      <c r="I540" s="9"/>
      <c r="L540" s="9"/>
    </row>
    <row r="541" spans="2:12" x14ac:dyDescent="0.25">
      <c r="B541" s="58"/>
      <c r="C541" s="57" t="s">
        <v>249</v>
      </c>
      <c r="F541" s="9"/>
      <c r="I541" s="9"/>
      <c r="L541" s="9"/>
    </row>
    <row r="542" spans="2:12" x14ac:dyDescent="0.25">
      <c r="B542" s="58"/>
      <c r="C542" s="57" t="s">
        <v>249</v>
      </c>
      <c r="F542" s="9"/>
      <c r="I542" s="9"/>
      <c r="L542" s="9"/>
    </row>
    <row r="543" spans="2:12" x14ac:dyDescent="0.25">
      <c r="B543" s="58"/>
      <c r="C543" s="57" t="s">
        <v>249</v>
      </c>
      <c r="F543" s="9"/>
      <c r="I543" s="9"/>
      <c r="L543" s="9"/>
    </row>
    <row r="544" spans="2:12" x14ac:dyDescent="0.25">
      <c r="B544" s="58"/>
      <c r="C544" s="57" t="s">
        <v>249</v>
      </c>
      <c r="F544" s="9"/>
      <c r="I544" s="9"/>
      <c r="L544" s="9"/>
    </row>
    <row r="545" spans="2:12" x14ac:dyDescent="0.25">
      <c r="B545" s="58"/>
      <c r="C545" s="57" t="s">
        <v>249</v>
      </c>
      <c r="F545" s="9"/>
      <c r="I545" s="9"/>
      <c r="L545" s="9"/>
    </row>
    <row r="546" spans="2:12" x14ac:dyDescent="0.25">
      <c r="B546" s="58"/>
      <c r="C546" s="57" t="s">
        <v>249</v>
      </c>
      <c r="F546" s="9"/>
      <c r="I546" s="9"/>
      <c r="L546" s="9"/>
    </row>
    <row r="547" spans="2:12" x14ac:dyDescent="0.25">
      <c r="B547" s="58"/>
      <c r="C547" s="57" t="s">
        <v>249</v>
      </c>
      <c r="F547" s="9"/>
      <c r="I547" s="9"/>
      <c r="L547" s="9"/>
    </row>
    <row r="548" spans="2:12" x14ac:dyDescent="0.25">
      <c r="B548" s="58"/>
      <c r="C548" s="57" t="s">
        <v>249</v>
      </c>
      <c r="F548" s="9"/>
      <c r="I548" s="9"/>
      <c r="L548" s="9"/>
    </row>
    <row r="549" spans="2:12" x14ac:dyDescent="0.25">
      <c r="B549" s="58"/>
      <c r="C549" s="57" t="s">
        <v>249</v>
      </c>
      <c r="F549" s="9"/>
      <c r="I549" s="9"/>
      <c r="L549" s="9"/>
    </row>
    <row r="550" spans="2:12" x14ac:dyDescent="0.25">
      <c r="B550" s="58"/>
      <c r="C550" s="57" t="s">
        <v>249</v>
      </c>
      <c r="F550" s="9"/>
      <c r="I550" s="9"/>
      <c r="L550" s="9"/>
    </row>
    <row r="551" spans="2:12" x14ac:dyDescent="0.25">
      <c r="B551" s="58"/>
      <c r="C551" s="57" t="s">
        <v>249</v>
      </c>
      <c r="F551" s="9"/>
      <c r="I551" s="9"/>
      <c r="L551" s="9"/>
    </row>
    <row r="552" spans="2:12" x14ac:dyDescent="0.25">
      <c r="B552" s="58"/>
      <c r="C552" s="57" t="s">
        <v>249</v>
      </c>
      <c r="F552" s="9"/>
      <c r="I552" s="9"/>
      <c r="L552" s="9"/>
    </row>
    <row r="553" spans="2:12" x14ac:dyDescent="0.25">
      <c r="B553" s="58"/>
      <c r="C553" s="57" t="s">
        <v>249</v>
      </c>
      <c r="F553" s="9"/>
      <c r="I553" s="9"/>
      <c r="L553" s="9"/>
    </row>
    <row r="554" spans="2:12" x14ac:dyDescent="0.25">
      <c r="B554" s="58"/>
      <c r="C554" s="57" t="s">
        <v>249</v>
      </c>
      <c r="F554" s="9"/>
      <c r="I554" s="9"/>
      <c r="L554" s="9"/>
    </row>
    <row r="555" spans="2:12" x14ac:dyDescent="0.25">
      <c r="B555" s="58"/>
      <c r="C555" s="57" t="s">
        <v>249</v>
      </c>
      <c r="F555" s="9"/>
      <c r="I555" s="9"/>
      <c r="L555" s="9"/>
    </row>
    <row r="556" spans="2:12" x14ac:dyDescent="0.25">
      <c r="B556" s="58"/>
      <c r="C556" s="57" t="s">
        <v>249</v>
      </c>
      <c r="F556" s="9"/>
      <c r="I556" s="9"/>
      <c r="L556" s="9"/>
    </row>
    <row r="557" spans="2:12" x14ac:dyDescent="0.25">
      <c r="B557" s="58"/>
      <c r="C557" s="57" t="s">
        <v>249</v>
      </c>
      <c r="F557" s="9"/>
      <c r="I557" s="9"/>
      <c r="L557" s="9"/>
    </row>
    <row r="558" spans="2:12" x14ac:dyDescent="0.25">
      <c r="B558" s="58"/>
      <c r="C558" s="57" t="s">
        <v>249</v>
      </c>
      <c r="F558" s="9"/>
      <c r="I558" s="9"/>
      <c r="L558" s="9"/>
    </row>
    <row r="559" spans="2:12" x14ac:dyDescent="0.25">
      <c r="B559" s="58"/>
      <c r="C559" s="57" t="s">
        <v>249</v>
      </c>
      <c r="F559" s="9"/>
      <c r="I559" s="9"/>
      <c r="L559" s="9"/>
    </row>
    <row r="560" spans="2:12" x14ac:dyDescent="0.25">
      <c r="B560" s="58"/>
      <c r="C560" s="57" t="s">
        <v>249</v>
      </c>
      <c r="F560" s="9"/>
      <c r="I560" s="9"/>
      <c r="L560" s="9"/>
    </row>
    <row r="561" spans="2:12" x14ac:dyDescent="0.25">
      <c r="B561" s="58"/>
      <c r="C561" s="57" t="s">
        <v>249</v>
      </c>
      <c r="F561" s="9"/>
      <c r="I561" s="9"/>
      <c r="L561" s="9"/>
    </row>
    <row r="562" spans="2:12" x14ac:dyDescent="0.25">
      <c r="B562" s="58"/>
      <c r="C562" s="57" t="s">
        <v>249</v>
      </c>
      <c r="F562" s="9"/>
      <c r="I562" s="9"/>
      <c r="L562" s="9"/>
    </row>
    <row r="563" spans="2:12" x14ac:dyDescent="0.25">
      <c r="B563" s="58"/>
      <c r="C563" s="57" t="s">
        <v>249</v>
      </c>
      <c r="F563" s="9"/>
      <c r="I563" s="9"/>
      <c r="L563" s="9"/>
    </row>
    <row r="564" spans="2:12" x14ac:dyDescent="0.25">
      <c r="B564" s="58"/>
      <c r="C564" s="57" t="s">
        <v>249</v>
      </c>
      <c r="F564" s="9"/>
      <c r="I564" s="9"/>
      <c r="L564" s="9"/>
    </row>
    <row r="565" spans="2:12" x14ac:dyDescent="0.25">
      <c r="B565" s="58"/>
      <c r="C565" s="57" t="s">
        <v>249</v>
      </c>
      <c r="F565" s="9"/>
      <c r="I565" s="9"/>
      <c r="L565" s="9"/>
    </row>
    <row r="566" spans="2:12" x14ac:dyDescent="0.25">
      <c r="B566" s="58"/>
      <c r="C566" s="57" t="s">
        <v>249</v>
      </c>
      <c r="F566" s="9"/>
      <c r="I566" s="9"/>
      <c r="L566" s="9"/>
    </row>
    <row r="567" spans="2:12" x14ac:dyDescent="0.25">
      <c r="B567" s="58"/>
      <c r="C567" s="57" t="s">
        <v>249</v>
      </c>
      <c r="F567" s="9"/>
      <c r="I567" s="9"/>
      <c r="L567" s="9"/>
    </row>
    <row r="568" spans="2:12" x14ac:dyDescent="0.25">
      <c r="B568" s="58"/>
      <c r="C568" s="57" t="s">
        <v>249</v>
      </c>
      <c r="F568" s="9"/>
      <c r="I568" s="9"/>
      <c r="L568" s="9"/>
    </row>
    <row r="569" spans="2:12" x14ac:dyDescent="0.25">
      <c r="B569" s="58"/>
      <c r="C569" s="57" t="s">
        <v>249</v>
      </c>
      <c r="F569" s="9"/>
      <c r="I569" s="9"/>
      <c r="L569" s="9"/>
    </row>
    <row r="570" spans="2:12" x14ac:dyDescent="0.25">
      <c r="B570" s="58"/>
      <c r="C570" s="57" t="s">
        <v>249</v>
      </c>
      <c r="F570" s="9"/>
      <c r="I570" s="9"/>
      <c r="L570" s="9"/>
    </row>
    <row r="571" spans="2:12" x14ac:dyDescent="0.25">
      <c r="B571" s="58"/>
      <c r="C571" s="57" t="s">
        <v>249</v>
      </c>
      <c r="F571" s="9"/>
      <c r="I571" s="9"/>
      <c r="L571" s="9"/>
    </row>
    <row r="572" spans="2:12" x14ac:dyDescent="0.25">
      <c r="B572" s="58"/>
      <c r="C572" s="57" t="s">
        <v>249</v>
      </c>
      <c r="F572" s="9"/>
      <c r="I572" s="9"/>
      <c r="L572" s="9"/>
    </row>
    <row r="573" spans="2:12" x14ac:dyDescent="0.25">
      <c r="B573" s="58"/>
      <c r="C573" s="57" t="s">
        <v>249</v>
      </c>
      <c r="F573" s="9"/>
      <c r="I573" s="9"/>
      <c r="L573" s="9"/>
    </row>
    <row r="574" spans="2:12" x14ac:dyDescent="0.25">
      <c r="B574" s="58"/>
      <c r="C574" s="57" t="s">
        <v>249</v>
      </c>
      <c r="F574" s="9"/>
      <c r="I574" s="9"/>
      <c r="L574" s="9"/>
    </row>
    <row r="575" spans="2:12" x14ac:dyDescent="0.25">
      <c r="B575" s="58"/>
      <c r="C575" s="57" t="s">
        <v>249</v>
      </c>
      <c r="F575" s="9"/>
      <c r="I575" s="9"/>
      <c r="L575" s="9"/>
    </row>
    <row r="576" spans="2:12" x14ac:dyDescent="0.25">
      <c r="B576" s="58"/>
      <c r="C576" s="57" t="s">
        <v>249</v>
      </c>
      <c r="F576" s="9"/>
      <c r="I576" s="9"/>
      <c r="L576" s="9"/>
    </row>
    <row r="577" spans="2:12" x14ac:dyDescent="0.25">
      <c r="B577" s="58"/>
      <c r="C577" s="57" t="s">
        <v>249</v>
      </c>
      <c r="F577" s="9"/>
      <c r="I577" s="9"/>
      <c r="L577" s="9"/>
    </row>
    <row r="578" spans="2:12" x14ac:dyDescent="0.25">
      <c r="B578" s="58"/>
      <c r="C578" s="57" t="s">
        <v>249</v>
      </c>
      <c r="F578" s="9"/>
      <c r="I578" s="9"/>
      <c r="L578" s="9"/>
    </row>
    <row r="579" spans="2:12" x14ac:dyDescent="0.25">
      <c r="B579" s="58"/>
      <c r="C579" s="57" t="s">
        <v>249</v>
      </c>
      <c r="F579" s="9"/>
      <c r="I579" s="9"/>
      <c r="L579" s="9"/>
    </row>
    <row r="580" spans="2:12" x14ac:dyDescent="0.25">
      <c r="B580" s="58"/>
      <c r="C580" s="57" t="s">
        <v>249</v>
      </c>
      <c r="F580" s="9"/>
      <c r="I580" s="9"/>
      <c r="L580" s="9"/>
    </row>
    <row r="581" spans="2:12" x14ac:dyDescent="0.25">
      <c r="B581" s="58"/>
      <c r="C581" s="57" t="s">
        <v>249</v>
      </c>
      <c r="F581" s="9"/>
      <c r="I581" s="9"/>
      <c r="L581" s="9"/>
    </row>
    <row r="582" spans="2:12" x14ac:dyDescent="0.25">
      <c r="B582" s="58"/>
      <c r="C582" s="57" t="s">
        <v>249</v>
      </c>
      <c r="F582" s="9"/>
      <c r="I582" s="9"/>
      <c r="L582" s="9"/>
    </row>
    <row r="583" spans="2:12" x14ac:dyDescent="0.25">
      <c r="B583" s="58"/>
      <c r="C583" s="57" t="s">
        <v>249</v>
      </c>
      <c r="F583" s="9"/>
      <c r="I583" s="9"/>
      <c r="L583" s="9"/>
    </row>
    <row r="584" spans="2:12" x14ac:dyDescent="0.25">
      <c r="B584" s="58"/>
      <c r="C584" s="57" t="s">
        <v>249</v>
      </c>
      <c r="F584" s="9"/>
      <c r="I584" s="9"/>
      <c r="L584" s="9"/>
    </row>
    <row r="585" spans="2:12" x14ac:dyDescent="0.25">
      <c r="B585" s="58"/>
      <c r="C585" s="57" t="s">
        <v>249</v>
      </c>
      <c r="F585" s="9"/>
      <c r="I585" s="9"/>
      <c r="L585" s="9"/>
    </row>
    <row r="586" spans="2:12" x14ac:dyDescent="0.25">
      <c r="B586" s="58"/>
      <c r="C586" s="57" t="s">
        <v>249</v>
      </c>
      <c r="F586" s="9"/>
      <c r="I586" s="9"/>
      <c r="L586" s="9"/>
    </row>
    <row r="587" spans="2:12" x14ac:dyDescent="0.25">
      <c r="B587" s="58"/>
      <c r="C587" s="57" t="s">
        <v>249</v>
      </c>
      <c r="F587" s="9"/>
      <c r="I587" s="9"/>
      <c r="L587" s="9"/>
    </row>
    <row r="588" spans="2:12" x14ac:dyDescent="0.25">
      <c r="B588" s="58"/>
      <c r="C588" s="57" t="s">
        <v>249</v>
      </c>
      <c r="F588" s="9"/>
      <c r="I588" s="9"/>
      <c r="L588" s="9"/>
    </row>
    <row r="589" spans="2:12" x14ac:dyDescent="0.25">
      <c r="B589" s="58"/>
      <c r="C589" s="57" t="s">
        <v>249</v>
      </c>
      <c r="F589" s="9"/>
      <c r="I589" s="9"/>
      <c r="L589" s="9"/>
    </row>
    <row r="590" spans="2:12" x14ac:dyDescent="0.25">
      <c r="B590" s="58"/>
      <c r="C590" s="57" t="s">
        <v>249</v>
      </c>
      <c r="F590" s="9"/>
      <c r="I590" s="9"/>
      <c r="L590" s="9"/>
    </row>
    <row r="591" spans="2:12" x14ac:dyDescent="0.25">
      <c r="B591" s="58"/>
      <c r="C591" s="57" t="s">
        <v>249</v>
      </c>
      <c r="F591" s="9"/>
      <c r="I591" s="9"/>
      <c r="L591" s="9"/>
    </row>
    <row r="592" spans="2:12" x14ac:dyDescent="0.25">
      <c r="B592" s="58"/>
      <c r="C592" s="57" t="s">
        <v>249</v>
      </c>
      <c r="F592" s="9"/>
      <c r="I592" s="9"/>
      <c r="L592" s="9"/>
    </row>
    <row r="593" spans="2:12" x14ac:dyDescent="0.25">
      <c r="B593" s="58"/>
      <c r="C593" s="57" t="s">
        <v>249</v>
      </c>
      <c r="F593" s="9"/>
      <c r="I593" s="9"/>
      <c r="L593" s="9"/>
    </row>
    <row r="594" spans="2:12" x14ac:dyDescent="0.25">
      <c r="B594" s="58"/>
      <c r="C594" s="57" t="s">
        <v>249</v>
      </c>
      <c r="F594" s="9"/>
      <c r="I594" s="9"/>
      <c r="L594" s="9"/>
    </row>
    <row r="595" spans="2:12" x14ac:dyDescent="0.25">
      <c r="B595" s="58"/>
      <c r="C595" s="57" t="s">
        <v>249</v>
      </c>
      <c r="F595" s="9"/>
      <c r="I595" s="9"/>
      <c r="L595" s="9"/>
    </row>
    <row r="596" spans="2:12" x14ac:dyDescent="0.25">
      <c r="B596" s="58"/>
      <c r="C596" s="57" t="s">
        <v>249</v>
      </c>
      <c r="F596" s="9"/>
      <c r="I596" s="9"/>
      <c r="L596" s="9"/>
    </row>
    <row r="597" spans="2:12" x14ac:dyDescent="0.25">
      <c r="B597" s="58"/>
      <c r="C597" s="57" t="s">
        <v>249</v>
      </c>
      <c r="F597" s="9"/>
      <c r="I597" s="9"/>
      <c r="L597" s="9"/>
    </row>
    <row r="598" spans="2:12" x14ac:dyDescent="0.25">
      <c r="B598" s="58"/>
      <c r="C598" s="57" t="s">
        <v>249</v>
      </c>
      <c r="F598" s="9"/>
      <c r="I598" s="9"/>
      <c r="L598" s="9"/>
    </row>
    <row r="599" spans="2:12" x14ac:dyDescent="0.25">
      <c r="B599" s="58"/>
      <c r="C599" s="57" t="s">
        <v>249</v>
      </c>
      <c r="F599" s="9"/>
      <c r="I599" s="9"/>
      <c r="L599" s="9"/>
    </row>
    <row r="600" spans="2:12" x14ac:dyDescent="0.25">
      <c r="B600" s="58"/>
      <c r="C600" s="57" t="s">
        <v>249</v>
      </c>
      <c r="F600" s="9"/>
      <c r="I600" s="9"/>
      <c r="L600" s="9"/>
    </row>
    <row r="601" spans="2:12" x14ac:dyDescent="0.25">
      <c r="B601" s="58"/>
      <c r="C601" s="57" t="s">
        <v>249</v>
      </c>
      <c r="F601" s="9"/>
      <c r="I601" s="9"/>
      <c r="L601" s="9"/>
    </row>
    <row r="602" spans="2:12" x14ac:dyDescent="0.25">
      <c r="B602" s="58"/>
      <c r="C602" s="57" t="s">
        <v>249</v>
      </c>
      <c r="F602" s="9"/>
      <c r="I602" s="9"/>
      <c r="L602" s="9"/>
    </row>
    <row r="603" spans="2:12" x14ac:dyDescent="0.25">
      <c r="B603" s="58"/>
      <c r="C603" s="57" t="s">
        <v>249</v>
      </c>
      <c r="F603" s="9"/>
      <c r="I603" s="9"/>
      <c r="L603" s="9"/>
    </row>
    <row r="604" spans="2:12" x14ac:dyDescent="0.25">
      <c r="B604" s="58"/>
      <c r="C604" s="57" t="s">
        <v>249</v>
      </c>
      <c r="F604" s="9"/>
      <c r="I604" s="9"/>
      <c r="L604" s="9"/>
    </row>
    <row r="605" spans="2:12" x14ac:dyDescent="0.25">
      <c r="B605" s="58"/>
      <c r="C605" s="57" t="s">
        <v>249</v>
      </c>
      <c r="F605" s="9"/>
      <c r="I605" s="9"/>
      <c r="L605" s="9"/>
    </row>
    <row r="606" spans="2:12" x14ac:dyDescent="0.25">
      <c r="B606" s="58"/>
      <c r="C606" s="57" t="s">
        <v>249</v>
      </c>
      <c r="F606" s="9"/>
      <c r="I606" s="9"/>
      <c r="L606" s="9"/>
    </row>
    <row r="607" spans="2:12" x14ac:dyDescent="0.25">
      <c r="B607" s="58"/>
      <c r="C607" s="57" t="s">
        <v>249</v>
      </c>
      <c r="F607" s="9"/>
      <c r="I607" s="9"/>
      <c r="L607" s="9"/>
    </row>
    <row r="608" spans="2:12" x14ac:dyDescent="0.25">
      <c r="B608" s="58"/>
      <c r="C608" s="57" t="s">
        <v>249</v>
      </c>
      <c r="F608" s="9"/>
      <c r="I608" s="9"/>
      <c r="L608" s="9"/>
    </row>
    <row r="609" spans="2:12" x14ac:dyDescent="0.25">
      <c r="B609" s="58"/>
      <c r="C609" s="57" t="s">
        <v>249</v>
      </c>
      <c r="F609" s="9"/>
      <c r="I609" s="9"/>
      <c r="L609" s="9"/>
    </row>
    <row r="610" spans="2:12" x14ac:dyDescent="0.25">
      <c r="B610" s="58"/>
      <c r="C610" s="57" t="s">
        <v>249</v>
      </c>
      <c r="F610" s="9"/>
      <c r="I610" s="9"/>
      <c r="L610" s="9"/>
    </row>
    <row r="611" spans="2:12" x14ac:dyDescent="0.25">
      <c r="B611" s="58"/>
      <c r="C611" s="57" t="s">
        <v>249</v>
      </c>
      <c r="F611" s="9"/>
      <c r="I611" s="9"/>
      <c r="L611" s="9"/>
    </row>
    <row r="612" spans="2:12" x14ac:dyDescent="0.25">
      <c r="B612" s="58"/>
      <c r="C612" s="57" t="s">
        <v>249</v>
      </c>
      <c r="F612" s="9"/>
      <c r="I612" s="9"/>
      <c r="L612" s="9"/>
    </row>
    <row r="613" spans="2:12" x14ac:dyDescent="0.25">
      <c r="B613" s="58"/>
      <c r="C613" s="57" t="s">
        <v>249</v>
      </c>
      <c r="F613" s="9"/>
      <c r="I613" s="9"/>
      <c r="L613" s="9"/>
    </row>
    <row r="614" spans="2:12" x14ac:dyDescent="0.25">
      <c r="B614" s="58"/>
      <c r="C614" s="57" t="s">
        <v>249</v>
      </c>
      <c r="F614" s="9"/>
      <c r="I614" s="9"/>
      <c r="L614" s="9"/>
    </row>
    <row r="615" spans="2:12" x14ac:dyDescent="0.25">
      <c r="B615" s="58"/>
      <c r="C615" s="57" t="s">
        <v>249</v>
      </c>
      <c r="F615" s="9"/>
      <c r="I615" s="9"/>
      <c r="L615" s="9"/>
    </row>
    <row r="616" spans="2:12" x14ac:dyDescent="0.25">
      <c r="B616" s="58"/>
      <c r="C616" s="57" t="s">
        <v>249</v>
      </c>
      <c r="F616" s="9"/>
      <c r="I616" s="9"/>
      <c r="L616" s="9"/>
    </row>
    <row r="617" spans="2:12" x14ac:dyDescent="0.25">
      <c r="B617" s="58"/>
      <c r="C617" s="57" t="s">
        <v>249</v>
      </c>
      <c r="F617" s="9"/>
      <c r="I617" s="9"/>
      <c r="L617" s="9"/>
    </row>
    <row r="618" spans="2:12" x14ac:dyDescent="0.25">
      <c r="B618" s="58"/>
      <c r="C618" s="57" t="s">
        <v>249</v>
      </c>
      <c r="F618" s="9"/>
      <c r="I618" s="9"/>
      <c r="L618" s="9"/>
    </row>
    <row r="619" spans="2:12" x14ac:dyDescent="0.25">
      <c r="B619" s="58"/>
      <c r="C619" s="57" t="s">
        <v>249</v>
      </c>
      <c r="F619" s="9"/>
      <c r="I619" s="9"/>
      <c r="L619" s="9"/>
    </row>
    <row r="620" spans="2:12" x14ac:dyDescent="0.25">
      <c r="B620" s="58"/>
      <c r="C620" s="57" t="s">
        <v>249</v>
      </c>
      <c r="F620" s="9"/>
      <c r="I620" s="9"/>
      <c r="L620" s="9"/>
    </row>
    <row r="621" spans="2:12" x14ac:dyDescent="0.25">
      <c r="B621" s="58"/>
      <c r="C621" s="57" t="s">
        <v>249</v>
      </c>
      <c r="F621" s="9"/>
      <c r="I621" s="9"/>
      <c r="L621" s="9"/>
    </row>
    <row r="622" spans="2:12" x14ac:dyDescent="0.25">
      <c r="B622" s="58"/>
      <c r="C622" s="57" t="s">
        <v>249</v>
      </c>
      <c r="F622" s="9"/>
      <c r="I622" s="9"/>
      <c r="L622" s="9"/>
    </row>
    <row r="623" spans="2:12" x14ac:dyDescent="0.25">
      <c r="B623" s="58"/>
      <c r="C623" s="57" t="s">
        <v>249</v>
      </c>
      <c r="F623" s="9"/>
      <c r="I623" s="9"/>
      <c r="L623" s="9"/>
    </row>
    <row r="624" spans="2:12" x14ac:dyDescent="0.25">
      <c r="B624" s="58"/>
      <c r="C624" s="57" t="s">
        <v>249</v>
      </c>
      <c r="F624" s="9"/>
      <c r="I624" s="9"/>
      <c r="L624" s="9"/>
    </row>
    <row r="625" spans="2:12" x14ac:dyDescent="0.25">
      <c r="B625" s="58"/>
      <c r="C625" s="57" t="s">
        <v>249</v>
      </c>
      <c r="F625" s="9"/>
      <c r="I625" s="9"/>
      <c r="L625" s="9"/>
    </row>
    <row r="626" spans="2:12" x14ac:dyDescent="0.25">
      <c r="B626" s="58"/>
      <c r="C626" s="57" t="s">
        <v>249</v>
      </c>
      <c r="F626" s="9"/>
      <c r="I626" s="9"/>
      <c r="L626" s="9"/>
    </row>
    <row r="627" spans="2:12" x14ac:dyDescent="0.25">
      <c r="B627" s="58"/>
      <c r="C627" s="57" t="s">
        <v>249</v>
      </c>
      <c r="F627" s="9"/>
      <c r="I627" s="9"/>
      <c r="L627" s="9"/>
    </row>
    <row r="628" spans="2:12" x14ac:dyDescent="0.25">
      <c r="B628" s="58"/>
      <c r="C628" s="57" t="s">
        <v>249</v>
      </c>
      <c r="F628" s="9"/>
      <c r="I628" s="9"/>
      <c r="L628" s="9"/>
    </row>
    <row r="629" spans="2:12" x14ac:dyDescent="0.25">
      <c r="B629" s="58"/>
      <c r="C629" s="57" t="s">
        <v>249</v>
      </c>
      <c r="F629" s="9"/>
      <c r="I629" s="9"/>
      <c r="L629" s="9"/>
    </row>
    <row r="630" spans="2:12" x14ac:dyDescent="0.25">
      <c r="B630" s="58"/>
      <c r="C630" s="57" t="s">
        <v>249</v>
      </c>
      <c r="F630" s="9"/>
      <c r="I630" s="9"/>
      <c r="L630" s="9"/>
    </row>
    <row r="631" spans="2:12" x14ac:dyDescent="0.25">
      <c r="B631" s="58"/>
      <c r="C631" s="57" t="s">
        <v>249</v>
      </c>
      <c r="F631" s="9"/>
      <c r="I631" s="9"/>
      <c r="L631" s="9"/>
    </row>
    <row r="632" spans="2:12" x14ac:dyDescent="0.25">
      <c r="B632" s="58"/>
      <c r="C632" s="57" t="s">
        <v>249</v>
      </c>
      <c r="F632" s="9"/>
      <c r="I632" s="9"/>
      <c r="L632" s="9"/>
    </row>
    <row r="633" spans="2:12" x14ac:dyDescent="0.25">
      <c r="B633" s="58"/>
      <c r="C633" s="57" t="s">
        <v>249</v>
      </c>
      <c r="F633" s="9"/>
      <c r="I633" s="9"/>
      <c r="L633" s="9"/>
    </row>
    <row r="634" spans="2:12" x14ac:dyDescent="0.25">
      <c r="B634" s="58"/>
      <c r="C634" s="57" t="s">
        <v>249</v>
      </c>
      <c r="F634" s="9"/>
      <c r="I634" s="9"/>
      <c r="L634" s="9"/>
    </row>
    <row r="635" spans="2:12" x14ac:dyDescent="0.25">
      <c r="B635" s="58"/>
      <c r="C635" s="57" t="s">
        <v>249</v>
      </c>
      <c r="F635" s="9"/>
      <c r="I635" s="9"/>
      <c r="L635" s="9"/>
    </row>
    <row r="636" spans="2:12" x14ac:dyDescent="0.25">
      <c r="B636" s="58"/>
      <c r="C636" s="57" t="s">
        <v>249</v>
      </c>
      <c r="F636" s="9"/>
      <c r="I636" s="9"/>
      <c r="L636" s="9"/>
    </row>
    <row r="637" spans="2:12" x14ac:dyDescent="0.25">
      <c r="B637" s="58"/>
      <c r="C637" s="57" t="s">
        <v>249</v>
      </c>
      <c r="F637" s="9"/>
      <c r="I637" s="9"/>
      <c r="L637" s="9"/>
    </row>
    <row r="638" spans="2:12" x14ac:dyDescent="0.25">
      <c r="B638" s="58"/>
      <c r="C638" s="57" t="s">
        <v>249</v>
      </c>
      <c r="F638" s="9"/>
      <c r="I638" s="9"/>
      <c r="L638" s="9"/>
    </row>
    <row r="639" spans="2:12" x14ac:dyDescent="0.25">
      <c r="B639" s="58"/>
      <c r="C639" s="57" t="s">
        <v>249</v>
      </c>
      <c r="F639" s="9"/>
      <c r="I639" s="9"/>
      <c r="L639" s="9"/>
    </row>
    <row r="640" spans="2:12" x14ac:dyDescent="0.25">
      <c r="B640" s="58"/>
      <c r="C640" s="57" t="s">
        <v>249</v>
      </c>
      <c r="F640" s="9"/>
      <c r="I640" s="9"/>
      <c r="L640" s="9"/>
    </row>
    <row r="641" spans="2:12" x14ac:dyDescent="0.25">
      <c r="B641" s="58"/>
      <c r="C641" s="57" t="s">
        <v>249</v>
      </c>
      <c r="F641" s="9"/>
      <c r="I641" s="9"/>
      <c r="L641" s="9"/>
    </row>
    <row r="642" spans="2:12" x14ac:dyDescent="0.25">
      <c r="B642" s="58"/>
      <c r="C642" s="57" t="s">
        <v>249</v>
      </c>
      <c r="F642" s="9"/>
      <c r="I642" s="9"/>
      <c r="L642" s="9"/>
    </row>
    <row r="643" spans="2:12" x14ac:dyDescent="0.25">
      <c r="B643" s="58"/>
      <c r="C643" s="57" t="s">
        <v>249</v>
      </c>
      <c r="F643" s="9"/>
      <c r="I643" s="9"/>
      <c r="L643" s="9"/>
    </row>
    <row r="644" spans="2:12" x14ac:dyDescent="0.25">
      <c r="B644" s="58"/>
      <c r="C644" s="57" t="s">
        <v>249</v>
      </c>
      <c r="F644" s="9"/>
      <c r="I644" s="9"/>
      <c r="L644" s="9"/>
    </row>
    <row r="645" spans="2:12" x14ac:dyDescent="0.25">
      <c r="B645" s="58"/>
      <c r="C645" s="57" t="s">
        <v>249</v>
      </c>
      <c r="F645" s="9"/>
      <c r="I645" s="9"/>
      <c r="L645" s="9"/>
    </row>
    <row r="646" spans="2:12" x14ac:dyDescent="0.25">
      <c r="B646" s="58"/>
      <c r="C646" s="57" t="s">
        <v>249</v>
      </c>
      <c r="F646" s="9"/>
      <c r="I646" s="9"/>
      <c r="L646" s="9"/>
    </row>
    <row r="647" spans="2:12" x14ac:dyDescent="0.25">
      <c r="B647" s="58"/>
      <c r="C647" s="57" t="s">
        <v>249</v>
      </c>
      <c r="F647" s="9"/>
      <c r="I647" s="9"/>
      <c r="L647" s="9"/>
    </row>
    <row r="648" spans="2:12" x14ac:dyDescent="0.25">
      <c r="B648" s="58"/>
      <c r="C648" s="57" t="s">
        <v>249</v>
      </c>
      <c r="F648" s="9"/>
      <c r="I648" s="9"/>
      <c r="L648" s="9"/>
    </row>
    <row r="649" spans="2:12" x14ac:dyDescent="0.25">
      <c r="B649" s="58"/>
      <c r="C649" s="57" t="s">
        <v>249</v>
      </c>
      <c r="F649" s="9"/>
      <c r="I649" s="9"/>
      <c r="L649" s="9"/>
    </row>
    <row r="650" spans="2:12" x14ac:dyDescent="0.25">
      <c r="B650" s="58"/>
      <c r="C650" s="57" t="s">
        <v>249</v>
      </c>
      <c r="F650" s="9"/>
      <c r="I650" s="9"/>
      <c r="L650" s="9"/>
    </row>
    <row r="651" spans="2:12" x14ac:dyDescent="0.25">
      <c r="B651" s="58"/>
      <c r="C651" s="57" t="s">
        <v>249</v>
      </c>
      <c r="F651" s="9"/>
      <c r="I651" s="9"/>
      <c r="L651" s="9"/>
    </row>
    <row r="652" spans="2:12" x14ac:dyDescent="0.25">
      <c r="B652" s="58"/>
      <c r="C652" s="57" t="s">
        <v>249</v>
      </c>
      <c r="F652" s="9"/>
      <c r="I652" s="9"/>
      <c r="L652" s="9"/>
    </row>
    <row r="653" spans="2:12" x14ac:dyDescent="0.25">
      <c r="B653" s="58"/>
      <c r="C653" s="57" t="s">
        <v>249</v>
      </c>
      <c r="F653" s="9"/>
      <c r="I653" s="9"/>
      <c r="L653" s="9"/>
    </row>
    <row r="654" spans="2:12" x14ac:dyDescent="0.25">
      <c r="B654" s="58"/>
      <c r="C654" s="57" t="s">
        <v>249</v>
      </c>
      <c r="F654" s="9"/>
      <c r="I654" s="9"/>
      <c r="L654" s="9"/>
    </row>
    <row r="655" spans="2:12" x14ac:dyDescent="0.25">
      <c r="B655" s="58"/>
      <c r="C655" s="57" t="s">
        <v>249</v>
      </c>
      <c r="F655" s="9"/>
      <c r="I655" s="9"/>
      <c r="L655" s="9"/>
    </row>
    <row r="656" spans="2:12" x14ac:dyDescent="0.25">
      <c r="B656" s="58"/>
      <c r="C656" s="57" t="s">
        <v>249</v>
      </c>
      <c r="F656" s="9"/>
      <c r="I656" s="9"/>
      <c r="L656" s="9"/>
    </row>
    <row r="657" spans="2:12" x14ac:dyDescent="0.25">
      <c r="B657" s="58"/>
      <c r="C657" s="57" t="s">
        <v>249</v>
      </c>
      <c r="F657" s="9"/>
      <c r="I657" s="9"/>
      <c r="L657" s="9"/>
    </row>
    <row r="658" spans="2:12" x14ac:dyDescent="0.25">
      <c r="B658" s="58"/>
      <c r="C658" s="57" t="s">
        <v>249</v>
      </c>
      <c r="F658" s="9"/>
      <c r="I658" s="9"/>
      <c r="L658" s="9"/>
    </row>
    <row r="659" spans="2:12" x14ac:dyDescent="0.25">
      <c r="B659" s="58"/>
      <c r="C659" s="57" t="s">
        <v>249</v>
      </c>
      <c r="F659" s="9"/>
      <c r="I659" s="9"/>
      <c r="L659" s="9"/>
    </row>
    <row r="660" spans="2:12" x14ac:dyDescent="0.25">
      <c r="B660" s="58"/>
      <c r="C660" s="57" t="s">
        <v>249</v>
      </c>
      <c r="F660" s="9"/>
      <c r="I660" s="9"/>
      <c r="L660" s="9"/>
    </row>
    <row r="661" spans="2:12" x14ac:dyDescent="0.25">
      <c r="B661" s="58"/>
      <c r="C661" s="57" t="s">
        <v>249</v>
      </c>
      <c r="F661" s="9"/>
      <c r="I661" s="9"/>
      <c r="L661" s="9"/>
    </row>
    <row r="662" spans="2:12" x14ac:dyDescent="0.25">
      <c r="B662" s="58"/>
      <c r="C662" s="57" t="s">
        <v>249</v>
      </c>
      <c r="F662" s="9"/>
      <c r="I662" s="9"/>
      <c r="L662" s="9"/>
    </row>
    <row r="663" spans="2:12" x14ac:dyDescent="0.25">
      <c r="B663" s="58"/>
      <c r="C663" s="57" t="s">
        <v>249</v>
      </c>
      <c r="F663" s="9"/>
      <c r="I663" s="9"/>
      <c r="L663" s="9"/>
    </row>
    <row r="664" spans="2:12" x14ac:dyDescent="0.25">
      <c r="B664" s="58"/>
      <c r="C664" s="57" t="s">
        <v>249</v>
      </c>
      <c r="F664" s="9"/>
      <c r="I664" s="9"/>
      <c r="L664" s="9"/>
    </row>
    <row r="665" spans="2:12" x14ac:dyDescent="0.25">
      <c r="B665" s="58"/>
      <c r="C665" s="57" t="s">
        <v>249</v>
      </c>
      <c r="F665" s="9"/>
      <c r="I665" s="9"/>
      <c r="L665" s="9"/>
    </row>
    <row r="666" spans="2:12" x14ac:dyDescent="0.25">
      <c r="B666" s="58"/>
      <c r="C666" s="57" t="s">
        <v>249</v>
      </c>
      <c r="F666" s="9"/>
      <c r="I666" s="9"/>
      <c r="L666" s="9"/>
    </row>
    <row r="667" spans="2:12" x14ac:dyDescent="0.25">
      <c r="B667" s="58"/>
      <c r="C667" s="57" t="s">
        <v>249</v>
      </c>
      <c r="F667" s="9"/>
      <c r="I667" s="9"/>
      <c r="L667" s="9"/>
    </row>
    <row r="668" spans="2:12" x14ac:dyDescent="0.25">
      <c r="B668" s="58"/>
      <c r="C668" s="57" t="s">
        <v>249</v>
      </c>
      <c r="F668" s="9"/>
      <c r="I668" s="9"/>
      <c r="L668" s="9"/>
    </row>
    <row r="669" spans="2:12" x14ac:dyDescent="0.25">
      <c r="B669" s="58"/>
      <c r="C669" s="57" t="s">
        <v>249</v>
      </c>
      <c r="F669" s="9"/>
      <c r="I669" s="9"/>
      <c r="L669" s="9"/>
    </row>
    <row r="670" spans="2:12" x14ac:dyDescent="0.25">
      <c r="B670" s="58"/>
      <c r="C670" s="57" t="s">
        <v>249</v>
      </c>
      <c r="F670" s="9"/>
      <c r="I670" s="9"/>
      <c r="L670" s="9"/>
    </row>
    <row r="671" spans="2:12" x14ac:dyDescent="0.25">
      <c r="B671" s="58"/>
      <c r="C671" s="57" t="s">
        <v>249</v>
      </c>
      <c r="F671" s="9"/>
      <c r="I671" s="9"/>
      <c r="L671" s="9"/>
    </row>
    <row r="672" spans="2:12" x14ac:dyDescent="0.25">
      <c r="B672" s="58"/>
      <c r="C672" s="57" t="s">
        <v>249</v>
      </c>
      <c r="F672" s="9"/>
      <c r="I672" s="9"/>
      <c r="L672" s="9"/>
    </row>
    <row r="673" spans="2:12" x14ac:dyDescent="0.25">
      <c r="B673" s="58"/>
      <c r="C673" s="57" t="s">
        <v>249</v>
      </c>
      <c r="F673" s="9"/>
      <c r="I673" s="9"/>
      <c r="L673" s="9"/>
    </row>
    <row r="674" spans="2:12" x14ac:dyDescent="0.25">
      <c r="B674" s="58"/>
      <c r="C674" s="57" t="s">
        <v>249</v>
      </c>
      <c r="F674" s="9"/>
      <c r="I674" s="9"/>
      <c r="L674" s="9"/>
    </row>
    <row r="675" spans="2:12" x14ac:dyDescent="0.25">
      <c r="B675" s="58"/>
      <c r="C675" s="57" t="s">
        <v>249</v>
      </c>
      <c r="F675" s="9"/>
      <c r="I675" s="9"/>
      <c r="L675" s="9"/>
    </row>
    <row r="676" spans="2:12" x14ac:dyDescent="0.25">
      <c r="B676" s="58"/>
      <c r="C676" s="57" t="s">
        <v>249</v>
      </c>
      <c r="F676" s="9"/>
      <c r="I676" s="9"/>
      <c r="L676" s="9"/>
    </row>
    <row r="677" spans="2:12" x14ac:dyDescent="0.25">
      <c r="B677" s="58"/>
      <c r="C677" s="57" t="s">
        <v>249</v>
      </c>
      <c r="F677" s="9"/>
      <c r="I677" s="9"/>
      <c r="L677" s="9"/>
    </row>
    <row r="678" spans="2:12" x14ac:dyDescent="0.25">
      <c r="B678" s="58"/>
      <c r="C678" s="57" t="s">
        <v>249</v>
      </c>
      <c r="F678" s="9"/>
      <c r="I678" s="9"/>
      <c r="L678" s="9"/>
    </row>
    <row r="679" spans="2:12" x14ac:dyDescent="0.25">
      <c r="B679" s="58"/>
      <c r="C679" s="57" t="s">
        <v>249</v>
      </c>
      <c r="F679" s="9"/>
      <c r="I679" s="9"/>
      <c r="L679" s="9"/>
    </row>
    <row r="680" spans="2:12" x14ac:dyDescent="0.25">
      <c r="B680" s="58"/>
      <c r="C680" s="57" t="s">
        <v>249</v>
      </c>
      <c r="F680" s="9"/>
      <c r="I680" s="9"/>
      <c r="L680" s="9"/>
    </row>
    <row r="681" spans="2:12" x14ac:dyDescent="0.25">
      <c r="B681" s="58"/>
      <c r="C681" s="57" t="s">
        <v>249</v>
      </c>
      <c r="F681" s="9"/>
      <c r="I681" s="9"/>
      <c r="L681" s="9"/>
    </row>
    <row r="682" spans="2:12" x14ac:dyDescent="0.25">
      <c r="B682" s="58"/>
      <c r="C682" s="57" t="s">
        <v>249</v>
      </c>
      <c r="F682" s="9"/>
      <c r="I682" s="9"/>
      <c r="L682" s="9"/>
    </row>
    <row r="683" spans="2:12" x14ac:dyDescent="0.25">
      <c r="B683" s="58"/>
      <c r="C683" s="57" t="s">
        <v>249</v>
      </c>
      <c r="F683" s="9"/>
      <c r="I683" s="9"/>
      <c r="L683" s="9"/>
    </row>
    <row r="684" spans="2:12" x14ac:dyDescent="0.25">
      <c r="B684" s="58"/>
      <c r="C684" s="57" t="s">
        <v>249</v>
      </c>
      <c r="F684" s="9"/>
      <c r="I684" s="9"/>
      <c r="L684" s="9"/>
    </row>
    <row r="685" spans="2:12" x14ac:dyDescent="0.25">
      <c r="B685" s="58"/>
      <c r="C685" s="57" t="s">
        <v>249</v>
      </c>
      <c r="F685" s="9"/>
      <c r="I685" s="9"/>
      <c r="L685" s="9"/>
    </row>
    <row r="686" spans="2:12" x14ac:dyDescent="0.25">
      <c r="B686" s="58"/>
      <c r="C686" s="57" t="s">
        <v>249</v>
      </c>
      <c r="F686" s="9"/>
      <c r="I686" s="9"/>
      <c r="L686" s="9"/>
    </row>
    <row r="687" spans="2:12" x14ac:dyDescent="0.25">
      <c r="B687" s="58"/>
      <c r="C687" s="57" t="s">
        <v>249</v>
      </c>
      <c r="F687" s="9"/>
      <c r="I687" s="9"/>
      <c r="L687" s="9"/>
    </row>
    <row r="688" spans="2:12" x14ac:dyDescent="0.25">
      <c r="B688" s="58"/>
      <c r="C688" s="57" t="s">
        <v>249</v>
      </c>
      <c r="F688" s="9"/>
      <c r="I688" s="9"/>
      <c r="L688" s="9"/>
    </row>
    <row r="689" spans="2:12" x14ac:dyDescent="0.25">
      <c r="B689" s="58"/>
      <c r="C689" s="57" t="s">
        <v>249</v>
      </c>
      <c r="F689" s="9"/>
      <c r="I689" s="9"/>
      <c r="L689" s="9"/>
    </row>
    <row r="690" spans="2:12" x14ac:dyDescent="0.25">
      <c r="B690" s="58"/>
      <c r="C690" s="57" t="s">
        <v>249</v>
      </c>
      <c r="F690" s="9"/>
      <c r="I690" s="9"/>
      <c r="L690" s="9"/>
    </row>
    <row r="691" spans="2:12" x14ac:dyDescent="0.25">
      <c r="B691" s="58"/>
      <c r="C691" s="57" t="s">
        <v>249</v>
      </c>
      <c r="F691" s="9"/>
      <c r="I691" s="9"/>
      <c r="L691" s="9"/>
    </row>
    <row r="692" spans="2:12" x14ac:dyDescent="0.25">
      <c r="B692" s="58"/>
      <c r="C692" s="57" t="s">
        <v>249</v>
      </c>
      <c r="F692" s="9"/>
      <c r="I692" s="9"/>
      <c r="L692" s="9"/>
    </row>
    <row r="693" spans="2:12" x14ac:dyDescent="0.25">
      <c r="B693" s="58"/>
      <c r="C693" s="57" t="s">
        <v>249</v>
      </c>
      <c r="F693" s="9"/>
      <c r="I693" s="9"/>
      <c r="L693" s="9"/>
    </row>
    <row r="694" spans="2:12" x14ac:dyDescent="0.25">
      <c r="B694" s="58"/>
      <c r="C694" s="57" t="s">
        <v>249</v>
      </c>
      <c r="F694" s="9"/>
      <c r="I694" s="9"/>
      <c r="L694" s="9"/>
    </row>
    <row r="695" spans="2:12" x14ac:dyDescent="0.25">
      <c r="B695" s="58"/>
      <c r="C695" s="57" t="s">
        <v>249</v>
      </c>
      <c r="F695" s="9"/>
      <c r="I695" s="9"/>
      <c r="L695" s="9"/>
    </row>
    <row r="696" spans="2:12" x14ac:dyDescent="0.25">
      <c r="B696" s="58"/>
      <c r="C696" s="57" t="s">
        <v>249</v>
      </c>
      <c r="F696" s="9"/>
      <c r="I696" s="9"/>
      <c r="L696" s="9"/>
    </row>
    <row r="697" spans="2:12" x14ac:dyDescent="0.25">
      <c r="B697" s="58"/>
      <c r="C697" s="57" t="s">
        <v>249</v>
      </c>
      <c r="F697" s="9"/>
      <c r="I697" s="9"/>
      <c r="L697" s="9"/>
    </row>
    <row r="698" spans="2:12" x14ac:dyDescent="0.25">
      <c r="B698" s="58"/>
      <c r="C698" s="57" t="s">
        <v>249</v>
      </c>
      <c r="F698" s="9"/>
      <c r="I698" s="9"/>
      <c r="L698" s="9"/>
    </row>
    <row r="699" spans="2:12" x14ac:dyDescent="0.25">
      <c r="B699" s="58"/>
      <c r="C699" s="57" t="s">
        <v>249</v>
      </c>
      <c r="F699" s="9"/>
      <c r="I699" s="9"/>
      <c r="L699" s="9"/>
    </row>
    <row r="700" spans="2:12" x14ac:dyDescent="0.25">
      <c r="B700" s="58"/>
      <c r="C700" s="57" t="s">
        <v>249</v>
      </c>
      <c r="F700" s="9"/>
      <c r="I700" s="9"/>
      <c r="L700" s="9"/>
    </row>
    <row r="701" spans="2:12" x14ac:dyDescent="0.25">
      <c r="B701" s="58"/>
      <c r="C701" s="57" t="s">
        <v>249</v>
      </c>
      <c r="F701" s="9"/>
      <c r="I701" s="9"/>
      <c r="L701" s="9"/>
    </row>
    <row r="702" spans="2:12" x14ac:dyDescent="0.25">
      <c r="B702" s="58"/>
      <c r="C702" s="57" t="s">
        <v>249</v>
      </c>
      <c r="F702" s="9"/>
      <c r="I702" s="9"/>
      <c r="L702" s="9"/>
    </row>
    <row r="703" spans="2:12" x14ac:dyDescent="0.25">
      <c r="B703" s="58"/>
      <c r="C703" s="57" t="s">
        <v>249</v>
      </c>
      <c r="F703" s="9"/>
      <c r="I703" s="9"/>
      <c r="L703" s="9"/>
    </row>
    <row r="704" spans="2:12" x14ac:dyDescent="0.25">
      <c r="B704" s="58"/>
      <c r="C704" s="57" t="s">
        <v>249</v>
      </c>
      <c r="F704" s="9"/>
      <c r="I704" s="9"/>
      <c r="L704" s="9"/>
    </row>
    <row r="705" spans="2:12" x14ac:dyDescent="0.25">
      <c r="B705" s="58"/>
      <c r="C705" s="57" t="s">
        <v>249</v>
      </c>
      <c r="F705" s="9"/>
      <c r="I705" s="9"/>
      <c r="L705" s="9"/>
    </row>
    <row r="706" spans="2:12" x14ac:dyDescent="0.25">
      <c r="B706" s="58"/>
      <c r="C706" s="57" t="s">
        <v>249</v>
      </c>
      <c r="F706" s="9"/>
      <c r="I706" s="9"/>
      <c r="L706" s="9"/>
    </row>
    <row r="707" spans="2:12" x14ac:dyDescent="0.25">
      <c r="B707" s="58"/>
      <c r="C707" s="57" t="s">
        <v>249</v>
      </c>
      <c r="F707" s="9"/>
      <c r="I707" s="9"/>
      <c r="L707" s="9"/>
    </row>
    <row r="708" spans="2:12" x14ac:dyDescent="0.25">
      <c r="B708" s="58"/>
      <c r="C708" s="57" t="s">
        <v>249</v>
      </c>
      <c r="F708" s="9"/>
      <c r="I708" s="9"/>
      <c r="L708" s="9"/>
    </row>
    <row r="709" spans="2:12" x14ac:dyDescent="0.25">
      <c r="B709" s="58"/>
      <c r="C709" s="57" t="s">
        <v>249</v>
      </c>
      <c r="F709" s="9"/>
      <c r="I709" s="9"/>
      <c r="L709" s="9"/>
    </row>
    <row r="710" spans="2:12" x14ac:dyDescent="0.25">
      <c r="B710" s="58"/>
      <c r="C710" s="57" t="s">
        <v>249</v>
      </c>
      <c r="F710" s="9"/>
      <c r="I710" s="9"/>
      <c r="L710" s="9"/>
    </row>
    <row r="711" spans="2:12" x14ac:dyDescent="0.25">
      <c r="B711" s="58"/>
      <c r="C711" s="57" t="s">
        <v>249</v>
      </c>
      <c r="F711" s="9"/>
      <c r="I711" s="9"/>
      <c r="L711" s="9"/>
    </row>
    <row r="712" spans="2:12" x14ac:dyDescent="0.25">
      <c r="B712" s="58"/>
      <c r="C712" s="57" t="s">
        <v>249</v>
      </c>
      <c r="F712" s="9"/>
      <c r="I712" s="9"/>
      <c r="L712" s="9"/>
    </row>
    <row r="713" spans="2:12" x14ac:dyDescent="0.25">
      <c r="B713" s="58"/>
      <c r="C713" s="57" t="s">
        <v>249</v>
      </c>
      <c r="F713" s="9"/>
      <c r="I713" s="9"/>
      <c r="L713" s="9"/>
    </row>
    <row r="714" spans="2:12" x14ac:dyDescent="0.25">
      <c r="B714" s="58"/>
      <c r="C714" s="57" t="s">
        <v>249</v>
      </c>
      <c r="F714" s="9"/>
      <c r="I714" s="9"/>
      <c r="L714" s="9"/>
    </row>
    <row r="715" spans="2:12" x14ac:dyDescent="0.25">
      <c r="B715" s="58"/>
      <c r="C715" s="57" t="s">
        <v>249</v>
      </c>
      <c r="F715" s="9"/>
      <c r="I715" s="9"/>
      <c r="L715" s="9"/>
    </row>
    <row r="716" spans="2:12" x14ac:dyDescent="0.25">
      <c r="B716" s="58"/>
      <c r="C716" s="57" t="s">
        <v>249</v>
      </c>
      <c r="F716" s="9"/>
      <c r="I716" s="9"/>
      <c r="L716" s="9"/>
    </row>
    <row r="717" spans="2:12" x14ac:dyDescent="0.25">
      <c r="B717" s="58"/>
      <c r="C717" s="57" t="s">
        <v>249</v>
      </c>
      <c r="F717" s="9"/>
      <c r="I717" s="9"/>
      <c r="L717" s="9"/>
    </row>
    <row r="718" spans="2:12" x14ac:dyDescent="0.25">
      <c r="B718" s="58"/>
      <c r="C718" s="57" t="s">
        <v>249</v>
      </c>
      <c r="F718" s="9"/>
      <c r="I718" s="9"/>
      <c r="L718" s="9"/>
    </row>
    <row r="719" spans="2:12" x14ac:dyDescent="0.25">
      <c r="B719" s="58"/>
      <c r="C719" s="57" t="s">
        <v>249</v>
      </c>
      <c r="F719" s="9"/>
      <c r="I719" s="9"/>
      <c r="L719" s="9"/>
    </row>
    <row r="720" spans="2:12" x14ac:dyDescent="0.25">
      <c r="B720" s="58"/>
      <c r="C720" s="57" t="s">
        <v>249</v>
      </c>
      <c r="F720" s="9"/>
      <c r="I720" s="9"/>
      <c r="L720" s="9"/>
    </row>
    <row r="721" spans="2:12" x14ac:dyDescent="0.25">
      <c r="B721" s="58"/>
      <c r="C721" s="57" t="s">
        <v>249</v>
      </c>
      <c r="F721" s="9"/>
      <c r="I721" s="9"/>
      <c r="L721" s="9"/>
    </row>
    <row r="722" spans="2:12" x14ac:dyDescent="0.25">
      <c r="B722" s="58"/>
      <c r="C722" s="57" t="s">
        <v>249</v>
      </c>
      <c r="F722" s="9"/>
      <c r="I722" s="9"/>
      <c r="L722" s="9"/>
    </row>
    <row r="723" spans="2:12" x14ac:dyDescent="0.25">
      <c r="B723" s="58"/>
      <c r="C723" s="57" t="s">
        <v>249</v>
      </c>
      <c r="F723" s="9"/>
      <c r="I723" s="9"/>
      <c r="L723" s="9"/>
    </row>
    <row r="724" spans="2:12" x14ac:dyDescent="0.25">
      <c r="B724" s="58"/>
      <c r="C724" s="57" t="s">
        <v>249</v>
      </c>
      <c r="F724" s="9"/>
      <c r="I724" s="9"/>
      <c r="L724" s="9"/>
    </row>
    <row r="725" spans="2:12" x14ac:dyDescent="0.25">
      <c r="B725" s="58"/>
      <c r="C725" s="57" t="s">
        <v>249</v>
      </c>
      <c r="F725" s="9"/>
      <c r="I725" s="9"/>
      <c r="L725" s="9"/>
    </row>
    <row r="726" spans="2:12" x14ac:dyDescent="0.25">
      <c r="B726" s="58"/>
      <c r="C726" s="57" t="s">
        <v>249</v>
      </c>
      <c r="F726" s="9"/>
      <c r="I726" s="9"/>
      <c r="L726" s="9"/>
    </row>
    <row r="727" spans="2:12" x14ac:dyDescent="0.25">
      <c r="B727" s="58"/>
      <c r="C727" s="57" t="s">
        <v>249</v>
      </c>
      <c r="F727" s="9"/>
      <c r="I727" s="9"/>
      <c r="L727" s="9"/>
    </row>
    <row r="728" spans="2:12" x14ac:dyDescent="0.25">
      <c r="B728" s="58"/>
      <c r="C728" s="57" t="s">
        <v>249</v>
      </c>
      <c r="F728" s="9"/>
      <c r="I728" s="9"/>
      <c r="L728" s="9"/>
    </row>
    <row r="729" spans="2:12" x14ac:dyDescent="0.25">
      <c r="B729" s="58"/>
      <c r="C729" s="57" t="s">
        <v>249</v>
      </c>
      <c r="F729" s="9"/>
      <c r="I729" s="9"/>
      <c r="L729" s="9"/>
    </row>
    <row r="730" spans="2:12" x14ac:dyDescent="0.25">
      <c r="B730" s="58"/>
      <c r="C730" s="57" t="s">
        <v>249</v>
      </c>
      <c r="F730" s="9"/>
      <c r="I730" s="9"/>
      <c r="L730" s="9"/>
    </row>
    <row r="731" spans="2:12" x14ac:dyDescent="0.25">
      <c r="B731" s="58"/>
      <c r="C731" s="57" t="s">
        <v>249</v>
      </c>
      <c r="F731" s="9"/>
      <c r="I731" s="9"/>
      <c r="L731" s="9"/>
    </row>
    <row r="732" spans="2:12" x14ac:dyDescent="0.25">
      <c r="B732" s="58"/>
      <c r="C732" s="57" t="s">
        <v>249</v>
      </c>
      <c r="F732" s="9"/>
      <c r="I732" s="9"/>
      <c r="L732" s="9"/>
    </row>
    <row r="733" spans="2:12" x14ac:dyDescent="0.25">
      <c r="B733" s="58"/>
      <c r="C733" s="57" t="s">
        <v>249</v>
      </c>
      <c r="F733" s="9"/>
      <c r="I733" s="9"/>
      <c r="L733" s="9"/>
    </row>
    <row r="734" spans="2:12" x14ac:dyDescent="0.25">
      <c r="B734" s="58"/>
      <c r="C734" s="57" t="s">
        <v>249</v>
      </c>
      <c r="F734" s="9"/>
      <c r="I734" s="9"/>
      <c r="L734" s="9"/>
    </row>
    <row r="735" spans="2:12" x14ac:dyDescent="0.25">
      <c r="B735" s="58"/>
      <c r="C735" s="57" t="s">
        <v>249</v>
      </c>
      <c r="F735" s="9"/>
      <c r="I735" s="9"/>
      <c r="L735" s="9"/>
    </row>
    <row r="736" spans="2:12" x14ac:dyDescent="0.25">
      <c r="B736" s="58"/>
      <c r="C736" s="57" t="s">
        <v>249</v>
      </c>
      <c r="F736" s="9"/>
      <c r="I736" s="9"/>
      <c r="L736" s="9"/>
    </row>
    <row r="737" spans="2:12" x14ac:dyDescent="0.25">
      <c r="B737" s="58"/>
      <c r="C737" s="57" t="s">
        <v>249</v>
      </c>
      <c r="F737" s="9"/>
      <c r="I737" s="9"/>
      <c r="L737" s="9"/>
    </row>
    <row r="738" spans="2:12" x14ac:dyDescent="0.25">
      <c r="B738" s="58"/>
      <c r="C738" s="57" t="s">
        <v>249</v>
      </c>
      <c r="F738" s="9"/>
      <c r="I738" s="9"/>
      <c r="L738" s="9"/>
    </row>
    <row r="739" spans="2:12" x14ac:dyDescent="0.25">
      <c r="B739" s="58"/>
      <c r="C739" s="57" t="s">
        <v>249</v>
      </c>
      <c r="F739" s="9"/>
      <c r="I739" s="9"/>
      <c r="L739" s="9"/>
    </row>
    <row r="740" spans="2:12" x14ac:dyDescent="0.25">
      <c r="B740" s="58"/>
      <c r="C740" s="57" t="s">
        <v>249</v>
      </c>
      <c r="F740" s="9"/>
      <c r="I740" s="9"/>
      <c r="L740" s="9"/>
    </row>
    <row r="741" spans="2:12" x14ac:dyDescent="0.25">
      <c r="B741" s="58"/>
      <c r="C741" s="57" t="s">
        <v>249</v>
      </c>
      <c r="F741" s="9"/>
      <c r="I741" s="9"/>
      <c r="L741" s="9"/>
    </row>
    <row r="742" spans="2:12" x14ac:dyDescent="0.25">
      <c r="B742" s="58"/>
      <c r="C742" s="57" t="s">
        <v>249</v>
      </c>
      <c r="F742" s="9"/>
      <c r="I742" s="9"/>
      <c r="L742" s="9"/>
    </row>
    <row r="743" spans="2:12" x14ac:dyDescent="0.25">
      <c r="B743" s="58"/>
      <c r="C743" s="57" t="s">
        <v>249</v>
      </c>
      <c r="F743" s="9"/>
      <c r="I743" s="9"/>
      <c r="L743" s="9"/>
    </row>
    <row r="744" spans="2:12" x14ac:dyDescent="0.25">
      <c r="B744" s="58"/>
      <c r="C744" s="57" t="s">
        <v>249</v>
      </c>
      <c r="F744" s="9"/>
      <c r="I744" s="9"/>
      <c r="L744" s="9"/>
    </row>
    <row r="745" spans="2:12" x14ac:dyDescent="0.25">
      <c r="B745" s="58"/>
      <c r="C745" s="57" t="s">
        <v>249</v>
      </c>
      <c r="F745" s="9"/>
      <c r="I745" s="9"/>
      <c r="L745" s="9"/>
    </row>
    <row r="746" spans="2:12" x14ac:dyDescent="0.25">
      <c r="B746" s="58"/>
      <c r="C746" s="57" t="s">
        <v>249</v>
      </c>
      <c r="F746" s="9"/>
      <c r="I746" s="9"/>
      <c r="L746" s="9"/>
    </row>
    <row r="747" spans="2:12" x14ac:dyDescent="0.25">
      <c r="B747" s="58"/>
      <c r="C747" s="57" t="s">
        <v>249</v>
      </c>
      <c r="F747" s="9"/>
      <c r="I747" s="9"/>
      <c r="L747" s="9"/>
    </row>
    <row r="748" spans="2:12" x14ac:dyDescent="0.25">
      <c r="B748" s="58"/>
      <c r="C748" s="57" t="s">
        <v>249</v>
      </c>
      <c r="F748" s="9"/>
      <c r="I748" s="9"/>
      <c r="L748" s="9"/>
    </row>
    <row r="749" spans="2:12" x14ac:dyDescent="0.25">
      <c r="B749" s="58"/>
      <c r="C749" s="57" t="s">
        <v>249</v>
      </c>
      <c r="F749" s="9"/>
      <c r="I749" s="9"/>
      <c r="L749" s="9"/>
    </row>
    <row r="750" spans="2:12" x14ac:dyDescent="0.25">
      <c r="B750" s="58"/>
      <c r="C750" s="57" t="s">
        <v>249</v>
      </c>
      <c r="F750" s="9"/>
      <c r="I750" s="9"/>
      <c r="L750" s="9"/>
    </row>
    <row r="751" spans="2:12" x14ac:dyDescent="0.25">
      <c r="B751" s="58"/>
      <c r="C751" s="57" t="s">
        <v>249</v>
      </c>
      <c r="F751" s="9"/>
      <c r="I751" s="9"/>
      <c r="L751" s="9"/>
    </row>
    <row r="752" spans="2:12" x14ac:dyDescent="0.25">
      <c r="B752" s="58"/>
      <c r="C752" s="57" t="s">
        <v>249</v>
      </c>
      <c r="F752" s="9"/>
      <c r="I752" s="9"/>
      <c r="L752" s="9"/>
    </row>
    <row r="753" spans="2:12" x14ac:dyDescent="0.25">
      <c r="B753" s="58"/>
      <c r="C753" s="57" t="s">
        <v>249</v>
      </c>
      <c r="F753" s="9"/>
      <c r="I753" s="9"/>
      <c r="L753" s="9"/>
    </row>
    <row r="754" spans="2:12" x14ac:dyDescent="0.25">
      <c r="B754" s="58"/>
      <c r="C754" s="57" t="s">
        <v>249</v>
      </c>
      <c r="F754" s="9"/>
      <c r="I754" s="9"/>
      <c r="L754" s="9"/>
    </row>
    <row r="755" spans="2:12" x14ac:dyDescent="0.25">
      <c r="B755" s="58"/>
      <c r="C755" s="57" t="s">
        <v>249</v>
      </c>
      <c r="F755" s="9"/>
      <c r="I755" s="9"/>
      <c r="L755" s="9"/>
    </row>
    <row r="756" spans="2:12" x14ac:dyDescent="0.25">
      <c r="B756" s="58"/>
      <c r="C756" s="57" t="s">
        <v>249</v>
      </c>
      <c r="F756" s="9"/>
      <c r="I756" s="9"/>
      <c r="L756" s="9"/>
    </row>
    <row r="757" spans="2:12" x14ac:dyDescent="0.25">
      <c r="B757" s="58"/>
      <c r="C757" s="57" t="s">
        <v>249</v>
      </c>
      <c r="F757" s="9"/>
      <c r="I757" s="9"/>
      <c r="L757" s="9"/>
    </row>
    <row r="758" spans="2:12" x14ac:dyDescent="0.25">
      <c r="B758" s="58"/>
      <c r="C758" s="57" t="s">
        <v>249</v>
      </c>
      <c r="F758" s="9"/>
      <c r="I758" s="9"/>
      <c r="L758" s="9"/>
    </row>
    <row r="759" spans="2:12" x14ac:dyDescent="0.25">
      <c r="B759" s="58"/>
      <c r="C759" s="57" t="s">
        <v>249</v>
      </c>
      <c r="F759" s="9"/>
      <c r="I759" s="9"/>
      <c r="L759" s="9"/>
    </row>
    <row r="760" spans="2:12" x14ac:dyDescent="0.25">
      <c r="B760" s="58"/>
      <c r="C760" s="57" t="s">
        <v>249</v>
      </c>
      <c r="F760" s="9"/>
      <c r="I760" s="9"/>
      <c r="L760" s="9"/>
    </row>
    <row r="761" spans="2:12" x14ac:dyDescent="0.25">
      <c r="B761" s="58"/>
      <c r="C761" s="57" t="s">
        <v>249</v>
      </c>
      <c r="F761" s="9"/>
      <c r="I761" s="9"/>
      <c r="L761" s="9"/>
    </row>
    <row r="762" spans="2:12" x14ac:dyDescent="0.25">
      <c r="B762" s="58"/>
      <c r="C762" s="57" t="s">
        <v>249</v>
      </c>
      <c r="F762" s="9"/>
      <c r="I762" s="9"/>
      <c r="L762" s="9"/>
    </row>
    <row r="763" spans="2:12" x14ac:dyDescent="0.25">
      <c r="B763" s="58"/>
      <c r="C763" s="57" t="s">
        <v>249</v>
      </c>
      <c r="F763" s="9"/>
      <c r="I763" s="9"/>
      <c r="L763" s="9"/>
    </row>
    <row r="764" spans="2:12" x14ac:dyDescent="0.25">
      <c r="B764" s="58"/>
      <c r="C764" s="57" t="s">
        <v>249</v>
      </c>
      <c r="F764" s="9"/>
      <c r="I764" s="9"/>
      <c r="L764" s="9"/>
    </row>
    <row r="765" spans="2:12" x14ac:dyDescent="0.25">
      <c r="B765" s="58"/>
      <c r="C765" s="57" t="s">
        <v>249</v>
      </c>
      <c r="F765" s="9"/>
      <c r="I765" s="9"/>
      <c r="L765" s="9"/>
    </row>
    <row r="766" spans="2:12" x14ac:dyDescent="0.25">
      <c r="B766" s="58"/>
      <c r="C766" s="57" t="s">
        <v>249</v>
      </c>
      <c r="F766" s="9"/>
      <c r="I766" s="9"/>
      <c r="L766" s="9"/>
    </row>
    <row r="767" spans="2:12" x14ac:dyDescent="0.25">
      <c r="B767" s="58"/>
      <c r="C767" s="57" t="s">
        <v>249</v>
      </c>
      <c r="F767" s="9"/>
      <c r="I767" s="9"/>
      <c r="L767" s="9"/>
    </row>
    <row r="768" spans="2:12" x14ac:dyDescent="0.25">
      <c r="B768" s="58"/>
      <c r="C768" s="57" t="s">
        <v>249</v>
      </c>
      <c r="F768" s="9"/>
      <c r="I768" s="9"/>
      <c r="L768" s="9"/>
    </row>
    <row r="769" spans="2:12" x14ac:dyDescent="0.25">
      <c r="B769" s="58"/>
      <c r="C769" s="57" t="s">
        <v>249</v>
      </c>
      <c r="F769" s="9"/>
      <c r="I769" s="9"/>
      <c r="L769" s="9"/>
    </row>
    <row r="770" spans="2:12" x14ac:dyDescent="0.25">
      <c r="B770" s="58"/>
      <c r="C770" s="57" t="s">
        <v>249</v>
      </c>
      <c r="F770" s="9"/>
      <c r="I770" s="9"/>
      <c r="L770" s="9"/>
    </row>
    <row r="771" spans="2:12" x14ac:dyDescent="0.25">
      <c r="B771" s="58"/>
      <c r="C771" s="57" t="s">
        <v>249</v>
      </c>
      <c r="F771" s="9"/>
      <c r="I771" s="9"/>
      <c r="L771" s="9"/>
    </row>
    <row r="772" spans="2:12" x14ac:dyDescent="0.25">
      <c r="B772" s="58"/>
      <c r="C772" s="57" t="s">
        <v>249</v>
      </c>
      <c r="F772" s="9"/>
      <c r="I772" s="9"/>
      <c r="L772" s="9"/>
    </row>
    <row r="773" spans="2:12" x14ac:dyDescent="0.25">
      <c r="B773" s="58"/>
      <c r="C773" s="57" t="s">
        <v>249</v>
      </c>
      <c r="F773" s="9"/>
      <c r="I773" s="9"/>
      <c r="L773" s="9"/>
    </row>
    <row r="774" spans="2:12" x14ac:dyDescent="0.25">
      <c r="B774" s="58"/>
      <c r="C774" s="57" t="s">
        <v>249</v>
      </c>
      <c r="F774" s="9"/>
      <c r="I774" s="9"/>
      <c r="L774" s="9"/>
    </row>
    <row r="775" spans="2:12" x14ac:dyDescent="0.25">
      <c r="B775" s="58"/>
      <c r="C775" s="57" t="s">
        <v>249</v>
      </c>
      <c r="F775" s="9"/>
      <c r="I775" s="9"/>
      <c r="L775" s="9"/>
    </row>
    <row r="776" spans="2:12" x14ac:dyDescent="0.25">
      <c r="B776" s="58"/>
      <c r="C776" s="57" t="s">
        <v>249</v>
      </c>
      <c r="F776" s="9"/>
      <c r="I776" s="9"/>
      <c r="L776" s="9"/>
    </row>
    <row r="777" spans="2:12" x14ac:dyDescent="0.25">
      <c r="B777" s="58"/>
      <c r="C777" s="57" t="s">
        <v>249</v>
      </c>
      <c r="F777" s="9"/>
      <c r="I777" s="9"/>
      <c r="L777" s="9"/>
    </row>
    <row r="778" spans="2:12" x14ac:dyDescent="0.25">
      <c r="B778" s="58"/>
      <c r="C778" s="57" t="s">
        <v>249</v>
      </c>
      <c r="F778" s="9"/>
      <c r="I778" s="9"/>
      <c r="L778" s="9"/>
    </row>
    <row r="779" spans="2:12" x14ac:dyDescent="0.25">
      <c r="B779" s="58"/>
      <c r="C779" s="57" t="s">
        <v>249</v>
      </c>
      <c r="F779" s="9"/>
      <c r="I779" s="9"/>
      <c r="L779" s="9"/>
    </row>
    <row r="780" spans="2:12" x14ac:dyDescent="0.25">
      <c r="B780" s="58"/>
      <c r="C780" s="57" t="s">
        <v>249</v>
      </c>
      <c r="F780" s="9"/>
      <c r="I780" s="9"/>
      <c r="L780" s="9"/>
    </row>
    <row r="781" spans="2:12" x14ac:dyDescent="0.25">
      <c r="B781" s="58"/>
      <c r="C781" s="57" t="s">
        <v>249</v>
      </c>
      <c r="F781" s="9"/>
      <c r="I781" s="9"/>
      <c r="L781" s="9"/>
    </row>
    <row r="782" spans="2:12" x14ac:dyDescent="0.25">
      <c r="B782" s="58"/>
      <c r="C782" s="57" t="s">
        <v>249</v>
      </c>
      <c r="F782" s="9"/>
      <c r="I782" s="9"/>
      <c r="L782" s="9"/>
    </row>
    <row r="783" spans="2:12" x14ac:dyDescent="0.25">
      <c r="B783" s="58"/>
      <c r="C783" s="57" t="s">
        <v>249</v>
      </c>
      <c r="F783" s="9"/>
      <c r="I783" s="9"/>
      <c r="L783" s="9"/>
    </row>
    <row r="784" spans="2:12" x14ac:dyDescent="0.25">
      <c r="B784" s="58"/>
      <c r="C784" s="57" t="s">
        <v>249</v>
      </c>
      <c r="F784" s="9"/>
      <c r="I784" s="9"/>
      <c r="L784" s="9"/>
    </row>
    <row r="785" spans="2:12" x14ac:dyDescent="0.25">
      <c r="B785" s="58"/>
      <c r="C785" s="57" t="s">
        <v>249</v>
      </c>
      <c r="F785" s="9"/>
      <c r="I785" s="9"/>
      <c r="L785" s="9"/>
    </row>
    <row r="786" spans="2:12" x14ac:dyDescent="0.25">
      <c r="B786" s="58"/>
      <c r="C786" s="57" t="s">
        <v>249</v>
      </c>
      <c r="F786" s="9"/>
      <c r="I786" s="9"/>
      <c r="L786" s="9"/>
    </row>
    <row r="787" spans="2:12" x14ac:dyDescent="0.25">
      <c r="B787" s="58"/>
      <c r="C787" s="57" t="s">
        <v>249</v>
      </c>
      <c r="F787" s="9"/>
      <c r="I787" s="9"/>
      <c r="L787" s="9"/>
    </row>
    <row r="788" spans="2:12" x14ac:dyDescent="0.25">
      <c r="B788" s="58"/>
      <c r="C788" s="57" t="s">
        <v>249</v>
      </c>
      <c r="F788" s="9"/>
      <c r="I788" s="9"/>
      <c r="L788" s="9"/>
    </row>
    <row r="789" spans="2:12" x14ac:dyDescent="0.25">
      <c r="B789" s="58"/>
      <c r="C789" s="57" t="s">
        <v>249</v>
      </c>
      <c r="F789" s="9"/>
      <c r="I789" s="9"/>
      <c r="L789" s="9"/>
    </row>
    <row r="790" spans="2:12" x14ac:dyDescent="0.25">
      <c r="B790" s="58"/>
      <c r="C790" s="57" t="s">
        <v>249</v>
      </c>
      <c r="F790" s="9"/>
      <c r="I790" s="9"/>
      <c r="L790" s="9"/>
    </row>
    <row r="791" spans="2:12" x14ac:dyDescent="0.25">
      <c r="B791" s="58"/>
      <c r="C791" s="57" t="s">
        <v>249</v>
      </c>
      <c r="F791" s="9"/>
      <c r="I791" s="9"/>
      <c r="L791" s="9"/>
    </row>
    <row r="792" spans="2:12" x14ac:dyDescent="0.25">
      <c r="B792" s="58"/>
      <c r="C792" s="57" t="s">
        <v>249</v>
      </c>
      <c r="F792" s="9"/>
      <c r="I792" s="9"/>
      <c r="L792" s="9"/>
    </row>
    <row r="793" spans="2:12" x14ac:dyDescent="0.25">
      <c r="B793" s="58"/>
      <c r="C793" s="57" t="s">
        <v>249</v>
      </c>
      <c r="F793" s="9"/>
      <c r="I793" s="9"/>
      <c r="L793" s="9"/>
    </row>
    <row r="794" spans="2:12" x14ac:dyDescent="0.25">
      <c r="B794" s="58"/>
      <c r="C794" s="57" t="s">
        <v>249</v>
      </c>
      <c r="F794" s="9"/>
      <c r="I794" s="9"/>
      <c r="L794" s="9"/>
    </row>
    <row r="795" spans="2:12" x14ac:dyDescent="0.25">
      <c r="B795" s="58"/>
      <c r="C795" s="57" t="s">
        <v>249</v>
      </c>
      <c r="F795" s="9"/>
      <c r="I795" s="9"/>
      <c r="L795" s="9"/>
    </row>
    <row r="796" spans="2:12" x14ac:dyDescent="0.25">
      <c r="B796" s="58"/>
      <c r="C796" s="57" t="s">
        <v>249</v>
      </c>
      <c r="F796" s="9"/>
      <c r="I796" s="9"/>
      <c r="L796" s="9"/>
    </row>
    <row r="797" spans="2:12" x14ac:dyDescent="0.25">
      <c r="B797" s="58"/>
      <c r="C797" s="57" t="s">
        <v>249</v>
      </c>
      <c r="F797" s="9"/>
      <c r="I797" s="9"/>
      <c r="L797" s="9"/>
    </row>
    <row r="798" spans="2:12" x14ac:dyDescent="0.25">
      <c r="B798" s="58"/>
      <c r="C798" s="57" t="s">
        <v>249</v>
      </c>
      <c r="F798" s="9"/>
      <c r="I798" s="9"/>
      <c r="L798" s="9"/>
    </row>
    <row r="799" spans="2:12" x14ac:dyDescent="0.25">
      <c r="B799" s="58"/>
      <c r="C799" s="57" t="s">
        <v>249</v>
      </c>
      <c r="F799" s="9"/>
      <c r="I799" s="9"/>
      <c r="L799" s="9"/>
    </row>
    <row r="800" spans="2:12" x14ac:dyDescent="0.25">
      <c r="B800" s="58"/>
      <c r="C800" s="57" t="s">
        <v>249</v>
      </c>
      <c r="F800" s="9"/>
      <c r="I800" s="9"/>
      <c r="L800" s="9"/>
    </row>
    <row r="801" spans="2:12" x14ac:dyDescent="0.25">
      <c r="B801" s="58"/>
      <c r="C801" s="57" t="s">
        <v>249</v>
      </c>
      <c r="F801" s="9"/>
      <c r="I801" s="9"/>
      <c r="L801" s="9"/>
    </row>
    <row r="802" spans="2:12" x14ac:dyDescent="0.25">
      <c r="B802" s="58"/>
      <c r="C802" s="57" t="s">
        <v>249</v>
      </c>
      <c r="F802" s="9"/>
      <c r="I802" s="9"/>
      <c r="L802" s="9"/>
    </row>
    <row r="803" spans="2:12" x14ac:dyDescent="0.25">
      <c r="B803" s="58"/>
      <c r="C803" s="57" t="s">
        <v>249</v>
      </c>
      <c r="F803" s="9"/>
      <c r="I803" s="9"/>
      <c r="L803" s="9"/>
    </row>
    <row r="804" spans="2:12" x14ac:dyDescent="0.25">
      <c r="B804" s="58"/>
      <c r="C804" s="57" t="s">
        <v>249</v>
      </c>
      <c r="F804" s="9"/>
      <c r="I804" s="9"/>
      <c r="L804" s="9"/>
    </row>
    <row r="805" spans="2:12" x14ac:dyDescent="0.25">
      <c r="B805" s="58"/>
      <c r="C805" s="57" t="s">
        <v>249</v>
      </c>
      <c r="F805" s="9"/>
      <c r="I805" s="9"/>
      <c r="L805" s="9"/>
    </row>
    <row r="806" spans="2:12" x14ac:dyDescent="0.25">
      <c r="B806" s="58"/>
      <c r="C806" s="57" t="s">
        <v>249</v>
      </c>
      <c r="F806" s="9"/>
      <c r="I806" s="9"/>
      <c r="L806" s="9"/>
    </row>
    <row r="807" spans="2:12" x14ac:dyDescent="0.25">
      <c r="B807" s="58"/>
      <c r="C807" s="57" t="s">
        <v>249</v>
      </c>
      <c r="F807" s="9"/>
      <c r="I807" s="9"/>
      <c r="L807" s="9"/>
    </row>
    <row r="808" spans="2:12" x14ac:dyDescent="0.25">
      <c r="B808" s="58"/>
      <c r="C808" s="57" t="s">
        <v>249</v>
      </c>
      <c r="F808" s="9"/>
      <c r="I808" s="9"/>
      <c r="L808" s="9"/>
    </row>
    <row r="809" spans="2:12" x14ac:dyDescent="0.25">
      <c r="B809" s="58"/>
      <c r="C809" s="57" t="s">
        <v>249</v>
      </c>
      <c r="F809" s="9"/>
      <c r="I809" s="9"/>
      <c r="L809" s="9"/>
    </row>
    <row r="810" spans="2:12" x14ac:dyDescent="0.25">
      <c r="B810" s="58"/>
      <c r="C810" s="57" t="s">
        <v>249</v>
      </c>
      <c r="F810" s="9"/>
      <c r="I810" s="9"/>
      <c r="L810" s="9"/>
    </row>
    <row r="811" spans="2:12" x14ac:dyDescent="0.25">
      <c r="B811" s="58"/>
      <c r="C811" s="57" t="s">
        <v>249</v>
      </c>
      <c r="F811" s="9"/>
      <c r="I811" s="9"/>
      <c r="L811" s="9"/>
    </row>
    <row r="812" spans="2:12" x14ac:dyDescent="0.25">
      <c r="B812" s="58"/>
      <c r="C812" s="57" t="s">
        <v>249</v>
      </c>
      <c r="F812" s="9"/>
      <c r="I812" s="9"/>
      <c r="L812" s="9"/>
    </row>
    <row r="813" spans="2:12" x14ac:dyDescent="0.25">
      <c r="B813" s="58"/>
      <c r="C813" s="57" t="s">
        <v>249</v>
      </c>
      <c r="F813" s="9"/>
      <c r="I813" s="9"/>
      <c r="L813" s="9"/>
    </row>
    <row r="814" spans="2:12" x14ac:dyDescent="0.25">
      <c r="B814" s="58"/>
      <c r="C814" s="57" t="s">
        <v>249</v>
      </c>
      <c r="F814" s="9"/>
      <c r="I814" s="9"/>
      <c r="L814" s="9"/>
    </row>
    <row r="815" spans="2:12" x14ac:dyDescent="0.25">
      <c r="B815" s="58"/>
      <c r="C815" s="57" t="s">
        <v>249</v>
      </c>
      <c r="F815" s="9"/>
      <c r="I815" s="9"/>
      <c r="L815" s="9"/>
    </row>
    <row r="816" spans="2:12" x14ac:dyDescent="0.25">
      <c r="B816" s="58"/>
      <c r="C816" s="57" t="s">
        <v>249</v>
      </c>
      <c r="F816" s="9"/>
      <c r="I816" s="9"/>
      <c r="L816" s="9"/>
    </row>
    <row r="817" spans="2:12" x14ac:dyDescent="0.25">
      <c r="B817" s="58"/>
      <c r="C817" s="57" t="s">
        <v>249</v>
      </c>
      <c r="F817" s="9"/>
      <c r="I817" s="9"/>
      <c r="L817" s="9"/>
    </row>
    <row r="818" spans="2:12" x14ac:dyDescent="0.25">
      <c r="B818" s="58"/>
      <c r="C818" s="57" t="s">
        <v>249</v>
      </c>
      <c r="F818" s="9"/>
      <c r="I818" s="9"/>
      <c r="L818" s="9"/>
    </row>
    <row r="819" spans="2:12" x14ac:dyDescent="0.25">
      <c r="B819" s="58"/>
      <c r="C819" s="57" t="s">
        <v>249</v>
      </c>
      <c r="F819" s="9"/>
      <c r="I819" s="9"/>
      <c r="L819" s="9"/>
    </row>
    <row r="820" spans="2:12" x14ac:dyDescent="0.25">
      <c r="B820" s="58"/>
      <c r="C820" s="57" t="s">
        <v>249</v>
      </c>
      <c r="F820" s="9"/>
      <c r="I820" s="9"/>
      <c r="L820" s="9"/>
    </row>
    <row r="821" spans="2:12" x14ac:dyDescent="0.25">
      <c r="B821" s="58"/>
      <c r="C821" s="57" t="s">
        <v>249</v>
      </c>
      <c r="F821" s="9"/>
      <c r="I821" s="9"/>
      <c r="L821" s="9"/>
    </row>
    <row r="822" spans="2:12" x14ac:dyDescent="0.25">
      <c r="B822" s="58"/>
      <c r="C822" s="57" t="s">
        <v>249</v>
      </c>
      <c r="F822" s="9"/>
      <c r="I822" s="9"/>
      <c r="L822" s="9"/>
    </row>
    <row r="823" spans="2:12" x14ac:dyDescent="0.25">
      <c r="B823" s="58"/>
      <c r="C823" s="57" t="s">
        <v>249</v>
      </c>
      <c r="F823" s="9"/>
      <c r="I823" s="9"/>
      <c r="L823" s="9"/>
    </row>
    <row r="824" spans="2:12" x14ac:dyDescent="0.25">
      <c r="B824" s="58"/>
      <c r="C824" s="57" t="s">
        <v>249</v>
      </c>
      <c r="F824" s="9"/>
      <c r="I824" s="9"/>
      <c r="L824" s="9"/>
    </row>
    <row r="825" spans="2:12" x14ac:dyDescent="0.25">
      <c r="B825" s="58"/>
      <c r="C825" s="57" t="s">
        <v>249</v>
      </c>
      <c r="F825" s="9"/>
      <c r="I825" s="9"/>
      <c r="L825" s="9"/>
    </row>
    <row r="826" spans="2:12" x14ac:dyDescent="0.25">
      <c r="B826" s="58"/>
      <c r="C826" s="57" t="s">
        <v>249</v>
      </c>
      <c r="F826" s="9"/>
      <c r="I826" s="9"/>
      <c r="L826" s="9"/>
    </row>
    <row r="827" spans="2:12" x14ac:dyDescent="0.25">
      <c r="B827" s="58"/>
      <c r="C827" s="57" t="s">
        <v>249</v>
      </c>
      <c r="F827" s="9"/>
      <c r="I827" s="9"/>
      <c r="L827" s="9"/>
    </row>
    <row r="828" spans="2:12" x14ac:dyDescent="0.25">
      <c r="B828" s="58"/>
      <c r="C828" s="57" t="s">
        <v>249</v>
      </c>
      <c r="F828" s="9"/>
      <c r="I828" s="9"/>
      <c r="L828" s="9"/>
    </row>
    <row r="829" spans="2:12" x14ac:dyDescent="0.25">
      <c r="B829" s="58"/>
      <c r="C829" s="57" t="s">
        <v>249</v>
      </c>
      <c r="F829" s="9"/>
      <c r="I829" s="9"/>
      <c r="L829" s="9"/>
    </row>
    <row r="830" spans="2:12" x14ac:dyDescent="0.25">
      <c r="B830" s="58"/>
      <c r="C830" s="57" t="s">
        <v>249</v>
      </c>
      <c r="F830" s="9"/>
      <c r="I830" s="9"/>
      <c r="L830" s="9"/>
    </row>
    <row r="831" spans="2:12" x14ac:dyDescent="0.25">
      <c r="B831" s="58"/>
      <c r="C831" s="57" t="s">
        <v>249</v>
      </c>
      <c r="F831" s="9"/>
      <c r="I831" s="9"/>
      <c r="L831" s="9"/>
    </row>
    <row r="832" spans="2:12" x14ac:dyDescent="0.25">
      <c r="B832" s="58"/>
      <c r="C832" s="57" t="s">
        <v>249</v>
      </c>
      <c r="F832" s="9"/>
      <c r="I832" s="9"/>
      <c r="L832" s="9"/>
    </row>
    <row r="833" spans="2:12" x14ac:dyDescent="0.25">
      <c r="B833" s="58"/>
      <c r="C833" s="57" t="s">
        <v>249</v>
      </c>
      <c r="F833" s="9"/>
      <c r="I833" s="9"/>
      <c r="L833" s="9"/>
    </row>
    <row r="834" spans="2:12" x14ac:dyDescent="0.25">
      <c r="B834" s="58"/>
      <c r="C834" s="57" t="s">
        <v>249</v>
      </c>
      <c r="F834" s="9"/>
      <c r="I834" s="9"/>
      <c r="L834" s="9"/>
    </row>
    <row r="835" spans="2:12" x14ac:dyDescent="0.25">
      <c r="B835" s="58"/>
      <c r="C835" s="57" t="s">
        <v>249</v>
      </c>
      <c r="F835" s="9"/>
      <c r="I835" s="9"/>
      <c r="L835" s="9"/>
    </row>
    <row r="836" spans="2:12" x14ac:dyDescent="0.25">
      <c r="B836" s="58"/>
      <c r="C836" s="57" t="s">
        <v>249</v>
      </c>
      <c r="F836" s="9"/>
      <c r="I836" s="9"/>
      <c r="L836" s="9"/>
    </row>
    <row r="837" spans="2:12" x14ac:dyDescent="0.25">
      <c r="B837" s="58"/>
      <c r="C837" s="57" t="s">
        <v>249</v>
      </c>
      <c r="F837" s="9"/>
      <c r="I837" s="9"/>
      <c r="L837" s="9"/>
    </row>
    <row r="838" spans="2:12" x14ac:dyDescent="0.25">
      <c r="B838" s="58"/>
      <c r="C838" s="57" t="s">
        <v>249</v>
      </c>
      <c r="F838" s="9"/>
      <c r="I838" s="9"/>
      <c r="L838" s="9"/>
    </row>
    <row r="839" spans="2:12" x14ac:dyDescent="0.25">
      <c r="B839" s="58"/>
      <c r="C839" s="57" t="s">
        <v>249</v>
      </c>
      <c r="F839" s="9"/>
      <c r="I839" s="9"/>
      <c r="L839" s="9"/>
    </row>
    <row r="840" spans="2:12" x14ac:dyDescent="0.25">
      <c r="B840" s="58"/>
      <c r="C840" s="57" t="s">
        <v>249</v>
      </c>
      <c r="F840" s="9"/>
      <c r="I840" s="9"/>
      <c r="L840" s="9"/>
    </row>
    <row r="841" spans="2:12" x14ac:dyDescent="0.25">
      <c r="B841" s="58"/>
      <c r="C841" s="57" t="s">
        <v>249</v>
      </c>
      <c r="F841" s="9"/>
      <c r="I841" s="9"/>
      <c r="L841" s="9"/>
    </row>
    <row r="842" spans="2:12" x14ac:dyDescent="0.25">
      <c r="B842" s="58"/>
      <c r="C842" s="57" t="s">
        <v>249</v>
      </c>
      <c r="F842" s="9"/>
      <c r="I842" s="9"/>
      <c r="L842" s="9"/>
    </row>
    <row r="843" spans="2:12" x14ac:dyDescent="0.25">
      <c r="B843" s="58"/>
      <c r="C843" s="57" t="s">
        <v>249</v>
      </c>
      <c r="F843" s="9"/>
      <c r="I843" s="9"/>
      <c r="L843" s="9"/>
    </row>
    <row r="844" spans="2:12" x14ac:dyDescent="0.25">
      <c r="B844" s="58"/>
      <c r="C844" s="57" t="s">
        <v>249</v>
      </c>
      <c r="F844" s="9"/>
      <c r="I844" s="9"/>
      <c r="L844" s="9"/>
    </row>
    <row r="845" spans="2:12" x14ac:dyDescent="0.25">
      <c r="B845" s="58"/>
      <c r="C845" s="57" t="s">
        <v>249</v>
      </c>
      <c r="F845" s="9"/>
      <c r="I845" s="9"/>
      <c r="L845" s="9"/>
    </row>
    <row r="846" spans="2:12" x14ac:dyDescent="0.25">
      <c r="B846" s="58"/>
      <c r="C846" s="57" t="s">
        <v>249</v>
      </c>
      <c r="F846" s="9"/>
      <c r="I846" s="9"/>
      <c r="L846" s="9"/>
    </row>
    <row r="847" spans="2:12" x14ac:dyDescent="0.25">
      <c r="B847" s="58"/>
      <c r="C847" s="57" t="s">
        <v>249</v>
      </c>
      <c r="F847" s="9"/>
      <c r="I847" s="9"/>
      <c r="L847" s="9"/>
    </row>
    <row r="848" spans="2:12" x14ac:dyDescent="0.25">
      <c r="B848" s="58"/>
      <c r="C848" s="57" t="s">
        <v>249</v>
      </c>
      <c r="F848" s="9"/>
      <c r="I848" s="9"/>
      <c r="L848" s="9"/>
    </row>
    <row r="849" spans="2:12" x14ac:dyDescent="0.25">
      <c r="B849" s="58"/>
      <c r="C849" s="57" t="s">
        <v>249</v>
      </c>
      <c r="F849" s="9"/>
      <c r="I849" s="9"/>
      <c r="L849" s="9"/>
    </row>
    <row r="850" spans="2:12" x14ac:dyDescent="0.25">
      <c r="B850" s="58"/>
      <c r="C850" s="57" t="s">
        <v>249</v>
      </c>
      <c r="F850" s="9"/>
      <c r="I850" s="9"/>
      <c r="L850" s="9"/>
    </row>
    <row r="851" spans="2:12" x14ac:dyDescent="0.25">
      <c r="B851" s="58"/>
      <c r="C851" s="57" t="s">
        <v>249</v>
      </c>
      <c r="F851" s="9"/>
      <c r="I851" s="9"/>
      <c r="L851" s="9"/>
    </row>
    <row r="852" spans="2:12" x14ac:dyDescent="0.25">
      <c r="B852" s="58"/>
      <c r="C852" s="57" t="s">
        <v>249</v>
      </c>
      <c r="F852" s="9"/>
      <c r="I852" s="9"/>
      <c r="L852" s="9"/>
    </row>
    <row r="853" spans="2:12" x14ac:dyDescent="0.25">
      <c r="B853" s="58"/>
      <c r="C853" s="57" t="s">
        <v>249</v>
      </c>
      <c r="F853" s="9"/>
      <c r="I853" s="9"/>
      <c r="L853" s="9"/>
    </row>
    <row r="854" spans="2:12" x14ac:dyDescent="0.25">
      <c r="B854" s="58"/>
      <c r="C854" s="57" t="s">
        <v>249</v>
      </c>
      <c r="F854" s="9"/>
      <c r="I854" s="9"/>
      <c r="L854" s="9"/>
    </row>
    <row r="855" spans="2:12" x14ac:dyDescent="0.25">
      <c r="B855" s="58"/>
      <c r="C855" s="57" t="s">
        <v>249</v>
      </c>
      <c r="F855" s="9"/>
      <c r="I855" s="9"/>
      <c r="L855" s="9"/>
    </row>
    <row r="856" spans="2:12" x14ac:dyDescent="0.25">
      <c r="B856" s="58"/>
      <c r="C856" s="57" t="s">
        <v>249</v>
      </c>
      <c r="F856" s="9"/>
      <c r="I856" s="9"/>
      <c r="L856" s="9"/>
    </row>
    <row r="857" spans="2:12" x14ac:dyDescent="0.25">
      <c r="B857" s="58"/>
      <c r="C857" s="57" t="s">
        <v>249</v>
      </c>
      <c r="F857" s="9"/>
      <c r="I857" s="9"/>
      <c r="L857" s="9"/>
    </row>
    <row r="858" spans="2:12" x14ac:dyDescent="0.25">
      <c r="B858" s="58"/>
      <c r="C858" s="57" t="s">
        <v>249</v>
      </c>
      <c r="F858" s="9"/>
      <c r="I858" s="9"/>
      <c r="L858" s="9"/>
    </row>
    <row r="859" spans="2:12" x14ac:dyDescent="0.25">
      <c r="B859" s="58"/>
      <c r="C859" s="57" t="s">
        <v>249</v>
      </c>
      <c r="F859" s="9"/>
      <c r="I859" s="9"/>
      <c r="L859" s="9"/>
    </row>
    <row r="860" spans="2:12" x14ac:dyDescent="0.25">
      <c r="B860" s="58"/>
      <c r="C860" s="57" t="s">
        <v>249</v>
      </c>
      <c r="F860" s="9"/>
      <c r="I860" s="9"/>
      <c r="L860" s="9"/>
    </row>
    <row r="861" spans="2:12" x14ac:dyDescent="0.25">
      <c r="B861" s="58"/>
      <c r="C861" s="57" t="s">
        <v>249</v>
      </c>
      <c r="F861" s="9"/>
      <c r="I861" s="9"/>
      <c r="L861" s="9"/>
    </row>
    <row r="862" spans="2:12" x14ac:dyDescent="0.25">
      <c r="B862" s="58"/>
      <c r="C862" s="57" t="s">
        <v>249</v>
      </c>
      <c r="F862" s="9"/>
      <c r="I862" s="9"/>
      <c r="L862" s="9"/>
    </row>
    <row r="863" spans="2:12" x14ac:dyDescent="0.25">
      <c r="B863" s="58"/>
      <c r="C863" s="57" t="s">
        <v>249</v>
      </c>
      <c r="F863" s="9"/>
      <c r="I863" s="9"/>
      <c r="L863" s="9"/>
    </row>
    <row r="864" spans="2:12" x14ac:dyDescent="0.25">
      <c r="B864" s="58"/>
      <c r="C864" s="57" t="s">
        <v>249</v>
      </c>
      <c r="F864" s="9"/>
      <c r="I864" s="9"/>
      <c r="L864" s="9"/>
    </row>
    <row r="865" spans="2:12" x14ac:dyDescent="0.25">
      <c r="B865" s="58"/>
      <c r="C865" s="57" t="s">
        <v>249</v>
      </c>
      <c r="F865" s="9"/>
      <c r="I865" s="9"/>
      <c r="L865" s="9"/>
    </row>
    <row r="866" spans="2:12" x14ac:dyDescent="0.25">
      <c r="B866" s="58"/>
      <c r="C866" s="57" t="s">
        <v>249</v>
      </c>
      <c r="F866" s="9"/>
      <c r="I866" s="9"/>
      <c r="L866" s="9"/>
    </row>
    <row r="867" spans="2:12" x14ac:dyDescent="0.25">
      <c r="B867" s="58"/>
      <c r="C867" s="57" t="s">
        <v>249</v>
      </c>
      <c r="F867" s="9"/>
      <c r="I867" s="9"/>
      <c r="L867" s="9"/>
    </row>
    <row r="868" spans="2:12" x14ac:dyDescent="0.25">
      <c r="B868" s="58"/>
      <c r="C868" s="57" t="s">
        <v>249</v>
      </c>
      <c r="F868" s="9"/>
      <c r="I868" s="9"/>
      <c r="L868" s="9"/>
    </row>
    <row r="869" spans="2:12" x14ac:dyDescent="0.25">
      <c r="B869" s="58"/>
      <c r="C869" s="57" t="s">
        <v>249</v>
      </c>
      <c r="F869" s="9"/>
      <c r="I869" s="9"/>
      <c r="L869" s="9"/>
    </row>
    <row r="870" spans="2:12" x14ac:dyDescent="0.25">
      <c r="B870" s="58"/>
      <c r="C870" s="57" t="s">
        <v>249</v>
      </c>
      <c r="F870" s="9"/>
      <c r="I870" s="9"/>
      <c r="L870" s="9"/>
    </row>
    <row r="871" spans="2:12" x14ac:dyDescent="0.25">
      <c r="B871" s="58"/>
      <c r="C871" s="57" t="s">
        <v>249</v>
      </c>
      <c r="F871" s="9"/>
      <c r="I871" s="9"/>
      <c r="L871" s="9"/>
    </row>
    <row r="872" spans="2:12" x14ac:dyDescent="0.25">
      <c r="B872" s="58"/>
      <c r="C872" s="57" t="s">
        <v>249</v>
      </c>
      <c r="F872" s="9"/>
      <c r="I872" s="9"/>
      <c r="L872" s="9"/>
    </row>
    <row r="873" spans="2:12" x14ac:dyDescent="0.25">
      <c r="B873" s="58"/>
      <c r="C873" s="57" t="s">
        <v>249</v>
      </c>
      <c r="F873" s="9"/>
      <c r="I873" s="9"/>
      <c r="L873" s="9"/>
    </row>
    <row r="874" spans="2:12" x14ac:dyDescent="0.25">
      <c r="B874" s="58"/>
      <c r="C874" s="57" t="s">
        <v>249</v>
      </c>
      <c r="F874" s="9"/>
      <c r="I874" s="9"/>
      <c r="L874" s="9"/>
    </row>
    <row r="875" spans="2:12" x14ac:dyDescent="0.25">
      <c r="B875" s="58"/>
      <c r="C875" s="57" t="s">
        <v>249</v>
      </c>
      <c r="F875" s="9"/>
      <c r="I875" s="9"/>
      <c r="L875" s="9"/>
    </row>
    <row r="876" spans="2:12" x14ac:dyDescent="0.25">
      <c r="B876" s="58"/>
      <c r="C876" s="57" t="s">
        <v>249</v>
      </c>
      <c r="F876" s="9"/>
      <c r="I876" s="9"/>
      <c r="L876" s="9"/>
    </row>
    <row r="877" spans="2:12" x14ac:dyDescent="0.25">
      <c r="B877" s="58"/>
      <c r="C877" s="57" t="s">
        <v>249</v>
      </c>
      <c r="F877" s="9"/>
      <c r="I877" s="9"/>
      <c r="L877" s="9"/>
    </row>
    <row r="878" spans="2:12" x14ac:dyDescent="0.25">
      <c r="B878" s="58"/>
      <c r="C878" s="57" t="s">
        <v>249</v>
      </c>
      <c r="F878" s="9"/>
      <c r="I878" s="9"/>
      <c r="L878" s="9"/>
    </row>
    <row r="879" spans="2:12" x14ac:dyDescent="0.25">
      <c r="B879" s="58"/>
      <c r="C879" s="57" t="s">
        <v>249</v>
      </c>
      <c r="F879" s="9"/>
      <c r="I879" s="9"/>
      <c r="L879" s="9"/>
    </row>
    <row r="880" spans="2:12" x14ac:dyDescent="0.25">
      <c r="B880" s="58"/>
      <c r="C880" s="57" t="s">
        <v>249</v>
      </c>
      <c r="F880" s="9"/>
      <c r="I880" s="9"/>
      <c r="L880" s="9"/>
    </row>
    <row r="881" spans="2:12" x14ac:dyDescent="0.25">
      <c r="B881" s="58"/>
      <c r="C881" s="57" t="s">
        <v>249</v>
      </c>
      <c r="F881" s="9"/>
      <c r="I881" s="9"/>
      <c r="L881" s="9"/>
    </row>
    <row r="882" spans="2:12" x14ac:dyDescent="0.25">
      <c r="B882" s="58"/>
      <c r="C882" s="57" t="s">
        <v>249</v>
      </c>
      <c r="F882" s="9"/>
      <c r="I882" s="9"/>
      <c r="L882" s="9"/>
    </row>
    <row r="883" spans="2:12" x14ac:dyDescent="0.25">
      <c r="B883" s="58"/>
      <c r="C883" s="57" t="s">
        <v>249</v>
      </c>
      <c r="F883" s="9"/>
      <c r="I883" s="9"/>
      <c r="L883" s="9"/>
    </row>
    <row r="884" spans="2:12" x14ac:dyDescent="0.25">
      <c r="B884" s="58"/>
      <c r="C884" s="57" t="s">
        <v>249</v>
      </c>
      <c r="F884" s="9"/>
      <c r="I884" s="9"/>
      <c r="L884" s="9"/>
    </row>
    <row r="885" spans="2:12" x14ac:dyDescent="0.25">
      <c r="B885" s="58"/>
      <c r="C885" s="57" t="s">
        <v>249</v>
      </c>
      <c r="F885" s="9"/>
      <c r="I885" s="9"/>
      <c r="L885" s="9"/>
    </row>
    <row r="886" spans="2:12" x14ac:dyDescent="0.25">
      <c r="B886" s="58"/>
      <c r="C886" s="57" t="s">
        <v>249</v>
      </c>
      <c r="F886" s="9"/>
      <c r="I886" s="9"/>
      <c r="L886" s="9"/>
    </row>
    <row r="887" spans="2:12" x14ac:dyDescent="0.25">
      <c r="B887" s="58"/>
      <c r="C887" s="57" t="s">
        <v>249</v>
      </c>
      <c r="F887" s="9"/>
      <c r="I887" s="9"/>
      <c r="L887" s="9"/>
    </row>
    <row r="888" spans="2:12" x14ac:dyDescent="0.25">
      <c r="B888" s="58"/>
      <c r="C888" s="57" t="s">
        <v>249</v>
      </c>
      <c r="F888" s="9"/>
      <c r="I888" s="9"/>
      <c r="L888" s="9"/>
    </row>
    <row r="889" spans="2:12" x14ac:dyDescent="0.25">
      <c r="B889" s="58"/>
      <c r="C889" s="57" t="s">
        <v>249</v>
      </c>
      <c r="F889" s="9"/>
      <c r="I889" s="9"/>
      <c r="L889" s="9"/>
    </row>
    <row r="890" spans="2:12" x14ac:dyDescent="0.25">
      <c r="B890" s="58"/>
      <c r="C890" s="57" t="s">
        <v>249</v>
      </c>
      <c r="F890" s="9"/>
      <c r="I890" s="9"/>
      <c r="L890" s="9"/>
    </row>
    <row r="891" spans="2:12" x14ac:dyDescent="0.25">
      <c r="B891" s="58"/>
      <c r="C891" s="57" t="s">
        <v>249</v>
      </c>
      <c r="F891" s="9"/>
      <c r="I891" s="9"/>
      <c r="L891" s="9"/>
    </row>
    <row r="892" spans="2:12" x14ac:dyDescent="0.25">
      <c r="B892" s="58"/>
      <c r="C892" s="57" t="s">
        <v>249</v>
      </c>
      <c r="F892" s="9"/>
      <c r="I892" s="9"/>
      <c r="L892" s="9"/>
    </row>
    <row r="893" spans="2:12" x14ac:dyDescent="0.25">
      <c r="B893" s="58"/>
      <c r="C893" s="57" t="s">
        <v>249</v>
      </c>
      <c r="F893" s="9"/>
      <c r="I893" s="9"/>
      <c r="L893" s="9"/>
    </row>
    <row r="894" spans="2:12" x14ac:dyDescent="0.25">
      <c r="B894" s="58"/>
      <c r="C894" s="57" t="s">
        <v>249</v>
      </c>
      <c r="F894" s="9"/>
      <c r="I894" s="9"/>
      <c r="L894" s="9"/>
    </row>
    <row r="895" spans="2:12" x14ac:dyDescent="0.25">
      <c r="B895" s="58"/>
      <c r="C895" s="57" t="s">
        <v>249</v>
      </c>
      <c r="F895" s="9"/>
      <c r="I895" s="9"/>
      <c r="L895" s="9"/>
    </row>
    <row r="896" spans="2:12" x14ac:dyDescent="0.25">
      <c r="B896" s="58"/>
      <c r="C896" s="57" t="s">
        <v>249</v>
      </c>
      <c r="F896" s="9"/>
      <c r="I896" s="9"/>
      <c r="L896" s="9"/>
    </row>
    <row r="897" spans="2:12" x14ac:dyDescent="0.25">
      <c r="B897" s="58"/>
      <c r="C897" s="57" t="s">
        <v>249</v>
      </c>
      <c r="F897" s="9"/>
      <c r="I897" s="9"/>
      <c r="L897" s="9"/>
    </row>
    <row r="898" spans="2:12" x14ac:dyDescent="0.25">
      <c r="B898" s="58"/>
      <c r="C898" s="57" t="s">
        <v>249</v>
      </c>
      <c r="F898" s="9"/>
      <c r="I898" s="9"/>
      <c r="L898" s="9"/>
    </row>
    <row r="899" spans="2:12" x14ac:dyDescent="0.25">
      <c r="B899" s="58"/>
      <c r="C899" s="57" t="s">
        <v>249</v>
      </c>
      <c r="F899" s="9"/>
      <c r="I899" s="9"/>
      <c r="L899" s="9"/>
    </row>
    <row r="900" spans="2:12" x14ac:dyDescent="0.25">
      <c r="B900" s="58"/>
      <c r="C900" s="57" t="s">
        <v>249</v>
      </c>
      <c r="F900" s="9"/>
      <c r="I900" s="9"/>
      <c r="L900" s="9"/>
    </row>
    <row r="901" spans="2:12" x14ac:dyDescent="0.25">
      <c r="B901" s="58"/>
      <c r="C901" s="57" t="s">
        <v>249</v>
      </c>
      <c r="F901" s="9"/>
      <c r="I901" s="9"/>
      <c r="L901" s="9"/>
    </row>
    <row r="902" spans="2:12" x14ac:dyDescent="0.25">
      <c r="B902" s="58"/>
      <c r="C902" s="57" t="s">
        <v>249</v>
      </c>
      <c r="F902" s="9"/>
      <c r="I902" s="9"/>
      <c r="L902" s="9"/>
    </row>
    <row r="903" spans="2:12" x14ac:dyDescent="0.25">
      <c r="B903" s="58"/>
      <c r="C903" s="57" t="s">
        <v>249</v>
      </c>
      <c r="F903" s="9"/>
      <c r="I903" s="9"/>
      <c r="L903" s="9"/>
    </row>
    <row r="904" spans="2:12" x14ac:dyDescent="0.25">
      <c r="B904" s="58"/>
      <c r="C904" s="57" t="s">
        <v>249</v>
      </c>
      <c r="F904" s="9"/>
      <c r="I904" s="9"/>
      <c r="L904" s="9"/>
    </row>
    <row r="905" spans="2:12" x14ac:dyDescent="0.25">
      <c r="B905" s="58"/>
      <c r="C905" s="57" t="s">
        <v>249</v>
      </c>
      <c r="F905" s="9"/>
      <c r="I905" s="9"/>
      <c r="L905" s="9"/>
    </row>
    <row r="906" spans="2:12" x14ac:dyDescent="0.25">
      <c r="B906" s="58"/>
      <c r="C906" s="57" t="s">
        <v>249</v>
      </c>
      <c r="F906" s="9"/>
      <c r="I906" s="9"/>
      <c r="L906" s="9"/>
    </row>
    <row r="907" spans="2:12" x14ac:dyDescent="0.25">
      <c r="B907" s="58"/>
      <c r="C907" s="57" t="s">
        <v>249</v>
      </c>
      <c r="F907" s="9"/>
      <c r="I907" s="9"/>
      <c r="L907" s="9"/>
    </row>
    <row r="908" spans="2:12" x14ac:dyDescent="0.25">
      <c r="B908" s="58"/>
      <c r="C908" s="57" t="s">
        <v>249</v>
      </c>
      <c r="F908" s="9"/>
      <c r="I908" s="9"/>
      <c r="L908" s="9"/>
    </row>
    <row r="909" spans="2:12" x14ac:dyDescent="0.25">
      <c r="B909" s="58"/>
      <c r="C909" s="57" t="s">
        <v>249</v>
      </c>
      <c r="F909" s="9"/>
      <c r="I909" s="9"/>
      <c r="L909" s="9"/>
    </row>
    <row r="910" spans="2:12" x14ac:dyDescent="0.25">
      <c r="B910" s="58"/>
      <c r="C910" s="57" t="s">
        <v>249</v>
      </c>
      <c r="F910" s="9"/>
      <c r="I910" s="9"/>
      <c r="L910" s="9"/>
    </row>
    <row r="911" spans="2:12" x14ac:dyDescent="0.25">
      <c r="B911" s="58"/>
      <c r="C911" s="57" t="s">
        <v>249</v>
      </c>
      <c r="F911" s="9"/>
      <c r="I911" s="9"/>
      <c r="L911" s="9"/>
    </row>
    <row r="912" spans="2:12" x14ac:dyDescent="0.25">
      <c r="B912" s="58"/>
      <c r="C912" s="57" t="s">
        <v>249</v>
      </c>
      <c r="F912" s="9"/>
      <c r="I912" s="9"/>
      <c r="L912" s="9"/>
    </row>
    <row r="913" spans="2:12" x14ac:dyDescent="0.25">
      <c r="B913" s="58"/>
      <c r="C913" s="57" t="s">
        <v>249</v>
      </c>
      <c r="F913" s="9"/>
      <c r="I913" s="9"/>
      <c r="L913" s="9"/>
    </row>
    <row r="914" spans="2:12" x14ac:dyDescent="0.25">
      <c r="B914" s="58"/>
      <c r="C914" s="57" t="s">
        <v>249</v>
      </c>
      <c r="F914" s="9"/>
      <c r="I914" s="9"/>
      <c r="L914" s="9"/>
    </row>
    <row r="915" spans="2:12" x14ac:dyDescent="0.25">
      <c r="B915" s="58"/>
      <c r="C915" s="57" t="s">
        <v>249</v>
      </c>
      <c r="F915" s="9"/>
      <c r="I915" s="9"/>
      <c r="L915" s="9"/>
    </row>
    <row r="916" spans="2:12" x14ac:dyDescent="0.25">
      <c r="B916" s="58"/>
      <c r="C916" s="57" t="s">
        <v>249</v>
      </c>
      <c r="F916" s="9"/>
      <c r="I916" s="9"/>
      <c r="L916" s="9"/>
    </row>
    <row r="917" spans="2:12" x14ac:dyDescent="0.25">
      <c r="B917" s="58"/>
      <c r="C917" s="57" t="s">
        <v>249</v>
      </c>
      <c r="F917" s="9"/>
      <c r="I917" s="9"/>
      <c r="L917" s="9"/>
    </row>
    <row r="918" spans="2:12" x14ac:dyDescent="0.25">
      <c r="B918" s="58"/>
      <c r="C918" s="57" t="s">
        <v>249</v>
      </c>
      <c r="F918" s="9"/>
      <c r="I918" s="9"/>
      <c r="L918" s="9"/>
    </row>
    <row r="919" spans="2:12" x14ac:dyDescent="0.25">
      <c r="B919" s="58"/>
      <c r="C919" s="57" t="s">
        <v>249</v>
      </c>
      <c r="F919" s="9"/>
      <c r="I919" s="9"/>
      <c r="L919" s="9"/>
    </row>
    <row r="920" spans="2:12" x14ac:dyDescent="0.25">
      <c r="B920" s="58"/>
      <c r="C920" s="57" t="s">
        <v>249</v>
      </c>
      <c r="F920" s="9"/>
      <c r="I920" s="9"/>
      <c r="L920" s="9"/>
    </row>
    <row r="921" spans="2:12" x14ac:dyDescent="0.25">
      <c r="B921" s="58"/>
      <c r="C921" s="57" t="s">
        <v>249</v>
      </c>
      <c r="F921" s="9"/>
      <c r="I921" s="9"/>
      <c r="L921" s="9"/>
    </row>
    <row r="922" spans="2:12" x14ac:dyDescent="0.25">
      <c r="B922" s="58"/>
      <c r="C922" s="57" t="s">
        <v>249</v>
      </c>
      <c r="F922" s="9"/>
      <c r="I922" s="9"/>
      <c r="L922" s="9"/>
    </row>
    <row r="923" spans="2:12" x14ac:dyDescent="0.25">
      <c r="B923" s="58"/>
      <c r="C923" s="57" t="s">
        <v>249</v>
      </c>
      <c r="F923" s="9"/>
      <c r="I923" s="9"/>
      <c r="L923" s="9"/>
    </row>
    <row r="924" spans="2:12" x14ac:dyDescent="0.25">
      <c r="B924" s="58"/>
      <c r="C924" s="57" t="s">
        <v>249</v>
      </c>
      <c r="F924" s="9"/>
      <c r="I924" s="9"/>
      <c r="L924" s="9"/>
    </row>
    <row r="925" spans="2:12" x14ac:dyDescent="0.25">
      <c r="B925" s="58"/>
      <c r="C925" s="57" t="s">
        <v>249</v>
      </c>
      <c r="F925" s="9"/>
      <c r="I925" s="9"/>
      <c r="L925" s="9"/>
    </row>
    <row r="926" spans="2:12" x14ac:dyDescent="0.25">
      <c r="B926" s="58"/>
      <c r="C926" s="57" t="s">
        <v>249</v>
      </c>
      <c r="F926" s="9"/>
      <c r="I926" s="9"/>
      <c r="L926" s="9"/>
    </row>
    <row r="927" spans="2:12" x14ac:dyDescent="0.25">
      <c r="B927" s="58"/>
      <c r="C927" s="57" t="s">
        <v>249</v>
      </c>
      <c r="F927" s="9"/>
      <c r="I927" s="9"/>
      <c r="L927" s="9"/>
    </row>
    <row r="928" spans="2:12" x14ac:dyDescent="0.25">
      <c r="B928" s="58"/>
      <c r="C928" s="57" t="s">
        <v>249</v>
      </c>
      <c r="F928" s="9"/>
      <c r="I928" s="9"/>
      <c r="L928" s="9"/>
    </row>
    <row r="929" spans="2:12" x14ac:dyDescent="0.25">
      <c r="B929" s="58"/>
      <c r="C929" s="57" t="s">
        <v>249</v>
      </c>
      <c r="F929" s="9"/>
      <c r="I929" s="9"/>
      <c r="L929" s="9"/>
    </row>
    <row r="930" spans="2:12" x14ac:dyDescent="0.25">
      <c r="B930" s="58"/>
      <c r="C930" s="57" t="s">
        <v>249</v>
      </c>
      <c r="F930" s="9"/>
      <c r="I930" s="9"/>
      <c r="L930" s="9"/>
    </row>
    <row r="931" spans="2:12" x14ac:dyDescent="0.25">
      <c r="B931" s="58"/>
      <c r="C931" s="57" t="s">
        <v>249</v>
      </c>
      <c r="F931" s="9"/>
      <c r="I931" s="9"/>
      <c r="L931" s="9"/>
    </row>
    <row r="932" spans="2:12" x14ac:dyDescent="0.25">
      <c r="B932" s="58"/>
      <c r="C932" s="57" t="s">
        <v>249</v>
      </c>
      <c r="F932" s="9"/>
      <c r="I932" s="9"/>
      <c r="L932" s="9"/>
    </row>
    <row r="933" spans="2:12" x14ac:dyDescent="0.25">
      <c r="B933" s="58"/>
      <c r="C933" s="57" t="s">
        <v>249</v>
      </c>
      <c r="F933" s="9"/>
      <c r="I933" s="9"/>
      <c r="L933" s="9"/>
    </row>
    <row r="934" spans="2:12" x14ac:dyDescent="0.25">
      <c r="B934" s="58"/>
      <c r="C934" s="57" t="s">
        <v>249</v>
      </c>
      <c r="F934" s="9"/>
      <c r="I934" s="9"/>
      <c r="L934" s="9"/>
    </row>
    <row r="935" spans="2:12" x14ac:dyDescent="0.25">
      <c r="B935" s="58"/>
      <c r="C935" s="57" t="s">
        <v>249</v>
      </c>
      <c r="F935" s="9"/>
      <c r="I935" s="9"/>
      <c r="L935" s="9"/>
    </row>
    <row r="936" spans="2:12" x14ac:dyDescent="0.25">
      <c r="B936" s="58"/>
      <c r="C936" s="57" t="s">
        <v>249</v>
      </c>
      <c r="F936" s="9"/>
      <c r="I936" s="9"/>
      <c r="L936" s="9"/>
    </row>
    <row r="937" spans="2:12" x14ac:dyDescent="0.25">
      <c r="B937" s="58"/>
      <c r="C937" s="57" t="s">
        <v>249</v>
      </c>
      <c r="F937" s="9"/>
      <c r="I937" s="9"/>
      <c r="L937" s="9"/>
    </row>
    <row r="938" spans="2:12" x14ac:dyDescent="0.25">
      <c r="B938" s="58"/>
      <c r="C938" s="57" t="s">
        <v>249</v>
      </c>
      <c r="F938" s="9"/>
      <c r="I938" s="9"/>
      <c r="L938" s="9"/>
    </row>
    <row r="939" spans="2:12" x14ac:dyDescent="0.25">
      <c r="B939" s="58"/>
      <c r="C939" s="57" t="s">
        <v>249</v>
      </c>
      <c r="F939" s="9"/>
      <c r="I939" s="9"/>
      <c r="L939" s="9"/>
    </row>
    <row r="940" spans="2:12" x14ac:dyDescent="0.25">
      <c r="B940" s="58"/>
      <c r="C940" s="57" t="s">
        <v>249</v>
      </c>
      <c r="F940" s="9"/>
      <c r="I940" s="9"/>
      <c r="L940" s="9"/>
    </row>
    <row r="941" spans="2:12" x14ac:dyDescent="0.25">
      <c r="B941" s="58"/>
      <c r="C941" s="57" t="s">
        <v>249</v>
      </c>
      <c r="F941" s="9"/>
      <c r="I941" s="9"/>
      <c r="L941" s="9"/>
    </row>
    <row r="942" spans="2:12" x14ac:dyDescent="0.25">
      <c r="B942" s="58"/>
      <c r="C942" s="57" t="s">
        <v>249</v>
      </c>
      <c r="F942" s="9"/>
      <c r="I942" s="9"/>
      <c r="L942" s="9"/>
    </row>
    <row r="943" spans="2:12" x14ac:dyDescent="0.25">
      <c r="B943" s="58"/>
      <c r="C943" s="57" t="s">
        <v>249</v>
      </c>
      <c r="F943" s="9"/>
      <c r="I943" s="9"/>
      <c r="L943" s="9"/>
    </row>
    <row r="944" spans="2:12" x14ac:dyDescent="0.25">
      <c r="B944" s="58"/>
      <c r="C944" s="57" t="s">
        <v>249</v>
      </c>
      <c r="F944" s="9"/>
      <c r="I944" s="9"/>
      <c r="L944" s="9"/>
    </row>
    <row r="945" spans="2:12" x14ac:dyDescent="0.25">
      <c r="B945" s="58"/>
      <c r="C945" s="57" t="s">
        <v>249</v>
      </c>
      <c r="F945" s="9"/>
      <c r="I945" s="9"/>
      <c r="L945" s="9"/>
    </row>
    <row r="946" spans="2:12" x14ac:dyDescent="0.25">
      <c r="B946" s="58"/>
      <c r="C946" s="57" t="s">
        <v>249</v>
      </c>
      <c r="F946" s="9"/>
      <c r="I946" s="9"/>
      <c r="L946" s="9"/>
    </row>
    <row r="947" spans="2:12" x14ac:dyDescent="0.25">
      <c r="B947" s="58"/>
      <c r="C947" s="57" t="s">
        <v>249</v>
      </c>
      <c r="F947" s="9"/>
      <c r="I947" s="9"/>
      <c r="L947" s="9"/>
    </row>
    <row r="948" spans="2:12" x14ac:dyDescent="0.25">
      <c r="B948" s="58"/>
      <c r="C948" s="57" t="s">
        <v>249</v>
      </c>
      <c r="F948" s="9"/>
      <c r="I948" s="9"/>
      <c r="L948" s="9"/>
    </row>
    <row r="949" spans="2:12" x14ac:dyDescent="0.25">
      <c r="B949" s="58"/>
      <c r="C949" s="57" t="s">
        <v>249</v>
      </c>
      <c r="F949" s="9"/>
      <c r="I949" s="9"/>
      <c r="L949" s="9"/>
    </row>
    <row r="950" spans="2:12" x14ac:dyDescent="0.25">
      <c r="B950" s="58"/>
      <c r="C950" s="57" t="s">
        <v>249</v>
      </c>
      <c r="F950" s="9"/>
      <c r="I950" s="9"/>
      <c r="L950" s="9"/>
    </row>
    <row r="951" spans="2:12" x14ac:dyDescent="0.25">
      <c r="B951" s="58"/>
      <c r="C951" s="57" t="s">
        <v>249</v>
      </c>
      <c r="F951" s="9"/>
      <c r="I951" s="9"/>
      <c r="L951" s="9"/>
    </row>
    <row r="952" spans="2:12" x14ac:dyDescent="0.25">
      <c r="B952" s="58"/>
      <c r="C952" s="57" t="s">
        <v>249</v>
      </c>
      <c r="F952" s="9"/>
      <c r="I952" s="9"/>
      <c r="L952" s="9"/>
    </row>
    <row r="953" spans="2:12" x14ac:dyDescent="0.25">
      <c r="B953" s="58"/>
      <c r="C953" s="57" t="s">
        <v>249</v>
      </c>
      <c r="F953" s="9"/>
      <c r="I953" s="9"/>
      <c r="L953" s="9"/>
    </row>
    <row r="954" spans="2:12" x14ac:dyDescent="0.25">
      <c r="B954" s="58"/>
      <c r="C954" s="57" t="s">
        <v>249</v>
      </c>
      <c r="F954" s="9"/>
      <c r="I954" s="9"/>
      <c r="L954" s="9"/>
    </row>
    <row r="955" spans="2:12" x14ac:dyDescent="0.25">
      <c r="B955" s="58"/>
      <c r="C955" s="57" t="s">
        <v>249</v>
      </c>
      <c r="F955" s="9"/>
      <c r="I955" s="9"/>
      <c r="L955" s="9"/>
    </row>
    <row r="956" spans="2:12" x14ac:dyDescent="0.25">
      <c r="B956" s="58"/>
      <c r="C956" s="57" t="s">
        <v>249</v>
      </c>
      <c r="F956" s="9"/>
      <c r="I956" s="9"/>
      <c r="L956" s="9"/>
    </row>
    <row r="957" spans="2:12" x14ac:dyDescent="0.25">
      <c r="B957" s="58"/>
      <c r="C957" s="57" t="s">
        <v>249</v>
      </c>
      <c r="F957" s="9"/>
      <c r="I957" s="9"/>
      <c r="L957" s="9"/>
    </row>
    <row r="958" spans="2:12" x14ac:dyDescent="0.25">
      <c r="B958" s="58"/>
      <c r="C958" s="57" t="s">
        <v>249</v>
      </c>
      <c r="F958" s="9"/>
      <c r="I958" s="9"/>
      <c r="L958" s="9"/>
    </row>
    <row r="959" spans="2:12" x14ac:dyDescent="0.25">
      <c r="B959" s="58"/>
      <c r="C959" s="57" t="s">
        <v>249</v>
      </c>
      <c r="F959" s="9"/>
      <c r="I959" s="9"/>
      <c r="L959" s="9"/>
    </row>
    <row r="960" spans="2:12" x14ac:dyDescent="0.25">
      <c r="B960" s="58"/>
      <c r="C960" s="57" t="s">
        <v>249</v>
      </c>
      <c r="F960" s="9"/>
      <c r="I960" s="9"/>
      <c r="L960" s="9"/>
    </row>
    <row r="961" spans="2:12" x14ac:dyDescent="0.25">
      <c r="B961" s="58"/>
      <c r="C961" s="57" t="s">
        <v>249</v>
      </c>
      <c r="F961" s="9"/>
      <c r="I961" s="9"/>
      <c r="L961" s="9"/>
    </row>
    <row r="962" spans="2:12" x14ac:dyDescent="0.25">
      <c r="B962" s="58"/>
      <c r="C962" s="57" t="s">
        <v>249</v>
      </c>
      <c r="F962" s="9"/>
      <c r="I962" s="9"/>
      <c r="L962" s="9"/>
    </row>
    <row r="963" spans="2:12" x14ac:dyDescent="0.25">
      <c r="B963" s="58"/>
      <c r="C963" s="57" t="s">
        <v>249</v>
      </c>
      <c r="F963" s="9"/>
      <c r="I963" s="9"/>
      <c r="L963" s="9"/>
    </row>
    <row r="964" spans="2:12" x14ac:dyDescent="0.25">
      <c r="B964" s="58"/>
      <c r="C964" s="57" t="s">
        <v>249</v>
      </c>
      <c r="F964" s="9"/>
      <c r="I964" s="9"/>
      <c r="L964" s="9"/>
    </row>
    <row r="965" spans="2:12" x14ac:dyDescent="0.25">
      <c r="B965" s="58"/>
      <c r="C965" s="57" t="s">
        <v>249</v>
      </c>
      <c r="F965" s="9"/>
      <c r="I965" s="9"/>
      <c r="L965" s="9"/>
    </row>
    <row r="966" spans="2:12" x14ac:dyDescent="0.25">
      <c r="B966" s="58"/>
      <c r="C966" s="57" t="s">
        <v>249</v>
      </c>
      <c r="F966" s="9"/>
      <c r="I966" s="9"/>
      <c r="L966" s="9"/>
    </row>
    <row r="967" spans="2:12" x14ac:dyDescent="0.25">
      <c r="B967" s="58"/>
      <c r="C967" s="57" t="s">
        <v>249</v>
      </c>
      <c r="F967" s="9"/>
      <c r="I967" s="9"/>
      <c r="L967" s="9"/>
    </row>
    <row r="968" spans="2:12" x14ac:dyDescent="0.25">
      <c r="B968" s="58"/>
      <c r="C968" s="57" t="s">
        <v>249</v>
      </c>
      <c r="F968" s="9"/>
      <c r="I968" s="9"/>
      <c r="L968" s="9"/>
    </row>
    <row r="969" spans="2:12" x14ac:dyDescent="0.25">
      <c r="B969" s="58"/>
      <c r="C969" s="57" t="s">
        <v>249</v>
      </c>
      <c r="F969" s="9"/>
      <c r="I969" s="9"/>
      <c r="L969" s="9"/>
    </row>
    <row r="970" spans="2:12" x14ac:dyDescent="0.25">
      <c r="B970" s="58"/>
      <c r="C970" s="57" t="s">
        <v>249</v>
      </c>
      <c r="F970" s="9"/>
      <c r="I970" s="9"/>
      <c r="L970" s="9"/>
    </row>
    <row r="971" spans="2:12" x14ac:dyDescent="0.25">
      <c r="B971" s="58"/>
      <c r="C971" s="57" t="s">
        <v>249</v>
      </c>
      <c r="F971" s="9"/>
      <c r="I971" s="9"/>
      <c r="L971" s="9"/>
    </row>
    <row r="972" spans="2:12" x14ac:dyDescent="0.25">
      <c r="B972" s="58"/>
      <c r="C972" s="57" t="s">
        <v>249</v>
      </c>
      <c r="F972" s="9"/>
      <c r="I972" s="9"/>
      <c r="L972" s="9"/>
    </row>
    <row r="973" spans="2:12" x14ac:dyDescent="0.25">
      <c r="B973" s="58"/>
      <c r="C973" s="57" t="s">
        <v>249</v>
      </c>
      <c r="F973" s="9"/>
      <c r="I973" s="9"/>
      <c r="L973" s="9"/>
    </row>
    <row r="974" spans="2:12" x14ac:dyDescent="0.25">
      <c r="B974" s="58"/>
      <c r="C974" s="57" t="s">
        <v>249</v>
      </c>
      <c r="F974" s="9"/>
      <c r="I974" s="9"/>
      <c r="L974" s="9"/>
    </row>
    <row r="975" spans="2:12" x14ac:dyDescent="0.25">
      <c r="B975" s="58"/>
      <c r="C975" s="57" t="s">
        <v>249</v>
      </c>
      <c r="F975" s="9"/>
      <c r="I975" s="9"/>
      <c r="L975" s="9"/>
    </row>
    <row r="976" spans="2:12" x14ac:dyDescent="0.25">
      <c r="B976" s="58"/>
      <c r="C976" s="57" t="s">
        <v>249</v>
      </c>
      <c r="F976" s="9"/>
      <c r="I976" s="9"/>
      <c r="L976" s="9"/>
    </row>
    <row r="977" spans="2:12" x14ac:dyDescent="0.25">
      <c r="B977" s="58"/>
      <c r="C977" s="57" t="s">
        <v>249</v>
      </c>
      <c r="F977" s="9"/>
      <c r="I977" s="9"/>
      <c r="L977" s="9"/>
    </row>
    <row r="978" spans="2:12" x14ac:dyDescent="0.25">
      <c r="B978" s="58"/>
      <c r="C978" s="57" t="s">
        <v>249</v>
      </c>
      <c r="F978" s="9"/>
      <c r="I978" s="9"/>
      <c r="L978" s="9"/>
    </row>
    <row r="979" spans="2:12" x14ac:dyDescent="0.25">
      <c r="B979" s="58"/>
      <c r="C979" s="57" t="s">
        <v>249</v>
      </c>
      <c r="F979" s="9"/>
      <c r="I979" s="9"/>
      <c r="L979" s="9"/>
    </row>
    <row r="980" spans="2:12" x14ac:dyDescent="0.25">
      <c r="B980" s="58"/>
      <c r="C980" s="57" t="s">
        <v>249</v>
      </c>
      <c r="F980" s="9"/>
      <c r="I980" s="9"/>
      <c r="L980" s="9"/>
    </row>
    <row r="981" spans="2:12" x14ac:dyDescent="0.25">
      <c r="B981" s="58"/>
      <c r="C981" s="57" t="s">
        <v>249</v>
      </c>
      <c r="F981" s="9"/>
      <c r="I981" s="9"/>
      <c r="L981" s="9"/>
    </row>
    <row r="982" spans="2:12" x14ac:dyDescent="0.25">
      <c r="B982" s="58"/>
      <c r="C982" s="57" t="s">
        <v>249</v>
      </c>
      <c r="F982" s="9"/>
      <c r="I982" s="9"/>
      <c r="L982" s="9"/>
    </row>
    <row r="983" spans="2:12" x14ac:dyDescent="0.25">
      <c r="B983" s="58"/>
      <c r="C983" s="57" t="s">
        <v>249</v>
      </c>
      <c r="F983" s="9"/>
      <c r="I983" s="9"/>
      <c r="L983" s="9"/>
    </row>
    <row r="984" spans="2:12" x14ac:dyDescent="0.25">
      <c r="B984" s="58"/>
      <c r="C984" s="57" t="s">
        <v>249</v>
      </c>
      <c r="F984" s="9"/>
      <c r="I984" s="9"/>
      <c r="L984" s="9"/>
    </row>
    <row r="985" spans="2:12" x14ac:dyDescent="0.25">
      <c r="B985" s="58"/>
      <c r="C985" s="57" t="s">
        <v>249</v>
      </c>
      <c r="F985" s="9"/>
      <c r="I985" s="9"/>
      <c r="L985" s="9"/>
    </row>
    <row r="986" spans="2:12" x14ac:dyDescent="0.25">
      <c r="B986" s="58"/>
      <c r="C986" s="57" t="s">
        <v>249</v>
      </c>
      <c r="F986" s="9"/>
      <c r="I986" s="9"/>
      <c r="L986" s="9"/>
    </row>
    <row r="987" spans="2:12" x14ac:dyDescent="0.25">
      <c r="B987" s="58"/>
      <c r="C987" s="57" t="s">
        <v>249</v>
      </c>
      <c r="F987" s="9"/>
      <c r="I987" s="9"/>
      <c r="L987" s="9"/>
    </row>
    <row r="988" spans="2:12" x14ac:dyDescent="0.25">
      <c r="B988" s="58"/>
      <c r="C988" s="57" t="s">
        <v>249</v>
      </c>
      <c r="F988" s="9"/>
      <c r="I988" s="9"/>
      <c r="L988" s="9"/>
    </row>
    <row r="989" spans="2:12" x14ac:dyDescent="0.25">
      <c r="B989" s="58"/>
      <c r="C989" s="57" t="s">
        <v>249</v>
      </c>
      <c r="F989" s="9"/>
      <c r="I989" s="9"/>
      <c r="L989" s="9"/>
    </row>
    <row r="990" spans="2:12" x14ac:dyDescent="0.25">
      <c r="B990" s="58"/>
      <c r="C990" s="57" t="s">
        <v>249</v>
      </c>
      <c r="F990" s="9"/>
      <c r="I990" s="9"/>
      <c r="L990" s="9"/>
    </row>
    <row r="991" spans="2:12" x14ac:dyDescent="0.25">
      <c r="B991" s="58"/>
      <c r="C991" s="57" t="s">
        <v>249</v>
      </c>
      <c r="F991" s="9"/>
      <c r="I991" s="9"/>
      <c r="L991" s="9"/>
    </row>
    <row r="992" spans="2:12" x14ac:dyDescent="0.25">
      <c r="B992" s="58"/>
      <c r="C992" s="57" t="s">
        <v>249</v>
      </c>
      <c r="F992" s="9"/>
      <c r="I992" s="9"/>
      <c r="L992" s="9"/>
    </row>
    <row r="993" spans="2:12" x14ac:dyDescent="0.25">
      <c r="B993" s="58"/>
      <c r="C993" s="57" t="s">
        <v>249</v>
      </c>
      <c r="F993" s="9"/>
      <c r="I993" s="9"/>
      <c r="L993" s="9"/>
    </row>
    <row r="994" spans="2:12" x14ac:dyDescent="0.25">
      <c r="B994" s="58"/>
      <c r="C994" s="57" t="s">
        <v>249</v>
      </c>
      <c r="F994" s="9"/>
      <c r="I994" s="9"/>
      <c r="L994" s="9"/>
    </row>
    <row r="995" spans="2:12" x14ac:dyDescent="0.25">
      <c r="B995" s="58"/>
      <c r="C995" s="57" t="s">
        <v>249</v>
      </c>
      <c r="F995" s="9"/>
      <c r="I995" s="9"/>
      <c r="L995" s="9"/>
    </row>
    <row r="996" spans="2:12" x14ac:dyDescent="0.25">
      <c r="B996" s="58"/>
      <c r="C996" s="57" t="s">
        <v>249</v>
      </c>
      <c r="F996" s="9"/>
      <c r="I996" s="9"/>
      <c r="L996" s="9"/>
    </row>
    <row r="997" spans="2:12" x14ac:dyDescent="0.25">
      <c r="B997" s="58"/>
      <c r="C997" s="57" t="s">
        <v>249</v>
      </c>
      <c r="F997" s="9"/>
      <c r="I997" s="9"/>
      <c r="L997" s="9"/>
    </row>
    <row r="998" spans="2:12" x14ac:dyDescent="0.25">
      <c r="B998" s="58"/>
      <c r="C998" s="57" t="s">
        <v>249</v>
      </c>
      <c r="F998" s="9"/>
      <c r="I998" s="9"/>
      <c r="L998" s="9"/>
    </row>
    <row r="999" spans="2:12" x14ac:dyDescent="0.25">
      <c r="B999" s="58"/>
      <c r="C999" s="57" t="s">
        <v>249</v>
      </c>
      <c r="F999" s="9"/>
      <c r="I999" s="9"/>
      <c r="L999" s="9"/>
    </row>
    <row r="1000" spans="2:12" x14ac:dyDescent="0.25">
      <c r="B1000" s="58"/>
      <c r="C1000" s="57" t="s">
        <v>249</v>
      </c>
      <c r="F1000" s="9"/>
      <c r="I1000" s="9"/>
      <c r="L1000" s="9"/>
    </row>
    <row r="1001" spans="2:12" x14ac:dyDescent="0.25">
      <c r="B1001" s="58"/>
      <c r="C1001" s="57" t="s">
        <v>249</v>
      </c>
      <c r="F1001" s="9"/>
      <c r="I1001" s="9"/>
      <c r="L1001" s="9"/>
    </row>
    <row r="1002" spans="2:12" x14ac:dyDescent="0.25">
      <c r="B1002" s="58"/>
      <c r="C1002" s="57" t="s">
        <v>249</v>
      </c>
      <c r="F1002" s="9"/>
      <c r="I1002" s="9"/>
      <c r="L1002" s="9"/>
    </row>
    <row r="1003" spans="2:12" x14ac:dyDescent="0.25">
      <c r="B1003" s="58"/>
      <c r="C1003" s="57" t="s">
        <v>249</v>
      </c>
      <c r="F1003" s="9"/>
      <c r="I1003" s="9"/>
      <c r="L1003" s="9"/>
    </row>
    <row r="1004" spans="2:12" x14ac:dyDescent="0.25">
      <c r="B1004" s="58"/>
      <c r="C1004" s="57" t="s">
        <v>249</v>
      </c>
      <c r="F1004" s="9"/>
      <c r="I1004" s="9"/>
      <c r="L1004" s="9"/>
    </row>
    <row r="1005" spans="2:12" x14ac:dyDescent="0.25">
      <c r="B1005" s="58"/>
      <c r="C1005" s="57" t="s">
        <v>249</v>
      </c>
      <c r="F1005" s="9"/>
      <c r="I1005" s="9"/>
      <c r="L1005" s="9"/>
    </row>
    <row r="1006" spans="2:12" x14ac:dyDescent="0.25">
      <c r="B1006" s="58"/>
      <c r="C1006" s="57" t="s">
        <v>249</v>
      </c>
      <c r="F1006" s="9"/>
      <c r="I1006" s="9"/>
      <c r="L1006" s="9"/>
    </row>
    <row r="1007" spans="2:12" x14ac:dyDescent="0.25">
      <c r="B1007" s="58"/>
      <c r="C1007" s="57" t="s">
        <v>249</v>
      </c>
      <c r="F1007" s="9"/>
      <c r="I1007" s="9"/>
      <c r="L1007" s="9"/>
    </row>
    <row r="1008" spans="2:12" x14ac:dyDescent="0.25">
      <c r="B1008" s="58"/>
      <c r="C1008" s="57" t="s">
        <v>249</v>
      </c>
      <c r="F1008" s="9"/>
      <c r="I1008" s="9"/>
      <c r="L1008" s="9"/>
    </row>
    <row r="1009" spans="2:12" x14ac:dyDescent="0.25">
      <c r="B1009" s="58"/>
      <c r="C1009" s="57" t="s">
        <v>249</v>
      </c>
      <c r="F1009" s="9"/>
      <c r="I1009" s="9"/>
      <c r="L1009" s="9"/>
    </row>
    <row r="1010" spans="2:12" x14ac:dyDescent="0.25">
      <c r="B1010" s="58"/>
      <c r="C1010" s="57" t="s">
        <v>249</v>
      </c>
      <c r="F1010" s="9"/>
      <c r="I1010" s="9"/>
      <c r="L1010" s="9"/>
    </row>
    <row r="1011" spans="2:12" x14ac:dyDescent="0.25">
      <c r="B1011" s="58"/>
      <c r="C1011" s="57" t="s">
        <v>249</v>
      </c>
      <c r="F1011" s="9"/>
      <c r="I1011" s="9"/>
      <c r="L1011" s="9"/>
    </row>
    <row r="1012" spans="2:12" x14ac:dyDescent="0.25">
      <c r="B1012" s="58"/>
      <c r="C1012" s="57" t="s">
        <v>249</v>
      </c>
      <c r="F1012" s="9"/>
      <c r="I1012" s="9"/>
      <c r="L1012" s="9"/>
    </row>
    <row r="1013" spans="2:12" x14ac:dyDescent="0.25">
      <c r="B1013" s="58"/>
      <c r="C1013" s="57" t="s">
        <v>249</v>
      </c>
      <c r="F1013" s="9"/>
      <c r="I1013" s="9"/>
      <c r="L1013" s="9"/>
    </row>
    <row r="1014" spans="2:12" x14ac:dyDescent="0.25">
      <c r="B1014" s="58"/>
      <c r="C1014" s="57" t="s">
        <v>249</v>
      </c>
      <c r="F1014" s="9"/>
      <c r="I1014" s="9"/>
      <c r="L1014" s="9"/>
    </row>
    <row r="1015" spans="2:12" x14ac:dyDescent="0.25">
      <c r="B1015" s="58"/>
      <c r="C1015" s="57" t="s">
        <v>249</v>
      </c>
      <c r="F1015" s="9"/>
      <c r="I1015" s="9"/>
      <c r="L1015" s="9"/>
    </row>
    <row r="1016" spans="2:12" x14ac:dyDescent="0.25">
      <c r="B1016" s="58"/>
      <c r="C1016" s="57" t="s">
        <v>249</v>
      </c>
      <c r="F1016" s="9"/>
      <c r="I1016" s="9"/>
      <c r="L1016" s="9"/>
    </row>
    <row r="1017" spans="2:12" x14ac:dyDescent="0.25">
      <c r="B1017" s="58"/>
      <c r="C1017" s="57" t="s">
        <v>249</v>
      </c>
      <c r="F1017" s="9"/>
      <c r="I1017" s="9"/>
      <c r="L1017" s="9"/>
    </row>
    <row r="1018" spans="2:12" x14ac:dyDescent="0.25">
      <c r="B1018" s="58"/>
      <c r="C1018" s="57" t="s">
        <v>249</v>
      </c>
      <c r="F1018" s="9"/>
      <c r="I1018" s="9"/>
      <c r="L1018" s="9"/>
    </row>
    <row r="1019" spans="2:12" x14ac:dyDescent="0.25">
      <c r="B1019" s="58"/>
      <c r="C1019" s="57" t="s">
        <v>249</v>
      </c>
      <c r="F1019" s="9"/>
      <c r="I1019" s="9"/>
      <c r="L1019" s="9"/>
    </row>
    <row r="1020" spans="2:12" x14ac:dyDescent="0.25">
      <c r="B1020" s="58"/>
      <c r="C1020" s="57" t="s">
        <v>249</v>
      </c>
      <c r="F1020" s="9"/>
      <c r="I1020" s="9"/>
      <c r="L1020" s="9"/>
    </row>
    <row r="1021" spans="2:12" x14ac:dyDescent="0.25">
      <c r="B1021" s="58"/>
      <c r="C1021" s="57" t="s">
        <v>249</v>
      </c>
      <c r="F1021" s="9"/>
      <c r="I1021" s="9"/>
      <c r="L1021" s="9"/>
    </row>
    <row r="1022" spans="2:12" x14ac:dyDescent="0.25">
      <c r="B1022" s="58"/>
      <c r="C1022" s="57" t="s">
        <v>249</v>
      </c>
      <c r="F1022" s="9"/>
      <c r="I1022" s="9"/>
      <c r="L1022" s="9"/>
    </row>
    <row r="1023" spans="2:12" x14ac:dyDescent="0.25">
      <c r="B1023" s="58"/>
      <c r="C1023" s="57" t="s">
        <v>249</v>
      </c>
      <c r="F1023" s="9"/>
      <c r="I1023" s="9"/>
      <c r="L1023" s="9"/>
    </row>
    <row r="1024" spans="2:12" x14ac:dyDescent="0.25">
      <c r="B1024" s="58"/>
      <c r="C1024" s="57" t="s">
        <v>249</v>
      </c>
      <c r="F1024" s="9"/>
      <c r="I1024" s="9"/>
      <c r="L1024" s="9"/>
    </row>
    <row r="1025" spans="2:12" x14ac:dyDescent="0.25">
      <c r="B1025" s="58"/>
      <c r="C1025" s="57" t="s">
        <v>249</v>
      </c>
      <c r="F1025" s="9"/>
      <c r="I1025" s="9"/>
      <c r="L1025" s="9"/>
    </row>
    <row r="1026" spans="2:12" x14ac:dyDescent="0.25">
      <c r="B1026" s="58"/>
      <c r="C1026" s="57" t="s">
        <v>249</v>
      </c>
      <c r="F1026" s="9"/>
      <c r="I1026" s="9"/>
      <c r="L1026" s="9"/>
    </row>
    <row r="1027" spans="2:12" x14ac:dyDescent="0.25">
      <c r="B1027" s="58"/>
      <c r="C1027" s="57" t="s">
        <v>249</v>
      </c>
      <c r="F1027" s="9"/>
      <c r="I1027" s="9"/>
      <c r="L1027" s="9"/>
    </row>
    <row r="1028" spans="2:12" x14ac:dyDescent="0.25">
      <c r="B1028" s="58"/>
      <c r="C1028" s="57" t="s">
        <v>249</v>
      </c>
      <c r="F1028" s="9"/>
      <c r="I1028" s="9"/>
      <c r="L1028" s="9"/>
    </row>
    <row r="1029" spans="2:12" x14ac:dyDescent="0.25">
      <c r="B1029" s="58"/>
      <c r="C1029" s="57" t="s">
        <v>249</v>
      </c>
      <c r="F1029" s="9"/>
      <c r="I1029" s="9"/>
      <c r="L1029" s="9"/>
    </row>
    <row r="1030" spans="2:12" x14ac:dyDescent="0.25">
      <c r="B1030" s="58"/>
      <c r="C1030" s="57" t="s">
        <v>249</v>
      </c>
      <c r="F1030" s="9"/>
      <c r="I1030" s="9"/>
      <c r="L1030" s="9"/>
    </row>
    <row r="1031" spans="2:12" x14ac:dyDescent="0.25">
      <c r="B1031" s="58"/>
      <c r="C1031" s="57" t="s">
        <v>249</v>
      </c>
      <c r="F1031" s="9"/>
      <c r="I1031" s="9"/>
      <c r="L1031" s="9"/>
    </row>
    <row r="1032" spans="2:12" x14ac:dyDescent="0.25">
      <c r="B1032" s="58"/>
      <c r="C1032" s="57" t="s">
        <v>249</v>
      </c>
      <c r="F1032" s="9"/>
      <c r="I1032" s="9"/>
      <c r="L1032" s="9"/>
    </row>
    <row r="1033" spans="2:12" x14ac:dyDescent="0.25">
      <c r="B1033" s="58"/>
      <c r="C1033" s="57" t="s">
        <v>249</v>
      </c>
      <c r="F1033" s="9"/>
      <c r="I1033" s="9"/>
      <c r="L1033" s="9"/>
    </row>
    <row r="1034" spans="2:12" x14ac:dyDescent="0.25">
      <c r="B1034" s="58"/>
      <c r="C1034" s="57" t="s">
        <v>249</v>
      </c>
      <c r="F1034" s="9"/>
      <c r="I1034" s="9"/>
      <c r="L1034" s="9"/>
    </row>
    <row r="1035" spans="2:12" x14ac:dyDescent="0.25">
      <c r="B1035" s="58"/>
      <c r="C1035" s="57" t="s">
        <v>249</v>
      </c>
      <c r="F1035" s="9"/>
      <c r="I1035" s="9"/>
      <c r="L1035" s="9"/>
    </row>
    <row r="1036" spans="2:12" x14ac:dyDescent="0.25">
      <c r="B1036" s="58"/>
      <c r="C1036" s="57" t="s">
        <v>249</v>
      </c>
      <c r="F1036" s="9"/>
      <c r="I1036" s="9"/>
      <c r="L1036" s="9"/>
    </row>
    <row r="1037" spans="2:12" x14ac:dyDescent="0.25">
      <c r="B1037" s="58"/>
      <c r="C1037" s="57" t="s">
        <v>249</v>
      </c>
      <c r="F1037" s="9"/>
      <c r="I1037" s="9"/>
      <c r="L1037" s="9"/>
    </row>
    <row r="1038" spans="2:12" x14ac:dyDescent="0.25">
      <c r="B1038" s="58"/>
      <c r="C1038" s="57" t="s">
        <v>249</v>
      </c>
      <c r="F1038" s="9"/>
      <c r="I1038" s="9"/>
      <c r="L1038" s="9"/>
    </row>
    <row r="1039" spans="2:12" x14ac:dyDescent="0.25">
      <c r="B1039" s="58"/>
      <c r="C1039" s="57" t="s">
        <v>249</v>
      </c>
      <c r="F1039" s="9"/>
      <c r="I1039" s="9"/>
      <c r="L1039" s="9"/>
    </row>
    <row r="1040" spans="2:12" x14ac:dyDescent="0.25">
      <c r="B1040" s="58"/>
      <c r="C1040" s="57" t="s">
        <v>249</v>
      </c>
      <c r="F1040" s="9"/>
      <c r="I1040" s="9"/>
      <c r="L1040" s="9"/>
    </row>
    <row r="1041" spans="2:12" x14ac:dyDescent="0.25">
      <c r="B1041" s="58"/>
      <c r="C1041" s="57" t="s">
        <v>249</v>
      </c>
      <c r="F1041" s="9"/>
      <c r="I1041" s="9"/>
      <c r="L1041" s="9"/>
    </row>
    <row r="1042" spans="2:12" x14ac:dyDescent="0.25">
      <c r="B1042" s="58"/>
      <c r="C1042" s="57" t="s">
        <v>249</v>
      </c>
      <c r="F1042" s="9"/>
      <c r="I1042" s="9"/>
      <c r="L1042" s="9"/>
    </row>
    <row r="1043" spans="2:12" x14ac:dyDescent="0.25">
      <c r="B1043" s="58"/>
      <c r="C1043" s="57" t="s">
        <v>249</v>
      </c>
      <c r="F1043" s="9"/>
      <c r="I1043" s="9"/>
      <c r="L1043" s="9"/>
    </row>
    <row r="1044" spans="2:12" x14ac:dyDescent="0.25">
      <c r="B1044" s="58"/>
      <c r="C1044" s="57" t="s">
        <v>249</v>
      </c>
      <c r="F1044" s="9"/>
      <c r="I1044" s="9"/>
      <c r="L1044" s="9"/>
    </row>
    <row r="1045" spans="2:12" x14ac:dyDescent="0.25">
      <c r="B1045" s="58"/>
      <c r="C1045" s="57" t="s">
        <v>249</v>
      </c>
      <c r="F1045" s="9"/>
      <c r="I1045" s="9"/>
      <c r="L1045" s="9"/>
    </row>
    <row r="1046" spans="2:12" x14ac:dyDescent="0.25">
      <c r="B1046" s="58"/>
      <c r="C1046" s="57" t="s">
        <v>249</v>
      </c>
      <c r="F1046" s="9"/>
      <c r="I1046" s="9"/>
      <c r="L1046" s="9"/>
    </row>
    <row r="1047" spans="2:12" x14ac:dyDescent="0.25">
      <c r="B1047" s="58"/>
      <c r="C1047" s="57" t="s">
        <v>249</v>
      </c>
      <c r="F1047" s="9"/>
      <c r="I1047" s="9"/>
      <c r="L1047" s="9"/>
    </row>
    <row r="1048" spans="2:12" x14ac:dyDescent="0.25">
      <c r="B1048" s="58"/>
      <c r="C1048" s="57" t="s">
        <v>249</v>
      </c>
      <c r="F1048" s="9"/>
      <c r="I1048" s="9"/>
      <c r="L1048" s="9"/>
    </row>
    <row r="1049" spans="2:12" x14ac:dyDescent="0.25">
      <c r="B1049" s="58"/>
      <c r="C1049" s="57" t="s">
        <v>249</v>
      </c>
      <c r="F1049" s="9"/>
      <c r="I1049" s="9"/>
      <c r="L1049" s="9"/>
    </row>
    <row r="1050" spans="2:12" x14ac:dyDescent="0.25">
      <c r="B1050" s="58"/>
      <c r="C1050" s="57" t="s">
        <v>249</v>
      </c>
      <c r="F1050" s="9"/>
      <c r="I1050" s="9"/>
      <c r="L1050" s="9"/>
    </row>
    <row r="1051" spans="2:12" x14ac:dyDescent="0.25">
      <c r="B1051" s="58"/>
      <c r="C1051" s="57" t="s">
        <v>249</v>
      </c>
      <c r="F1051" s="9"/>
      <c r="I1051" s="9"/>
      <c r="L1051" s="9"/>
    </row>
    <row r="1052" spans="2:12" x14ac:dyDescent="0.25">
      <c r="B1052" s="58"/>
      <c r="C1052" s="57" t="s">
        <v>249</v>
      </c>
      <c r="F1052" s="9"/>
      <c r="I1052" s="9"/>
      <c r="L1052" s="9"/>
    </row>
    <row r="1053" spans="2:12" x14ac:dyDescent="0.25">
      <c r="B1053" s="58"/>
      <c r="C1053" s="57" t="s">
        <v>249</v>
      </c>
      <c r="F1053" s="9"/>
      <c r="I1053" s="9"/>
      <c r="L1053" s="9"/>
    </row>
    <row r="1054" spans="2:12" x14ac:dyDescent="0.25">
      <c r="B1054" s="58"/>
      <c r="C1054" s="57" t="s">
        <v>249</v>
      </c>
      <c r="F1054" s="9"/>
      <c r="I1054" s="9"/>
      <c r="L1054" s="9"/>
    </row>
    <row r="1055" spans="2:12" x14ac:dyDescent="0.25">
      <c r="B1055" s="58"/>
      <c r="C1055" s="57" t="s">
        <v>249</v>
      </c>
      <c r="F1055" s="9"/>
      <c r="I1055" s="9"/>
      <c r="L1055" s="9"/>
    </row>
    <row r="1056" spans="2:12" x14ac:dyDescent="0.25">
      <c r="B1056" s="58"/>
      <c r="C1056" s="57" t="s">
        <v>249</v>
      </c>
      <c r="F1056" s="9"/>
      <c r="I1056" s="9"/>
      <c r="L1056" s="9"/>
    </row>
    <row r="1057" spans="2:12" x14ac:dyDescent="0.25">
      <c r="B1057" s="58"/>
      <c r="C1057" s="57" t="s">
        <v>249</v>
      </c>
      <c r="F1057" s="9"/>
      <c r="I1057" s="9"/>
      <c r="L1057" s="9"/>
    </row>
    <row r="1058" spans="2:12" x14ac:dyDescent="0.25">
      <c r="B1058" s="58"/>
      <c r="C1058" s="57" t="s">
        <v>249</v>
      </c>
      <c r="F1058" s="9"/>
      <c r="I1058" s="9"/>
      <c r="L1058" s="9"/>
    </row>
    <row r="1059" spans="2:12" x14ac:dyDescent="0.25">
      <c r="B1059" s="58"/>
      <c r="C1059" s="57" t="s">
        <v>249</v>
      </c>
      <c r="F1059" s="9"/>
      <c r="I1059" s="9"/>
      <c r="L1059" s="9"/>
    </row>
    <row r="1060" spans="2:12" x14ac:dyDescent="0.25">
      <c r="B1060" s="58"/>
      <c r="C1060" s="57" t="s">
        <v>249</v>
      </c>
      <c r="F1060" s="9"/>
      <c r="I1060" s="9"/>
      <c r="L1060" s="9"/>
    </row>
    <row r="1061" spans="2:12" x14ac:dyDescent="0.25">
      <c r="B1061" s="58"/>
      <c r="C1061" s="57" t="s">
        <v>249</v>
      </c>
      <c r="F1061" s="9"/>
      <c r="I1061" s="9"/>
      <c r="L1061" s="9"/>
    </row>
    <row r="1062" spans="2:12" x14ac:dyDescent="0.25">
      <c r="B1062" s="58"/>
      <c r="C1062" s="57" t="s">
        <v>249</v>
      </c>
      <c r="F1062" s="9"/>
      <c r="I1062" s="9"/>
      <c r="L1062" s="9"/>
    </row>
    <row r="1063" spans="2:12" x14ac:dyDescent="0.25">
      <c r="B1063" s="58"/>
      <c r="C1063" s="57" t="s">
        <v>249</v>
      </c>
      <c r="F1063" s="9"/>
      <c r="I1063" s="9"/>
      <c r="L1063" s="9"/>
    </row>
    <row r="1064" spans="2:12" x14ac:dyDescent="0.25">
      <c r="B1064" s="58"/>
      <c r="C1064" s="57" t="s">
        <v>249</v>
      </c>
      <c r="F1064" s="9"/>
      <c r="I1064" s="9"/>
      <c r="L1064" s="9"/>
    </row>
    <row r="1065" spans="2:12" x14ac:dyDescent="0.25">
      <c r="B1065" s="58"/>
      <c r="C1065" s="57" t="s">
        <v>249</v>
      </c>
      <c r="F1065" s="9"/>
      <c r="I1065" s="9"/>
      <c r="L1065" s="9"/>
    </row>
    <row r="1066" spans="2:12" x14ac:dyDescent="0.25">
      <c r="B1066" s="58"/>
      <c r="C1066" s="57" t="s">
        <v>249</v>
      </c>
      <c r="F1066" s="9"/>
      <c r="I1066" s="9"/>
      <c r="L1066" s="9"/>
    </row>
    <row r="1067" spans="2:12" x14ac:dyDescent="0.25">
      <c r="B1067" s="58"/>
      <c r="C1067" s="57" t="s">
        <v>249</v>
      </c>
      <c r="F1067" s="9"/>
      <c r="I1067" s="9"/>
      <c r="L1067" s="9"/>
    </row>
    <row r="1068" spans="2:12" x14ac:dyDescent="0.25">
      <c r="B1068" s="58"/>
      <c r="C1068" s="57" t="s">
        <v>249</v>
      </c>
      <c r="F1068" s="9"/>
      <c r="I1068" s="9"/>
      <c r="L1068" s="9"/>
    </row>
    <row r="1069" spans="2:12" x14ac:dyDescent="0.25">
      <c r="B1069" s="58"/>
      <c r="C1069" s="57" t="s">
        <v>249</v>
      </c>
      <c r="F1069" s="9"/>
      <c r="I1069" s="9"/>
      <c r="L1069" s="9"/>
    </row>
    <row r="1070" spans="2:12" x14ac:dyDescent="0.25">
      <c r="B1070" s="58"/>
      <c r="C1070" s="57" t="s">
        <v>249</v>
      </c>
      <c r="F1070" s="9"/>
      <c r="I1070" s="9"/>
      <c r="L1070" s="9"/>
    </row>
    <row r="1071" spans="2:12" x14ac:dyDescent="0.25">
      <c r="B1071" s="58"/>
      <c r="C1071" s="57" t="s">
        <v>249</v>
      </c>
      <c r="F1071" s="9"/>
      <c r="I1071" s="9"/>
      <c r="L1071" s="9"/>
    </row>
    <row r="1072" spans="2:12" x14ac:dyDescent="0.25">
      <c r="B1072" s="58"/>
      <c r="C1072" s="57" t="s">
        <v>249</v>
      </c>
      <c r="F1072" s="9"/>
      <c r="I1072" s="9"/>
      <c r="L1072" s="9"/>
    </row>
    <row r="1073" spans="2:12" x14ac:dyDescent="0.25">
      <c r="B1073" s="58"/>
      <c r="C1073" s="57" t="s">
        <v>249</v>
      </c>
      <c r="F1073" s="9"/>
      <c r="I1073" s="9"/>
      <c r="L1073" s="9"/>
    </row>
    <row r="1074" spans="2:12" x14ac:dyDescent="0.25">
      <c r="B1074" s="58"/>
      <c r="C1074" s="57" t="s">
        <v>249</v>
      </c>
      <c r="F1074" s="9"/>
      <c r="I1074" s="9"/>
      <c r="L1074" s="9"/>
    </row>
    <row r="1075" spans="2:12" x14ac:dyDescent="0.25">
      <c r="B1075" s="58"/>
      <c r="C1075" s="57" t="s">
        <v>249</v>
      </c>
      <c r="F1075" s="9"/>
      <c r="I1075" s="9"/>
      <c r="L1075" s="9"/>
    </row>
    <row r="1076" spans="2:12" x14ac:dyDescent="0.25">
      <c r="B1076" s="58"/>
      <c r="C1076" s="57" t="s">
        <v>249</v>
      </c>
      <c r="F1076" s="9"/>
      <c r="I1076" s="9"/>
      <c r="L1076" s="9"/>
    </row>
    <row r="1077" spans="2:12" x14ac:dyDescent="0.25">
      <c r="B1077" s="58"/>
      <c r="C1077" s="57" t="s">
        <v>249</v>
      </c>
      <c r="F1077" s="9"/>
      <c r="I1077" s="9"/>
      <c r="L1077" s="9"/>
    </row>
    <row r="1078" spans="2:12" x14ac:dyDescent="0.25">
      <c r="B1078" s="58"/>
      <c r="C1078" s="57" t="s">
        <v>249</v>
      </c>
      <c r="F1078" s="9"/>
      <c r="I1078" s="9"/>
      <c r="L1078" s="9"/>
    </row>
    <row r="1079" spans="2:12" x14ac:dyDescent="0.25">
      <c r="B1079" s="58"/>
      <c r="C1079" s="57" t="s">
        <v>249</v>
      </c>
      <c r="F1079" s="9"/>
      <c r="I1079" s="9"/>
      <c r="L1079" s="9"/>
    </row>
    <row r="1080" spans="2:12" x14ac:dyDescent="0.25">
      <c r="B1080" s="58"/>
      <c r="C1080" s="57" t="s">
        <v>249</v>
      </c>
      <c r="F1080" s="9"/>
      <c r="I1080" s="9"/>
      <c r="L1080" s="9"/>
    </row>
    <row r="1081" spans="2:12" x14ac:dyDescent="0.25">
      <c r="B1081" s="58"/>
      <c r="C1081" s="57" t="s">
        <v>249</v>
      </c>
      <c r="F1081" s="9"/>
      <c r="I1081" s="9"/>
      <c r="L1081" s="9"/>
    </row>
    <row r="1082" spans="2:12" x14ac:dyDescent="0.25">
      <c r="B1082" s="58"/>
      <c r="C1082" s="57" t="s">
        <v>249</v>
      </c>
      <c r="F1082" s="9"/>
      <c r="I1082" s="9"/>
      <c r="L1082" s="9"/>
    </row>
    <row r="1083" spans="2:12" x14ac:dyDescent="0.25">
      <c r="B1083" s="58"/>
      <c r="C1083" s="57" t="s">
        <v>249</v>
      </c>
      <c r="F1083" s="9"/>
      <c r="I1083" s="9"/>
      <c r="L1083" s="9"/>
    </row>
    <row r="1084" spans="2:12" x14ac:dyDescent="0.25">
      <c r="B1084" s="58"/>
      <c r="C1084" s="57" t="s">
        <v>249</v>
      </c>
      <c r="F1084" s="9"/>
      <c r="I1084" s="9"/>
      <c r="L1084" s="9"/>
    </row>
    <row r="1085" spans="2:12" x14ac:dyDescent="0.25">
      <c r="B1085" s="58"/>
      <c r="C1085" s="57" t="s">
        <v>249</v>
      </c>
      <c r="F1085" s="9"/>
      <c r="I1085" s="9"/>
      <c r="L1085" s="9"/>
    </row>
    <row r="1086" spans="2:12" x14ac:dyDescent="0.25">
      <c r="B1086" s="58"/>
      <c r="C1086" s="57" t="s">
        <v>249</v>
      </c>
      <c r="F1086" s="9"/>
      <c r="I1086" s="9"/>
      <c r="L1086" s="9"/>
    </row>
    <row r="1087" spans="2:12" x14ac:dyDescent="0.25">
      <c r="B1087" s="58"/>
      <c r="C1087" s="57" t="s">
        <v>249</v>
      </c>
      <c r="F1087" s="9"/>
      <c r="I1087" s="9"/>
      <c r="L1087" s="9"/>
    </row>
    <row r="1088" spans="2:12" x14ac:dyDescent="0.25">
      <c r="B1088" s="58"/>
      <c r="C1088" s="57" t="s">
        <v>249</v>
      </c>
      <c r="F1088" s="9"/>
      <c r="I1088" s="9"/>
      <c r="L1088" s="9"/>
    </row>
    <row r="1089" spans="2:12" x14ac:dyDescent="0.25">
      <c r="B1089" s="58"/>
      <c r="C1089" s="57" t="s">
        <v>249</v>
      </c>
      <c r="F1089" s="9"/>
      <c r="I1089" s="9"/>
      <c r="L1089" s="9"/>
    </row>
    <row r="1090" spans="2:12" x14ac:dyDescent="0.25">
      <c r="B1090" s="58"/>
      <c r="C1090" s="57" t="s">
        <v>249</v>
      </c>
      <c r="F1090" s="9"/>
      <c r="I1090" s="9"/>
      <c r="L1090" s="9"/>
    </row>
    <row r="1091" spans="2:12" x14ac:dyDescent="0.25">
      <c r="B1091" s="58"/>
      <c r="C1091" s="57" t="s">
        <v>249</v>
      </c>
      <c r="F1091" s="9"/>
      <c r="I1091" s="9"/>
      <c r="L1091" s="9"/>
    </row>
    <row r="1092" spans="2:12" x14ac:dyDescent="0.25">
      <c r="B1092" s="58"/>
      <c r="C1092" s="57" t="s">
        <v>249</v>
      </c>
      <c r="F1092" s="9"/>
      <c r="I1092" s="9"/>
      <c r="L1092" s="9"/>
    </row>
    <row r="1093" spans="2:12" x14ac:dyDescent="0.25">
      <c r="B1093" s="58"/>
      <c r="C1093" s="57" t="s">
        <v>249</v>
      </c>
      <c r="F1093" s="9"/>
      <c r="I1093" s="9"/>
      <c r="L1093" s="9"/>
    </row>
    <row r="1094" spans="2:12" x14ac:dyDescent="0.25">
      <c r="B1094" s="58"/>
      <c r="C1094" s="57" t="s">
        <v>249</v>
      </c>
      <c r="F1094" s="9"/>
      <c r="I1094" s="9"/>
      <c r="L1094" s="9"/>
    </row>
    <row r="1095" spans="2:12" x14ac:dyDescent="0.25">
      <c r="B1095" s="58"/>
      <c r="C1095" s="57" t="s">
        <v>249</v>
      </c>
      <c r="F1095" s="9"/>
      <c r="I1095" s="9"/>
      <c r="L1095" s="9"/>
    </row>
    <row r="1096" spans="2:12" x14ac:dyDescent="0.25">
      <c r="B1096" s="58"/>
      <c r="C1096" s="57" t="s">
        <v>249</v>
      </c>
      <c r="F1096" s="9"/>
      <c r="I1096" s="9"/>
      <c r="L1096" s="9"/>
    </row>
    <row r="1097" spans="2:12" x14ac:dyDescent="0.25">
      <c r="B1097" s="58"/>
      <c r="C1097" s="57" t="s">
        <v>249</v>
      </c>
      <c r="F1097" s="9"/>
      <c r="I1097" s="9"/>
      <c r="L1097" s="9"/>
    </row>
    <row r="1098" spans="2:12" x14ac:dyDescent="0.25">
      <c r="B1098" s="58"/>
      <c r="C1098" s="57" t="s">
        <v>249</v>
      </c>
      <c r="F1098" s="9"/>
      <c r="I1098" s="9"/>
      <c r="L1098" s="9"/>
    </row>
    <row r="1099" spans="2:12" x14ac:dyDescent="0.25">
      <c r="B1099" s="58"/>
      <c r="C1099" s="57" t="s">
        <v>249</v>
      </c>
      <c r="F1099" s="9"/>
      <c r="I1099" s="9"/>
      <c r="L1099" s="9"/>
    </row>
    <row r="1100" spans="2:12" x14ac:dyDescent="0.25">
      <c r="B1100" s="58"/>
      <c r="C1100" s="57" t="s">
        <v>249</v>
      </c>
      <c r="F1100" s="9"/>
      <c r="I1100" s="9"/>
      <c r="L1100" s="9"/>
    </row>
    <row r="1101" spans="2:12" x14ac:dyDescent="0.25">
      <c r="B1101" s="58"/>
      <c r="C1101" s="57" t="s">
        <v>249</v>
      </c>
      <c r="F1101" s="9"/>
      <c r="I1101" s="9"/>
      <c r="L1101" s="9"/>
    </row>
    <row r="1102" spans="2:12" x14ac:dyDescent="0.25">
      <c r="B1102" s="58"/>
      <c r="C1102" s="57" t="s">
        <v>249</v>
      </c>
      <c r="F1102" s="9"/>
      <c r="I1102" s="9"/>
      <c r="L1102" s="9"/>
    </row>
    <row r="1103" spans="2:12" x14ac:dyDescent="0.25">
      <c r="B1103" s="58"/>
      <c r="C1103" s="57" t="s">
        <v>249</v>
      </c>
      <c r="F1103" s="9"/>
      <c r="I1103" s="9"/>
      <c r="L1103" s="9"/>
    </row>
    <row r="1104" spans="2:12" x14ac:dyDescent="0.25">
      <c r="B1104" s="58"/>
      <c r="C1104" s="57" t="s">
        <v>249</v>
      </c>
      <c r="F1104" s="9"/>
      <c r="I1104" s="9"/>
      <c r="L1104" s="9"/>
    </row>
    <row r="1105" spans="2:12" x14ac:dyDescent="0.25">
      <c r="B1105" s="58"/>
      <c r="C1105" s="57" t="s">
        <v>249</v>
      </c>
      <c r="F1105" s="9"/>
      <c r="I1105" s="9"/>
      <c r="L1105" s="9"/>
    </row>
    <row r="1106" spans="2:12" x14ac:dyDescent="0.25">
      <c r="B1106" s="58"/>
      <c r="C1106" s="57" t="s">
        <v>249</v>
      </c>
      <c r="F1106" s="9"/>
      <c r="I1106" s="9"/>
      <c r="L1106" s="9"/>
    </row>
    <row r="1107" spans="2:12" x14ac:dyDescent="0.25">
      <c r="B1107" s="58"/>
      <c r="C1107" s="57" t="s">
        <v>249</v>
      </c>
      <c r="F1107" s="9"/>
      <c r="I1107" s="9"/>
      <c r="L1107" s="9"/>
    </row>
    <row r="1108" spans="2:12" x14ac:dyDescent="0.25">
      <c r="B1108" s="58"/>
      <c r="C1108" s="57" t="s">
        <v>249</v>
      </c>
      <c r="F1108" s="9"/>
      <c r="I1108" s="9"/>
      <c r="L1108" s="9"/>
    </row>
    <row r="1109" spans="2:12" x14ac:dyDescent="0.25">
      <c r="B1109" s="58"/>
      <c r="C1109" s="57" t="s">
        <v>249</v>
      </c>
      <c r="F1109" s="9"/>
      <c r="I1109" s="9"/>
      <c r="L1109" s="9"/>
    </row>
    <row r="1110" spans="2:12" x14ac:dyDescent="0.25">
      <c r="B1110" s="58"/>
      <c r="C1110" s="57" t="s">
        <v>249</v>
      </c>
      <c r="F1110" s="9"/>
      <c r="I1110" s="9"/>
      <c r="L1110" s="9"/>
    </row>
    <row r="1111" spans="2:12" x14ac:dyDescent="0.25">
      <c r="B1111" s="58"/>
      <c r="C1111" s="57" t="s">
        <v>249</v>
      </c>
      <c r="F1111" s="9"/>
      <c r="I1111" s="9"/>
      <c r="L1111" s="9"/>
    </row>
    <row r="1112" spans="2:12" x14ac:dyDescent="0.25">
      <c r="B1112" s="58"/>
      <c r="C1112" s="57" t="s">
        <v>249</v>
      </c>
      <c r="F1112" s="9"/>
      <c r="I1112" s="9"/>
      <c r="L1112" s="9"/>
    </row>
    <row r="1113" spans="2:12" x14ac:dyDescent="0.25">
      <c r="B1113" s="58"/>
      <c r="C1113" s="57" t="s">
        <v>249</v>
      </c>
      <c r="F1113" s="9"/>
      <c r="I1113" s="9"/>
      <c r="L1113" s="9"/>
    </row>
    <row r="1114" spans="2:12" x14ac:dyDescent="0.25">
      <c r="B1114" s="58"/>
      <c r="C1114" s="57" t="s">
        <v>249</v>
      </c>
      <c r="F1114" s="9"/>
      <c r="I1114" s="9"/>
      <c r="L1114" s="9"/>
    </row>
    <row r="1115" spans="2:12" x14ac:dyDescent="0.25">
      <c r="B1115" s="58"/>
      <c r="C1115" s="57" t="s">
        <v>249</v>
      </c>
      <c r="F1115" s="9"/>
      <c r="I1115" s="9"/>
      <c r="L1115" s="9"/>
    </row>
    <row r="1116" spans="2:12" x14ac:dyDescent="0.25">
      <c r="B1116" s="58"/>
      <c r="C1116" s="57" t="s">
        <v>249</v>
      </c>
      <c r="F1116" s="9"/>
      <c r="I1116" s="9"/>
      <c r="L1116" s="9"/>
    </row>
    <row r="1117" spans="2:12" x14ac:dyDescent="0.25">
      <c r="B1117" s="58"/>
      <c r="C1117" s="57" t="s">
        <v>249</v>
      </c>
      <c r="F1117" s="9"/>
      <c r="I1117" s="9"/>
      <c r="L1117" s="9"/>
    </row>
    <row r="1118" spans="2:12" x14ac:dyDescent="0.25">
      <c r="B1118" s="58"/>
      <c r="C1118" s="57" t="s">
        <v>249</v>
      </c>
      <c r="F1118" s="9"/>
      <c r="I1118" s="9"/>
      <c r="L1118" s="9"/>
    </row>
    <row r="1119" spans="2:12" x14ac:dyDescent="0.25">
      <c r="B1119" s="58"/>
      <c r="C1119" s="57" t="s">
        <v>249</v>
      </c>
      <c r="F1119" s="9"/>
      <c r="I1119" s="9"/>
      <c r="L1119" s="9"/>
    </row>
    <row r="1120" spans="2:12" x14ac:dyDescent="0.25">
      <c r="B1120" s="58"/>
      <c r="C1120" s="57" t="s">
        <v>249</v>
      </c>
      <c r="F1120" s="9"/>
      <c r="I1120" s="9"/>
      <c r="L1120" s="9"/>
    </row>
    <row r="1121" spans="2:12" x14ac:dyDescent="0.25">
      <c r="B1121" s="58"/>
      <c r="C1121" s="57" t="s">
        <v>249</v>
      </c>
      <c r="F1121" s="9"/>
      <c r="I1121" s="9"/>
      <c r="L1121" s="9"/>
    </row>
    <row r="1122" spans="2:12" x14ac:dyDescent="0.25">
      <c r="B1122" s="58"/>
      <c r="C1122" s="57" t="s">
        <v>249</v>
      </c>
      <c r="F1122" s="9"/>
      <c r="I1122" s="9"/>
      <c r="L1122" s="9"/>
    </row>
    <row r="1123" spans="2:12" x14ac:dyDescent="0.25">
      <c r="B1123" s="58"/>
      <c r="C1123" s="57" t="s">
        <v>249</v>
      </c>
      <c r="F1123" s="9"/>
      <c r="I1123" s="9"/>
      <c r="L1123" s="9"/>
    </row>
    <row r="1124" spans="2:12" x14ac:dyDescent="0.25">
      <c r="B1124" s="58"/>
      <c r="C1124" s="57" t="s">
        <v>249</v>
      </c>
      <c r="F1124" s="9"/>
      <c r="I1124" s="9"/>
      <c r="L1124" s="9"/>
    </row>
    <row r="1125" spans="2:12" x14ac:dyDescent="0.25">
      <c r="B1125" s="58"/>
      <c r="C1125" s="57" t="s">
        <v>249</v>
      </c>
      <c r="F1125" s="9"/>
      <c r="I1125" s="9"/>
      <c r="L1125" s="9"/>
    </row>
    <row r="1126" spans="2:12" x14ac:dyDescent="0.25">
      <c r="B1126" s="58"/>
      <c r="C1126" s="57" t="s">
        <v>249</v>
      </c>
      <c r="F1126" s="9"/>
      <c r="I1126" s="9"/>
      <c r="L1126" s="9"/>
    </row>
    <row r="1127" spans="2:12" x14ac:dyDescent="0.25">
      <c r="B1127" s="58"/>
      <c r="C1127" s="57" t="s">
        <v>249</v>
      </c>
      <c r="F1127" s="9"/>
      <c r="I1127" s="9"/>
      <c r="L1127" s="9"/>
    </row>
    <row r="1128" spans="2:12" x14ac:dyDescent="0.25">
      <c r="B1128" s="58"/>
      <c r="C1128" s="57" t="s">
        <v>249</v>
      </c>
      <c r="F1128" s="9"/>
      <c r="I1128" s="9"/>
      <c r="L1128" s="9"/>
    </row>
    <row r="1129" spans="2:12" x14ac:dyDescent="0.25">
      <c r="B1129" s="58"/>
      <c r="C1129" s="57" t="s">
        <v>249</v>
      </c>
      <c r="F1129" s="9"/>
      <c r="I1129" s="9"/>
      <c r="L1129" s="9"/>
    </row>
    <row r="1130" spans="2:12" x14ac:dyDescent="0.25">
      <c r="B1130" s="58"/>
      <c r="C1130" s="57" t="s">
        <v>249</v>
      </c>
      <c r="F1130" s="9"/>
      <c r="I1130" s="9"/>
      <c r="L1130" s="9"/>
    </row>
    <row r="1131" spans="2:12" x14ac:dyDescent="0.25">
      <c r="B1131" s="58"/>
      <c r="C1131" s="57" t="s">
        <v>249</v>
      </c>
      <c r="F1131" s="9"/>
      <c r="I1131" s="9"/>
      <c r="L1131" s="9"/>
    </row>
    <row r="1132" spans="2:12" x14ac:dyDescent="0.25">
      <c r="B1132" s="58"/>
      <c r="C1132" s="57" t="s">
        <v>249</v>
      </c>
      <c r="F1132" s="9"/>
      <c r="I1132" s="9"/>
      <c r="L1132" s="9"/>
    </row>
    <row r="1133" spans="2:12" x14ac:dyDescent="0.25">
      <c r="B1133" s="58"/>
      <c r="C1133" s="57" t="s">
        <v>249</v>
      </c>
      <c r="F1133" s="9"/>
      <c r="I1133" s="9"/>
      <c r="L1133" s="9"/>
    </row>
    <row r="1134" spans="2:12" x14ac:dyDescent="0.25">
      <c r="B1134" s="58"/>
      <c r="C1134" s="57" t="s">
        <v>249</v>
      </c>
      <c r="F1134" s="9"/>
      <c r="I1134" s="9"/>
      <c r="L1134" s="9"/>
    </row>
    <row r="1135" spans="2:12" x14ac:dyDescent="0.25">
      <c r="B1135" s="58"/>
      <c r="C1135" s="57" t="s">
        <v>249</v>
      </c>
      <c r="F1135" s="9"/>
      <c r="I1135" s="9"/>
      <c r="L1135" s="9"/>
    </row>
    <row r="1136" spans="2:12" x14ac:dyDescent="0.25">
      <c r="B1136" s="58"/>
      <c r="C1136" s="57" t="s">
        <v>249</v>
      </c>
      <c r="F1136" s="9"/>
      <c r="I1136" s="9"/>
      <c r="L1136" s="9"/>
    </row>
    <row r="1137" spans="2:12" x14ac:dyDescent="0.25">
      <c r="B1137" s="58"/>
      <c r="C1137" s="57" t="s">
        <v>249</v>
      </c>
      <c r="F1137" s="9"/>
      <c r="I1137" s="9"/>
      <c r="L1137" s="9"/>
    </row>
    <row r="1138" spans="2:12" x14ac:dyDescent="0.25">
      <c r="B1138" s="58"/>
      <c r="C1138" s="57" t="s">
        <v>249</v>
      </c>
      <c r="F1138" s="9"/>
      <c r="I1138" s="9"/>
      <c r="L1138" s="9"/>
    </row>
    <row r="1139" spans="2:12" x14ac:dyDescent="0.25">
      <c r="B1139" s="58"/>
      <c r="C1139" s="57" t="s">
        <v>249</v>
      </c>
      <c r="F1139" s="9"/>
      <c r="I1139" s="9"/>
      <c r="L1139" s="9"/>
    </row>
    <row r="1140" spans="2:12" x14ac:dyDescent="0.25">
      <c r="B1140" s="58"/>
      <c r="C1140" s="57" t="s">
        <v>249</v>
      </c>
      <c r="F1140" s="9"/>
      <c r="I1140" s="9"/>
      <c r="L1140" s="9"/>
    </row>
    <row r="1141" spans="2:12" x14ac:dyDescent="0.25">
      <c r="B1141" s="58"/>
      <c r="C1141" s="57" t="s">
        <v>249</v>
      </c>
      <c r="F1141" s="9"/>
      <c r="I1141" s="9"/>
      <c r="L1141" s="9"/>
    </row>
    <row r="1142" spans="2:12" x14ac:dyDescent="0.25">
      <c r="B1142" s="58"/>
      <c r="C1142" s="57" t="s">
        <v>249</v>
      </c>
      <c r="F1142" s="9"/>
      <c r="I1142" s="9"/>
      <c r="L1142" s="9"/>
    </row>
    <row r="1143" spans="2:12" x14ac:dyDescent="0.25">
      <c r="B1143" s="58"/>
      <c r="C1143" s="57" t="s">
        <v>249</v>
      </c>
      <c r="F1143" s="9"/>
      <c r="I1143" s="9"/>
      <c r="L1143" s="9"/>
    </row>
    <row r="1144" spans="2:12" x14ac:dyDescent="0.25">
      <c r="B1144" s="58"/>
      <c r="C1144" s="57" t="s">
        <v>249</v>
      </c>
      <c r="F1144" s="9"/>
      <c r="I1144" s="9"/>
      <c r="L1144" s="9"/>
    </row>
    <row r="1145" spans="2:12" x14ac:dyDescent="0.25">
      <c r="B1145" s="58"/>
      <c r="C1145" s="57" t="s">
        <v>249</v>
      </c>
      <c r="F1145" s="9"/>
      <c r="I1145" s="9"/>
      <c r="L1145" s="9"/>
    </row>
    <row r="1146" spans="2:12" x14ac:dyDescent="0.25">
      <c r="B1146" s="58"/>
      <c r="C1146" s="57" t="s">
        <v>249</v>
      </c>
      <c r="F1146" s="9"/>
      <c r="I1146" s="9"/>
      <c r="L1146" s="9"/>
    </row>
    <row r="1147" spans="2:12" x14ac:dyDescent="0.25">
      <c r="B1147" s="58"/>
      <c r="C1147" s="57" t="s">
        <v>249</v>
      </c>
      <c r="F1147" s="9"/>
      <c r="I1147" s="9"/>
      <c r="L1147" s="9"/>
    </row>
    <row r="1148" spans="2:12" x14ac:dyDescent="0.25">
      <c r="B1148" s="58"/>
      <c r="C1148" s="57" t="s">
        <v>249</v>
      </c>
      <c r="F1148" s="9"/>
      <c r="I1148" s="9"/>
      <c r="L1148" s="9"/>
    </row>
    <row r="1149" spans="2:12" x14ac:dyDescent="0.25">
      <c r="B1149" s="58"/>
      <c r="C1149" s="57" t="s">
        <v>249</v>
      </c>
      <c r="F1149" s="9"/>
      <c r="I1149" s="9"/>
      <c r="L1149" s="9"/>
    </row>
    <row r="1150" spans="2:12" x14ac:dyDescent="0.25">
      <c r="B1150" s="58"/>
      <c r="C1150" s="57" t="s">
        <v>249</v>
      </c>
      <c r="F1150" s="9"/>
      <c r="I1150" s="9"/>
      <c r="L1150" s="9"/>
    </row>
    <row r="1151" spans="2:12" x14ac:dyDescent="0.25">
      <c r="B1151" s="58"/>
      <c r="C1151" s="57" t="s">
        <v>249</v>
      </c>
      <c r="F1151" s="9"/>
      <c r="I1151" s="9"/>
      <c r="L1151" s="9"/>
    </row>
    <row r="1152" spans="2:12" x14ac:dyDescent="0.25">
      <c r="B1152" s="58"/>
      <c r="C1152" s="57" t="s">
        <v>249</v>
      </c>
      <c r="F1152" s="9"/>
      <c r="I1152" s="9"/>
      <c r="L1152" s="9"/>
    </row>
    <row r="1153" spans="2:12" x14ac:dyDescent="0.25">
      <c r="B1153" s="58"/>
      <c r="C1153" s="57" t="s">
        <v>249</v>
      </c>
      <c r="F1153" s="9"/>
      <c r="I1153" s="9"/>
      <c r="L1153" s="9"/>
    </row>
    <row r="1154" spans="2:12" x14ac:dyDescent="0.25">
      <c r="B1154" s="58"/>
      <c r="C1154" s="57" t="s">
        <v>249</v>
      </c>
      <c r="F1154" s="9"/>
      <c r="I1154" s="9"/>
      <c r="L1154" s="9"/>
    </row>
    <row r="1155" spans="2:12" x14ac:dyDescent="0.25">
      <c r="B1155" s="58"/>
      <c r="C1155" s="57" t="s">
        <v>249</v>
      </c>
      <c r="F1155" s="9"/>
      <c r="I1155" s="9"/>
      <c r="L1155" s="9"/>
    </row>
    <row r="1156" spans="2:12" x14ac:dyDescent="0.25">
      <c r="B1156" s="58"/>
      <c r="C1156" s="57" t="s">
        <v>249</v>
      </c>
      <c r="F1156" s="9"/>
      <c r="I1156" s="9"/>
      <c r="L1156" s="9"/>
    </row>
    <row r="1157" spans="2:12" x14ac:dyDescent="0.25">
      <c r="B1157" s="58"/>
      <c r="C1157" s="57" t="s">
        <v>249</v>
      </c>
      <c r="F1157" s="9"/>
      <c r="I1157" s="9"/>
      <c r="L1157" s="9"/>
    </row>
    <row r="1158" spans="2:12" x14ac:dyDescent="0.25">
      <c r="B1158" s="58"/>
      <c r="C1158" s="57" t="s">
        <v>249</v>
      </c>
      <c r="F1158" s="9"/>
      <c r="I1158" s="9"/>
      <c r="L1158" s="9"/>
    </row>
    <row r="1159" spans="2:12" x14ac:dyDescent="0.25">
      <c r="B1159" s="58"/>
      <c r="C1159" s="57" t="s">
        <v>249</v>
      </c>
      <c r="F1159" s="9"/>
      <c r="I1159" s="9"/>
      <c r="L1159" s="9"/>
    </row>
    <row r="1160" spans="2:12" x14ac:dyDescent="0.25">
      <c r="B1160" s="58"/>
      <c r="C1160" s="57" t="s">
        <v>249</v>
      </c>
      <c r="F1160" s="9"/>
      <c r="I1160" s="9"/>
      <c r="L1160" s="9"/>
    </row>
    <row r="1161" spans="2:12" x14ac:dyDescent="0.25">
      <c r="B1161" s="58"/>
      <c r="C1161" s="57" t="s">
        <v>249</v>
      </c>
      <c r="F1161" s="9"/>
      <c r="I1161" s="9"/>
      <c r="L1161" s="9"/>
    </row>
    <row r="1162" spans="2:12" x14ac:dyDescent="0.25">
      <c r="B1162" s="58"/>
      <c r="C1162" s="57" t="s">
        <v>249</v>
      </c>
      <c r="F1162" s="9"/>
      <c r="I1162" s="9"/>
      <c r="L1162" s="9"/>
    </row>
    <row r="1163" spans="2:12" x14ac:dyDescent="0.25">
      <c r="B1163" s="58"/>
      <c r="C1163" s="57" t="s">
        <v>249</v>
      </c>
      <c r="F1163" s="9"/>
      <c r="I1163" s="9"/>
      <c r="L1163" s="9"/>
    </row>
    <row r="1164" spans="2:12" x14ac:dyDescent="0.25">
      <c r="B1164" s="58"/>
      <c r="C1164" s="57" t="s">
        <v>249</v>
      </c>
      <c r="F1164" s="9"/>
      <c r="I1164" s="9"/>
      <c r="L1164" s="9"/>
    </row>
    <row r="1165" spans="2:12" x14ac:dyDescent="0.25">
      <c r="B1165" s="58"/>
      <c r="C1165" s="57" t="s">
        <v>249</v>
      </c>
      <c r="F1165" s="9"/>
      <c r="I1165" s="9"/>
      <c r="L1165" s="9"/>
    </row>
    <row r="1166" spans="2:12" x14ac:dyDescent="0.25">
      <c r="B1166" s="58"/>
      <c r="C1166" s="57" t="s">
        <v>249</v>
      </c>
      <c r="F1166" s="9"/>
      <c r="I1166" s="9"/>
      <c r="L1166" s="9"/>
    </row>
    <row r="1167" spans="2:12" x14ac:dyDescent="0.25">
      <c r="B1167" s="58"/>
      <c r="C1167" s="57" t="s">
        <v>249</v>
      </c>
      <c r="F1167" s="9"/>
      <c r="I1167" s="9"/>
      <c r="L1167" s="9"/>
    </row>
    <row r="1168" spans="2:12" x14ac:dyDescent="0.25">
      <c r="B1168" s="58"/>
      <c r="C1168" s="57" t="s">
        <v>249</v>
      </c>
      <c r="F1168" s="9"/>
      <c r="I1168" s="9"/>
      <c r="L1168" s="9"/>
    </row>
    <row r="1169" spans="2:12" x14ac:dyDescent="0.25">
      <c r="B1169" s="58"/>
      <c r="C1169" s="57" t="s">
        <v>249</v>
      </c>
      <c r="F1169" s="9"/>
      <c r="I1169" s="9"/>
      <c r="L1169" s="9"/>
    </row>
    <row r="1170" spans="2:12" x14ac:dyDescent="0.25">
      <c r="B1170" s="58"/>
      <c r="C1170" s="57" t="s">
        <v>249</v>
      </c>
      <c r="F1170" s="9"/>
      <c r="I1170" s="9"/>
      <c r="L1170" s="9"/>
    </row>
    <row r="1171" spans="2:12" x14ac:dyDescent="0.25">
      <c r="B1171" s="58"/>
      <c r="C1171" s="57" t="s">
        <v>249</v>
      </c>
      <c r="F1171" s="9"/>
      <c r="I1171" s="9"/>
      <c r="L1171" s="9"/>
    </row>
    <row r="1172" spans="2:12" x14ac:dyDescent="0.25">
      <c r="B1172" s="58"/>
      <c r="C1172" s="57" t="s">
        <v>249</v>
      </c>
      <c r="F1172" s="9"/>
      <c r="I1172" s="9"/>
      <c r="L1172" s="9"/>
    </row>
    <row r="1173" spans="2:12" x14ac:dyDescent="0.25">
      <c r="B1173" s="58"/>
      <c r="C1173" s="57" t="s">
        <v>249</v>
      </c>
      <c r="F1173" s="9"/>
      <c r="I1173" s="9"/>
      <c r="L1173" s="9"/>
    </row>
    <row r="1174" spans="2:12" x14ac:dyDescent="0.25">
      <c r="B1174" s="58"/>
      <c r="C1174" s="57" t="s">
        <v>249</v>
      </c>
      <c r="F1174" s="9"/>
      <c r="I1174" s="9"/>
      <c r="L1174" s="9"/>
    </row>
    <row r="1175" spans="2:12" x14ac:dyDescent="0.25">
      <c r="B1175" s="58"/>
      <c r="C1175" s="57" t="s">
        <v>249</v>
      </c>
      <c r="F1175" s="9"/>
      <c r="I1175" s="9"/>
      <c r="L1175" s="9"/>
    </row>
    <row r="1176" spans="2:12" x14ac:dyDescent="0.25">
      <c r="B1176" s="58"/>
      <c r="C1176" s="57" t="s">
        <v>249</v>
      </c>
      <c r="F1176" s="9"/>
      <c r="I1176" s="9"/>
      <c r="L1176" s="9"/>
    </row>
    <row r="1177" spans="2:12" x14ac:dyDescent="0.25">
      <c r="B1177" s="58"/>
      <c r="C1177" s="57" t="s">
        <v>249</v>
      </c>
      <c r="F1177" s="9"/>
      <c r="I1177" s="9"/>
      <c r="L1177" s="9"/>
    </row>
    <row r="1178" spans="2:12" x14ac:dyDescent="0.25">
      <c r="B1178" s="58"/>
      <c r="C1178" s="57" t="s">
        <v>249</v>
      </c>
      <c r="F1178" s="9"/>
      <c r="I1178" s="9"/>
      <c r="L1178" s="9"/>
    </row>
    <row r="1179" spans="2:12" x14ac:dyDescent="0.25">
      <c r="B1179" s="58"/>
      <c r="C1179" s="57" t="s">
        <v>249</v>
      </c>
      <c r="F1179" s="9"/>
      <c r="I1179" s="9"/>
      <c r="L1179" s="9"/>
    </row>
    <row r="1180" spans="2:12" x14ac:dyDescent="0.25">
      <c r="B1180" s="58"/>
      <c r="C1180" s="57" t="s">
        <v>249</v>
      </c>
      <c r="F1180" s="9"/>
      <c r="I1180" s="9"/>
      <c r="L1180" s="9"/>
    </row>
    <row r="1181" spans="2:12" x14ac:dyDescent="0.25">
      <c r="B1181" s="58"/>
      <c r="C1181" s="57" t="s">
        <v>249</v>
      </c>
      <c r="F1181" s="9"/>
      <c r="I1181" s="9"/>
      <c r="L1181" s="9"/>
    </row>
    <row r="1182" spans="2:12" x14ac:dyDescent="0.25">
      <c r="B1182" s="58"/>
      <c r="C1182" s="57" t="s">
        <v>249</v>
      </c>
      <c r="F1182" s="9"/>
      <c r="I1182" s="9"/>
      <c r="L1182" s="9"/>
    </row>
    <row r="1183" spans="2:12" x14ac:dyDescent="0.25">
      <c r="B1183" s="58"/>
      <c r="C1183" s="57" t="s">
        <v>249</v>
      </c>
      <c r="F1183" s="9"/>
      <c r="I1183" s="9"/>
      <c r="L1183" s="9"/>
    </row>
    <row r="1184" spans="2:12" x14ac:dyDescent="0.25">
      <c r="B1184" s="58"/>
      <c r="C1184" s="57" t="s">
        <v>249</v>
      </c>
      <c r="F1184" s="9"/>
      <c r="I1184" s="9"/>
      <c r="L1184" s="9"/>
    </row>
    <row r="1185" spans="2:12" x14ac:dyDescent="0.25">
      <c r="B1185" s="58"/>
      <c r="C1185" s="57" t="s">
        <v>249</v>
      </c>
      <c r="F1185" s="9"/>
      <c r="I1185" s="9"/>
      <c r="L1185" s="9"/>
    </row>
    <row r="1186" spans="2:12" x14ac:dyDescent="0.25">
      <c r="B1186" s="58"/>
      <c r="C1186" s="57" t="s">
        <v>249</v>
      </c>
      <c r="F1186" s="9"/>
      <c r="I1186" s="9"/>
      <c r="L1186" s="9"/>
    </row>
    <row r="1187" spans="2:12" x14ac:dyDescent="0.25">
      <c r="B1187" s="58"/>
      <c r="C1187" s="57" t="s">
        <v>249</v>
      </c>
      <c r="F1187" s="9"/>
      <c r="I1187" s="9"/>
      <c r="L1187" s="9"/>
    </row>
    <row r="1188" spans="2:12" x14ac:dyDescent="0.25">
      <c r="B1188" s="58"/>
      <c r="C1188" s="57" t="s">
        <v>249</v>
      </c>
      <c r="F1188" s="9"/>
      <c r="I1188" s="9"/>
      <c r="L1188" s="9"/>
    </row>
    <row r="1189" spans="2:12" x14ac:dyDescent="0.25">
      <c r="B1189" s="58"/>
      <c r="C1189" s="57" t="s">
        <v>249</v>
      </c>
      <c r="F1189" s="9"/>
      <c r="I1189" s="9"/>
      <c r="L1189" s="9"/>
    </row>
    <row r="1190" spans="2:12" x14ac:dyDescent="0.25">
      <c r="B1190" s="58"/>
      <c r="C1190" s="57" t="s">
        <v>249</v>
      </c>
      <c r="F1190" s="9"/>
      <c r="I1190" s="9"/>
      <c r="L1190" s="9"/>
    </row>
    <row r="1191" spans="2:12" x14ac:dyDescent="0.25">
      <c r="B1191" s="58"/>
      <c r="C1191" s="57" t="s">
        <v>249</v>
      </c>
      <c r="F1191" s="9"/>
      <c r="I1191" s="9"/>
      <c r="L1191" s="9"/>
    </row>
    <row r="1192" spans="2:12" x14ac:dyDescent="0.25">
      <c r="B1192" s="58"/>
      <c r="C1192" s="57" t="s">
        <v>249</v>
      </c>
      <c r="F1192" s="9"/>
      <c r="I1192" s="9"/>
      <c r="L1192" s="9"/>
    </row>
    <row r="1193" spans="2:12" x14ac:dyDescent="0.25">
      <c r="B1193" s="58"/>
      <c r="C1193" s="57" t="s">
        <v>249</v>
      </c>
      <c r="F1193" s="9"/>
      <c r="I1193" s="9"/>
      <c r="L1193" s="9"/>
    </row>
    <row r="1194" spans="2:12" x14ac:dyDescent="0.25">
      <c r="B1194" s="58"/>
      <c r="C1194" s="57" t="s">
        <v>249</v>
      </c>
      <c r="F1194" s="9"/>
      <c r="I1194" s="9"/>
      <c r="L1194" s="9"/>
    </row>
    <row r="1195" spans="2:12" x14ac:dyDescent="0.25">
      <c r="B1195" s="58"/>
      <c r="C1195" s="57" t="s">
        <v>249</v>
      </c>
      <c r="F1195" s="9"/>
      <c r="I1195" s="9"/>
      <c r="L1195" s="9"/>
    </row>
    <row r="1196" spans="2:12" x14ac:dyDescent="0.25">
      <c r="B1196" s="58"/>
      <c r="C1196" s="57" t="s">
        <v>249</v>
      </c>
      <c r="F1196" s="9"/>
      <c r="I1196" s="9"/>
      <c r="L1196" s="9"/>
    </row>
    <row r="1197" spans="2:12" x14ac:dyDescent="0.25">
      <c r="B1197" s="58"/>
      <c r="C1197" s="57" t="s">
        <v>249</v>
      </c>
      <c r="F1197" s="9"/>
      <c r="I1197" s="9"/>
      <c r="L1197" s="9"/>
    </row>
    <row r="1198" spans="2:12" x14ac:dyDescent="0.25">
      <c r="B1198" s="58"/>
      <c r="C1198" s="57" t="s">
        <v>249</v>
      </c>
      <c r="F1198" s="9"/>
      <c r="I1198" s="9"/>
      <c r="L1198" s="9"/>
    </row>
    <row r="1199" spans="2:12" x14ac:dyDescent="0.25">
      <c r="B1199" s="58"/>
      <c r="C1199" s="57" t="s">
        <v>249</v>
      </c>
      <c r="F1199" s="9"/>
      <c r="I1199" s="9"/>
      <c r="L1199" s="9"/>
    </row>
    <row r="1200" spans="2:12" x14ac:dyDescent="0.25">
      <c r="B1200" s="58"/>
      <c r="C1200" s="57" t="s">
        <v>249</v>
      </c>
      <c r="F1200" s="9"/>
      <c r="I1200" s="9"/>
      <c r="L1200" s="9"/>
    </row>
    <row r="1201" spans="2:12" x14ac:dyDescent="0.25">
      <c r="B1201" s="58"/>
      <c r="C1201" s="57" t="s">
        <v>249</v>
      </c>
      <c r="F1201" s="9"/>
      <c r="I1201" s="9"/>
      <c r="L1201" s="9"/>
    </row>
    <row r="1202" spans="2:12" x14ac:dyDescent="0.25">
      <c r="B1202" s="58"/>
      <c r="C1202" s="57" t="s">
        <v>249</v>
      </c>
      <c r="F1202" s="9"/>
      <c r="I1202" s="9"/>
      <c r="L1202" s="9"/>
    </row>
    <row r="1203" spans="2:12" x14ac:dyDescent="0.25">
      <c r="B1203" s="58"/>
      <c r="C1203" s="57" t="s">
        <v>249</v>
      </c>
      <c r="F1203" s="9"/>
      <c r="I1203" s="9"/>
      <c r="L1203" s="9"/>
    </row>
    <row r="1204" spans="2:12" x14ac:dyDescent="0.25">
      <c r="B1204" s="58"/>
      <c r="C1204" s="57" t="s">
        <v>249</v>
      </c>
      <c r="F1204" s="9"/>
      <c r="I1204" s="9"/>
      <c r="L1204" s="9"/>
    </row>
    <row r="1205" spans="2:12" x14ac:dyDescent="0.25">
      <c r="B1205">
        <v>1</v>
      </c>
      <c r="C1205">
        <v>1</v>
      </c>
      <c r="F1205" s="9"/>
      <c r="I1205" s="9"/>
      <c r="L1205" s="9"/>
    </row>
    <row r="1206" spans="2:12" x14ac:dyDescent="0.25">
      <c r="F1206" s="9"/>
      <c r="I1206" s="9"/>
      <c r="L1206" s="9"/>
    </row>
    <row r="1207" spans="2:12" x14ac:dyDescent="0.25">
      <c r="F1207" s="9"/>
      <c r="I1207" s="9"/>
      <c r="L1207" s="9"/>
    </row>
    <row r="1208" spans="2:12" x14ac:dyDescent="0.25">
      <c r="F1208" s="9"/>
      <c r="I1208" s="9"/>
      <c r="L1208" s="9"/>
    </row>
    <row r="1209" spans="2:12" x14ac:dyDescent="0.25">
      <c r="F1209" s="9"/>
      <c r="I1209" s="9"/>
      <c r="L1209" s="9"/>
    </row>
    <row r="1210" spans="2:12" x14ac:dyDescent="0.25">
      <c r="F1210" s="9"/>
      <c r="I1210" s="9"/>
      <c r="L1210" s="9"/>
    </row>
    <row r="1211" spans="2:12" x14ac:dyDescent="0.25">
      <c r="F1211" s="9"/>
      <c r="I1211" s="9"/>
      <c r="L1211" s="9"/>
    </row>
    <row r="1212" spans="2:12" x14ac:dyDescent="0.25">
      <c r="F1212" s="9"/>
      <c r="I1212" s="9"/>
      <c r="L1212" s="9"/>
    </row>
    <row r="1213" spans="2:12" x14ac:dyDescent="0.25">
      <c r="F1213" s="9"/>
      <c r="I1213" s="9"/>
      <c r="L1213" s="9"/>
    </row>
    <row r="1214" spans="2:12" x14ac:dyDescent="0.25">
      <c r="F1214" s="9"/>
      <c r="I1214" s="9"/>
      <c r="L1214" s="9"/>
    </row>
    <row r="1215" spans="2:12" x14ac:dyDescent="0.25">
      <c r="F1215" s="9"/>
      <c r="I1215" s="9"/>
      <c r="L1215" s="9"/>
    </row>
    <row r="1216" spans="2:12" x14ac:dyDescent="0.25">
      <c r="F1216" s="9"/>
      <c r="I1216" s="9"/>
      <c r="L1216" s="9"/>
    </row>
    <row r="1217" spans="6:12" x14ac:dyDescent="0.25">
      <c r="F1217" s="9"/>
      <c r="I1217" s="9"/>
      <c r="L1217" s="9"/>
    </row>
    <row r="1218" spans="6:12" x14ac:dyDescent="0.25">
      <c r="F1218" s="9"/>
      <c r="I1218" s="9"/>
      <c r="L1218" s="9"/>
    </row>
    <row r="1219" spans="6:12" x14ac:dyDescent="0.25">
      <c r="F1219" s="9"/>
      <c r="I1219" s="9"/>
      <c r="L1219" s="9"/>
    </row>
    <row r="1220" spans="6:12" x14ac:dyDescent="0.25">
      <c r="F1220" s="9"/>
      <c r="I1220" s="9"/>
      <c r="L1220" s="9"/>
    </row>
    <row r="1221" spans="6:12" x14ac:dyDescent="0.25">
      <c r="F1221" s="9"/>
      <c r="I1221" s="9"/>
      <c r="L1221" s="9"/>
    </row>
    <row r="1222" spans="6:12" x14ac:dyDescent="0.25">
      <c r="F1222" s="9"/>
      <c r="I1222" s="9"/>
      <c r="L1222" s="9"/>
    </row>
    <row r="1223" spans="6:12" x14ac:dyDescent="0.25">
      <c r="F1223" s="9"/>
      <c r="I1223" s="9"/>
      <c r="L1223" s="9"/>
    </row>
    <row r="1224" spans="6:12" x14ac:dyDescent="0.25">
      <c r="F1224" s="9"/>
      <c r="I1224" s="9"/>
      <c r="L1224" s="9"/>
    </row>
    <row r="1225" spans="6:12" x14ac:dyDescent="0.25">
      <c r="F1225" s="9"/>
      <c r="I1225" s="9"/>
      <c r="L1225" s="9"/>
    </row>
    <row r="1226" spans="6:12" x14ac:dyDescent="0.25">
      <c r="F1226" s="9"/>
      <c r="I1226" s="9"/>
      <c r="L1226" s="9"/>
    </row>
    <row r="1227" spans="6:12" x14ac:dyDescent="0.25">
      <c r="F1227" s="9"/>
      <c r="I1227" s="9"/>
      <c r="L1227" s="9"/>
    </row>
    <row r="1228" spans="6:12" x14ac:dyDescent="0.25">
      <c r="F1228" s="9"/>
      <c r="I1228" s="9"/>
      <c r="L1228" s="9"/>
    </row>
    <row r="1229" spans="6:12" x14ac:dyDescent="0.25">
      <c r="F1229" s="9"/>
      <c r="I1229" s="9"/>
      <c r="L1229" s="9"/>
    </row>
    <row r="1230" spans="6:12" x14ac:dyDescent="0.25">
      <c r="F1230" s="9"/>
      <c r="I1230" s="9"/>
      <c r="L1230" s="9"/>
    </row>
    <row r="1231" spans="6:12" x14ac:dyDescent="0.25">
      <c r="F1231" s="9"/>
      <c r="I1231" s="9"/>
      <c r="L1231" s="9"/>
    </row>
    <row r="1232" spans="6:12" x14ac:dyDescent="0.25">
      <c r="F1232" s="9"/>
      <c r="I1232" s="9"/>
      <c r="L1232" s="9"/>
    </row>
    <row r="1233" spans="6:12" x14ac:dyDescent="0.25">
      <c r="F1233" s="9"/>
      <c r="I1233" s="9"/>
      <c r="L1233" s="9"/>
    </row>
    <row r="1234" spans="6:12" x14ac:dyDescent="0.25">
      <c r="F1234" s="9"/>
      <c r="I1234" s="9"/>
      <c r="L1234" s="9"/>
    </row>
    <row r="1235" spans="6:12" x14ac:dyDescent="0.25">
      <c r="F1235" s="9"/>
      <c r="I1235" s="9"/>
      <c r="L1235" s="9"/>
    </row>
    <row r="1236" spans="6:12" x14ac:dyDescent="0.25">
      <c r="F1236" s="9"/>
      <c r="I1236" s="9"/>
      <c r="L1236" s="9"/>
    </row>
    <row r="1237" spans="6:12" x14ac:dyDescent="0.25">
      <c r="F1237" s="9"/>
      <c r="I1237" s="9"/>
      <c r="L1237" s="9"/>
    </row>
    <row r="1238" spans="6:12" x14ac:dyDescent="0.25">
      <c r="F1238" s="9"/>
      <c r="I1238" s="9"/>
      <c r="L1238" s="9"/>
    </row>
    <row r="1239" spans="6:12" x14ac:dyDescent="0.25">
      <c r="F1239" s="9"/>
      <c r="I1239" s="9"/>
      <c r="L1239" s="9"/>
    </row>
    <row r="1240" spans="6:12" x14ac:dyDescent="0.25">
      <c r="F1240" s="9"/>
      <c r="I1240" s="9"/>
      <c r="L1240" s="9"/>
    </row>
    <row r="1241" spans="6:12" x14ac:dyDescent="0.25">
      <c r="F1241" s="9"/>
      <c r="I1241" s="9"/>
      <c r="L1241" s="9"/>
    </row>
    <row r="1242" spans="6:12" x14ac:dyDescent="0.25">
      <c r="F1242" s="9"/>
      <c r="I1242" s="9"/>
      <c r="L1242" s="9"/>
    </row>
    <row r="1243" spans="6:12" x14ac:dyDescent="0.25">
      <c r="F1243" s="9"/>
      <c r="I1243" s="9"/>
      <c r="L1243" s="9"/>
    </row>
    <row r="1244" spans="6:12" x14ac:dyDescent="0.25">
      <c r="F1244" s="9"/>
      <c r="I1244" s="9"/>
      <c r="L1244" s="9"/>
    </row>
    <row r="1245" spans="6:12" x14ac:dyDescent="0.25">
      <c r="F1245" s="9"/>
      <c r="I1245" s="9"/>
      <c r="L1245" s="9"/>
    </row>
    <row r="1246" spans="6:12" x14ac:dyDescent="0.25">
      <c r="F1246" s="9"/>
      <c r="I1246" s="9"/>
      <c r="L1246" s="9"/>
    </row>
    <row r="1247" spans="6:12" x14ac:dyDescent="0.25">
      <c r="F1247" s="9"/>
      <c r="I1247" s="9"/>
      <c r="L1247" s="9"/>
    </row>
    <row r="1248" spans="6:12" x14ac:dyDescent="0.25">
      <c r="F1248" s="9"/>
      <c r="I1248" s="9"/>
      <c r="L1248" s="9"/>
    </row>
    <row r="1249" spans="6:12" x14ac:dyDescent="0.25">
      <c r="F1249" s="9"/>
      <c r="I1249" s="9"/>
      <c r="L1249" s="9"/>
    </row>
    <row r="1250" spans="6:12" x14ac:dyDescent="0.25">
      <c r="F1250" s="9"/>
      <c r="I1250" s="9"/>
      <c r="L1250" s="9"/>
    </row>
    <row r="1251" spans="6:12" x14ac:dyDescent="0.25">
      <c r="F1251" s="9"/>
      <c r="I1251" s="9"/>
      <c r="L1251" s="9"/>
    </row>
    <row r="1252" spans="6:12" x14ac:dyDescent="0.25">
      <c r="F1252" s="9"/>
      <c r="I1252" s="9"/>
      <c r="L1252" s="9"/>
    </row>
    <row r="1253" spans="6:12" x14ac:dyDescent="0.25">
      <c r="F1253" s="9"/>
      <c r="I1253" s="9"/>
      <c r="L1253" s="9"/>
    </row>
    <row r="1254" spans="6:12" x14ac:dyDescent="0.25">
      <c r="F1254" s="9"/>
      <c r="I1254" s="9"/>
      <c r="L1254" s="9"/>
    </row>
    <row r="1255" spans="6:12" x14ac:dyDescent="0.25">
      <c r="F1255" s="9"/>
      <c r="I1255" s="9"/>
      <c r="L1255" s="9"/>
    </row>
    <row r="1256" spans="6:12" x14ac:dyDescent="0.25">
      <c r="F1256" s="9"/>
      <c r="I1256" s="9"/>
      <c r="L1256" s="9"/>
    </row>
    <row r="1257" spans="6:12" x14ac:dyDescent="0.25">
      <c r="F1257" s="9"/>
      <c r="I1257" s="9"/>
      <c r="L1257" s="9"/>
    </row>
    <row r="1258" spans="6:12" x14ac:dyDescent="0.25">
      <c r="F1258" s="9"/>
      <c r="I1258" s="9"/>
      <c r="L1258" s="9"/>
    </row>
    <row r="1259" spans="6:12" x14ac:dyDescent="0.25">
      <c r="F1259" s="9"/>
      <c r="I1259" s="9"/>
      <c r="L1259" s="9"/>
    </row>
    <row r="1260" spans="6:12" x14ac:dyDescent="0.25">
      <c r="F1260" s="9"/>
      <c r="I1260" s="9"/>
      <c r="L1260" s="9"/>
    </row>
    <row r="1261" spans="6:12" x14ac:dyDescent="0.25">
      <c r="F1261" s="9"/>
      <c r="I1261" s="9"/>
      <c r="L1261" s="9"/>
    </row>
    <row r="1262" spans="6:12" x14ac:dyDescent="0.25">
      <c r="F1262" s="9"/>
      <c r="I1262" s="9"/>
      <c r="L1262" s="9"/>
    </row>
    <row r="1263" spans="6:12" x14ac:dyDescent="0.25">
      <c r="F1263" s="9"/>
      <c r="I1263" s="9"/>
      <c r="L1263" s="9"/>
    </row>
    <row r="1264" spans="6:12" x14ac:dyDescent="0.25">
      <c r="F1264" s="9"/>
      <c r="I1264" s="9"/>
      <c r="L1264" s="9"/>
    </row>
    <row r="1265" spans="6:12" x14ac:dyDescent="0.25">
      <c r="F1265" s="9"/>
      <c r="I1265" s="9"/>
      <c r="L1265" s="9"/>
    </row>
    <row r="1266" spans="6:12" x14ac:dyDescent="0.25">
      <c r="F1266" s="9"/>
      <c r="I1266" s="9"/>
      <c r="L1266" s="9"/>
    </row>
    <row r="1267" spans="6:12" x14ac:dyDescent="0.25">
      <c r="F1267" s="9"/>
      <c r="I1267" s="9"/>
      <c r="L1267" s="9"/>
    </row>
    <row r="1268" spans="6:12" x14ac:dyDescent="0.25">
      <c r="F1268" s="9"/>
      <c r="I1268" s="9"/>
      <c r="L1268" s="9"/>
    </row>
    <row r="1269" spans="6:12" x14ac:dyDescent="0.25">
      <c r="F1269" s="9"/>
      <c r="I1269" s="9"/>
      <c r="L1269" s="9"/>
    </row>
    <row r="1270" spans="6:12" x14ac:dyDescent="0.25">
      <c r="F1270" s="9"/>
      <c r="I1270" s="9"/>
      <c r="L1270" s="9"/>
    </row>
    <row r="1271" spans="6:12" x14ac:dyDescent="0.25">
      <c r="F1271" s="9"/>
      <c r="I1271" s="9"/>
      <c r="L1271" s="9"/>
    </row>
    <row r="1272" spans="6:12" x14ac:dyDescent="0.25">
      <c r="F1272" s="9"/>
      <c r="I1272" s="9"/>
      <c r="L1272" s="9"/>
    </row>
    <row r="1273" spans="6:12" x14ac:dyDescent="0.25">
      <c r="F1273" s="9"/>
      <c r="I1273" s="9"/>
      <c r="L1273" s="9"/>
    </row>
    <row r="1274" spans="6:12" x14ac:dyDescent="0.25">
      <c r="F1274" s="9"/>
      <c r="I1274" s="9"/>
      <c r="L1274" s="9"/>
    </row>
    <row r="1275" spans="6:12" x14ac:dyDescent="0.25">
      <c r="F1275" s="9"/>
      <c r="I1275" s="9"/>
      <c r="L1275" s="9"/>
    </row>
    <row r="1276" spans="6:12" x14ac:dyDescent="0.25">
      <c r="F1276" s="9"/>
      <c r="I1276" s="9"/>
      <c r="L1276" s="9"/>
    </row>
    <row r="1277" spans="6:12" x14ac:dyDescent="0.25">
      <c r="F1277" s="9"/>
      <c r="I1277" s="9"/>
      <c r="L1277" s="9"/>
    </row>
    <row r="1278" spans="6:12" x14ac:dyDescent="0.25">
      <c r="F1278" s="9"/>
      <c r="I1278" s="9"/>
      <c r="L1278" s="9"/>
    </row>
    <row r="1279" spans="6:12" x14ac:dyDescent="0.25">
      <c r="F1279" s="9"/>
      <c r="I1279" s="9"/>
      <c r="L1279" s="9"/>
    </row>
    <row r="1280" spans="6:12" x14ac:dyDescent="0.25">
      <c r="F1280" s="9"/>
      <c r="I1280" s="9"/>
      <c r="L1280" s="9"/>
    </row>
    <row r="1281" spans="6:12" x14ac:dyDescent="0.25">
      <c r="F1281" s="9"/>
      <c r="I1281" s="9"/>
      <c r="L1281" s="9"/>
    </row>
    <row r="1282" spans="6:12" x14ac:dyDescent="0.25">
      <c r="F1282" s="9"/>
      <c r="I1282" s="9"/>
      <c r="L1282" s="9"/>
    </row>
    <row r="1283" spans="6:12" x14ac:dyDescent="0.25">
      <c r="F1283" s="9"/>
      <c r="I1283" s="9"/>
      <c r="L1283" s="9"/>
    </row>
    <row r="1284" spans="6:12" x14ac:dyDescent="0.25">
      <c r="F1284" s="9"/>
      <c r="I1284" s="9"/>
      <c r="L1284" s="9"/>
    </row>
    <row r="1285" spans="6:12" x14ac:dyDescent="0.25">
      <c r="F1285" s="9"/>
      <c r="I1285" s="9"/>
      <c r="L1285" s="9"/>
    </row>
    <row r="1286" spans="6:12" x14ac:dyDescent="0.25">
      <c r="F1286" s="9"/>
      <c r="I1286" s="9"/>
      <c r="L1286" s="9"/>
    </row>
    <row r="1287" spans="6:12" x14ac:dyDescent="0.25">
      <c r="F1287" s="9"/>
      <c r="I1287" s="9"/>
      <c r="L1287" s="9"/>
    </row>
    <row r="1288" spans="6:12" x14ac:dyDescent="0.25">
      <c r="F1288" s="9"/>
      <c r="I1288" s="9"/>
      <c r="L1288" s="9"/>
    </row>
    <row r="1289" spans="6:12" x14ac:dyDescent="0.25">
      <c r="F1289" s="9"/>
      <c r="I1289" s="9"/>
      <c r="L1289" s="9"/>
    </row>
    <row r="1290" spans="6:12" x14ac:dyDescent="0.25">
      <c r="F1290" s="9"/>
      <c r="I1290" s="9"/>
      <c r="L1290" s="9"/>
    </row>
    <row r="1291" spans="6:12" x14ac:dyDescent="0.25">
      <c r="F1291" s="9"/>
      <c r="I1291" s="9"/>
      <c r="L1291" s="9"/>
    </row>
    <row r="1292" spans="6:12" x14ac:dyDescent="0.25">
      <c r="F1292" s="9"/>
      <c r="I1292" s="9"/>
      <c r="L1292" s="9"/>
    </row>
    <row r="1293" spans="6:12" x14ac:dyDescent="0.25">
      <c r="F1293" s="9"/>
      <c r="I1293" s="9"/>
      <c r="L1293" s="9"/>
    </row>
    <row r="1294" spans="6:12" x14ac:dyDescent="0.25">
      <c r="F1294" s="9"/>
      <c r="I1294" s="9"/>
      <c r="L1294" s="9"/>
    </row>
    <row r="1295" spans="6:12" x14ac:dyDescent="0.25">
      <c r="F1295" s="9"/>
      <c r="I1295" s="9"/>
      <c r="L1295" s="9"/>
    </row>
    <row r="1296" spans="6:12" x14ac:dyDescent="0.25">
      <c r="F1296" s="9"/>
      <c r="I1296" s="9"/>
      <c r="L1296" s="9"/>
    </row>
    <row r="1297" spans="6:12" x14ac:dyDescent="0.25">
      <c r="F1297" s="9"/>
      <c r="I1297" s="9"/>
      <c r="L1297" s="9"/>
    </row>
    <row r="1298" spans="6:12" x14ac:dyDescent="0.25">
      <c r="F1298" s="9"/>
      <c r="I1298" s="9"/>
      <c r="L1298" s="9"/>
    </row>
    <row r="1299" spans="6:12" x14ac:dyDescent="0.25">
      <c r="F1299" s="9"/>
      <c r="I1299" s="9"/>
      <c r="L1299" s="9"/>
    </row>
    <row r="1300" spans="6:12" x14ac:dyDescent="0.25">
      <c r="F1300" s="9"/>
      <c r="I1300" s="9"/>
      <c r="L1300" s="9"/>
    </row>
    <row r="1301" spans="6:12" x14ac:dyDescent="0.25">
      <c r="F1301" s="9"/>
      <c r="I1301" s="9"/>
      <c r="L1301" s="9"/>
    </row>
    <row r="1302" spans="6:12" x14ac:dyDescent="0.25">
      <c r="F1302" s="9"/>
      <c r="I1302" s="9"/>
      <c r="L1302" s="9"/>
    </row>
    <row r="1303" spans="6:12" x14ac:dyDescent="0.25">
      <c r="F1303" s="9"/>
      <c r="I1303" s="9"/>
      <c r="L1303" s="9"/>
    </row>
    <row r="1304" spans="6:12" x14ac:dyDescent="0.25">
      <c r="F1304" s="9"/>
      <c r="I1304" s="9"/>
      <c r="L1304" s="9"/>
    </row>
    <row r="1305" spans="6:12" x14ac:dyDescent="0.25">
      <c r="F1305" s="9"/>
      <c r="I1305" s="9"/>
      <c r="L1305" s="9"/>
    </row>
    <row r="1306" spans="6:12" x14ac:dyDescent="0.25">
      <c r="F1306" s="9"/>
      <c r="I1306" s="9"/>
      <c r="L1306" s="9"/>
    </row>
    <row r="1307" spans="6:12" x14ac:dyDescent="0.25">
      <c r="F1307" s="9"/>
      <c r="I1307" s="9"/>
      <c r="L1307" s="9"/>
    </row>
    <row r="1308" spans="6:12" x14ac:dyDescent="0.25">
      <c r="F1308" s="9"/>
      <c r="I1308" s="9"/>
      <c r="L1308" s="9"/>
    </row>
    <row r="1309" spans="6:12" x14ac:dyDescent="0.25">
      <c r="F1309" s="9"/>
      <c r="I1309" s="9"/>
      <c r="L1309" s="9"/>
    </row>
    <row r="1310" spans="6:12" x14ac:dyDescent="0.25">
      <c r="F1310" s="9"/>
      <c r="I1310" s="9"/>
      <c r="L1310" s="9"/>
    </row>
    <row r="1311" spans="6:12" x14ac:dyDescent="0.25">
      <c r="F1311" s="9"/>
      <c r="I1311" s="9"/>
      <c r="L1311" s="9"/>
    </row>
    <row r="1312" spans="6:12" x14ac:dyDescent="0.25">
      <c r="F1312" s="9"/>
      <c r="I1312" s="9"/>
      <c r="L1312" s="9"/>
    </row>
    <row r="1313" spans="6:12" x14ac:dyDescent="0.25">
      <c r="F1313" s="9"/>
      <c r="I1313" s="9"/>
      <c r="L1313" s="9"/>
    </row>
    <row r="1314" spans="6:12" x14ac:dyDescent="0.25">
      <c r="F1314" s="9"/>
      <c r="I1314" s="9"/>
      <c r="L1314" s="9"/>
    </row>
    <row r="1315" spans="6:12" x14ac:dyDescent="0.25">
      <c r="F1315" s="9"/>
      <c r="I1315" s="9"/>
      <c r="L1315" s="9"/>
    </row>
    <row r="1316" spans="6:12" x14ac:dyDescent="0.25">
      <c r="F1316" s="9"/>
      <c r="I1316" s="9"/>
      <c r="L1316" s="9"/>
    </row>
    <row r="1317" spans="6:12" x14ac:dyDescent="0.25">
      <c r="F1317" s="9"/>
      <c r="I1317" s="9"/>
      <c r="L1317" s="9"/>
    </row>
    <row r="1318" spans="6:12" x14ac:dyDescent="0.25">
      <c r="F1318" s="9"/>
      <c r="I1318" s="9"/>
      <c r="L1318" s="9"/>
    </row>
    <row r="1319" spans="6:12" x14ac:dyDescent="0.25">
      <c r="F1319" s="9"/>
      <c r="I1319" s="9"/>
      <c r="L1319" s="9"/>
    </row>
    <row r="1320" spans="6:12" x14ac:dyDescent="0.25">
      <c r="F1320" s="9"/>
      <c r="I1320" s="9"/>
      <c r="L1320" s="9"/>
    </row>
    <row r="1321" spans="6:12" x14ac:dyDescent="0.25">
      <c r="F1321" s="9"/>
      <c r="I1321" s="9"/>
      <c r="L1321" s="9"/>
    </row>
    <row r="1322" spans="6:12" x14ac:dyDescent="0.25">
      <c r="F1322" s="9"/>
      <c r="I1322" s="9"/>
      <c r="L1322" s="9"/>
    </row>
    <row r="1323" spans="6:12" x14ac:dyDescent="0.25">
      <c r="F1323" s="9"/>
      <c r="I1323" s="9"/>
      <c r="L1323" s="9"/>
    </row>
    <row r="1324" spans="6:12" x14ac:dyDescent="0.25">
      <c r="F1324" s="9"/>
      <c r="I1324" s="9"/>
      <c r="L1324" s="9"/>
    </row>
    <row r="1325" spans="6:12" x14ac:dyDescent="0.25">
      <c r="F1325" s="9"/>
      <c r="I1325" s="9"/>
      <c r="L1325" s="9"/>
    </row>
    <row r="1326" spans="6:12" x14ac:dyDescent="0.25">
      <c r="F1326" s="9"/>
      <c r="I1326" s="9"/>
      <c r="L1326" s="9"/>
    </row>
    <row r="1327" spans="6:12" x14ac:dyDescent="0.25">
      <c r="F1327" s="9"/>
      <c r="I1327" s="9"/>
      <c r="L1327" s="9"/>
    </row>
    <row r="1328" spans="6:12" x14ac:dyDescent="0.25">
      <c r="F1328" s="9"/>
      <c r="I1328" s="9"/>
      <c r="L1328" s="9"/>
    </row>
    <row r="1329" spans="6:12" x14ac:dyDescent="0.25">
      <c r="F1329" s="9"/>
      <c r="I1329" s="9"/>
      <c r="L1329" s="9"/>
    </row>
    <row r="1330" spans="6:12" x14ac:dyDescent="0.25">
      <c r="F1330" s="9"/>
      <c r="I1330" s="9"/>
      <c r="L1330" s="9"/>
    </row>
    <row r="1331" spans="6:12" x14ac:dyDescent="0.25">
      <c r="F1331" s="9"/>
      <c r="I1331" s="9"/>
      <c r="L1331" s="9"/>
    </row>
    <row r="1332" spans="6:12" x14ac:dyDescent="0.25">
      <c r="F1332" s="9"/>
      <c r="I1332" s="9"/>
      <c r="L1332" s="9"/>
    </row>
    <row r="1333" spans="6:12" x14ac:dyDescent="0.25">
      <c r="F1333" s="9"/>
      <c r="I1333" s="9"/>
      <c r="L1333" s="9"/>
    </row>
    <row r="1334" spans="6:12" x14ac:dyDescent="0.25">
      <c r="F1334" s="9"/>
      <c r="I1334" s="9"/>
      <c r="L1334" s="9"/>
    </row>
    <row r="1335" spans="6:12" x14ac:dyDescent="0.25">
      <c r="F1335" s="9"/>
      <c r="I1335" s="9"/>
      <c r="L1335" s="9"/>
    </row>
    <row r="1336" spans="6:12" x14ac:dyDescent="0.25">
      <c r="F1336" s="9"/>
      <c r="I1336" s="9"/>
      <c r="L1336" s="9"/>
    </row>
    <row r="1337" spans="6:12" x14ac:dyDescent="0.25">
      <c r="F1337" s="9"/>
      <c r="I1337" s="9"/>
      <c r="L1337" s="9"/>
    </row>
    <row r="1338" spans="6:12" x14ac:dyDescent="0.25">
      <c r="F1338" s="9"/>
      <c r="I1338" s="9"/>
      <c r="L1338" s="9"/>
    </row>
    <row r="1339" spans="6:12" x14ac:dyDescent="0.25">
      <c r="F1339" s="9"/>
      <c r="I1339" s="9"/>
      <c r="L1339" s="9"/>
    </row>
    <row r="1340" spans="6:12" x14ac:dyDescent="0.25">
      <c r="F1340" s="9"/>
      <c r="I1340" s="9"/>
      <c r="L1340" s="9"/>
    </row>
    <row r="1341" spans="6:12" x14ac:dyDescent="0.25">
      <c r="F1341" s="9"/>
      <c r="I1341" s="9"/>
      <c r="L1341" s="9"/>
    </row>
    <row r="1342" spans="6:12" x14ac:dyDescent="0.25">
      <c r="F1342" s="9"/>
      <c r="I1342" s="9"/>
      <c r="L1342" s="9"/>
    </row>
    <row r="1343" spans="6:12" x14ac:dyDescent="0.25">
      <c r="F1343" s="9"/>
      <c r="I1343" s="9"/>
      <c r="L1343" s="9"/>
    </row>
    <row r="1344" spans="6:12" x14ac:dyDescent="0.25">
      <c r="F1344" s="9"/>
      <c r="I1344" s="9"/>
      <c r="L1344" s="9"/>
    </row>
    <row r="1345" spans="6:12" x14ac:dyDescent="0.25">
      <c r="F1345" s="9"/>
      <c r="I1345" s="9"/>
      <c r="L1345" s="9"/>
    </row>
    <row r="1346" spans="6:12" x14ac:dyDescent="0.25">
      <c r="F1346" s="9"/>
      <c r="I1346" s="9"/>
      <c r="L1346" s="9"/>
    </row>
    <row r="1347" spans="6:12" x14ac:dyDescent="0.25">
      <c r="F1347" s="9"/>
      <c r="I1347" s="9"/>
      <c r="L1347" s="9"/>
    </row>
    <row r="1348" spans="6:12" x14ac:dyDescent="0.25">
      <c r="F1348" s="9"/>
      <c r="I1348" s="9"/>
      <c r="L1348" s="9"/>
    </row>
    <row r="1349" spans="6:12" x14ac:dyDescent="0.25">
      <c r="F1349" s="9"/>
      <c r="I1349" s="9"/>
      <c r="L1349" s="9"/>
    </row>
    <row r="1350" spans="6:12" x14ac:dyDescent="0.25">
      <c r="F1350" s="9"/>
      <c r="I1350" s="9"/>
      <c r="L1350" s="9"/>
    </row>
    <row r="1351" spans="6:12" x14ac:dyDescent="0.25">
      <c r="F1351" s="9"/>
      <c r="I1351" s="9"/>
      <c r="L1351" s="9"/>
    </row>
    <row r="1352" spans="6:12" x14ac:dyDescent="0.25">
      <c r="F1352" s="9"/>
      <c r="I1352" s="9"/>
      <c r="L1352" s="9"/>
    </row>
    <row r="1353" spans="6:12" x14ac:dyDescent="0.25">
      <c r="F1353" s="9"/>
      <c r="I1353" s="9"/>
      <c r="L1353" s="9"/>
    </row>
    <row r="1354" spans="6:12" x14ac:dyDescent="0.25">
      <c r="F1354" s="9"/>
      <c r="I1354" s="9"/>
      <c r="L1354" s="9"/>
    </row>
    <row r="1355" spans="6:12" x14ac:dyDescent="0.25">
      <c r="F1355" s="9"/>
      <c r="I1355" s="9"/>
      <c r="L1355" s="9"/>
    </row>
    <row r="1356" spans="6:12" x14ac:dyDescent="0.25">
      <c r="F1356" s="9"/>
      <c r="I1356" s="9"/>
      <c r="L1356" s="9"/>
    </row>
    <row r="1357" spans="6:12" x14ac:dyDescent="0.25">
      <c r="F1357" s="9"/>
      <c r="I1357" s="9"/>
      <c r="L1357" s="9"/>
    </row>
    <row r="1358" spans="6:12" x14ac:dyDescent="0.25">
      <c r="F1358" s="9"/>
      <c r="I1358" s="9"/>
      <c r="L1358" s="9"/>
    </row>
    <row r="1359" spans="6:12" x14ac:dyDescent="0.25">
      <c r="F1359" s="9"/>
      <c r="I1359" s="9"/>
      <c r="L1359" s="9"/>
    </row>
    <row r="1360" spans="6:12" x14ac:dyDescent="0.25">
      <c r="F1360" s="9"/>
      <c r="I1360" s="9"/>
      <c r="L1360" s="9"/>
    </row>
    <row r="1361" spans="6:12" x14ac:dyDescent="0.25">
      <c r="F1361" s="9"/>
      <c r="I1361" s="9"/>
      <c r="L1361" s="9"/>
    </row>
    <row r="1362" spans="6:12" x14ac:dyDescent="0.25">
      <c r="F1362" s="9"/>
      <c r="I1362" s="9"/>
      <c r="L1362" s="9"/>
    </row>
    <row r="1363" spans="6:12" x14ac:dyDescent="0.25">
      <c r="F1363" s="9"/>
      <c r="I1363" s="9"/>
      <c r="L1363" s="9"/>
    </row>
    <row r="1364" spans="6:12" x14ac:dyDescent="0.25">
      <c r="F1364" s="9"/>
      <c r="I1364" s="9"/>
      <c r="L1364" s="9"/>
    </row>
    <row r="1365" spans="6:12" x14ac:dyDescent="0.25">
      <c r="F1365" s="9"/>
      <c r="I1365" s="9"/>
      <c r="L1365" s="9"/>
    </row>
    <row r="1366" spans="6:12" x14ac:dyDescent="0.25">
      <c r="F1366" s="9"/>
      <c r="I1366" s="9"/>
      <c r="L1366" s="9"/>
    </row>
    <row r="1367" spans="6:12" x14ac:dyDescent="0.25">
      <c r="F1367" s="9"/>
      <c r="I1367" s="9"/>
      <c r="L1367" s="9"/>
    </row>
    <row r="1368" spans="6:12" x14ac:dyDescent="0.25">
      <c r="F1368" s="9"/>
      <c r="I1368" s="9"/>
      <c r="L1368" s="9"/>
    </row>
    <row r="1369" spans="6:12" x14ac:dyDescent="0.25">
      <c r="F1369" s="9"/>
      <c r="I1369" s="9"/>
      <c r="L1369" s="9"/>
    </row>
    <row r="1370" spans="6:12" x14ac:dyDescent="0.25">
      <c r="F1370" s="9"/>
      <c r="I1370" s="9"/>
      <c r="L1370" s="9"/>
    </row>
    <row r="1371" spans="6:12" x14ac:dyDescent="0.25">
      <c r="F1371" s="9"/>
      <c r="I1371" s="9"/>
      <c r="L1371" s="9"/>
    </row>
    <row r="1372" spans="6:12" x14ac:dyDescent="0.25">
      <c r="F1372" s="9"/>
      <c r="I1372" s="9"/>
      <c r="L1372" s="9"/>
    </row>
    <row r="1373" spans="6:12" x14ac:dyDescent="0.25">
      <c r="F1373" s="9"/>
      <c r="I1373" s="9"/>
      <c r="L1373" s="9"/>
    </row>
    <row r="1374" spans="6:12" x14ac:dyDescent="0.25">
      <c r="F1374" s="9"/>
      <c r="I1374" s="9"/>
      <c r="L1374" s="9"/>
    </row>
    <row r="1375" spans="6:12" x14ac:dyDescent="0.25">
      <c r="F1375" s="9"/>
      <c r="I1375" s="9"/>
      <c r="L1375" s="9"/>
    </row>
    <row r="1376" spans="6:12" x14ac:dyDescent="0.25">
      <c r="F1376" s="9"/>
      <c r="I1376" s="9"/>
      <c r="L1376" s="9"/>
    </row>
    <row r="1377" spans="6:12" x14ac:dyDescent="0.25">
      <c r="F1377" s="9"/>
      <c r="I1377" s="9"/>
      <c r="L1377" s="9"/>
    </row>
    <row r="1378" spans="6:12" x14ac:dyDescent="0.25">
      <c r="F1378" s="9"/>
      <c r="I1378" s="9"/>
      <c r="L1378" s="9"/>
    </row>
    <row r="1379" spans="6:12" x14ac:dyDescent="0.25">
      <c r="F1379" s="9"/>
      <c r="I1379" s="9"/>
      <c r="L1379" s="9"/>
    </row>
    <row r="1380" spans="6:12" x14ac:dyDescent="0.25">
      <c r="F1380" s="22"/>
      <c r="I1380" s="22"/>
      <c r="L1380" s="22"/>
    </row>
    <row r="1381" spans="6:12" x14ac:dyDescent="0.25">
      <c r="F1381" s="14">
        <v>1</v>
      </c>
      <c r="I1381" s="14">
        <v>1</v>
      </c>
      <c r="L1381" s="14">
        <v>1</v>
      </c>
    </row>
  </sheetData>
  <mergeCells count="3">
    <mergeCell ref="E2:G2"/>
    <mergeCell ref="K2:M2"/>
    <mergeCell ref="H2:J2"/>
  </mergeCells>
  <dataValidations count="5">
    <dataValidation type="list" allowBlank="1" showInputMessage="1" showErrorMessage="1" sqref="F92 E256:E449" xr:uid="{00000000-0002-0000-0400-000001000000}">
      <formula1>$Z$6:$Z$8</formula1>
    </dataValidation>
    <dataValidation type="list" allowBlank="1" showInputMessage="1" showErrorMessage="1" sqref="B168" xr:uid="{33D6F696-B0F1-46E7-8BEB-B20847878334}">
      <formula1>#REF!</formula1>
    </dataValidation>
    <dataValidation type="list" allowBlank="1" showInputMessage="1" showErrorMessage="1" sqref="F93:F1380 F4:F91" xr:uid="{609B8AE0-FE92-4C8D-B626-6556BA277371}">
      <formula1>$AL$6:$AL$8</formula1>
    </dataValidation>
    <dataValidation type="list" allowBlank="1" showInputMessage="1" showErrorMessage="1" sqref="L74:L75 L78 L80 L85:L86 L92:L93" xr:uid="{C317E39F-85C8-441C-92E6-0D5F848B52A3}">
      <formula1>$AI$6:$AI$8</formula1>
    </dataValidation>
    <dataValidation type="list" allowBlank="1" showInputMessage="1" showErrorMessage="1" sqref="I92" xr:uid="{136CF1F3-63A1-4263-A14A-402307A81006}">
      <formula1>$W$6:$W$8</formula1>
    </dataValidation>
  </dataValidations>
  <hyperlinks>
    <hyperlink ref="B93" r:id="rId1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5103D593-FA21-4C82-A7D5-C4B201CA7AD9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F334"/>
  <sheetViews>
    <sheetView showGridLines="0" workbookViewId="0">
      <selection activeCell="K15" sqref="K15"/>
    </sheetView>
  </sheetViews>
  <sheetFormatPr defaultRowHeight="15" x14ac:dyDescent="0.25"/>
  <cols>
    <col min="2" max="2" width="17.7109375" customWidth="1"/>
    <col min="3" max="3" width="23.42578125" bestFit="1" customWidth="1"/>
    <col min="4" max="4" width="21.5703125" style="51" customWidth="1"/>
    <col min="6" max="6" width="31.28515625" bestFit="1" customWidth="1"/>
    <col min="7" max="7" width="14.5703125" bestFit="1" customWidth="1"/>
    <col min="8" max="8" width="16.28515625" bestFit="1" customWidth="1"/>
    <col min="9" max="9" width="10.7109375" bestFit="1" customWidth="1"/>
    <col min="10" max="13" width="10.28515625" bestFit="1" customWidth="1"/>
    <col min="14" max="14" width="11.28515625" bestFit="1" customWidth="1"/>
  </cols>
  <sheetData>
    <row r="1" spans="2:6" ht="31.5" customHeight="1" x14ac:dyDescent="0.25">
      <c r="D1"/>
    </row>
    <row r="2" spans="2:6" ht="4.5" customHeight="1" x14ac:dyDescent="0.25">
      <c r="D2"/>
    </row>
    <row r="3" spans="2:6" ht="15" customHeight="1" x14ac:dyDescent="0.25">
      <c r="D3"/>
    </row>
    <row r="4" spans="2:6" x14ac:dyDescent="0.25">
      <c r="B4" s="6" t="s">
        <v>4</v>
      </c>
      <c r="C4" s="6" t="s">
        <v>0</v>
      </c>
      <c r="D4" s="6" t="s">
        <v>52</v>
      </c>
      <c r="F4" s="6" t="s">
        <v>32</v>
      </c>
    </row>
    <row r="5" spans="2:6" x14ac:dyDescent="0.25">
      <c r="B5" s="5" t="s">
        <v>253</v>
      </c>
      <c r="C5" s="5" t="s">
        <v>45</v>
      </c>
      <c r="D5" s="55">
        <v>36350</v>
      </c>
      <c r="E5" s="4"/>
      <c r="F5" s="5" t="s">
        <v>45</v>
      </c>
    </row>
    <row r="6" spans="2:6" x14ac:dyDescent="0.25">
      <c r="B6" s="5" t="s">
        <v>58</v>
      </c>
      <c r="C6" s="5" t="s">
        <v>35</v>
      </c>
      <c r="D6" s="55">
        <v>44774</v>
      </c>
      <c r="F6" s="5" t="s">
        <v>19</v>
      </c>
    </row>
    <row r="7" spans="2:6" x14ac:dyDescent="0.25">
      <c r="B7" s="5" t="s">
        <v>59</v>
      </c>
      <c r="C7" s="5" t="s">
        <v>19</v>
      </c>
      <c r="D7" s="55">
        <v>44676</v>
      </c>
      <c r="F7" s="5" t="s">
        <v>20</v>
      </c>
    </row>
    <row r="8" spans="2:6" x14ac:dyDescent="0.25">
      <c r="B8" s="5" t="s">
        <v>60</v>
      </c>
      <c r="C8" s="5" t="s">
        <v>19</v>
      </c>
      <c r="D8" s="55">
        <v>44834</v>
      </c>
      <c r="F8" s="5" t="s">
        <v>21</v>
      </c>
    </row>
    <row r="9" spans="2:6" x14ac:dyDescent="0.25">
      <c r="B9" s="5" t="s">
        <v>61</v>
      </c>
      <c r="C9" s="5" t="s">
        <v>20</v>
      </c>
      <c r="D9" s="55">
        <v>44221</v>
      </c>
      <c r="F9" s="5" t="s">
        <v>8</v>
      </c>
    </row>
    <row r="10" spans="2:6" x14ac:dyDescent="0.25">
      <c r="B10" s="5" t="s">
        <v>62</v>
      </c>
      <c r="C10" s="5" t="s">
        <v>20</v>
      </c>
      <c r="D10" s="55">
        <v>44363</v>
      </c>
      <c r="F10" s="5" t="s">
        <v>22</v>
      </c>
    </row>
    <row r="11" spans="2:6" x14ac:dyDescent="0.25">
      <c r="B11" s="5" t="s">
        <v>63</v>
      </c>
      <c r="C11" s="5" t="s">
        <v>20</v>
      </c>
      <c r="D11" s="55">
        <v>44942</v>
      </c>
      <c r="F11" s="5" t="s">
        <v>23</v>
      </c>
    </row>
    <row r="12" spans="2:6" x14ac:dyDescent="0.25">
      <c r="B12" s="5" t="s">
        <v>64</v>
      </c>
      <c r="C12" s="5" t="s">
        <v>21</v>
      </c>
      <c r="D12" s="55">
        <v>43719</v>
      </c>
      <c r="F12" s="5" t="s">
        <v>24</v>
      </c>
    </row>
    <row r="13" spans="2:6" x14ac:dyDescent="0.25">
      <c r="B13" s="5" t="s">
        <v>65</v>
      </c>
      <c r="C13" s="5" t="s">
        <v>21</v>
      </c>
      <c r="D13" s="55">
        <v>45082</v>
      </c>
      <c r="F13" s="5" t="s">
        <v>25</v>
      </c>
    </row>
    <row r="14" spans="2:6" x14ac:dyDescent="0.25">
      <c r="B14" s="5" t="s">
        <v>67</v>
      </c>
      <c r="C14" s="5" t="s">
        <v>21</v>
      </c>
      <c r="D14" s="55">
        <v>45131</v>
      </c>
      <c r="F14" s="5" t="s">
        <v>26</v>
      </c>
    </row>
    <row r="15" spans="2:6" x14ac:dyDescent="0.25">
      <c r="B15" s="5" t="s">
        <v>68</v>
      </c>
      <c r="C15" s="5" t="s">
        <v>8</v>
      </c>
      <c r="D15" s="55">
        <v>43992</v>
      </c>
      <c r="F15" s="5" t="s">
        <v>27</v>
      </c>
    </row>
    <row r="16" spans="2:6" x14ac:dyDescent="0.25">
      <c r="B16" s="5" t="s">
        <v>69</v>
      </c>
      <c r="C16" s="5" t="s">
        <v>8</v>
      </c>
      <c r="D16" s="55">
        <v>44284</v>
      </c>
      <c r="F16" s="5" t="s">
        <v>28</v>
      </c>
    </row>
    <row r="17" spans="2:6" x14ac:dyDescent="0.25">
      <c r="B17" s="5" t="s">
        <v>70</v>
      </c>
      <c r="C17" s="5" t="s">
        <v>22</v>
      </c>
      <c r="D17" s="55">
        <v>45012</v>
      </c>
      <c r="F17" s="5" t="s">
        <v>9</v>
      </c>
    </row>
    <row r="18" spans="2:6" x14ac:dyDescent="0.25">
      <c r="B18" s="5" t="s">
        <v>71</v>
      </c>
      <c r="C18" s="5" t="s">
        <v>22</v>
      </c>
      <c r="D18" s="55">
        <v>43906</v>
      </c>
      <c r="F18" s="5" t="s">
        <v>29</v>
      </c>
    </row>
    <row r="19" spans="2:6" x14ac:dyDescent="0.25">
      <c r="B19" s="5" t="s">
        <v>72</v>
      </c>
      <c r="C19" s="5" t="s">
        <v>22</v>
      </c>
      <c r="D19" s="55">
        <v>43906</v>
      </c>
      <c r="F19" s="5" t="s">
        <v>30</v>
      </c>
    </row>
    <row r="20" spans="2:6" x14ac:dyDescent="0.25">
      <c r="B20" s="5" t="s">
        <v>74</v>
      </c>
      <c r="C20" s="5" t="s">
        <v>23</v>
      </c>
      <c r="D20" s="55">
        <v>45180</v>
      </c>
      <c r="F20" s="7" t="s">
        <v>31</v>
      </c>
    </row>
    <row r="21" spans="2:6" x14ac:dyDescent="0.25">
      <c r="B21" s="5" t="s">
        <v>75</v>
      </c>
      <c r="C21" s="5" t="s">
        <v>23</v>
      </c>
      <c r="D21" s="55">
        <v>44748</v>
      </c>
      <c r="F21" s="7" t="s">
        <v>37</v>
      </c>
    </row>
    <row r="22" spans="2:6" x14ac:dyDescent="0.25">
      <c r="B22" s="5" t="s">
        <v>76</v>
      </c>
      <c r="C22" s="5" t="s">
        <v>23</v>
      </c>
      <c r="D22" s="55">
        <v>44382</v>
      </c>
      <c r="F22" s="7" t="s">
        <v>38</v>
      </c>
    </row>
    <row r="23" spans="2:6" x14ac:dyDescent="0.25">
      <c r="B23" s="5" t="s">
        <v>77</v>
      </c>
      <c r="C23" s="5" t="s">
        <v>23</v>
      </c>
      <c r="D23" s="55">
        <v>44627</v>
      </c>
      <c r="F23" s="5" t="s">
        <v>39</v>
      </c>
    </row>
    <row r="24" spans="2:6" x14ac:dyDescent="0.25">
      <c r="B24" s="5" t="s">
        <v>78</v>
      </c>
      <c r="C24" s="5" t="s">
        <v>23</v>
      </c>
      <c r="D24" s="55">
        <v>44986</v>
      </c>
      <c r="F24" s="5" t="s">
        <v>40</v>
      </c>
    </row>
    <row r="25" spans="2:6" x14ac:dyDescent="0.25">
      <c r="B25" s="5" t="s">
        <v>79</v>
      </c>
      <c r="C25" s="5" t="s">
        <v>24</v>
      </c>
      <c r="D25" s="55">
        <v>44817</v>
      </c>
      <c r="F25" s="5" t="s">
        <v>41</v>
      </c>
    </row>
    <row r="26" spans="2:6" x14ac:dyDescent="0.25">
      <c r="B26" s="5" t="s">
        <v>80</v>
      </c>
      <c r="C26" s="5" t="s">
        <v>24</v>
      </c>
      <c r="D26" s="55">
        <v>44802</v>
      </c>
      <c r="F26" s="5" t="s">
        <v>42</v>
      </c>
    </row>
    <row r="27" spans="2:6" x14ac:dyDescent="0.25">
      <c r="B27" s="5" t="s">
        <v>81</v>
      </c>
      <c r="C27" s="5" t="s">
        <v>24</v>
      </c>
      <c r="D27" s="55">
        <v>44137</v>
      </c>
      <c r="F27" s="5" t="s">
        <v>43</v>
      </c>
    </row>
    <row r="28" spans="2:6" x14ac:dyDescent="0.25">
      <c r="B28" s="5" t="s">
        <v>82</v>
      </c>
      <c r="C28" s="5" t="s">
        <v>24</v>
      </c>
      <c r="D28" s="55">
        <v>45051</v>
      </c>
    </row>
    <row r="29" spans="2:6" x14ac:dyDescent="0.25">
      <c r="B29" s="5" t="s">
        <v>83</v>
      </c>
      <c r="C29" s="5" t="s">
        <v>24</v>
      </c>
      <c r="D29" s="55">
        <v>43845</v>
      </c>
    </row>
    <row r="30" spans="2:6" x14ac:dyDescent="0.25">
      <c r="B30" s="5" t="s">
        <v>84</v>
      </c>
      <c r="C30" s="5" t="s">
        <v>24</v>
      </c>
      <c r="D30" s="55">
        <v>44809</v>
      </c>
    </row>
    <row r="31" spans="2:6" x14ac:dyDescent="0.25">
      <c r="B31" s="5" t="s">
        <v>85</v>
      </c>
      <c r="C31" s="5" t="s">
        <v>24</v>
      </c>
      <c r="D31" s="55">
        <v>44809</v>
      </c>
    </row>
    <row r="32" spans="2:6" x14ac:dyDescent="0.25">
      <c r="B32" s="5" t="s">
        <v>87</v>
      </c>
      <c r="C32" s="5" t="s">
        <v>24</v>
      </c>
      <c r="D32" s="55">
        <v>43525</v>
      </c>
    </row>
    <row r="33" spans="2:4" x14ac:dyDescent="0.25">
      <c r="B33" s="5" t="s">
        <v>88</v>
      </c>
      <c r="C33" s="5" t="s">
        <v>24</v>
      </c>
      <c r="D33" s="55">
        <v>44088</v>
      </c>
    </row>
    <row r="34" spans="2:4" x14ac:dyDescent="0.25">
      <c r="B34" s="5" t="s">
        <v>89</v>
      </c>
      <c r="C34" s="5" t="s">
        <v>24</v>
      </c>
      <c r="D34" s="55">
        <v>40395</v>
      </c>
    </row>
    <row r="35" spans="2:4" x14ac:dyDescent="0.25">
      <c r="B35" s="5" t="s">
        <v>90</v>
      </c>
      <c r="C35" s="5" t="s">
        <v>24</v>
      </c>
      <c r="D35" s="55">
        <v>44501</v>
      </c>
    </row>
    <row r="36" spans="2:4" x14ac:dyDescent="0.25">
      <c r="B36" s="5" t="s">
        <v>91</v>
      </c>
      <c r="C36" s="5" t="s">
        <v>24</v>
      </c>
      <c r="D36" s="55">
        <v>44608</v>
      </c>
    </row>
    <row r="37" spans="2:4" x14ac:dyDescent="0.25">
      <c r="B37" s="5" t="s">
        <v>92</v>
      </c>
      <c r="C37" s="5" t="s">
        <v>24</v>
      </c>
      <c r="D37" s="55">
        <v>44608</v>
      </c>
    </row>
    <row r="38" spans="2:4" x14ac:dyDescent="0.25">
      <c r="B38" s="5" t="s">
        <v>93</v>
      </c>
      <c r="C38" s="5" t="s">
        <v>24</v>
      </c>
      <c r="D38" s="55">
        <v>42689</v>
      </c>
    </row>
    <row r="39" spans="2:4" x14ac:dyDescent="0.25">
      <c r="B39" s="5" t="s">
        <v>94</v>
      </c>
      <c r="C39" s="5" t="s">
        <v>24</v>
      </c>
      <c r="D39" s="55">
        <v>44182</v>
      </c>
    </row>
    <row r="40" spans="2:4" x14ac:dyDescent="0.25">
      <c r="B40" s="5" t="s">
        <v>95</v>
      </c>
      <c r="C40" s="5" t="s">
        <v>24</v>
      </c>
      <c r="D40" s="55">
        <v>44182</v>
      </c>
    </row>
    <row r="41" spans="2:4" x14ac:dyDescent="0.25">
      <c r="B41" s="5" t="s">
        <v>96</v>
      </c>
      <c r="C41" s="5" t="s">
        <v>24</v>
      </c>
      <c r="D41" s="55">
        <v>43285</v>
      </c>
    </row>
    <row r="42" spans="2:4" x14ac:dyDescent="0.25">
      <c r="B42" s="5" t="s">
        <v>97</v>
      </c>
      <c r="C42" s="5" t="s">
        <v>24</v>
      </c>
      <c r="D42" s="55">
        <v>44851</v>
      </c>
    </row>
    <row r="43" spans="2:4" x14ac:dyDescent="0.25">
      <c r="B43" s="5" t="s">
        <v>98</v>
      </c>
      <c r="C43" s="5" t="s">
        <v>24</v>
      </c>
      <c r="D43" s="55">
        <v>42125</v>
      </c>
    </row>
    <row r="44" spans="2:4" x14ac:dyDescent="0.25">
      <c r="B44" s="5" t="s">
        <v>99</v>
      </c>
      <c r="C44" s="5" t="s">
        <v>24</v>
      </c>
      <c r="D44" s="55">
        <v>40578</v>
      </c>
    </row>
    <row r="45" spans="2:4" x14ac:dyDescent="0.25">
      <c r="B45" s="5" t="s">
        <v>100</v>
      </c>
      <c r="C45" s="5" t="s">
        <v>25</v>
      </c>
      <c r="D45" s="55">
        <v>44487</v>
      </c>
    </row>
    <row r="46" spans="2:4" x14ac:dyDescent="0.25">
      <c r="B46" s="5" t="s">
        <v>101</v>
      </c>
      <c r="C46" s="5" t="s">
        <v>25</v>
      </c>
      <c r="D46" s="55">
        <v>42675</v>
      </c>
    </row>
    <row r="47" spans="2:4" x14ac:dyDescent="0.25">
      <c r="B47" s="5" t="s">
        <v>102</v>
      </c>
      <c r="C47" s="5" t="s">
        <v>25</v>
      </c>
      <c r="D47" s="55">
        <v>44741</v>
      </c>
    </row>
    <row r="48" spans="2:4" x14ac:dyDescent="0.25">
      <c r="B48" s="5" t="s">
        <v>103</v>
      </c>
      <c r="C48" s="5" t="s">
        <v>25</v>
      </c>
      <c r="D48" s="55">
        <v>42584</v>
      </c>
    </row>
    <row r="49" spans="2:4" x14ac:dyDescent="0.25">
      <c r="B49" s="5" t="s">
        <v>104</v>
      </c>
      <c r="C49" s="5" t="s">
        <v>25</v>
      </c>
      <c r="D49" s="55">
        <v>44221</v>
      </c>
    </row>
    <row r="50" spans="2:4" x14ac:dyDescent="0.25">
      <c r="B50" s="5" t="s">
        <v>105</v>
      </c>
      <c r="C50" s="5" t="s">
        <v>25</v>
      </c>
      <c r="D50" s="55">
        <v>43382</v>
      </c>
    </row>
    <row r="51" spans="2:4" x14ac:dyDescent="0.25">
      <c r="B51" s="5" t="s">
        <v>106</v>
      </c>
      <c r="C51" s="5" t="s">
        <v>25</v>
      </c>
      <c r="D51" s="55">
        <v>43836</v>
      </c>
    </row>
    <row r="52" spans="2:4" x14ac:dyDescent="0.25">
      <c r="B52" s="5" t="s">
        <v>107</v>
      </c>
      <c r="C52" s="5" t="s">
        <v>25</v>
      </c>
      <c r="D52" s="55">
        <v>44697</v>
      </c>
    </row>
    <row r="53" spans="2:4" x14ac:dyDescent="0.25">
      <c r="B53" s="5" t="s">
        <v>108</v>
      </c>
      <c r="C53" s="5" t="s">
        <v>25</v>
      </c>
      <c r="D53" s="55">
        <v>44585</v>
      </c>
    </row>
    <row r="54" spans="2:4" x14ac:dyDescent="0.25">
      <c r="B54" s="5" t="s">
        <v>109</v>
      </c>
      <c r="C54" s="5" t="s">
        <v>25</v>
      </c>
      <c r="D54" s="55">
        <v>42624</v>
      </c>
    </row>
    <row r="55" spans="2:4" x14ac:dyDescent="0.25">
      <c r="B55" s="5" t="s">
        <v>110</v>
      </c>
      <c r="C55" s="5" t="s">
        <v>25</v>
      </c>
      <c r="D55" s="55">
        <v>44319</v>
      </c>
    </row>
    <row r="56" spans="2:4" x14ac:dyDescent="0.25">
      <c r="B56" s="5" t="s">
        <v>111</v>
      </c>
      <c r="C56" s="5" t="s">
        <v>25</v>
      </c>
      <c r="D56" s="55">
        <v>44487</v>
      </c>
    </row>
    <row r="57" spans="2:4" x14ac:dyDescent="0.25">
      <c r="B57" s="5" t="s">
        <v>112</v>
      </c>
      <c r="C57" s="5" t="s">
        <v>26</v>
      </c>
      <c r="D57" s="55">
        <v>42436</v>
      </c>
    </row>
    <row r="58" spans="2:4" x14ac:dyDescent="0.25">
      <c r="B58" s="5" t="s">
        <v>113</v>
      </c>
      <c r="C58" s="5" t="s">
        <v>26</v>
      </c>
      <c r="D58" s="55">
        <v>44614</v>
      </c>
    </row>
    <row r="59" spans="2:4" x14ac:dyDescent="0.25">
      <c r="B59" s="5" t="s">
        <v>115</v>
      </c>
      <c r="C59" s="5" t="s">
        <v>26</v>
      </c>
      <c r="D59" s="55">
        <v>44614</v>
      </c>
    </row>
    <row r="60" spans="2:4" x14ac:dyDescent="0.25">
      <c r="B60" s="5" t="s">
        <v>116</v>
      </c>
      <c r="C60" s="5" t="s">
        <v>26</v>
      </c>
      <c r="D60" s="55">
        <v>44683</v>
      </c>
    </row>
    <row r="61" spans="2:4" x14ac:dyDescent="0.25">
      <c r="B61" s="5" t="s">
        <v>117</v>
      </c>
      <c r="C61" s="5" t="s">
        <v>26</v>
      </c>
      <c r="D61" s="55">
        <v>42187</v>
      </c>
    </row>
    <row r="62" spans="2:4" x14ac:dyDescent="0.25">
      <c r="B62" s="5" t="s">
        <v>118</v>
      </c>
      <c r="C62" s="5" t="s">
        <v>26</v>
      </c>
      <c r="D62" s="55">
        <v>44027</v>
      </c>
    </row>
    <row r="63" spans="2:4" x14ac:dyDescent="0.25">
      <c r="B63" s="5" t="s">
        <v>119</v>
      </c>
      <c r="C63" s="5" t="s">
        <v>26</v>
      </c>
      <c r="D63" s="55">
        <v>44027</v>
      </c>
    </row>
    <row r="64" spans="2:4" x14ac:dyDescent="0.25">
      <c r="B64" s="5" t="s">
        <v>120</v>
      </c>
      <c r="C64" s="5" t="s">
        <v>26</v>
      </c>
      <c r="D64" s="55">
        <v>42506</v>
      </c>
    </row>
    <row r="65" spans="2:4" x14ac:dyDescent="0.25">
      <c r="B65" s="5" t="s">
        <v>121</v>
      </c>
      <c r="C65" s="5" t="s">
        <v>26</v>
      </c>
      <c r="D65" s="55">
        <v>43195</v>
      </c>
    </row>
    <row r="66" spans="2:4" x14ac:dyDescent="0.25">
      <c r="B66" s="5" t="s">
        <v>122</v>
      </c>
      <c r="C66" s="5" t="s">
        <v>26</v>
      </c>
      <c r="D66" s="55">
        <v>44305</v>
      </c>
    </row>
    <row r="67" spans="2:4" x14ac:dyDescent="0.25">
      <c r="B67" s="5" t="s">
        <v>123</v>
      </c>
      <c r="C67" s="5" t="s">
        <v>26</v>
      </c>
      <c r="D67" s="55">
        <v>42619</v>
      </c>
    </row>
    <row r="68" spans="2:4" x14ac:dyDescent="0.25">
      <c r="B68" s="5" t="s">
        <v>124</v>
      </c>
      <c r="C68" s="5" t="s">
        <v>26</v>
      </c>
      <c r="D68" s="55">
        <v>39120</v>
      </c>
    </row>
    <row r="69" spans="2:4" x14ac:dyDescent="0.25">
      <c r="B69" s="5" t="s">
        <v>125</v>
      </c>
      <c r="C69" s="5" t="s">
        <v>26</v>
      </c>
      <c r="D69" s="55">
        <v>44243</v>
      </c>
    </row>
    <row r="70" spans="2:4" x14ac:dyDescent="0.25">
      <c r="B70" s="5" t="s">
        <v>126</v>
      </c>
      <c r="C70" s="5" t="s">
        <v>26</v>
      </c>
      <c r="D70" s="55">
        <v>44319</v>
      </c>
    </row>
    <row r="71" spans="2:4" x14ac:dyDescent="0.25">
      <c r="B71" s="5" t="s">
        <v>127</v>
      </c>
      <c r="C71" s="5" t="s">
        <v>26</v>
      </c>
      <c r="D71" s="55">
        <v>44711</v>
      </c>
    </row>
    <row r="72" spans="2:4" x14ac:dyDescent="0.25">
      <c r="B72" s="5" t="s">
        <v>128</v>
      </c>
      <c r="C72" s="5" t="s">
        <v>27</v>
      </c>
      <c r="D72" s="55">
        <v>44711</v>
      </c>
    </row>
    <row r="73" spans="2:4" x14ac:dyDescent="0.25">
      <c r="B73" s="5" t="s">
        <v>129</v>
      </c>
      <c r="C73" s="5" t="s">
        <v>27</v>
      </c>
      <c r="D73" s="55">
        <v>42767</v>
      </c>
    </row>
    <row r="74" spans="2:4" x14ac:dyDescent="0.25">
      <c r="B74" s="5" t="s">
        <v>130</v>
      </c>
      <c r="C74" s="5" t="s">
        <v>27</v>
      </c>
      <c r="D74" s="55">
        <v>41736</v>
      </c>
    </row>
    <row r="75" spans="2:4" x14ac:dyDescent="0.25">
      <c r="B75" s="5" t="s">
        <v>131</v>
      </c>
      <c r="C75" s="5" t="s">
        <v>27</v>
      </c>
      <c r="D75" s="55">
        <v>45103</v>
      </c>
    </row>
    <row r="76" spans="2:4" x14ac:dyDescent="0.25">
      <c r="B76" s="5" t="s">
        <v>132</v>
      </c>
      <c r="C76" s="5" t="s">
        <v>27</v>
      </c>
      <c r="D76" s="55">
        <v>44648</v>
      </c>
    </row>
    <row r="77" spans="2:4" x14ac:dyDescent="0.25">
      <c r="B77" s="5" t="s">
        <v>133</v>
      </c>
      <c r="C77" s="5" t="s">
        <v>27</v>
      </c>
      <c r="D77" s="55">
        <v>43879</v>
      </c>
    </row>
    <row r="78" spans="2:4" x14ac:dyDescent="0.25">
      <c r="B78" s="5" t="s">
        <v>134</v>
      </c>
      <c r="C78" s="5" t="s">
        <v>27</v>
      </c>
      <c r="D78" s="55">
        <v>43410</v>
      </c>
    </row>
    <row r="79" spans="2:4" x14ac:dyDescent="0.25">
      <c r="B79" s="5" t="s">
        <v>135</v>
      </c>
      <c r="C79" s="5" t="s">
        <v>27</v>
      </c>
      <c r="D79" s="55">
        <v>44928</v>
      </c>
    </row>
    <row r="80" spans="2:4" x14ac:dyDescent="0.25">
      <c r="B80" s="5" t="s">
        <v>136</v>
      </c>
      <c r="C80" s="5" t="s">
        <v>27</v>
      </c>
      <c r="D80" s="55">
        <v>42905</v>
      </c>
    </row>
    <row r="81" spans="2:4" x14ac:dyDescent="0.25">
      <c r="B81" s="5" t="s">
        <v>137</v>
      </c>
      <c r="C81" s="5" t="s">
        <v>27</v>
      </c>
      <c r="D81" s="55">
        <v>45089</v>
      </c>
    </row>
    <row r="82" spans="2:4" x14ac:dyDescent="0.25">
      <c r="B82" s="5" t="s">
        <v>138</v>
      </c>
      <c r="C82" s="5" t="s">
        <v>27</v>
      </c>
      <c r="D82" s="55">
        <v>45145</v>
      </c>
    </row>
    <row r="83" spans="2:4" x14ac:dyDescent="0.25">
      <c r="B83" s="5" t="s">
        <v>139</v>
      </c>
      <c r="C83" s="5" t="s">
        <v>27</v>
      </c>
      <c r="D83" s="55">
        <v>44775</v>
      </c>
    </row>
    <row r="84" spans="2:4" x14ac:dyDescent="0.25">
      <c r="B84" s="5" t="s">
        <v>140</v>
      </c>
      <c r="C84" s="5" t="s">
        <v>27</v>
      </c>
      <c r="D84" s="55">
        <v>44614</v>
      </c>
    </row>
    <row r="85" spans="2:4" x14ac:dyDescent="0.25">
      <c r="B85" s="5" t="s">
        <v>141</v>
      </c>
      <c r="C85" s="5" t="s">
        <v>28</v>
      </c>
      <c r="D85" s="55">
        <v>44607</v>
      </c>
    </row>
    <row r="86" spans="2:4" x14ac:dyDescent="0.25">
      <c r="B86" s="5" t="s">
        <v>142</v>
      </c>
      <c r="C86" s="5" t="s">
        <v>28</v>
      </c>
      <c r="D86" s="55">
        <v>44209</v>
      </c>
    </row>
    <row r="87" spans="2:4" x14ac:dyDescent="0.25">
      <c r="B87" s="5" t="s">
        <v>143</v>
      </c>
      <c r="C87" s="5" t="s">
        <v>28</v>
      </c>
      <c r="D87" s="55">
        <v>38687</v>
      </c>
    </row>
    <row r="88" spans="2:4" x14ac:dyDescent="0.25">
      <c r="B88" s="5" t="s">
        <v>144</v>
      </c>
      <c r="C88" s="5" t="s">
        <v>28</v>
      </c>
      <c r="D88" s="55">
        <v>41646</v>
      </c>
    </row>
    <row r="89" spans="2:4" x14ac:dyDescent="0.25">
      <c r="B89" s="5" t="s">
        <v>145</v>
      </c>
      <c r="C89" s="5" t="s">
        <v>28</v>
      </c>
      <c r="D89" s="55">
        <v>43558</v>
      </c>
    </row>
    <row r="90" spans="2:4" x14ac:dyDescent="0.25">
      <c r="B90" s="5" t="s">
        <v>146</v>
      </c>
      <c r="C90" s="5" t="s">
        <v>28</v>
      </c>
      <c r="D90" s="55">
        <v>45019</v>
      </c>
    </row>
    <row r="91" spans="2:4" x14ac:dyDescent="0.25">
      <c r="B91" s="5" t="s">
        <v>147</v>
      </c>
      <c r="C91" s="5" t="s">
        <v>28</v>
      </c>
      <c r="D91" s="55">
        <v>43179</v>
      </c>
    </row>
    <row r="92" spans="2:4" x14ac:dyDescent="0.25">
      <c r="B92" s="5" t="s">
        <v>148</v>
      </c>
      <c r="C92" s="5" t="s">
        <v>28</v>
      </c>
      <c r="D92" s="55">
        <v>43179</v>
      </c>
    </row>
    <row r="93" spans="2:4" x14ac:dyDescent="0.25">
      <c r="B93" s="5" t="s">
        <v>149</v>
      </c>
      <c r="C93" s="5" t="s">
        <v>28</v>
      </c>
      <c r="D93" s="55">
        <v>44446</v>
      </c>
    </row>
    <row r="94" spans="2:4" x14ac:dyDescent="0.25">
      <c r="B94" s="5" t="s">
        <v>150</v>
      </c>
      <c r="C94" s="5" t="s">
        <v>28</v>
      </c>
      <c r="D94" s="55">
        <v>45180</v>
      </c>
    </row>
    <row r="95" spans="2:4" x14ac:dyDescent="0.25">
      <c r="B95" s="5" t="s">
        <v>151</v>
      </c>
      <c r="C95" s="5" t="s">
        <v>28</v>
      </c>
      <c r="D95" s="55">
        <v>44746</v>
      </c>
    </row>
    <row r="96" spans="2:4" x14ac:dyDescent="0.25">
      <c r="B96" s="5" t="s">
        <v>152</v>
      </c>
      <c r="C96" s="5" t="s">
        <v>28</v>
      </c>
      <c r="D96" s="55">
        <v>44578</v>
      </c>
    </row>
    <row r="97" spans="2:4" x14ac:dyDescent="0.25">
      <c r="B97" s="5" t="s">
        <v>153</v>
      </c>
      <c r="C97" s="5" t="s">
        <v>28</v>
      </c>
      <c r="D97" s="55" t="s">
        <v>57</v>
      </c>
    </row>
    <row r="98" spans="2:4" x14ac:dyDescent="0.25">
      <c r="B98" s="5" t="s">
        <v>154</v>
      </c>
      <c r="C98" s="5" t="s">
        <v>28</v>
      </c>
      <c r="D98" s="55">
        <v>44307</v>
      </c>
    </row>
    <row r="99" spans="2:4" x14ac:dyDescent="0.25">
      <c r="B99" s="5" t="s">
        <v>155</v>
      </c>
      <c r="C99" s="5" t="s">
        <v>28</v>
      </c>
      <c r="D99" s="55">
        <v>45222</v>
      </c>
    </row>
    <row r="100" spans="2:4" x14ac:dyDescent="0.25">
      <c r="B100" s="5" t="s">
        <v>156</v>
      </c>
      <c r="C100" s="5" t="s">
        <v>28</v>
      </c>
      <c r="D100" s="55">
        <v>44942</v>
      </c>
    </row>
    <row r="101" spans="2:4" x14ac:dyDescent="0.25">
      <c r="B101" s="5" t="s">
        <v>157</v>
      </c>
      <c r="C101" s="5" t="s">
        <v>36</v>
      </c>
      <c r="D101" s="55">
        <v>39454</v>
      </c>
    </row>
    <row r="102" spans="2:4" x14ac:dyDescent="0.25">
      <c r="B102" s="5" t="s">
        <v>158</v>
      </c>
      <c r="C102" s="5" t="s">
        <v>36</v>
      </c>
      <c r="D102" s="55">
        <v>44438</v>
      </c>
    </row>
    <row r="103" spans="2:4" x14ac:dyDescent="0.25">
      <c r="B103" s="5" t="s">
        <v>159</v>
      </c>
      <c r="C103" s="5" t="s">
        <v>36</v>
      </c>
      <c r="D103" s="55">
        <v>44963</v>
      </c>
    </row>
    <row r="104" spans="2:4" x14ac:dyDescent="0.25">
      <c r="B104" s="5" t="s">
        <v>160</v>
      </c>
      <c r="C104" s="5" t="s">
        <v>9</v>
      </c>
      <c r="D104" s="55" t="s">
        <v>57</v>
      </c>
    </row>
    <row r="105" spans="2:4" x14ac:dyDescent="0.25">
      <c r="B105" s="5" t="s">
        <v>161</v>
      </c>
      <c r="C105" s="5" t="s">
        <v>9</v>
      </c>
      <c r="D105" s="55">
        <v>44480</v>
      </c>
    </row>
    <row r="106" spans="2:4" x14ac:dyDescent="0.25">
      <c r="B106" s="5" t="s">
        <v>162</v>
      </c>
      <c r="C106" s="5" t="s">
        <v>9</v>
      </c>
      <c r="D106" s="55">
        <v>38657</v>
      </c>
    </row>
    <row r="107" spans="2:4" x14ac:dyDescent="0.25">
      <c r="B107" s="5" t="s">
        <v>163</v>
      </c>
      <c r="C107" s="5" t="s">
        <v>9</v>
      </c>
      <c r="D107" s="55">
        <v>45159</v>
      </c>
    </row>
    <row r="108" spans="2:4" x14ac:dyDescent="0.25">
      <c r="B108" s="5" t="s">
        <v>164</v>
      </c>
      <c r="C108" s="5" t="s">
        <v>9</v>
      </c>
      <c r="D108" s="55">
        <v>38777</v>
      </c>
    </row>
    <row r="109" spans="2:4" x14ac:dyDescent="0.25">
      <c r="B109" s="5" t="s">
        <v>165</v>
      </c>
      <c r="C109" s="5" t="s">
        <v>9</v>
      </c>
      <c r="D109" s="55">
        <v>45033</v>
      </c>
    </row>
    <row r="110" spans="2:4" x14ac:dyDescent="0.25">
      <c r="B110" s="5" t="s">
        <v>166</v>
      </c>
      <c r="C110" s="5" t="s">
        <v>29</v>
      </c>
      <c r="D110" s="55">
        <v>44866</v>
      </c>
    </row>
    <row r="111" spans="2:4" x14ac:dyDescent="0.25">
      <c r="B111" s="5" t="s">
        <v>167</v>
      </c>
      <c r="C111" s="5" t="s">
        <v>29</v>
      </c>
      <c r="D111" s="55">
        <v>44816</v>
      </c>
    </row>
    <row r="112" spans="2:4" x14ac:dyDescent="0.25">
      <c r="B112" s="5" t="s">
        <v>168</v>
      </c>
      <c r="C112" s="5" t="s">
        <v>29</v>
      </c>
      <c r="D112" s="55">
        <v>43626</v>
      </c>
    </row>
    <row r="113" spans="2:4" x14ac:dyDescent="0.25">
      <c r="B113" s="5" t="s">
        <v>169</v>
      </c>
      <c r="C113" s="5" t="s">
        <v>29</v>
      </c>
      <c r="D113" s="55">
        <v>41122</v>
      </c>
    </row>
    <row r="114" spans="2:4" x14ac:dyDescent="0.25">
      <c r="B114" s="5" t="s">
        <v>170</v>
      </c>
      <c r="C114" s="5" t="s">
        <v>29</v>
      </c>
      <c r="D114" s="55">
        <v>44655</v>
      </c>
    </row>
    <row r="115" spans="2:4" x14ac:dyDescent="0.25">
      <c r="B115" s="5" t="s">
        <v>171</v>
      </c>
      <c r="C115" s="5" t="s">
        <v>30</v>
      </c>
      <c r="D115" s="55">
        <v>44417</v>
      </c>
    </row>
    <row r="116" spans="2:4" x14ac:dyDescent="0.25">
      <c r="B116" s="5" t="s">
        <v>172</v>
      </c>
      <c r="C116" s="5" t="s">
        <v>30</v>
      </c>
      <c r="D116" s="55">
        <v>43678</v>
      </c>
    </row>
    <row r="117" spans="2:4" x14ac:dyDescent="0.25">
      <c r="B117" s="5" t="s">
        <v>173</v>
      </c>
      <c r="C117" s="5" t="s">
        <v>30</v>
      </c>
      <c r="D117" s="55">
        <v>44335</v>
      </c>
    </row>
    <row r="118" spans="2:4" x14ac:dyDescent="0.25">
      <c r="B118" s="5" t="s">
        <v>174</v>
      </c>
      <c r="C118" s="5" t="s">
        <v>30</v>
      </c>
      <c r="D118" s="55">
        <v>44739</v>
      </c>
    </row>
    <row r="119" spans="2:4" x14ac:dyDescent="0.25">
      <c r="B119" s="5" t="s">
        <v>175</v>
      </c>
      <c r="C119" s="5" t="s">
        <v>31</v>
      </c>
      <c r="D119" s="55">
        <v>45005</v>
      </c>
    </row>
    <row r="120" spans="2:4" x14ac:dyDescent="0.25">
      <c r="B120" s="5" t="s">
        <v>176</v>
      </c>
      <c r="C120" s="5" t="s">
        <v>31</v>
      </c>
      <c r="D120" s="55">
        <v>30284</v>
      </c>
    </row>
    <row r="121" spans="2:4" x14ac:dyDescent="0.25">
      <c r="B121" s="5" t="s">
        <v>177</v>
      </c>
      <c r="C121" s="5" t="s">
        <v>31</v>
      </c>
      <c r="D121" s="55">
        <v>43195</v>
      </c>
    </row>
    <row r="122" spans="2:4" x14ac:dyDescent="0.25">
      <c r="B122" s="5" t="s">
        <v>178</v>
      </c>
      <c r="C122" s="5" t="s">
        <v>31</v>
      </c>
      <c r="D122" s="55">
        <v>44958</v>
      </c>
    </row>
    <row r="123" spans="2:4" x14ac:dyDescent="0.25">
      <c r="B123" s="5" t="s">
        <v>179</v>
      </c>
      <c r="C123" s="5" t="s">
        <v>31</v>
      </c>
      <c r="D123" s="55">
        <v>44988</v>
      </c>
    </row>
    <row r="124" spans="2:4" x14ac:dyDescent="0.25">
      <c r="B124" s="5" t="s">
        <v>180</v>
      </c>
      <c r="C124" s="5" t="s">
        <v>31</v>
      </c>
      <c r="D124" s="55">
        <v>43346</v>
      </c>
    </row>
    <row r="125" spans="2:4" x14ac:dyDescent="0.25">
      <c r="B125" s="5" t="s">
        <v>181</v>
      </c>
      <c r="C125" s="5" t="s">
        <v>31</v>
      </c>
      <c r="D125" s="55">
        <v>43160</v>
      </c>
    </row>
    <row r="126" spans="2:4" x14ac:dyDescent="0.25">
      <c r="B126" s="5" t="s">
        <v>182</v>
      </c>
      <c r="C126" s="5" t="s">
        <v>31</v>
      </c>
      <c r="D126" s="55">
        <v>44984</v>
      </c>
    </row>
    <row r="127" spans="2:4" x14ac:dyDescent="0.25">
      <c r="B127" s="5" t="s">
        <v>183</v>
      </c>
      <c r="C127" s="5" t="s">
        <v>31</v>
      </c>
      <c r="D127" s="55">
        <v>42758</v>
      </c>
    </row>
    <row r="128" spans="2:4" x14ac:dyDescent="0.25">
      <c r="B128" s="5" t="s">
        <v>184</v>
      </c>
      <c r="C128" s="5" t="s">
        <v>31</v>
      </c>
      <c r="D128" s="55">
        <v>44452</v>
      </c>
    </row>
    <row r="129" spans="2:4" x14ac:dyDescent="0.25">
      <c r="B129" s="5" t="s">
        <v>186</v>
      </c>
      <c r="C129" s="5" t="s">
        <v>37</v>
      </c>
      <c r="D129" s="55">
        <v>43437</v>
      </c>
    </row>
    <row r="130" spans="2:4" x14ac:dyDescent="0.25">
      <c r="B130" s="5" t="s">
        <v>187</v>
      </c>
      <c r="C130" s="5" t="s">
        <v>37</v>
      </c>
      <c r="D130" s="55">
        <v>44697</v>
      </c>
    </row>
    <row r="131" spans="2:4" x14ac:dyDescent="0.25">
      <c r="B131" s="5" t="s">
        <v>188</v>
      </c>
      <c r="C131" s="5" t="s">
        <v>37</v>
      </c>
      <c r="D131" s="55">
        <v>44392</v>
      </c>
    </row>
    <row r="132" spans="2:4" x14ac:dyDescent="0.25">
      <c r="B132" s="5" t="s">
        <v>189</v>
      </c>
      <c r="C132" s="5" t="s">
        <v>37</v>
      </c>
      <c r="D132" s="55">
        <v>44970</v>
      </c>
    </row>
    <row r="133" spans="2:4" x14ac:dyDescent="0.25">
      <c r="B133" s="5" t="s">
        <v>190</v>
      </c>
      <c r="C133" s="5" t="s">
        <v>37</v>
      </c>
      <c r="D133" s="55">
        <v>45201</v>
      </c>
    </row>
    <row r="134" spans="2:4" x14ac:dyDescent="0.25">
      <c r="B134" s="5" t="s">
        <v>191</v>
      </c>
      <c r="C134" s="5" t="s">
        <v>37</v>
      </c>
      <c r="D134" s="55">
        <v>44743</v>
      </c>
    </row>
    <row r="135" spans="2:4" x14ac:dyDescent="0.25">
      <c r="B135" s="5" t="s">
        <v>192</v>
      </c>
      <c r="C135" s="5" t="s">
        <v>37</v>
      </c>
      <c r="D135" s="55">
        <v>44655</v>
      </c>
    </row>
    <row r="136" spans="2:4" x14ac:dyDescent="0.25">
      <c r="B136" s="5" t="s">
        <v>193</v>
      </c>
      <c r="C136" s="5" t="s">
        <v>37</v>
      </c>
      <c r="D136" s="55">
        <v>44621</v>
      </c>
    </row>
    <row r="137" spans="2:4" x14ac:dyDescent="0.25">
      <c r="B137" s="56" t="s">
        <v>194</v>
      </c>
      <c r="C137" s="5" t="s">
        <v>37</v>
      </c>
      <c r="D137" s="55">
        <v>45139</v>
      </c>
    </row>
    <row r="138" spans="2:4" x14ac:dyDescent="0.25">
      <c r="B138" s="56" t="s">
        <v>195</v>
      </c>
      <c r="C138" s="5" t="s">
        <v>37</v>
      </c>
      <c r="D138" s="55">
        <v>44648</v>
      </c>
    </row>
    <row r="139" spans="2:4" x14ac:dyDescent="0.25">
      <c r="B139" s="5" t="s">
        <v>196</v>
      </c>
      <c r="C139" s="5" t="s">
        <v>37</v>
      </c>
      <c r="D139" s="55">
        <v>44621</v>
      </c>
    </row>
    <row r="140" spans="2:4" x14ac:dyDescent="0.25">
      <c r="B140" s="5" t="s">
        <v>197</v>
      </c>
      <c r="C140" s="5" t="s">
        <v>37</v>
      </c>
      <c r="D140" s="55">
        <v>43892</v>
      </c>
    </row>
    <row r="141" spans="2:4" x14ac:dyDescent="0.25">
      <c r="B141" s="5" t="s">
        <v>198</v>
      </c>
      <c r="C141" s="5" t="s">
        <v>37</v>
      </c>
      <c r="D141" s="55">
        <v>45054</v>
      </c>
    </row>
    <row r="142" spans="2:4" x14ac:dyDescent="0.25">
      <c r="B142" s="5" t="s">
        <v>199</v>
      </c>
      <c r="C142" s="5" t="s">
        <v>37</v>
      </c>
      <c r="D142" s="55">
        <v>45054</v>
      </c>
    </row>
    <row r="143" spans="2:4" x14ac:dyDescent="0.25">
      <c r="B143" s="5" t="s">
        <v>200</v>
      </c>
      <c r="C143" s="5" t="s">
        <v>37</v>
      </c>
      <c r="D143" s="55"/>
    </row>
    <row r="144" spans="2:4" ht="13.9" customHeight="1" x14ac:dyDescent="0.25">
      <c r="B144" s="5" t="s">
        <v>201</v>
      </c>
      <c r="C144" s="5" t="s">
        <v>37</v>
      </c>
      <c r="D144" s="55">
        <v>44102</v>
      </c>
    </row>
    <row r="145" spans="2:4" x14ac:dyDescent="0.25">
      <c r="B145" s="5" t="s">
        <v>202</v>
      </c>
      <c r="C145" s="5" t="s">
        <v>37</v>
      </c>
      <c r="D145" s="55">
        <v>44326</v>
      </c>
    </row>
    <row r="146" spans="2:4" x14ac:dyDescent="0.25">
      <c r="B146" s="5" t="s">
        <v>203</v>
      </c>
      <c r="C146" s="5" t="s">
        <v>37</v>
      </c>
      <c r="D146" s="55">
        <v>44291</v>
      </c>
    </row>
    <row r="147" spans="2:4" x14ac:dyDescent="0.25">
      <c r="B147" s="5" t="s">
        <v>204</v>
      </c>
      <c r="C147" s="5" t="s">
        <v>37</v>
      </c>
      <c r="D147" s="55">
        <v>44593</v>
      </c>
    </row>
    <row r="148" spans="2:4" x14ac:dyDescent="0.25">
      <c r="B148" s="5" t="s">
        <v>205</v>
      </c>
      <c r="C148" s="5" t="s">
        <v>37</v>
      </c>
      <c r="D148" s="55">
        <v>45054</v>
      </c>
    </row>
    <row r="149" spans="2:4" x14ac:dyDescent="0.25">
      <c r="B149" s="5" t="s">
        <v>206</v>
      </c>
      <c r="C149" s="5" t="s">
        <v>37</v>
      </c>
      <c r="D149" s="55">
        <v>45085</v>
      </c>
    </row>
    <row r="150" spans="2:4" x14ac:dyDescent="0.25">
      <c r="B150" s="5" t="s">
        <v>207</v>
      </c>
      <c r="C150" s="5" t="s">
        <v>37</v>
      </c>
      <c r="D150" s="55">
        <v>44734</v>
      </c>
    </row>
    <row r="151" spans="2:4" x14ac:dyDescent="0.25">
      <c r="B151" s="5" t="s">
        <v>208</v>
      </c>
      <c r="C151" s="5" t="s">
        <v>37</v>
      </c>
      <c r="D151" s="55">
        <v>44830</v>
      </c>
    </row>
    <row r="152" spans="2:4" x14ac:dyDescent="0.25">
      <c r="B152" s="5" t="s">
        <v>209</v>
      </c>
      <c r="C152" s="5" t="s">
        <v>37</v>
      </c>
      <c r="D152" s="55">
        <v>44929</v>
      </c>
    </row>
    <row r="153" spans="2:4" x14ac:dyDescent="0.25">
      <c r="B153" s="5" t="s">
        <v>210</v>
      </c>
      <c r="C153" s="5" t="s">
        <v>37</v>
      </c>
      <c r="D153" s="55">
        <v>44720</v>
      </c>
    </row>
    <row r="154" spans="2:4" x14ac:dyDescent="0.25">
      <c r="B154" s="5" t="s">
        <v>212</v>
      </c>
      <c r="C154" s="5" t="s">
        <v>38</v>
      </c>
      <c r="D154" s="55">
        <v>44092</v>
      </c>
    </row>
    <row r="155" spans="2:4" x14ac:dyDescent="0.25">
      <c r="B155" s="5" t="s">
        <v>213</v>
      </c>
      <c r="C155" s="5" t="s">
        <v>38</v>
      </c>
      <c r="D155" s="55">
        <v>43178</v>
      </c>
    </row>
    <row r="156" spans="2:4" x14ac:dyDescent="0.25">
      <c r="B156" s="5" t="s">
        <v>214</v>
      </c>
      <c r="C156" s="5" t="s">
        <v>38</v>
      </c>
      <c r="D156" s="55">
        <v>45187</v>
      </c>
    </row>
    <row r="157" spans="2:4" x14ac:dyDescent="0.25">
      <c r="B157" s="5" t="s">
        <v>215</v>
      </c>
      <c r="C157" s="5" t="s">
        <v>38</v>
      </c>
      <c r="D157" s="55">
        <v>43788</v>
      </c>
    </row>
    <row r="158" spans="2:4" x14ac:dyDescent="0.25">
      <c r="B158" s="5" t="s">
        <v>216</v>
      </c>
      <c r="C158" s="5" t="s">
        <v>38</v>
      </c>
      <c r="D158" s="55">
        <v>44565</v>
      </c>
    </row>
    <row r="159" spans="2:4" x14ac:dyDescent="0.25">
      <c r="B159" s="5" t="s">
        <v>217</v>
      </c>
      <c r="C159" s="5" t="s">
        <v>38</v>
      </c>
      <c r="D159" s="55">
        <v>45078</v>
      </c>
    </row>
    <row r="160" spans="2:4" x14ac:dyDescent="0.25">
      <c r="B160" s="5" t="s">
        <v>218</v>
      </c>
      <c r="C160" s="5" t="s">
        <v>38</v>
      </c>
      <c r="D160" s="55">
        <v>42675</v>
      </c>
    </row>
    <row r="161" spans="2:4" x14ac:dyDescent="0.25">
      <c r="B161" s="5" t="s">
        <v>219</v>
      </c>
      <c r="C161" s="5" t="s">
        <v>38</v>
      </c>
      <c r="D161" s="55" t="s">
        <v>57</v>
      </c>
    </row>
    <row r="162" spans="2:4" x14ac:dyDescent="0.25">
      <c r="B162" s="5" t="s">
        <v>220</v>
      </c>
      <c r="C162" s="5" t="s">
        <v>38</v>
      </c>
      <c r="D162" s="55">
        <v>44078</v>
      </c>
    </row>
    <row r="163" spans="2:4" x14ac:dyDescent="0.25">
      <c r="B163" s="5" t="s">
        <v>221</v>
      </c>
      <c r="C163" s="5" t="s">
        <v>38</v>
      </c>
      <c r="D163" s="55" t="s">
        <v>57</v>
      </c>
    </row>
    <row r="164" spans="2:4" x14ac:dyDescent="0.25">
      <c r="B164" s="5" t="s">
        <v>222</v>
      </c>
      <c r="C164" s="5" t="s">
        <v>38</v>
      </c>
      <c r="D164" s="55">
        <v>44685</v>
      </c>
    </row>
    <row r="165" spans="2:4" x14ac:dyDescent="0.25">
      <c r="B165" s="5" t="s">
        <v>223</v>
      </c>
      <c r="C165" s="5" t="s">
        <v>38</v>
      </c>
      <c r="D165" s="55">
        <v>44438</v>
      </c>
    </row>
    <row r="166" spans="2:4" x14ac:dyDescent="0.25">
      <c r="B166" s="5" t="s">
        <v>224</v>
      </c>
      <c r="C166" s="5" t="s">
        <v>38</v>
      </c>
      <c r="D166" s="55">
        <v>44067</v>
      </c>
    </row>
    <row r="167" spans="2:4" x14ac:dyDescent="0.25">
      <c r="B167" s="5" t="s">
        <v>225</v>
      </c>
      <c r="C167" s="5" t="s">
        <v>38</v>
      </c>
      <c r="D167" s="55">
        <v>43160</v>
      </c>
    </row>
    <row r="168" spans="2:4" x14ac:dyDescent="0.25">
      <c r="B168" s="5" t="s">
        <v>226</v>
      </c>
      <c r="C168" s="5" t="s">
        <v>38</v>
      </c>
      <c r="D168" s="55">
        <v>44438</v>
      </c>
    </row>
    <row r="169" spans="2:4" x14ac:dyDescent="0.25">
      <c r="B169" s="5" t="s">
        <v>227</v>
      </c>
      <c r="C169" s="5" t="s">
        <v>38</v>
      </c>
      <c r="D169" s="55" t="s">
        <v>57</v>
      </c>
    </row>
    <row r="170" spans="2:4" x14ac:dyDescent="0.25">
      <c r="B170" s="5" t="s">
        <v>228</v>
      </c>
      <c r="C170" s="5" t="s">
        <v>38</v>
      </c>
      <c r="D170" s="55">
        <v>44900</v>
      </c>
    </row>
    <row r="171" spans="2:4" x14ac:dyDescent="0.25">
      <c r="B171" s="5" t="s">
        <v>229</v>
      </c>
      <c r="C171" s="5" t="s">
        <v>39</v>
      </c>
      <c r="D171" s="55">
        <v>45208</v>
      </c>
    </row>
    <row r="172" spans="2:4" x14ac:dyDescent="0.25">
      <c r="B172" s="5" t="s">
        <v>230</v>
      </c>
      <c r="C172" s="5" t="s">
        <v>39</v>
      </c>
      <c r="D172" s="55" t="s">
        <v>57</v>
      </c>
    </row>
    <row r="173" spans="2:4" x14ac:dyDescent="0.25">
      <c r="B173" s="5" t="s">
        <v>231</v>
      </c>
      <c r="C173" s="5" t="s">
        <v>39</v>
      </c>
      <c r="D173" s="55">
        <v>45162</v>
      </c>
    </row>
    <row r="174" spans="2:4" x14ac:dyDescent="0.25">
      <c r="B174" s="5" t="s">
        <v>232</v>
      </c>
      <c r="C174" s="5" t="s">
        <v>39</v>
      </c>
      <c r="D174" s="55" t="s">
        <v>57</v>
      </c>
    </row>
    <row r="175" spans="2:4" x14ac:dyDescent="0.25">
      <c r="B175" s="5" t="s">
        <v>233</v>
      </c>
      <c r="C175" s="5" t="s">
        <v>39</v>
      </c>
      <c r="D175" s="55">
        <v>44963</v>
      </c>
    </row>
    <row r="176" spans="2:4" x14ac:dyDescent="0.25">
      <c r="B176" s="5" t="s">
        <v>234</v>
      </c>
      <c r="C176" s="5" t="s">
        <v>40</v>
      </c>
      <c r="D176" s="55">
        <v>44896</v>
      </c>
    </row>
    <row r="177" spans="2:4" x14ac:dyDescent="0.25">
      <c r="B177" s="5" t="s">
        <v>235</v>
      </c>
      <c r="C177" s="5" t="s">
        <v>40</v>
      </c>
      <c r="D177" s="55">
        <v>43836</v>
      </c>
    </row>
    <row r="178" spans="2:4" x14ac:dyDescent="0.25">
      <c r="B178" s="5" t="s">
        <v>236</v>
      </c>
      <c r="C178" s="5" t="s">
        <v>41</v>
      </c>
      <c r="D178" s="55" t="s">
        <v>57</v>
      </c>
    </row>
    <row r="179" spans="2:4" x14ac:dyDescent="0.25">
      <c r="B179" s="5" t="s">
        <v>237</v>
      </c>
      <c r="C179" s="5" t="s">
        <v>41</v>
      </c>
      <c r="D179" s="55">
        <v>44027</v>
      </c>
    </row>
    <row r="180" spans="2:4" x14ac:dyDescent="0.25">
      <c r="B180" s="5" t="s">
        <v>238</v>
      </c>
      <c r="C180" s="5" t="s">
        <v>42</v>
      </c>
      <c r="D180" s="55">
        <v>44711</v>
      </c>
    </row>
    <row r="181" spans="2:4" x14ac:dyDescent="0.25">
      <c r="B181" s="5" t="s">
        <v>239</v>
      </c>
      <c r="C181" s="5" t="s">
        <v>43</v>
      </c>
      <c r="D181" s="55">
        <v>44277</v>
      </c>
    </row>
    <row r="182" spans="2:4" x14ac:dyDescent="0.25">
      <c r="B182" s="5" t="s">
        <v>240</v>
      </c>
      <c r="C182" s="5" t="s">
        <v>43</v>
      </c>
      <c r="D182" s="55">
        <v>44713</v>
      </c>
    </row>
    <row r="183" spans="2:4" x14ac:dyDescent="0.25">
      <c r="B183" s="5" t="s">
        <v>241</v>
      </c>
      <c r="C183" s="5" t="s">
        <v>43</v>
      </c>
      <c r="D183" s="55">
        <v>44306</v>
      </c>
    </row>
    <row r="184" spans="2:4" x14ac:dyDescent="0.25">
      <c r="B184" s="7" t="s">
        <v>242</v>
      </c>
      <c r="C184" s="7" t="s">
        <v>245</v>
      </c>
      <c r="D184" s="54"/>
    </row>
    <row r="185" spans="2:4" x14ac:dyDescent="0.25">
      <c r="B185" s="7" t="s">
        <v>243</v>
      </c>
      <c r="C185" s="7" t="s">
        <v>245</v>
      </c>
      <c r="D185" s="55">
        <v>44986</v>
      </c>
    </row>
    <row r="186" spans="2:4" x14ac:dyDescent="0.25">
      <c r="B186" s="7" t="s">
        <v>244</v>
      </c>
      <c r="C186" s="7" t="s">
        <v>245</v>
      </c>
      <c r="D186" s="54"/>
    </row>
    <row r="187" spans="2:4" x14ac:dyDescent="0.25">
      <c r="D187"/>
    </row>
    <row r="188" spans="2:4" x14ac:dyDescent="0.25">
      <c r="D188"/>
    </row>
    <row r="189" spans="2:4" x14ac:dyDescent="0.25">
      <c r="D189"/>
    </row>
    <row r="190" spans="2:4" x14ac:dyDescent="0.25">
      <c r="D190"/>
    </row>
    <row r="191" spans="2:4" x14ac:dyDescent="0.25">
      <c r="D191"/>
    </row>
    <row r="192" spans="2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</sheetData>
  <phoneticPr fontId="5" type="noConversion"/>
  <dataValidations count="2">
    <dataValidation type="list" allowBlank="1" showInputMessage="1" showErrorMessage="1" sqref="B186" xr:uid="{00000000-0002-0000-0500-000000000000}">
      <formula1>#REF!</formula1>
    </dataValidation>
    <dataValidation type="list" allowBlank="1" showInputMessage="1" showErrorMessage="1" sqref="B157:B183 B139:B155 B100:B106 B95:B98 B108:B137 B21:B93 B10:B19 B6:B8" xr:uid="{00000000-0002-0000-0500-000001000000}">
      <formula1>$B$5:$B$1048576</formula1>
    </dataValidation>
  </dataValidations>
  <hyperlinks>
    <hyperlink ref="B107" r:id="rId1" display="https://xaqwbkuvs3sh07b-dbcorporate2.adb.ca-toronto-1.oraclecloudapps.com/ords/r/it_assets/it-asset-management/assigned-assets?p66_id=2588&amp;clear=18&amp;session=8906475689459&amp;cs=3reyacurclA7SEy57mkwqJ6i57TJ3-DvcjMu3QVRmaiAxrRhCMFLOb6WMiWC3sxvd9ltsE7OrJo0bdl2us1xJxg" xr:uid="{00000000-0004-0000-0500-000000000000}"/>
    <hyperlink ref="B99" r:id="rId2" display="https://xaqwbkuvs3sh07b-dbcorporate2.adb.ca-toronto-1.oraclecloudapps.com/ords/r/it_assets/it-asset-management/assigned-assets?p66_id=2748&amp;clear=18&amp;session=247395538710&amp;cs=3w2w2ZK_Zv39NN621xufk_yZK4fhXBEXVwRPwtAmTxkTC9edUtRiPQVlFzmxJ6Ae4zDMzR1atqbzwR1fGUouF9w" xr:uid="{00000000-0004-0000-0500-000001000000}"/>
    <hyperlink ref="B138" r:id="rId3" display="https://xaqwbkuvs3sh07b-dbcorporate2.adb.ca-toronto-1.oraclecloudapps.com/ords/r/it_assets/it-asset-management/assigned-assets?p66_id=1928&amp;clear=18&amp;session=247395538710&amp;cs=3U0Vr10R3OG56r-zG4QU8Mril8ab3Lfm-rxreuqSy3Em17ak9lotORbkUaEjaeKpzahBz29GXmweYh-mot-xq9g" xr:uid="{00000000-0004-0000-0500-000002000000}"/>
  </hyperlinks>
  <pageMargins left="0.7" right="0.7" top="0.75" bottom="0.75" header="0.3" footer="0.3"/>
  <pageSetup orientation="portrait"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Q1</vt:lpstr>
      <vt:lpstr>Q2</vt:lpstr>
      <vt:lpstr>Q3</vt:lpstr>
      <vt:lpstr>Q4</vt:lpstr>
      <vt:lpstr>Employee 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Noor Ul Huda Ajmal</cp:lastModifiedBy>
  <dcterms:created xsi:type="dcterms:W3CDTF">2015-06-05T18:17:20Z</dcterms:created>
  <dcterms:modified xsi:type="dcterms:W3CDTF">2024-03-24T17:31:39Z</dcterms:modified>
</cp:coreProperties>
</file>