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pporn/Downloads/"/>
    </mc:Choice>
  </mc:AlternateContent>
  <xr:revisionPtr revIDLastSave="0" documentId="8_{3F5A62E8-613B-5748-93D9-AB5D40D52C0A}" xr6:coauthVersionLast="45" xr6:coauthVersionMax="45" xr10:uidLastSave="{00000000-0000-0000-0000-000000000000}"/>
  <bookViews>
    <workbookView xWindow="500" yWindow="620" windowWidth="36440" windowHeight="19100" xr2:uid="{9E5B91C0-CC86-B24F-BB17-28E2F968A351}"/>
  </bookViews>
  <sheets>
    <sheet name="Main sheet" sheetId="1" r:id="rId1"/>
    <sheet name="step1" sheetId="3" r:id="rId2"/>
    <sheet name="step2" sheetId="2" r:id="rId3"/>
    <sheet name="step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H46" i="1" s="1"/>
  <c r="I46" i="1" s="1"/>
  <c r="J46" i="1" s="1"/>
  <c r="K46" i="1" s="1"/>
  <c r="L46" i="1" s="1"/>
  <c r="O87" i="1"/>
  <c r="N88" i="1"/>
  <c r="N89" i="1" s="1"/>
  <c r="E104" i="1"/>
  <c r="O88" i="1"/>
  <c r="M88" i="1"/>
  <c r="M89" i="1" s="1"/>
  <c r="L88" i="1"/>
  <c r="L89" i="1" s="1"/>
  <c r="K88" i="1"/>
  <c r="K89" i="1" s="1"/>
  <c r="J88" i="1"/>
  <c r="J89" i="1" s="1"/>
  <c r="I88" i="1"/>
  <c r="I89" i="1" s="1"/>
  <c r="H88" i="1"/>
  <c r="H89" i="1" s="1"/>
  <c r="G88" i="1"/>
  <c r="G89" i="1" s="1"/>
  <c r="O74" i="1"/>
  <c r="N74" i="1"/>
  <c r="N75" i="1" s="1"/>
  <c r="M74" i="1"/>
  <c r="M75" i="1" s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O73" i="1"/>
  <c r="O59" i="1"/>
  <c r="H60" i="1"/>
  <c r="H61" i="1" s="1"/>
  <c r="G60" i="1"/>
  <c r="G61" i="1" s="1"/>
  <c r="O60" i="1"/>
  <c r="N60" i="1"/>
  <c r="N61" i="1" s="1"/>
  <c r="M60" i="1"/>
  <c r="L60" i="1"/>
  <c r="K60" i="1"/>
  <c r="J60" i="1"/>
  <c r="I60" i="1"/>
  <c r="E47" i="1"/>
  <c r="E50" i="1" s="1"/>
  <c r="G38" i="1"/>
  <c r="H38" i="1"/>
  <c r="I38" i="1"/>
  <c r="F38" i="1"/>
  <c r="F36" i="1"/>
  <c r="G36" i="1"/>
  <c r="H36" i="1"/>
  <c r="I36" i="1"/>
  <c r="E36" i="1"/>
  <c r="F31" i="1"/>
  <c r="F37" i="1" s="1"/>
  <c r="G31" i="1"/>
  <c r="G37" i="1" s="1"/>
  <c r="H31" i="1"/>
  <c r="H37" i="1" s="1"/>
  <c r="I31" i="1"/>
  <c r="I37" i="1" s="1"/>
  <c r="E31" i="1"/>
  <c r="E37" i="1" s="1"/>
  <c r="J38" i="1" l="1"/>
  <c r="J36" i="1"/>
  <c r="J37" i="1"/>
  <c r="O75" i="1"/>
  <c r="O89" i="1"/>
  <c r="O61" i="1"/>
  <c r="F90" i="1" l="1"/>
  <c r="F92" i="1" s="1"/>
  <c r="F103" i="1" s="1"/>
  <c r="F76" i="1"/>
  <c r="F78" i="1" s="1"/>
  <c r="F102" i="1" s="1"/>
  <c r="F47" i="1"/>
  <c r="F50" i="1" s="1"/>
  <c r="I61" i="1"/>
  <c r="H47" i="1" l="1"/>
  <c r="H50" i="1" s="1"/>
  <c r="G47" i="1"/>
  <c r="G50" i="1" s="1"/>
  <c r="J61" i="1"/>
  <c r="I47" i="1" l="1"/>
  <c r="I50" i="1" s="1"/>
  <c r="K61" i="1"/>
  <c r="J47" i="1" l="1"/>
  <c r="J50" i="1" s="1"/>
  <c r="L61" i="1"/>
  <c r="M61" i="1" l="1"/>
  <c r="F62" i="1" s="1"/>
  <c r="L47" i="1" l="1"/>
  <c r="L50" i="1" s="1"/>
  <c r="K47" i="1"/>
  <c r="K50" i="1" s="1"/>
  <c r="F64" i="1"/>
  <c r="F101" i="1" s="1"/>
  <c r="E107" i="1" s="1"/>
</calcChain>
</file>

<file path=xl/sharedStrings.xml><?xml version="1.0" encoding="utf-8"?>
<sst xmlns="http://schemas.openxmlformats.org/spreadsheetml/2006/main" count="118" uniqueCount="66">
  <si>
    <t>Operating CF</t>
  </si>
  <si>
    <t>CAPEX</t>
  </si>
  <si>
    <t>FCF (Equity)</t>
  </si>
  <si>
    <t>(HISTORICAL)</t>
  </si>
  <si>
    <t>Net Income</t>
  </si>
  <si>
    <t>Revenue</t>
  </si>
  <si>
    <t>Net Income Margin</t>
  </si>
  <si>
    <t>FCF/Net Income</t>
  </si>
  <si>
    <t>AVG</t>
  </si>
  <si>
    <t>Revenue Growth</t>
  </si>
  <si>
    <t>2021E</t>
  </si>
  <si>
    <t>2022E</t>
  </si>
  <si>
    <t>2023E</t>
  </si>
  <si>
    <t>2024E</t>
  </si>
  <si>
    <t>2025E</t>
  </si>
  <si>
    <t>2026E</t>
  </si>
  <si>
    <t>2027E</t>
  </si>
  <si>
    <t>2028E</t>
  </si>
  <si>
    <t>2025-2028</t>
  </si>
  <si>
    <t>Net Margins</t>
  </si>
  <si>
    <t>(FORECAST)</t>
  </si>
  <si>
    <t>Discounted Free Cash Flow Valuation</t>
  </si>
  <si>
    <t>Requirements</t>
  </si>
  <si>
    <t>Terminal value</t>
  </si>
  <si>
    <t>Rate of return</t>
  </si>
  <si>
    <t>Perpetual Growth</t>
  </si>
  <si>
    <t>Free cash flow</t>
  </si>
  <si>
    <t>Discount factor</t>
  </si>
  <si>
    <t>PV of futures cash flow</t>
  </si>
  <si>
    <t>Today's company value</t>
  </si>
  <si>
    <t>Total shares outstanding</t>
  </si>
  <si>
    <t xml:space="preserve">Fair Value </t>
  </si>
  <si>
    <t>Normal Case</t>
  </si>
  <si>
    <t>Today</t>
  </si>
  <si>
    <t>2023-2025</t>
  </si>
  <si>
    <t>Bull Case</t>
  </si>
  <si>
    <t>Bear Case</t>
  </si>
  <si>
    <t>Normal</t>
  </si>
  <si>
    <t>Bull</t>
  </si>
  <si>
    <t>Bear</t>
  </si>
  <si>
    <t>Fair Price</t>
  </si>
  <si>
    <t>Probability</t>
  </si>
  <si>
    <t>Average Fair Price</t>
  </si>
  <si>
    <t>Ticker Symbol</t>
  </si>
  <si>
    <t>Learning Finance</t>
  </si>
  <si>
    <t>DCF Template</t>
  </si>
  <si>
    <t>REMEMBER:</t>
  </si>
  <si>
    <t xml:space="preserve">Write ONLY in the cells with this color </t>
  </si>
  <si>
    <t>When you type ''1'' it means 1 Billion</t>
  </si>
  <si>
    <t>http://financials.morningstar.com/ratios/r.html?t=AAPL&amp;region=usa&amp;culture=en-US</t>
  </si>
  <si>
    <t>Step 2: find the analyst forecast</t>
  </si>
  <si>
    <t>we can have more than one website here</t>
  </si>
  <si>
    <t>Step 1: find the historical data</t>
  </si>
  <si>
    <t>Step 1: Find the historical data</t>
  </si>
  <si>
    <t>Step 2: Find the forecast from websites</t>
  </si>
  <si>
    <t>https://sg.finance.yahoo.com/quote/AAPL/analysis?p=AAPL</t>
  </si>
  <si>
    <t>Step3: Predict the growth rate in cell O46,O47</t>
  </si>
  <si>
    <t>Step4: Predict the Net Margins using the AVG from J36 as guide in E48 to L48</t>
  </si>
  <si>
    <t>Step5: Predict the FCF to Net Income using the AVG from J37 as guide in E49 to L49</t>
  </si>
  <si>
    <t>Step6: Copy the FCF(Equity) from E50 to L50  &gt;&gt;&gt;&gt; G59 to N59</t>
  </si>
  <si>
    <t>Remembers: Copy &amp; Paste special : Values and Number formatting</t>
  </si>
  <si>
    <t>Get share outstanding</t>
  </si>
  <si>
    <t>Step 7 : Input number of shares in F63</t>
  </si>
  <si>
    <t>Growth rate normal case</t>
  </si>
  <si>
    <t>Step 8: Make change of the growth in cell O46 and O47 &gt;&gt;&gt; copy the FCF for bull and bear case to the scenarios</t>
  </si>
  <si>
    <t>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</si>
</sst>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_-[$$-45C]* #,##0.00_-;\-[$$-45C]* #,##0.00_-;_-[$$-45C]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8" borderId="0" applyNumberFormat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10" fontId="0" fillId="2" borderId="0" xfId="1" applyNumberFormat="1" applyFont="1" applyFill="1"/>
    <xf numFmtId="0" fontId="0" fillId="2" borderId="2" xfId="0" applyFill="1" applyBorder="1" applyAlignment="1">
      <alignment horizontal="right"/>
    </xf>
    <xf numFmtId="10" fontId="0" fillId="3" borderId="3" xfId="0" applyNumberFormat="1" applyFill="1" applyBorder="1"/>
    <xf numFmtId="10" fontId="0" fillId="3" borderId="4" xfId="0" applyNumberFormat="1" applyFill="1" applyBorder="1"/>
    <xf numFmtId="0" fontId="0" fillId="4" borderId="2" xfId="0" applyFill="1" applyBorder="1" applyAlignment="1">
      <alignment horizontal="right"/>
    </xf>
    <xf numFmtId="9" fontId="0" fillId="2" borderId="2" xfId="0" applyNumberFormat="1" applyFill="1" applyBorder="1"/>
    <xf numFmtId="9" fontId="0" fillId="5" borderId="2" xfId="0" applyNumberFormat="1" applyFill="1" applyBorder="1"/>
    <xf numFmtId="10" fontId="0" fillId="5" borderId="0" xfId="0" applyNumberFormat="1" applyFill="1"/>
    <xf numFmtId="0" fontId="0" fillId="4" borderId="0" xfId="0" applyFill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6" xfId="0" applyFill="1" applyBorder="1" applyAlignment="1">
      <alignment horizontal="right"/>
    </xf>
    <xf numFmtId="0" fontId="0" fillId="4" borderId="7" xfId="0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65" fontId="0" fillId="2" borderId="0" xfId="0" applyNumberFormat="1" applyFill="1"/>
    <xf numFmtId="0" fontId="0" fillId="2" borderId="14" xfId="0" applyFill="1" applyBorder="1"/>
    <xf numFmtId="9" fontId="0" fillId="2" borderId="0" xfId="0" applyNumberFormat="1" applyFill="1"/>
    <xf numFmtId="0" fontId="0" fillId="2" borderId="13" xfId="0" applyFill="1" applyBorder="1"/>
    <xf numFmtId="165" fontId="0" fillId="2" borderId="3" xfId="0" applyNumberFormat="1" applyFill="1" applyBorder="1"/>
    <xf numFmtId="0" fontId="0" fillId="7" borderId="2" xfId="0" applyFill="1" applyBorder="1"/>
    <xf numFmtId="166" fontId="0" fillId="7" borderId="2" xfId="0" applyNumberFormat="1" applyFill="1" applyBorder="1"/>
    <xf numFmtId="0" fontId="0" fillId="2" borderId="12" xfId="0" applyFill="1" applyBorder="1"/>
    <xf numFmtId="17" fontId="0" fillId="7" borderId="5" xfId="0" applyNumberFormat="1" applyFill="1" applyBorder="1" applyAlignment="1">
      <alignment horizontal="right"/>
    </xf>
    <xf numFmtId="0" fontId="0" fillId="0" borderId="0" xfId="0" applyBorder="1"/>
    <xf numFmtId="0" fontId="0" fillId="2" borderId="0" xfId="0" applyFill="1" applyBorder="1"/>
    <xf numFmtId="9" fontId="0" fillId="2" borderId="0" xfId="0" applyNumberFormat="1" applyFill="1" applyBorder="1"/>
    <xf numFmtId="165" fontId="0" fillId="2" borderId="14" xfId="0" applyNumberFormat="1" applyFill="1" applyBorder="1"/>
    <xf numFmtId="164" fontId="0" fillId="5" borderId="9" xfId="0" applyNumberFormat="1" applyFill="1" applyBorder="1"/>
    <xf numFmtId="10" fontId="0" fillId="5" borderId="12" xfId="0" applyNumberFormat="1" applyFill="1" applyBorder="1"/>
    <xf numFmtId="165" fontId="0" fillId="5" borderId="13" xfId="0" applyNumberFormat="1" applyFill="1" applyBorder="1"/>
    <xf numFmtId="165" fontId="0" fillId="5" borderId="0" xfId="0" applyNumberFormat="1" applyFill="1"/>
    <xf numFmtId="165" fontId="0" fillId="5" borderId="3" xfId="0" applyNumberFormat="1" applyFill="1" applyBorder="1"/>
    <xf numFmtId="166" fontId="0" fillId="2" borderId="0" xfId="0" applyNumberFormat="1" applyFill="1"/>
    <xf numFmtId="166" fontId="0" fillId="2" borderId="2" xfId="0" applyNumberFormat="1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3" fillId="4" borderId="2" xfId="0" applyFont="1" applyFill="1" applyBorder="1"/>
    <xf numFmtId="0" fontId="4" fillId="2" borderId="0" xfId="0" applyFont="1" applyFill="1"/>
    <xf numFmtId="0" fontId="3" fillId="2" borderId="0" xfId="0" applyFont="1" applyFill="1" applyBorder="1"/>
    <xf numFmtId="0" fontId="2" fillId="2" borderId="0" xfId="0" applyFont="1" applyFill="1" applyBorder="1"/>
    <xf numFmtId="3" fontId="2" fillId="5" borderId="0" xfId="0" applyNumberFormat="1" applyFont="1" applyFill="1"/>
    <xf numFmtId="3" fontId="2" fillId="5" borderId="1" xfId="0" applyNumberFormat="1" applyFont="1" applyFill="1" applyBorder="1"/>
    <xf numFmtId="0" fontId="5" fillId="8" borderId="0" xfId="2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B9"/>
      <color rgb="FF00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9</xdr:row>
      <xdr:rowOff>127000</xdr:rowOff>
    </xdr:from>
    <xdr:to>
      <xdr:col>9</xdr:col>
      <xdr:colOff>0</xdr:colOff>
      <xdr:row>9</xdr:row>
      <xdr:rowOff>127000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F3330B-15D4-EF4C-B69B-2F96DC2CBCEA}"/>
            </a:ext>
          </a:extLst>
        </xdr:cNvPr>
        <xdr:cNvCxnSpPr/>
      </xdr:nvCxnSpPr>
      <xdr:spPr>
        <a:xfrm>
          <a:off x="8534400" y="1955800"/>
          <a:ext cx="7747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977900</xdr:colOff>
      <xdr:row>7</xdr:row>
      <xdr:rowOff>47357</xdr:rowOff>
    </xdr:from>
    <xdr:to>
      <xdr:col>22</xdr:col>
      <xdr:colOff>330200</xdr:colOff>
      <xdr:row>31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0D5B3B-884A-F744-A400-F2EF63E1A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500" y="1469757"/>
          <a:ext cx="8699500" cy="5299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</xdr:row>
      <xdr:rowOff>0</xdr:rowOff>
    </xdr:from>
    <xdr:to>
      <xdr:col>16</xdr:col>
      <xdr:colOff>38100</xdr:colOff>
      <xdr:row>58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7C778F-7B49-B749-860F-5DE5D7C9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609600"/>
          <a:ext cx="12788900" cy="11290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4</xdr:row>
      <xdr:rowOff>38100</xdr:rowOff>
    </xdr:from>
    <xdr:to>
      <xdr:col>14</xdr:col>
      <xdr:colOff>711200</xdr:colOff>
      <xdr:row>53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AF9435-5048-DD43-B7C6-6D1175502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850900"/>
          <a:ext cx="11887200" cy="1000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5</xdr:row>
      <xdr:rowOff>25400</xdr:rowOff>
    </xdr:from>
    <xdr:to>
      <xdr:col>14</xdr:col>
      <xdr:colOff>698500</xdr:colOff>
      <xdr:row>50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8EF860-6177-F949-8C6B-3FF06F092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1041400"/>
          <a:ext cx="11620500" cy="920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A8D0-99D0-1248-9949-BD5993A7BCED}">
  <dimension ref="A1:DW1420"/>
  <sheetViews>
    <sheetView tabSelected="1" workbookViewId="0">
      <selection activeCell="K65" sqref="K65"/>
    </sheetView>
  </sheetViews>
  <sheetFormatPr baseColWidth="10" defaultRowHeight="16" x14ac:dyDescent="0.2"/>
  <cols>
    <col min="4" max="4" width="21.33203125" customWidth="1"/>
    <col min="5" max="5" width="12.1640625" customWidth="1"/>
    <col min="6" max="6" width="13.6640625" bestFit="1" customWidth="1"/>
    <col min="7" max="12" width="14.1640625" bestFit="1" customWidth="1"/>
    <col min="13" max="14" width="13.6640625" bestFit="1" customWidth="1"/>
    <col min="15" max="15" width="13.6640625" customWidth="1"/>
    <col min="18" max="18" width="16.6640625" customWidth="1"/>
  </cols>
  <sheetData>
    <row r="1" spans="1:1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</row>
    <row r="2" spans="1:127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</row>
    <row r="3" spans="1:127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</row>
    <row r="4" spans="1:127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</row>
    <row r="5" spans="1:127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</row>
    <row r="6" spans="1:127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</row>
    <row r="7" spans="1:127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</row>
    <row r="8" spans="1:127" ht="29" x14ac:dyDescent="0.35">
      <c r="A8" s="1"/>
      <c r="B8" s="1"/>
      <c r="C8" s="1"/>
      <c r="D8" s="50" t="s">
        <v>44</v>
      </c>
      <c r="E8" s="21"/>
      <c r="F8" s="22"/>
      <c r="G8" s="24"/>
      <c r="H8" s="24"/>
      <c r="I8" s="24"/>
      <c r="J8" s="24"/>
      <c r="K8" s="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</row>
    <row r="9" spans="1:127" ht="29" x14ac:dyDescent="0.35">
      <c r="A9" s="1"/>
      <c r="B9" s="1"/>
      <c r="C9" s="1"/>
      <c r="F9" s="30"/>
      <c r="G9" s="52" t="s">
        <v>46</v>
      </c>
      <c r="H9" s="37"/>
      <c r="I9" s="37"/>
      <c r="J9" s="37"/>
      <c r="K9" s="2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37"/>
      <c r="Z9" s="37"/>
      <c r="AA9" s="37"/>
      <c r="AB9" s="37"/>
      <c r="AC9" s="37"/>
      <c r="AD9" s="37"/>
      <c r="AE9" s="37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</row>
    <row r="10" spans="1:127" ht="21" x14ac:dyDescent="0.25">
      <c r="A10" s="1"/>
      <c r="B10" s="1"/>
      <c r="C10" s="1"/>
      <c r="D10" s="51" t="s">
        <v>45</v>
      </c>
      <c r="E10" s="1"/>
      <c r="F10" s="30"/>
      <c r="G10" s="37" t="s">
        <v>47</v>
      </c>
      <c r="H10" s="37"/>
      <c r="I10" s="37"/>
      <c r="J10" s="49"/>
      <c r="K10" s="2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37"/>
      <c r="Z10" s="53"/>
      <c r="AA10" s="53"/>
      <c r="AB10" s="53"/>
      <c r="AC10" s="53"/>
      <c r="AD10" s="53"/>
      <c r="AE10" s="37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</row>
    <row r="11" spans="1:127" x14ac:dyDescent="0.2">
      <c r="A11" s="1"/>
      <c r="B11" s="1"/>
      <c r="C11" s="1"/>
      <c r="D11" s="1"/>
      <c r="E11" s="1"/>
      <c r="F11" s="30"/>
      <c r="G11" s="37" t="s">
        <v>48</v>
      </c>
      <c r="H11" s="37"/>
      <c r="I11" s="37"/>
      <c r="J11" s="37"/>
      <c r="K11" s="2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37"/>
      <c r="Z11" s="53"/>
      <c r="AA11" s="53"/>
      <c r="AB11" s="53"/>
      <c r="AC11" s="53"/>
      <c r="AD11" s="53"/>
      <c r="AE11" s="37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</row>
    <row r="12" spans="1:127" x14ac:dyDescent="0.2">
      <c r="A12" s="1"/>
      <c r="B12" s="1"/>
      <c r="C12" s="1"/>
      <c r="D12" s="1"/>
      <c r="E12" s="1"/>
      <c r="F12" s="26"/>
      <c r="G12" s="2"/>
      <c r="H12" s="2"/>
      <c r="I12" s="2"/>
      <c r="J12" s="2"/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37"/>
      <c r="Z12" s="37"/>
      <c r="AA12" s="37"/>
      <c r="AB12" s="37"/>
      <c r="AC12" s="37"/>
      <c r="AD12" s="37"/>
      <c r="AE12" s="37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</row>
    <row r="13" spans="1:12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7"/>
      <c r="Z13" s="37"/>
      <c r="AA13" s="37"/>
      <c r="AB13" s="37"/>
      <c r="AC13" s="37"/>
      <c r="AD13" s="37"/>
      <c r="AE13" s="37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</row>
    <row r="14" spans="1:12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37"/>
      <c r="Z14" s="37"/>
      <c r="AA14" s="37"/>
      <c r="AB14" s="37"/>
      <c r="AC14" s="37"/>
      <c r="AD14" s="37"/>
      <c r="AE14" s="37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</row>
    <row r="15" spans="1:1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37"/>
      <c r="Z15" s="37"/>
      <c r="AA15" s="37"/>
      <c r="AB15" s="37"/>
      <c r="AC15" s="37"/>
      <c r="AD15" s="37"/>
      <c r="AE15" s="37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</row>
    <row r="16" spans="1:127" x14ac:dyDescent="0.2">
      <c r="A16" s="1"/>
      <c r="B16" s="1"/>
      <c r="C16" s="1"/>
      <c r="D16" s="1"/>
      <c r="E16" s="1"/>
      <c r="F16" s="1"/>
      <c r="G16" s="56" t="s">
        <v>60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37"/>
      <c r="Z16" s="53"/>
      <c r="AA16" s="53"/>
      <c r="AB16" s="53"/>
      <c r="AC16" s="53"/>
      <c r="AD16" s="53"/>
      <c r="AE16" s="37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</row>
    <row r="17" spans="1:127" x14ac:dyDescent="0.2">
      <c r="A17" s="1"/>
      <c r="B17" s="1"/>
      <c r="C17" s="1"/>
      <c r="D17" s="1"/>
      <c r="E17" s="1"/>
      <c r="F17" s="1"/>
      <c r="G17" s="1" t="s">
        <v>53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37"/>
      <c r="Z17" s="53"/>
      <c r="AA17" s="53"/>
      <c r="AB17" s="53"/>
      <c r="AC17" s="53"/>
      <c r="AD17" s="53"/>
      <c r="AE17" s="3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</row>
    <row r="18" spans="1:127" x14ac:dyDescent="0.2">
      <c r="A18" s="1"/>
      <c r="B18" s="1"/>
      <c r="C18" s="1"/>
      <c r="D18" s="1"/>
      <c r="E18" s="1"/>
      <c r="F18" s="1"/>
      <c r="G18" t="s">
        <v>54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37"/>
      <c r="Z18" s="37"/>
      <c r="AA18" s="37"/>
      <c r="AB18" s="37"/>
      <c r="AC18" s="37"/>
      <c r="AD18" s="37"/>
      <c r="AE18" s="37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</row>
    <row r="19" spans="1:127" x14ac:dyDescent="0.2">
      <c r="A19" s="1"/>
      <c r="B19" s="1"/>
      <c r="C19" s="1"/>
      <c r="D19" s="1"/>
      <c r="E19" s="1"/>
      <c r="F19" s="1"/>
      <c r="G19" s="1" t="s">
        <v>56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37"/>
      <c r="Z19" s="37"/>
      <c r="AA19" s="37"/>
      <c r="AB19" s="37"/>
      <c r="AC19" s="37"/>
      <c r="AD19" s="37"/>
      <c r="AE19" s="37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</row>
    <row r="20" spans="1:127" x14ac:dyDescent="0.2">
      <c r="A20" s="1"/>
      <c r="B20" s="1"/>
      <c r="C20" s="1"/>
      <c r="D20" s="1"/>
      <c r="E20" s="1"/>
      <c r="F20" s="1"/>
      <c r="G20" s="1" t="s">
        <v>57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</row>
    <row r="21" spans="1:127" x14ac:dyDescent="0.2">
      <c r="A21" s="1"/>
      <c r="B21" s="1"/>
      <c r="C21" s="1"/>
      <c r="D21" s="1"/>
      <c r="E21" s="1"/>
      <c r="F21" s="1"/>
      <c r="G21" s="1" t="s">
        <v>58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</row>
    <row r="22" spans="1:127" ht="21" x14ac:dyDescent="0.25">
      <c r="A22" s="1"/>
      <c r="B22" s="1"/>
      <c r="C22" s="1"/>
      <c r="D22" s="51" t="s">
        <v>43</v>
      </c>
      <c r="E22" s="47" t="s">
        <v>65</v>
      </c>
      <c r="F22" s="1"/>
      <c r="G22" s="1" t="s">
        <v>59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</row>
    <row r="23" spans="1:127" x14ac:dyDescent="0.2">
      <c r="A23" s="1"/>
      <c r="B23" s="1"/>
      <c r="C23" s="1"/>
      <c r="D23" s="1"/>
      <c r="E23" s="1"/>
      <c r="F23" s="1"/>
      <c r="G23" s="1" t="s">
        <v>62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</row>
    <row r="24" spans="1:127" x14ac:dyDescent="0.2">
      <c r="A24" s="1"/>
      <c r="B24" s="1"/>
      <c r="C24" s="1"/>
      <c r="D24" s="1"/>
      <c r="E24" s="1"/>
      <c r="F24" s="1"/>
      <c r="G24" s="1" t="s">
        <v>64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</row>
    <row r="25" spans="1:1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</row>
    <row r="26" spans="1:127" x14ac:dyDescent="0.2">
      <c r="A26" s="1"/>
      <c r="B26" s="1"/>
      <c r="C26" s="1"/>
      <c r="D26" s="1"/>
      <c r="E26" s="14" t="s">
        <v>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</row>
    <row r="27" spans="1:1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</row>
    <row r="28" spans="1:127" x14ac:dyDescent="0.2">
      <c r="A28" s="1"/>
      <c r="B28" s="1"/>
      <c r="C28" s="1"/>
      <c r="D28" s="1"/>
      <c r="E28" s="4">
        <v>2016</v>
      </c>
      <c r="F28" s="4">
        <v>2017</v>
      </c>
      <c r="G28" s="4">
        <v>2018</v>
      </c>
      <c r="H28" s="4">
        <v>2019</v>
      </c>
      <c r="I28" s="4">
        <v>2020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</row>
    <row r="29" spans="1:127" x14ac:dyDescent="0.2">
      <c r="A29" s="1"/>
      <c r="B29" s="1"/>
      <c r="C29" s="1"/>
      <c r="D29" s="1" t="s">
        <v>0</v>
      </c>
      <c r="E29" s="54">
        <v>65824</v>
      </c>
      <c r="F29" s="54">
        <v>63598</v>
      </c>
      <c r="G29" s="54">
        <v>77434</v>
      </c>
      <c r="H29" s="54">
        <v>69391</v>
      </c>
      <c r="I29" s="54">
        <v>80674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</row>
    <row r="30" spans="1:127" x14ac:dyDescent="0.2">
      <c r="A30" s="1"/>
      <c r="B30" s="1"/>
      <c r="C30" s="1"/>
      <c r="D30" s="2" t="s">
        <v>1</v>
      </c>
      <c r="E30" s="55">
        <v>-13548</v>
      </c>
      <c r="F30" s="55">
        <v>-12795</v>
      </c>
      <c r="G30" s="55">
        <v>-13313</v>
      </c>
      <c r="H30" s="55">
        <v>-10495</v>
      </c>
      <c r="I30" s="55">
        <v>-7309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</row>
    <row r="31" spans="1:127" x14ac:dyDescent="0.2">
      <c r="A31" s="1"/>
      <c r="B31" s="1"/>
      <c r="C31" s="1"/>
      <c r="D31" s="1" t="s">
        <v>2</v>
      </c>
      <c r="E31" s="1">
        <f>E29+E30</f>
        <v>52276</v>
      </c>
      <c r="F31" s="1">
        <f t="shared" ref="F31:I31" si="0">F29+F30</f>
        <v>50803</v>
      </c>
      <c r="G31" s="1">
        <f t="shared" si="0"/>
        <v>64121</v>
      </c>
      <c r="H31" s="1">
        <f t="shared" si="0"/>
        <v>58896</v>
      </c>
      <c r="I31" s="1">
        <f t="shared" si="0"/>
        <v>73365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</row>
    <row r="32" spans="1:1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</row>
    <row r="33" spans="1:127" x14ac:dyDescent="0.2">
      <c r="A33" s="1"/>
      <c r="B33" s="1"/>
      <c r="C33" s="1"/>
      <c r="D33" s="1" t="s">
        <v>5</v>
      </c>
      <c r="E33" s="54">
        <v>215639</v>
      </c>
      <c r="F33" s="54">
        <v>229234</v>
      </c>
      <c r="G33" s="54">
        <v>265595</v>
      </c>
      <c r="H33" s="54">
        <v>260174</v>
      </c>
      <c r="I33" s="54">
        <v>274515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</row>
    <row r="34" spans="1:127" x14ac:dyDescent="0.2">
      <c r="A34" s="1"/>
      <c r="B34" s="1"/>
      <c r="C34" s="1"/>
      <c r="D34" s="1" t="s">
        <v>4</v>
      </c>
      <c r="E34" s="54">
        <v>45687</v>
      </c>
      <c r="F34" s="54">
        <v>48351</v>
      </c>
      <c r="G34" s="54">
        <v>59531</v>
      </c>
      <c r="H34" s="54">
        <v>55256</v>
      </c>
      <c r="I34" s="54">
        <v>57411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</row>
    <row r="35" spans="1:127" x14ac:dyDescent="0.2">
      <c r="A35" s="1"/>
      <c r="B35" s="1"/>
      <c r="C35" s="1"/>
      <c r="D35" s="1"/>
      <c r="E35" s="1"/>
      <c r="F35" s="1"/>
      <c r="G35" s="1"/>
      <c r="H35" s="1"/>
      <c r="I35" s="1"/>
      <c r="J35" s="6" t="s">
        <v>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</row>
    <row r="36" spans="1:127" x14ac:dyDescent="0.2">
      <c r="A36" s="1"/>
      <c r="B36" s="1"/>
      <c r="C36" s="1"/>
      <c r="D36" s="1" t="s">
        <v>6</v>
      </c>
      <c r="E36" s="5">
        <f>E34/E33</f>
        <v>0.211867983064288</v>
      </c>
      <c r="F36" s="5">
        <f t="shared" ref="F36:I36" si="1">F34/F33</f>
        <v>0.21092420845075338</v>
      </c>
      <c r="G36" s="5">
        <f t="shared" si="1"/>
        <v>0.22414202074587247</v>
      </c>
      <c r="H36" s="5">
        <f t="shared" si="1"/>
        <v>0.21238094505984456</v>
      </c>
      <c r="I36" s="5">
        <f t="shared" si="1"/>
        <v>0.20913611278072236</v>
      </c>
      <c r="J36" s="7">
        <f>AVERAGE(E36:I36)</f>
        <v>0.21369025402029615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</row>
    <row r="37" spans="1:127" x14ac:dyDescent="0.2">
      <c r="A37" s="1"/>
      <c r="B37" s="1"/>
      <c r="C37" s="1"/>
      <c r="D37" s="1" t="s">
        <v>7</v>
      </c>
      <c r="E37" s="5">
        <f>E31/E34</f>
        <v>1.1442204565850242</v>
      </c>
      <c r="F37" s="5">
        <f t="shared" ref="F37:I37" si="2">F31/F34</f>
        <v>1.0507124981903166</v>
      </c>
      <c r="G37" s="5">
        <f t="shared" si="2"/>
        <v>1.0771026859955317</v>
      </c>
      <c r="H37" s="5">
        <f t="shared" si="2"/>
        <v>1.0658751990734039</v>
      </c>
      <c r="I37" s="5">
        <f t="shared" si="2"/>
        <v>1.2778909964989287</v>
      </c>
      <c r="J37" s="7">
        <f>AVERAGE(E37:I37)</f>
        <v>1.1231603672686412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</row>
    <row r="38" spans="1:127" x14ac:dyDescent="0.2">
      <c r="A38" s="1"/>
      <c r="B38" s="1"/>
      <c r="C38" s="1"/>
      <c r="D38" s="1" t="s">
        <v>9</v>
      </c>
      <c r="E38" s="1"/>
      <c r="F38" s="5">
        <f>(F33-E33)/E33</f>
        <v>6.3045181993980681E-2</v>
      </c>
      <c r="G38" s="5">
        <f t="shared" ref="G38:I38" si="3">(G33-F33)/F33</f>
        <v>0.15861957650261305</v>
      </c>
      <c r="H38" s="5">
        <f t="shared" si="3"/>
        <v>-2.0410775805267418E-2</v>
      </c>
      <c r="I38" s="5">
        <f t="shared" si="3"/>
        <v>5.5120803769784836E-2</v>
      </c>
      <c r="J38" s="8">
        <f>AVERAGE(F38:I38)</f>
        <v>6.4093696615277779E-2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</row>
    <row r="39" spans="1:1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29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</row>
    <row r="40" spans="1:1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7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</row>
    <row r="41" spans="1:1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</row>
    <row r="42" spans="1:1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</row>
    <row r="43" spans="1:127" x14ac:dyDescent="0.2">
      <c r="A43" s="1"/>
      <c r="B43" s="1"/>
      <c r="C43" s="1"/>
      <c r="D43" s="1"/>
      <c r="E43" s="13" t="s">
        <v>20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</row>
    <row r="44" spans="1:1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</row>
    <row r="45" spans="1:127" x14ac:dyDescent="0.2">
      <c r="A45" s="1"/>
      <c r="B45" s="1"/>
      <c r="C45" s="1"/>
      <c r="D45" s="1"/>
      <c r="E45" s="9" t="s">
        <v>10</v>
      </c>
      <c r="F45" s="9" t="s">
        <v>11</v>
      </c>
      <c r="G45" s="9" t="s">
        <v>12</v>
      </c>
      <c r="H45" s="9" t="s">
        <v>13</v>
      </c>
      <c r="I45" s="9" t="s">
        <v>14</v>
      </c>
      <c r="J45" s="9" t="s">
        <v>15</v>
      </c>
      <c r="K45" s="9" t="s">
        <v>16</v>
      </c>
      <c r="L45" s="9" t="s">
        <v>17</v>
      </c>
      <c r="M45" s="1"/>
      <c r="O45" s="1" t="s">
        <v>63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</row>
    <row r="46" spans="1:127" x14ac:dyDescent="0.2">
      <c r="A46" s="1"/>
      <c r="B46" s="1"/>
      <c r="C46" s="1"/>
      <c r="D46" s="1" t="s">
        <v>5</v>
      </c>
      <c r="E46" s="43">
        <v>315690</v>
      </c>
      <c r="F46" s="43">
        <v>332690</v>
      </c>
      <c r="G46" s="27">
        <f>F46*(1+$O46)</f>
        <v>365959.00000000006</v>
      </c>
      <c r="H46" s="27">
        <f>G46*(1+$O46)</f>
        <v>402554.90000000008</v>
      </c>
      <c r="I46" s="27">
        <f>H46*(1+$O46)</f>
        <v>442810.39000000013</v>
      </c>
      <c r="J46" s="27">
        <f>I46*(1+$O47)</f>
        <v>473807.11730000016</v>
      </c>
      <c r="K46" s="27">
        <f t="shared" ref="K46:L46" si="4">J46*(1+$O47)</f>
        <v>506973.61551100021</v>
      </c>
      <c r="L46" s="27">
        <f t="shared" si="4"/>
        <v>542461.76859677024</v>
      </c>
      <c r="M46" s="1"/>
      <c r="N46" s="3" t="s">
        <v>34</v>
      </c>
      <c r="O46" s="11">
        <v>0.1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</row>
    <row r="47" spans="1:127" x14ac:dyDescent="0.2">
      <c r="A47" s="1"/>
      <c r="B47" s="1"/>
      <c r="C47" s="1"/>
      <c r="D47" s="1" t="s">
        <v>4</v>
      </c>
      <c r="E47" s="27">
        <f>E46*E48</f>
        <v>67459.876291667286</v>
      </c>
      <c r="F47" s="27">
        <f>F46*F48</f>
        <v>71092.610610012329</v>
      </c>
      <c r="G47" s="27">
        <f t="shared" ref="G47:L47" si="5">G46*G48</f>
        <v>78201.871671013578</v>
      </c>
      <c r="H47" s="27">
        <f t="shared" si="5"/>
        <v>86022.058838114928</v>
      </c>
      <c r="I47" s="27">
        <f t="shared" si="5"/>
        <v>94624.264721926433</v>
      </c>
      <c r="J47" s="27">
        <f t="shared" si="5"/>
        <v>101247.96325246128</v>
      </c>
      <c r="K47" s="27">
        <f>K46*K48</f>
        <v>108335.32068013359</v>
      </c>
      <c r="L47" s="27">
        <f t="shared" si="5"/>
        <v>115918.79312774295</v>
      </c>
      <c r="M47" s="1"/>
      <c r="N47" s="3" t="s">
        <v>18</v>
      </c>
      <c r="O47" s="11">
        <v>7.0000000000000007E-2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</row>
    <row r="48" spans="1:127" x14ac:dyDescent="0.2">
      <c r="A48" s="1"/>
      <c r="B48" s="1"/>
      <c r="C48" s="1"/>
      <c r="D48" t="s">
        <v>19</v>
      </c>
      <c r="E48" s="12">
        <v>0.21369025402029615</v>
      </c>
      <c r="F48" s="12">
        <v>0.21369025402029615</v>
      </c>
      <c r="G48" s="12">
        <v>0.21369025402029615</v>
      </c>
      <c r="H48" s="12">
        <v>0.21369025402029615</v>
      </c>
      <c r="I48" s="12">
        <v>0.21369025402029615</v>
      </c>
      <c r="J48" s="12">
        <v>0.21369025402029615</v>
      </c>
      <c r="K48" s="12">
        <v>0.21369025402029615</v>
      </c>
      <c r="L48" s="12">
        <v>0.21369025402029615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</row>
    <row r="49" spans="1:127" x14ac:dyDescent="0.2">
      <c r="A49" s="1"/>
      <c r="B49" s="1"/>
      <c r="C49" s="1"/>
      <c r="D49" s="1" t="s">
        <v>7</v>
      </c>
      <c r="E49" s="12">
        <v>1.1231603672686412</v>
      </c>
      <c r="F49" s="12">
        <v>1.1231603672686412</v>
      </c>
      <c r="G49" s="12">
        <v>1.1231603672686412</v>
      </c>
      <c r="H49" s="12">
        <v>1.1231603672686412</v>
      </c>
      <c r="I49" s="12">
        <v>1.1231603672686412</v>
      </c>
      <c r="J49" s="12">
        <v>1.1231603672686412</v>
      </c>
      <c r="K49" s="12">
        <v>1.1231603672686412</v>
      </c>
      <c r="L49" s="12">
        <v>1.1231603672686412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</row>
    <row r="50" spans="1:127" x14ac:dyDescent="0.2">
      <c r="A50" s="1"/>
      <c r="B50" s="1"/>
      <c r="C50" s="1"/>
      <c r="D50" s="1" t="s">
        <v>2</v>
      </c>
      <c r="E50" s="27">
        <f>E47*E49</f>
        <v>75768.259431646133</v>
      </c>
      <c r="F50" s="27">
        <f t="shared" ref="F50:L50" si="6">F47*F49</f>
        <v>79848.402642827947</v>
      </c>
      <c r="G50" s="27">
        <f t="shared" si="6"/>
        <v>87833.242907110762</v>
      </c>
      <c r="H50" s="27">
        <f t="shared" si="6"/>
        <v>96616.567197821831</v>
      </c>
      <c r="I50" s="27">
        <f t="shared" si="6"/>
        <v>106278.22391760402</v>
      </c>
      <c r="J50" s="27">
        <f t="shared" si="6"/>
        <v>113717.69959183631</v>
      </c>
      <c r="K50" s="27">
        <f t="shared" si="6"/>
        <v>121677.93856326486</v>
      </c>
      <c r="L50" s="27">
        <f t="shared" si="6"/>
        <v>130195.39426269341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</row>
    <row r="51" spans="1:1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</row>
    <row r="52" spans="1:1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</row>
    <row r="53" spans="1:1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9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</row>
    <row r="54" spans="1:1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37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</row>
    <row r="55" spans="1:127" x14ac:dyDescent="0.2">
      <c r="A55" s="1"/>
      <c r="B55" s="1"/>
      <c r="C55" s="1"/>
      <c r="D55" s="10" t="s">
        <v>32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38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</row>
    <row r="56" spans="1:127" x14ac:dyDescent="0.2">
      <c r="A56" s="1"/>
      <c r="B56" s="1"/>
      <c r="C56" s="1"/>
      <c r="D56" s="15"/>
      <c r="E56" s="16"/>
      <c r="F56" s="16" t="s">
        <v>21</v>
      </c>
      <c r="G56" s="16"/>
      <c r="H56" s="16"/>
      <c r="I56" s="16"/>
      <c r="J56" s="16"/>
      <c r="K56" s="16"/>
      <c r="L56" s="16"/>
      <c r="M56" s="16"/>
      <c r="N56" s="16"/>
      <c r="O56" s="17"/>
      <c r="P56" s="1"/>
      <c r="Q56" s="1"/>
      <c r="R56" s="18" t="s">
        <v>22</v>
      </c>
      <c r="S56" s="19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</row>
    <row r="57" spans="1:127" x14ac:dyDescent="0.2">
      <c r="A57" s="1"/>
      <c r="B57" s="1"/>
      <c r="C57" s="1"/>
      <c r="D57" s="4"/>
      <c r="E57" s="15"/>
      <c r="F57" s="35" t="s">
        <v>33</v>
      </c>
      <c r="G57" s="20" t="s">
        <v>10</v>
      </c>
      <c r="H57" s="20" t="s">
        <v>11</v>
      </c>
      <c r="I57" s="20" t="s">
        <v>12</v>
      </c>
      <c r="J57" s="20" t="s">
        <v>13</v>
      </c>
      <c r="K57" s="20" t="s">
        <v>14</v>
      </c>
      <c r="L57" s="20" t="s">
        <v>15</v>
      </c>
      <c r="M57" s="20" t="s">
        <v>16</v>
      </c>
      <c r="N57" s="20" t="s">
        <v>17</v>
      </c>
      <c r="O57" s="21" t="s">
        <v>23</v>
      </c>
      <c r="P57" s="1"/>
      <c r="Q57" s="1"/>
      <c r="R57" s="22" t="s">
        <v>24</v>
      </c>
      <c r="S57" s="40">
        <v>8.5000000000000006E-2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</row>
    <row r="58" spans="1:127" x14ac:dyDescent="0.2">
      <c r="A58" s="1"/>
      <c r="B58" s="1"/>
      <c r="C58" s="1"/>
      <c r="D58" s="23"/>
      <c r="E58" s="1"/>
      <c r="F58" s="23"/>
      <c r="G58" s="22"/>
      <c r="H58" s="24"/>
      <c r="I58" s="24"/>
      <c r="J58" s="24"/>
      <c r="K58" s="24"/>
      <c r="L58" s="1"/>
      <c r="M58" s="1"/>
      <c r="N58" s="1"/>
      <c r="O58" s="25"/>
      <c r="P58" s="1"/>
      <c r="Q58" s="1"/>
      <c r="R58" s="26" t="s">
        <v>25</v>
      </c>
      <c r="S58" s="41">
        <v>2.5000000000000001E-2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</row>
    <row r="59" spans="1:127" x14ac:dyDescent="0.2">
      <c r="A59" s="1"/>
      <c r="B59" s="1"/>
      <c r="C59" s="1"/>
      <c r="D59" s="23" t="s">
        <v>26</v>
      </c>
      <c r="E59" s="27"/>
      <c r="F59" s="23"/>
      <c r="G59" s="42">
        <v>75768.259431646133</v>
      </c>
      <c r="H59" s="42">
        <v>79848.402642827947</v>
      </c>
      <c r="I59" s="42">
        <v>90228.694986395552</v>
      </c>
      <c r="J59" s="42">
        <v>101958.42533462698</v>
      </c>
      <c r="K59" s="42">
        <v>115213.02062812848</v>
      </c>
      <c r="L59" s="42">
        <v>126734.32269094134</v>
      </c>
      <c r="M59" s="42">
        <v>139407.7549600355</v>
      </c>
      <c r="N59" s="42">
        <v>153348.53045603907</v>
      </c>
      <c r="O59" s="39">
        <f>(N59*(1+S58))/(S57-S58)</f>
        <v>2619704.0619573337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</row>
    <row r="60" spans="1:127" x14ac:dyDescent="0.2">
      <c r="A60" s="1"/>
      <c r="B60" s="1"/>
      <c r="C60" s="1"/>
      <c r="D60" s="23" t="s">
        <v>27</v>
      </c>
      <c r="E60" s="1"/>
      <c r="F60" s="23"/>
      <c r="G60" s="30">
        <f>(1+S57)^0.5</f>
        <v>1.0416333327999829</v>
      </c>
      <c r="H60" s="1">
        <f>(1+S57)^1.5</f>
        <v>1.1301721660879813</v>
      </c>
      <c r="I60" s="1">
        <f>(1+S57)^2.5</f>
        <v>1.2262368002054598</v>
      </c>
      <c r="J60" s="1">
        <f>(1+S57)^3.5</f>
        <v>1.3304669282229238</v>
      </c>
      <c r="K60" s="1">
        <f>(1+S57)^4.5</f>
        <v>1.4435566171218723</v>
      </c>
      <c r="L60" s="1">
        <f>(1+S57)^5.5</f>
        <v>1.5662589295772316</v>
      </c>
      <c r="M60" s="1">
        <f>(1+S57)^6.5</f>
        <v>1.6993909385912962</v>
      </c>
      <c r="N60" s="1">
        <f>(1+S57)^7.5</f>
        <v>1.8438391683715563</v>
      </c>
      <c r="O60" s="28">
        <f>(1+S57)^7.5</f>
        <v>1.8438391683715563</v>
      </c>
      <c r="P60" s="1"/>
      <c r="Q60" s="1"/>
      <c r="R60" s="3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</row>
    <row r="61" spans="1:127" x14ac:dyDescent="0.2">
      <c r="A61" s="1"/>
      <c r="B61" s="1"/>
      <c r="C61" s="1"/>
      <c r="D61" s="23" t="s">
        <v>28</v>
      </c>
      <c r="E61" s="1"/>
      <c r="F61" s="23"/>
      <c r="G61" s="30">
        <f>G59/G60</f>
        <v>72739.856767040837</v>
      </c>
      <c r="H61" s="1">
        <f>H59/H60</f>
        <v>70651.538799807895</v>
      </c>
      <c r="I61" s="1">
        <f>I59/I60</f>
        <v>73581.786952795301</v>
      </c>
      <c r="J61" s="1">
        <f t="shared" ref="J61" si="7">J59/J60</f>
        <v>76633.566135169312</v>
      </c>
      <c r="K61" s="1">
        <f>K59/K60</f>
        <v>79811.916804369859</v>
      </c>
      <c r="L61" s="1">
        <f>L59/L60</f>
        <v>80915.307359268991</v>
      </c>
      <c r="M61" s="1">
        <f t="shared" ref="M61" si="8">M59/M60</f>
        <v>82033.952161470879</v>
      </c>
      <c r="N61" s="1">
        <f>N59/N60</f>
        <v>83168.062099187082</v>
      </c>
      <c r="O61" s="28">
        <f>O59/O60</f>
        <v>1420787.7275277793</v>
      </c>
      <c r="P61" s="1"/>
      <c r="Q61" s="1"/>
      <c r="R61" s="37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</row>
    <row r="62" spans="1:127" x14ac:dyDescent="0.2">
      <c r="A62" s="1"/>
      <c r="B62" s="1"/>
      <c r="C62" s="1"/>
      <c r="D62" s="23" t="s">
        <v>29</v>
      </c>
      <c r="E62" s="1"/>
      <c r="F62" s="31">
        <f>G61+H61+I61+J61+K61+O61+L61+M61+N61</f>
        <v>2040323.7146068895</v>
      </c>
      <c r="G62" s="30"/>
      <c r="H62" s="1"/>
      <c r="I62" s="1"/>
      <c r="J62" s="1"/>
      <c r="K62" s="1"/>
      <c r="L62" s="1"/>
      <c r="M62" s="1"/>
      <c r="N62" s="1"/>
      <c r="O62" s="28"/>
      <c r="P62" s="1"/>
      <c r="Q62" s="1"/>
      <c r="R62" s="37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</row>
    <row r="63" spans="1:127" x14ac:dyDescent="0.2">
      <c r="A63" s="1"/>
      <c r="B63" s="1"/>
      <c r="C63" s="1"/>
      <c r="D63" s="23" t="s">
        <v>30</v>
      </c>
      <c r="E63" s="1"/>
      <c r="F63" s="44">
        <v>16820</v>
      </c>
      <c r="G63" s="30"/>
      <c r="H63" s="1"/>
      <c r="I63" s="1"/>
      <c r="J63" s="1"/>
      <c r="K63" s="1"/>
      <c r="L63" s="1"/>
      <c r="M63" s="1"/>
      <c r="N63" s="1"/>
      <c r="O63" s="28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</row>
    <row r="64" spans="1:127" x14ac:dyDescent="0.2">
      <c r="A64" s="1"/>
      <c r="B64" s="1"/>
      <c r="C64" s="1"/>
      <c r="D64" s="32" t="s">
        <v>31</v>
      </c>
      <c r="E64" s="2"/>
      <c r="F64" s="33">
        <f>F62/F63</f>
        <v>121.3034313083763</v>
      </c>
      <c r="G64" s="26"/>
      <c r="H64" s="2"/>
      <c r="I64" s="2"/>
      <c r="J64" s="2"/>
      <c r="K64" s="2"/>
      <c r="L64" s="2"/>
      <c r="M64" s="2"/>
      <c r="N64" s="2"/>
      <c r="O64" s="3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</row>
    <row r="65" spans="1:1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</row>
    <row r="66" spans="1:1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</row>
    <row r="67" spans="1:1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9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</row>
    <row r="68" spans="1:1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37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</row>
    <row r="69" spans="1:127" x14ac:dyDescent="0.2">
      <c r="A69" s="1"/>
      <c r="B69" s="1"/>
      <c r="C69" s="1"/>
      <c r="D69" s="10" t="s">
        <v>35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38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</row>
    <row r="70" spans="1:127" x14ac:dyDescent="0.2">
      <c r="A70" s="1"/>
      <c r="B70" s="1"/>
      <c r="C70" s="1"/>
      <c r="D70" s="15"/>
      <c r="E70" s="16"/>
      <c r="F70" s="16" t="s">
        <v>21</v>
      </c>
      <c r="G70" s="16"/>
      <c r="H70" s="16"/>
      <c r="I70" s="16"/>
      <c r="J70" s="16"/>
      <c r="K70" s="16"/>
      <c r="L70" s="16"/>
      <c r="M70" s="16"/>
      <c r="N70" s="16"/>
      <c r="O70" s="17"/>
      <c r="P70" s="1"/>
      <c r="Q70" s="1"/>
      <c r="R70" s="18" t="s">
        <v>22</v>
      </c>
      <c r="S70" s="19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</row>
    <row r="71" spans="1:127" x14ac:dyDescent="0.2">
      <c r="A71" s="1"/>
      <c r="B71" s="1"/>
      <c r="C71" s="1"/>
      <c r="D71" s="4"/>
      <c r="E71" s="15"/>
      <c r="F71" s="35" t="s">
        <v>33</v>
      </c>
      <c r="G71" s="20" t="s">
        <v>10</v>
      </c>
      <c r="H71" s="20" t="s">
        <v>11</v>
      </c>
      <c r="I71" s="20" t="s">
        <v>12</v>
      </c>
      <c r="J71" s="20" t="s">
        <v>13</v>
      </c>
      <c r="K71" s="20" t="s">
        <v>14</v>
      </c>
      <c r="L71" s="20" t="s">
        <v>15</v>
      </c>
      <c r="M71" s="20" t="s">
        <v>16</v>
      </c>
      <c r="N71" s="20" t="s">
        <v>17</v>
      </c>
      <c r="O71" s="21" t="s">
        <v>23</v>
      </c>
      <c r="P71" s="1"/>
      <c r="Q71" s="1"/>
      <c r="R71" s="22" t="s">
        <v>24</v>
      </c>
      <c r="S71" s="40">
        <v>8.5000000000000006E-2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</row>
    <row r="72" spans="1:127" x14ac:dyDescent="0.2">
      <c r="A72" s="1"/>
      <c r="B72" s="1"/>
      <c r="C72" s="1"/>
      <c r="D72" s="23"/>
      <c r="E72" s="1"/>
      <c r="F72" s="23"/>
      <c r="G72" s="22"/>
      <c r="H72" s="24"/>
      <c r="I72" s="24"/>
      <c r="J72" s="24"/>
      <c r="K72" s="24"/>
      <c r="L72" s="1"/>
      <c r="M72" s="1"/>
      <c r="N72" s="1"/>
      <c r="O72" s="25"/>
      <c r="P72" s="1"/>
      <c r="Q72" s="1"/>
      <c r="R72" s="26" t="s">
        <v>25</v>
      </c>
      <c r="S72" s="41">
        <v>2.5000000000000001E-2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</row>
    <row r="73" spans="1:127" x14ac:dyDescent="0.2">
      <c r="A73" s="1"/>
      <c r="B73" s="1"/>
      <c r="C73" s="1"/>
      <c r="D73" s="23" t="s">
        <v>26</v>
      </c>
      <c r="E73" s="27"/>
      <c r="F73" s="23"/>
      <c r="G73" s="42">
        <v>75768.259431646133</v>
      </c>
      <c r="H73" s="42">
        <v>79848.402642827947</v>
      </c>
      <c r="I73" s="42">
        <v>91825.663039252118</v>
      </c>
      <c r="J73" s="42">
        <v>105599.51249513993</v>
      </c>
      <c r="K73" s="42">
        <v>121439.43936941092</v>
      </c>
      <c r="L73" s="42">
        <v>134797.77770004614</v>
      </c>
      <c r="M73" s="42">
        <v>149625.53324705124</v>
      </c>
      <c r="N73" s="42">
        <v>166084.34190422687</v>
      </c>
      <c r="O73" s="39">
        <f>(N73*(1+S72))/(S71-S72)</f>
        <v>2837274.1741972086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</row>
    <row r="74" spans="1:127" x14ac:dyDescent="0.2">
      <c r="A74" s="1"/>
      <c r="B74" s="1"/>
      <c r="C74" s="1"/>
      <c r="D74" s="23" t="s">
        <v>27</v>
      </c>
      <c r="E74" s="1"/>
      <c r="F74" s="23"/>
      <c r="G74" s="30">
        <f>(1+S71)^0.5</f>
        <v>1.0416333327999829</v>
      </c>
      <c r="H74" s="1">
        <f>(1+S71)^1.5</f>
        <v>1.1301721660879813</v>
      </c>
      <c r="I74" s="1">
        <f>(1+S71)^2.5</f>
        <v>1.2262368002054598</v>
      </c>
      <c r="J74" s="1">
        <f>(1+S71)^3.5</f>
        <v>1.3304669282229238</v>
      </c>
      <c r="K74" s="1">
        <f>(1+S71)^4.5</f>
        <v>1.4435566171218723</v>
      </c>
      <c r="L74" s="1">
        <f>(1+S71)^5.5</f>
        <v>1.5662589295772316</v>
      </c>
      <c r="M74" s="1">
        <f>(1+S71)^6.5</f>
        <v>1.6993909385912962</v>
      </c>
      <c r="N74" s="1">
        <f>(1+S71)^7.5</f>
        <v>1.8438391683715563</v>
      </c>
      <c r="O74" s="28">
        <f>(1+S71)^7.5</f>
        <v>1.8438391683715563</v>
      </c>
      <c r="P74" s="1"/>
      <c r="Q74" s="1"/>
      <c r="R74" s="3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</row>
    <row r="75" spans="1:127" x14ac:dyDescent="0.2">
      <c r="A75" s="1"/>
      <c r="B75" s="1"/>
      <c r="C75" s="1"/>
      <c r="D75" s="23" t="s">
        <v>28</v>
      </c>
      <c r="E75" s="1"/>
      <c r="F75" s="23"/>
      <c r="G75" s="30">
        <f>G73/G74</f>
        <v>72739.856767040837</v>
      </c>
      <c r="H75" s="1">
        <f>H73/H74</f>
        <v>70651.538799807895</v>
      </c>
      <c r="I75" s="1">
        <f>I73/I74</f>
        <v>74884.119465234151</v>
      </c>
      <c r="J75" s="1">
        <f t="shared" ref="J75" si="9">J73/J74</f>
        <v>79370.264870985513</v>
      </c>
      <c r="K75" s="1">
        <f>K73/K74</f>
        <v>84125.165531459294</v>
      </c>
      <c r="L75" s="1">
        <f>L73/L74</f>
        <v>86063.533400847766</v>
      </c>
      <c r="M75" s="1">
        <f t="shared" ref="M75" si="10">M73/M74</f>
        <v>88046.564124369615</v>
      </c>
      <c r="N75" s="1">
        <f>N73/N74</f>
        <v>90075.286800046335</v>
      </c>
      <c r="O75" s="28">
        <f>O73/O74</f>
        <v>1538786.1495007914</v>
      </c>
      <c r="P75" s="1"/>
      <c r="Q75" s="1"/>
      <c r="R75" s="37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</row>
    <row r="76" spans="1:127" x14ac:dyDescent="0.2">
      <c r="A76" s="1"/>
      <c r="B76" s="1"/>
      <c r="C76" s="1"/>
      <c r="D76" s="23" t="s">
        <v>29</v>
      </c>
      <c r="E76" s="1"/>
      <c r="F76" s="31">
        <f>G75+H75+I75+J75+K75+O75+L75+M75+N75</f>
        <v>2184742.4792605829</v>
      </c>
      <c r="G76" s="30"/>
      <c r="H76" s="1"/>
      <c r="I76" s="1"/>
      <c r="J76" s="1"/>
      <c r="K76" s="1"/>
      <c r="L76" s="1"/>
      <c r="M76" s="1"/>
      <c r="N76" s="1"/>
      <c r="O76" s="28"/>
      <c r="P76" s="1"/>
      <c r="Q76" s="1"/>
      <c r="R76" s="37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</row>
    <row r="77" spans="1:127" x14ac:dyDescent="0.2">
      <c r="A77" s="1"/>
      <c r="B77" s="1"/>
      <c r="C77" s="1"/>
      <c r="D77" s="23" t="s">
        <v>30</v>
      </c>
      <c r="E77" s="1"/>
      <c r="F77" s="44">
        <v>16820</v>
      </c>
      <c r="G77" s="30"/>
      <c r="H77" s="1"/>
      <c r="I77" s="1"/>
      <c r="J77" s="1"/>
      <c r="K77" s="1"/>
      <c r="L77" s="1"/>
      <c r="M77" s="1"/>
      <c r="N77" s="1"/>
      <c r="O77" s="2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</row>
    <row r="78" spans="1:127" x14ac:dyDescent="0.2">
      <c r="A78" s="1"/>
      <c r="B78" s="1"/>
      <c r="C78" s="1"/>
      <c r="D78" s="32" t="s">
        <v>31</v>
      </c>
      <c r="E78" s="2"/>
      <c r="F78" s="33">
        <f>F76/F77</f>
        <v>129.8895647598444</v>
      </c>
      <c r="G78" s="26"/>
      <c r="H78" s="2"/>
      <c r="I78" s="2"/>
      <c r="J78" s="2"/>
      <c r="K78" s="2"/>
      <c r="L78" s="2"/>
      <c r="M78" s="2"/>
      <c r="N78" s="2"/>
      <c r="O78" s="3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</row>
    <row r="79" spans="1:1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</row>
    <row r="80" spans="1:1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</row>
    <row r="81" spans="1:1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</row>
    <row r="82" spans="1:1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</row>
    <row r="83" spans="1:127" x14ac:dyDescent="0.2">
      <c r="A83" s="1"/>
      <c r="B83" s="1"/>
      <c r="C83" s="1"/>
      <c r="D83" s="10" t="s">
        <v>36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</row>
    <row r="84" spans="1:127" x14ac:dyDescent="0.2">
      <c r="A84" s="1"/>
      <c r="B84" s="1"/>
      <c r="C84" s="1"/>
      <c r="D84" s="15"/>
      <c r="E84" s="16"/>
      <c r="F84" s="16" t="s">
        <v>21</v>
      </c>
      <c r="G84" s="16"/>
      <c r="H84" s="16"/>
      <c r="I84" s="16"/>
      <c r="J84" s="16"/>
      <c r="K84" s="16"/>
      <c r="L84" s="16"/>
      <c r="M84" s="16"/>
      <c r="N84" s="16"/>
      <c r="O84" s="17"/>
      <c r="P84" s="1"/>
      <c r="Q84" s="1"/>
      <c r="R84" s="18" t="s">
        <v>22</v>
      </c>
      <c r="S84" s="19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</row>
    <row r="85" spans="1:127" x14ac:dyDescent="0.2">
      <c r="A85" s="1"/>
      <c r="B85" s="1"/>
      <c r="C85" s="1"/>
      <c r="D85" s="4"/>
      <c r="E85" s="15"/>
      <c r="F85" s="35" t="s">
        <v>33</v>
      </c>
      <c r="G85" s="20" t="s">
        <v>10</v>
      </c>
      <c r="H85" s="20" t="s">
        <v>11</v>
      </c>
      <c r="I85" s="20" t="s">
        <v>12</v>
      </c>
      <c r="J85" s="20" t="s">
        <v>13</v>
      </c>
      <c r="K85" s="20" t="s">
        <v>14</v>
      </c>
      <c r="L85" s="20" t="s">
        <v>15</v>
      </c>
      <c r="M85" s="20" t="s">
        <v>16</v>
      </c>
      <c r="N85" s="20" t="s">
        <v>17</v>
      </c>
      <c r="O85" s="21" t="s">
        <v>23</v>
      </c>
      <c r="P85" s="1"/>
      <c r="Q85" s="1"/>
      <c r="R85" s="22" t="s">
        <v>24</v>
      </c>
      <c r="S85" s="40">
        <v>8.5000000000000006E-2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</row>
    <row r="86" spans="1:127" x14ac:dyDescent="0.2">
      <c r="A86" s="1"/>
      <c r="B86" s="1"/>
      <c r="C86" s="1"/>
      <c r="D86" s="23"/>
      <c r="E86" s="1"/>
      <c r="F86" s="23"/>
      <c r="G86" s="22"/>
      <c r="H86" s="24"/>
      <c r="I86" s="24"/>
      <c r="J86" s="24"/>
      <c r="K86" s="24"/>
      <c r="L86" s="1"/>
      <c r="M86" s="1"/>
      <c r="N86" s="1"/>
      <c r="O86" s="25"/>
      <c r="P86" s="1"/>
      <c r="Q86" s="1"/>
      <c r="R86" s="26" t="s">
        <v>25</v>
      </c>
      <c r="S86" s="41">
        <v>2.5000000000000001E-2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</row>
    <row r="87" spans="1:127" x14ac:dyDescent="0.2">
      <c r="A87" s="1"/>
      <c r="B87" s="1"/>
      <c r="C87" s="1"/>
      <c r="D87" s="23" t="s">
        <v>26</v>
      </c>
      <c r="E87" s="27"/>
      <c r="F87" s="23"/>
      <c r="G87" s="42">
        <v>75768.259431646133</v>
      </c>
      <c r="H87" s="42">
        <v>79848.402642827947</v>
      </c>
      <c r="I87" s="42">
        <v>87833.242907110762</v>
      </c>
      <c r="J87" s="42">
        <v>96616.567197821831</v>
      </c>
      <c r="K87" s="42">
        <v>106278.22391760402</v>
      </c>
      <c r="L87" s="42">
        <v>113717.69959183631</v>
      </c>
      <c r="M87" s="42">
        <v>121677.93856326486</v>
      </c>
      <c r="N87" s="42">
        <v>130195.39426269341</v>
      </c>
      <c r="O87" s="39">
        <f>(N87*(1+S86))/(S85-S86)</f>
        <v>2224171.3186543453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</row>
    <row r="88" spans="1:127" x14ac:dyDescent="0.2">
      <c r="A88" s="1"/>
      <c r="B88" s="1"/>
      <c r="C88" s="1"/>
      <c r="D88" s="23" t="s">
        <v>27</v>
      </c>
      <c r="E88" s="1"/>
      <c r="F88" s="23"/>
      <c r="G88" s="30">
        <f>(1+S85)^0.5</f>
        <v>1.0416333327999829</v>
      </c>
      <c r="H88" s="1">
        <f>(1+S85)^1.5</f>
        <v>1.1301721660879813</v>
      </c>
      <c r="I88" s="1">
        <f>(1+S85)^2.5</f>
        <v>1.2262368002054598</v>
      </c>
      <c r="J88" s="1">
        <f>(1+S85)^3.5</f>
        <v>1.3304669282229238</v>
      </c>
      <c r="K88" s="1">
        <f>(1+S85)^4.5</f>
        <v>1.4435566171218723</v>
      </c>
      <c r="L88" s="1">
        <f>(1+S85)^5.5</f>
        <v>1.5662589295772316</v>
      </c>
      <c r="M88" s="1">
        <f>(1+S85)^6.5</f>
        <v>1.6993909385912962</v>
      </c>
      <c r="N88" s="1">
        <f>(1+S85)^7.5</f>
        <v>1.8438391683715563</v>
      </c>
      <c r="O88" s="28">
        <f>(1+S85)^7.5</f>
        <v>1.8438391683715563</v>
      </c>
      <c r="P88" s="1"/>
      <c r="Q88" s="1"/>
      <c r="R88" s="3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</row>
    <row r="89" spans="1:127" x14ac:dyDescent="0.2">
      <c r="A89" s="1"/>
      <c r="B89" s="1"/>
      <c r="C89" s="1"/>
      <c r="D89" s="23" t="s">
        <v>28</v>
      </c>
      <c r="E89" s="1"/>
      <c r="F89" s="23"/>
      <c r="G89" s="30">
        <f>G87/G88</f>
        <v>72739.856767040837</v>
      </c>
      <c r="H89" s="1">
        <f>H87/H88</f>
        <v>70651.538799807895</v>
      </c>
      <c r="I89" s="1">
        <f>I87/I88</f>
        <v>71628.288184137054</v>
      </c>
      <c r="J89" s="1">
        <f t="shared" ref="J89" si="11">J87/J88</f>
        <v>72618.541016175819</v>
      </c>
      <c r="K89" s="1">
        <f>K87/K88</f>
        <v>73622.483979533077</v>
      </c>
      <c r="L89" s="1">
        <f>L87/L88</f>
        <v>72604.661620369036</v>
      </c>
      <c r="M89" s="1">
        <f t="shared" ref="M89" si="12">M87/M88</f>
        <v>71600.91053805979</v>
      </c>
      <c r="N89" s="1">
        <f>N87/N88</f>
        <v>70611.03619882396</v>
      </c>
      <c r="O89" s="28">
        <f>O87/O88</f>
        <v>1206271.8683965756</v>
      </c>
      <c r="P89" s="1"/>
      <c r="Q89" s="1"/>
      <c r="R89" s="37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</row>
    <row r="90" spans="1:127" x14ac:dyDescent="0.2">
      <c r="A90" s="1"/>
      <c r="B90" s="1"/>
      <c r="C90" s="1"/>
      <c r="D90" s="23" t="s">
        <v>29</v>
      </c>
      <c r="E90" s="1"/>
      <c r="F90" s="31">
        <f>G89+H89+I89+J89+K89+O89+L89+M89+N89</f>
        <v>1782349.1855005231</v>
      </c>
      <c r="G90" s="30"/>
      <c r="H90" s="1"/>
      <c r="I90" s="1"/>
      <c r="J90" s="1"/>
      <c r="K90" s="1"/>
      <c r="L90" s="1"/>
      <c r="M90" s="1"/>
      <c r="N90" s="1"/>
      <c r="O90" s="28"/>
      <c r="P90" s="1"/>
      <c r="Q90" s="1"/>
      <c r="R90" s="37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</row>
    <row r="91" spans="1:127" x14ac:dyDescent="0.2">
      <c r="A91" s="1"/>
      <c r="B91" s="1"/>
      <c r="C91" s="1"/>
      <c r="D91" s="23" t="s">
        <v>30</v>
      </c>
      <c r="E91" s="1"/>
      <c r="F91" s="44">
        <v>16820</v>
      </c>
      <c r="G91" s="30"/>
      <c r="H91" s="1"/>
      <c r="I91" s="1"/>
      <c r="J91" s="1"/>
      <c r="K91" s="1"/>
      <c r="L91" s="1"/>
      <c r="M91" s="1"/>
      <c r="N91" s="1"/>
      <c r="O91" s="28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</row>
    <row r="92" spans="1:127" x14ac:dyDescent="0.2">
      <c r="A92" s="1"/>
      <c r="B92" s="1"/>
      <c r="C92" s="1"/>
      <c r="D92" s="32" t="s">
        <v>31</v>
      </c>
      <c r="E92" s="2"/>
      <c r="F92" s="33">
        <f>F90/F91</f>
        <v>105.96606334723681</v>
      </c>
      <c r="G92" s="26"/>
      <c r="H92" s="2"/>
      <c r="I92" s="2"/>
      <c r="J92" s="2"/>
      <c r="K92" s="2"/>
      <c r="L92" s="2"/>
      <c r="M92" s="2"/>
      <c r="N92" s="2"/>
      <c r="O92" s="3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</row>
    <row r="93" spans="1:1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</row>
    <row r="94" spans="1:1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</row>
    <row r="95" spans="1:1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</row>
    <row r="96" spans="1:1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</row>
    <row r="97" spans="1:1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</row>
    <row r="98" spans="1:1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</row>
    <row r="99" spans="1:1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</row>
    <row r="100" spans="1:127" x14ac:dyDescent="0.2">
      <c r="A100" s="1"/>
      <c r="B100" s="1"/>
      <c r="C100" s="1"/>
      <c r="D100" s="1"/>
      <c r="E100" s="1" t="s">
        <v>41</v>
      </c>
      <c r="F100" s="1" t="s">
        <v>40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</row>
    <row r="101" spans="1:127" x14ac:dyDescent="0.2">
      <c r="A101" s="1"/>
      <c r="B101" s="1"/>
      <c r="C101" s="1"/>
      <c r="D101" s="1" t="s">
        <v>37</v>
      </c>
      <c r="E101" s="47">
        <v>0.6</v>
      </c>
      <c r="F101" s="45">
        <f>F64</f>
        <v>121.3034313083763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</row>
    <row r="102" spans="1:127" x14ac:dyDescent="0.2">
      <c r="A102" s="1"/>
      <c r="B102" s="1"/>
      <c r="C102" s="1"/>
      <c r="D102" s="1" t="s">
        <v>38</v>
      </c>
      <c r="E102" s="47">
        <v>0.2</v>
      </c>
      <c r="F102" s="45">
        <f>F78</f>
        <v>129.8895647598444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</row>
    <row r="103" spans="1:127" x14ac:dyDescent="0.2">
      <c r="A103" s="1"/>
      <c r="B103" s="1"/>
      <c r="C103" s="1"/>
      <c r="D103" s="1" t="s">
        <v>39</v>
      </c>
      <c r="E103" s="48">
        <v>0.2</v>
      </c>
      <c r="F103" s="45">
        <f>F92</f>
        <v>105.96606334723681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</row>
    <row r="104" spans="1:127" x14ac:dyDescent="0.2">
      <c r="A104" s="1"/>
      <c r="B104" s="1"/>
      <c r="C104" s="1"/>
      <c r="D104" s="1"/>
      <c r="E104" s="1">
        <f>SUM(E101:E103)</f>
        <v>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</row>
    <row r="105" spans="1:1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</row>
    <row r="106" spans="1:1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</row>
    <row r="107" spans="1:127" x14ac:dyDescent="0.2">
      <c r="A107" s="1"/>
      <c r="B107" s="1"/>
      <c r="C107" s="1"/>
      <c r="D107" s="32" t="s">
        <v>42</v>
      </c>
      <c r="E107" s="46">
        <f>(F101*E101)+(F102*E102)+(F103*E103)</f>
        <v>119.95318440644202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</row>
    <row r="108" spans="1:1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</row>
    <row r="109" spans="1:1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</row>
    <row r="110" spans="1:1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</row>
    <row r="111" spans="1:1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</row>
    <row r="112" spans="1:1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</row>
    <row r="113" spans="1:1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</row>
    <row r="114" spans="1:1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</row>
    <row r="115" spans="1:1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</row>
    <row r="116" spans="1:1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</row>
    <row r="117" spans="1:1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</row>
    <row r="118" spans="1:1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</row>
    <row r="119" spans="1:1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</row>
    <row r="120" spans="1:1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</row>
    <row r="121" spans="1:1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</row>
    <row r="122" spans="1:1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</row>
    <row r="123" spans="1:1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</row>
    <row r="124" spans="1:1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</row>
    <row r="125" spans="1:1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</row>
    <row r="126" spans="1:1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</row>
    <row r="127" spans="1:1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</row>
    <row r="128" spans="1:1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</row>
    <row r="129" spans="1:1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</row>
    <row r="130" spans="1:1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</row>
    <row r="131" spans="1:1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</row>
    <row r="132" spans="1:1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</row>
    <row r="133" spans="1:1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</row>
    <row r="134" spans="1:1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</row>
    <row r="135" spans="1:1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</row>
    <row r="136" spans="1:1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</row>
    <row r="137" spans="1:1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</row>
    <row r="138" spans="1:1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</row>
    <row r="139" spans="1:1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</row>
    <row r="140" spans="1:1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</row>
    <row r="141" spans="1:1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</row>
    <row r="142" spans="1:1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</row>
    <row r="143" spans="1:1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</row>
    <row r="144" spans="1:1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</row>
    <row r="145" spans="1:1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</row>
    <row r="146" spans="1:1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</row>
    <row r="147" spans="1:1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</row>
    <row r="148" spans="1:1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</row>
    <row r="149" spans="1:1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</row>
    <row r="150" spans="1:1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</row>
    <row r="151" spans="1:1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</row>
    <row r="152" spans="1:1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</row>
    <row r="153" spans="1:1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</row>
    <row r="154" spans="1:1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</row>
    <row r="155" spans="1:1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</row>
    <row r="156" spans="1:1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</row>
    <row r="157" spans="1:1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</row>
    <row r="158" spans="1:1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</row>
    <row r="159" spans="1:1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</row>
    <row r="160" spans="1:1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</row>
    <row r="161" spans="1:1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</row>
    <row r="162" spans="1:1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</row>
    <row r="163" spans="1:1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</row>
    <row r="164" spans="1:1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</row>
    <row r="165" spans="1:1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</row>
    <row r="166" spans="1:1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</row>
    <row r="167" spans="1:1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</row>
    <row r="168" spans="1:1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</row>
    <row r="169" spans="1:1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</row>
    <row r="170" spans="1:1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</row>
    <row r="171" spans="1:1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</row>
    <row r="172" spans="1:1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</row>
    <row r="173" spans="1:1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</row>
    <row r="174" spans="1:1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</row>
    <row r="175" spans="1:1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</row>
    <row r="176" spans="1:1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</row>
    <row r="177" spans="1:1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</row>
    <row r="178" spans="1:1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</row>
    <row r="179" spans="1:1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</row>
    <row r="180" spans="1:1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</row>
    <row r="181" spans="1:1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</row>
    <row r="182" spans="1:1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</row>
    <row r="183" spans="1:1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</row>
    <row r="184" spans="1:1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</row>
    <row r="185" spans="1:1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</row>
    <row r="186" spans="1:1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</row>
    <row r="187" spans="1:1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</row>
    <row r="188" spans="1:1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</row>
    <row r="189" spans="1:1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</row>
    <row r="190" spans="1:1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</row>
    <row r="191" spans="1:1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</row>
    <row r="192" spans="1:1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</row>
    <row r="193" spans="1:1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</row>
    <row r="194" spans="1:1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</row>
    <row r="195" spans="1:1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</row>
    <row r="196" spans="1:1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</row>
    <row r="197" spans="1:1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</row>
    <row r="198" spans="1:1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</row>
    <row r="199" spans="1:1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</row>
    <row r="200" spans="1:12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</row>
    <row r="201" spans="1:12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</row>
    <row r="202" spans="1:12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</row>
    <row r="203" spans="1:12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</row>
    <row r="204" spans="1:12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</row>
    <row r="205" spans="1:12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</row>
    <row r="206" spans="1:12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</row>
    <row r="207" spans="1:12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</row>
    <row r="208" spans="1:12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</row>
    <row r="209" spans="1:12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</row>
    <row r="210" spans="1:12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</row>
    <row r="211" spans="1:12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</row>
    <row r="212" spans="1:12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</row>
    <row r="213" spans="1:12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</row>
    <row r="214" spans="1:12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</row>
    <row r="215" spans="1:12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</row>
    <row r="216" spans="1:12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</row>
    <row r="217" spans="1:12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</row>
    <row r="218" spans="1:12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</row>
    <row r="219" spans="1:12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</row>
    <row r="220" spans="1:12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</row>
    <row r="221" spans="1:12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</row>
    <row r="222" spans="1:12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</row>
    <row r="223" spans="1:12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</row>
    <row r="224" spans="1:12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</row>
    <row r="225" spans="1:12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</row>
    <row r="226" spans="1:12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</row>
    <row r="227" spans="1:12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</row>
    <row r="228" spans="1:12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</row>
    <row r="229" spans="1:12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</row>
    <row r="230" spans="1:12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</row>
    <row r="231" spans="1:12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</row>
    <row r="232" spans="1:12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</row>
    <row r="233" spans="1:12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</row>
    <row r="234" spans="1:12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</row>
    <row r="235" spans="1:12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</row>
    <row r="236" spans="1:12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</row>
    <row r="237" spans="1:12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</row>
    <row r="238" spans="1:12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</row>
    <row r="239" spans="1:12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</row>
    <row r="240" spans="1:12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</row>
    <row r="241" spans="1:12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</row>
    <row r="242" spans="1:12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</row>
    <row r="243" spans="1:12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</row>
    <row r="244" spans="1:12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</row>
    <row r="245" spans="1:12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</row>
    <row r="246" spans="1:12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</row>
    <row r="247" spans="1:12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</row>
    <row r="248" spans="1:12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</row>
    <row r="249" spans="1:12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</row>
    <row r="250" spans="1:12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</row>
    <row r="251" spans="1:12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</row>
    <row r="252" spans="1:12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</row>
    <row r="253" spans="1:12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</row>
    <row r="254" spans="1:12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</row>
    <row r="255" spans="1:12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</row>
    <row r="256" spans="1:12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</row>
    <row r="257" spans="1:12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</row>
    <row r="258" spans="1:12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</row>
    <row r="259" spans="1:12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</row>
    <row r="260" spans="1:12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</row>
    <row r="261" spans="1:12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</row>
    <row r="262" spans="1:12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</row>
    <row r="263" spans="1:12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</row>
    <row r="264" spans="1:12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</row>
    <row r="265" spans="1:12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</row>
    <row r="266" spans="1:12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</row>
    <row r="267" spans="1:12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</row>
    <row r="268" spans="1:12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</row>
    <row r="269" spans="1:12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</row>
    <row r="270" spans="1:12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</row>
    <row r="271" spans="1:12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</row>
    <row r="272" spans="1:12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</row>
    <row r="273" spans="1:12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</row>
    <row r="274" spans="1:12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</row>
    <row r="275" spans="1:12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</row>
    <row r="276" spans="1:12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</row>
    <row r="277" spans="1:12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</row>
    <row r="278" spans="1:12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</row>
    <row r="279" spans="1:12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</row>
    <row r="280" spans="1:12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</row>
    <row r="281" spans="1:12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</row>
    <row r="282" spans="1:12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</row>
    <row r="283" spans="1:12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</row>
    <row r="284" spans="1:12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</row>
    <row r="285" spans="1:12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</row>
    <row r="286" spans="1:12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</row>
    <row r="287" spans="1:12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</row>
    <row r="288" spans="1:12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</row>
    <row r="289" spans="1:12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</row>
    <row r="290" spans="1:12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</row>
    <row r="291" spans="1:12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</row>
    <row r="292" spans="1:12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</row>
    <row r="293" spans="1:12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</row>
    <row r="294" spans="1:12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</row>
    <row r="295" spans="1:12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</row>
    <row r="296" spans="1:12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</row>
    <row r="297" spans="1:12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</row>
    <row r="298" spans="1:12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</row>
    <row r="299" spans="1:12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</row>
    <row r="300" spans="1:12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</row>
    <row r="301" spans="1:12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</row>
    <row r="302" spans="1:12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</row>
    <row r="303" spans="1:12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</row>
    <row r="304" spans="1:12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</row>
    <row r="305" spans="1:12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</row>
    <row r="306" spans="1:12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</row>
    <row r="307" spans="1:12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</row>
    <row r="308" spans="1:12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</row>
    <row r="309" spans="1:12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</row>
    <row r="310" spans="1:12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</row>
    <row r="311" spans="1:12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</row>
    <row r="312" spans="1:12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</row>
    <row r="313" spans="1:12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</row>
    <row r="314" spans="1:12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</row>
    <row r="315" spans="1:12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</row>
    <row r="316" spans="1:12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</row>
    <row r="317" spans="1:12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</row>
    <row r="318" spans="1:12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</row>
    <row r="319" spans="1:12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</row>
    <row r="320" spans="1:12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</row>
    <row r="321" spans="1:12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</row>
    <row r="322" spans="1:12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</row>
    <row r="323" spans="1:12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</row>
    <row r="324" spans="1:12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</row>
    <row r="325" spans="1:12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</row>
    <row r="326" spans="1:12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</row>
    <row r="327" spans="1:12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</row>
    <row r="328" spans="1:12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</row>
    <row r="329" spans="1:12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</row>
    <row r="330" spans="1:12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</row>
    <row r="331" spans="1:12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</row>
    <row r="332" spans="1:12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</row>
    <row r="333" spans="1:12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</row>
    <row r="334" spans="1:12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</row>
    <row r="335" spans="1:12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</row>
    <row r="336" spans="1:12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</row>
    <row r="337" spans="1:12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</row>
    <row r="338" spans="1:12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</row>
    <row r="339" spans="1:12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</row>
    <row r="340" spans="1:12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</row>
    <row r="341" spans="1:12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</row>
    <row r="342" spans="1:12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</row>
    <row r="343" spans="1:12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</row>
    <row r="344" spans="1:12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</row>
    <row r="345" spans="1:12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</row>
    <row r="346" spans="1:12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</row>
    <row r="347" spans="1:12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</row>
    <row r="348" spans="1:12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</row>
    <row r="349" spans="1:12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</row>
    <row r="350" spans="1:12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</row>
    <row r="351" spans="1:12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</row>
    <row r="352" spans="1:12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</row>
    <row r="353" spans="1:12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</row>
    <row r="354" spans="1:12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</row>
    <row r="355" spans="1:12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</row>
    <row r="356" spans="1:12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</row>
    <row r="357" spans="1:12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</row>
    <row r="358" spans="1:12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</row>
    <row r="359" spans="1:12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</row>
    <row r="360" spans="1:12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</row>
    <row r="361" spans="1:12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</row>
    <row r="362" spans="1:12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</row>
    <row r="363" spans="1:12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</row>
    <row r="364" spans="1:12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</row>
    <row r="365" spans="1:12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</row>
    <row r="366" spans="1:12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</row>
    <row r="367" spans="1:12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</row>
    <row r="368" spans="1:12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</row>
    <row r="369" spans="1:12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</row>
    <row r="370" spans="1:12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</row>
    <row r="371" spans="1:12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</row>
    <row r="372" spans="1:12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</row>
    <row r="373" spans="1:12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</row>
    <row r="374" spans="1:12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</row>
    <row r="375" spans="1:12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</row>
    <row r="376" spans="1:12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</row>
    <row r="377" spans="1:12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</row>
    <row r="378" spans="1:12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</row>
    <row r="379" spans="1:12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</row>
    <row r="380" spans="1:12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</row>
    <row r="381" spans="1:12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</row>
    <row r="382" spans="1:12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</row>
    <row r="383" spans="1:12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</row>
    <row r="384" spans="1:12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</row>
    <row r="385" spans="1:12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</row>
    <row r="386" spans="1:12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</row>
    <row r="387" spans="1:12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</row>
    <row r="388" spans="1:12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</row>
    <row r="389" spans="1:12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</row>
    <row r="390" spans="1:12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</row>
    <row r="391" spans="1:12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</row>
    <row r="392" spans="1:12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</row>
    <row r="393" spans="1:12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</row>
    <row r="394" spans="1:12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</row>
    <row r="395" spans="1:12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</row>
    <row r="396" spans="1:12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</row>
    <row r="397" spans="1:12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</row>
    <row r="398" spans="1:12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</row>
    <row r="399" spans="1:12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</row>
    <row r="400" spans="1:12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</row>
    <row r="401" spans="1:12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</row>
    <row r="402" spans="1:12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</row>
    <row r="403" spans="1:12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</row>
    <row r="404" spans="1:12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</row>
    <row r="405" spans="1:12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</row>
    <row r="406" spans="1:12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</row>
    <row r="407" spans="1:12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</row>
    <row r="408" spans="1:12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</row>
    <row r="409" spans="1:12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</row>
    <row r="410" spans="1:12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</row>
    <row r="411" spans="1:12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</row>
    <row r="412" spans="1:12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</row>
    <row r="413" spans="1:12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</row>
    <row r="414" spans="1:12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</row>
    <row r="415" spans="1:12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</row>
    <row r="416" spans="1:12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</row>
    <row r="417" spans="1:12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</row>
    <row r="418" spans="1:12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</row>
    <row r="419" spans="1:12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</row>
    <row r="420" spans="1:12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</row>
    <row r="421" spans="1:12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</row>
    <row r="422" spans="1:12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</row>
    <row r="423" spans="1:12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</row>
    <row r="424" spans="1:12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</row>
    <row r="425" spans="1:12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</row>
    <row r="426" spans="1:12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</row>
    <row r="427" spans="1:12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</row>
    <row r="428" spans="1:12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</row>
    <row r="429" spans="1:12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</row>
    <row r="430" spans="1:12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</row>
    <row r="431" spans="1:12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</row>
    <row r="432" spans="1:12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</row>
    <row r="433" spans="1:12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</row>
    <row r="434" spans="1:12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</row>
    <row r="435" spans="1:12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</row>
    <row r="436" spans="1:12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</row>
    <row r="437" spans="1:12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</row>
    <row r="438" spans="1:12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</row>
    <row r="439" spans="1:12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</row>
    <row r="440" spans="1:12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</row>
    <row r="441" spans="1:12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</row>
    <row r="442" spans="1:12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</row>
    <row r="443" spans="1:12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</row>
    <row r="444" spans="1:12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</row>
    <row r="445" spans="1:12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</row>
    <row r="446" spans="1:12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</row>
    <row r="447" spans="1:12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</row>
    <row r="448" spans="1:12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</row>
    <row r="449" spans="1:12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</row>
    <row r="450" spans="1:12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</row>
    <row r="451" spans="1:12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</row>
    <row r="452" spans="1:12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</row>
    <row r="453" spans="1:12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</row>
    <row r="454" spans="1:12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</row>
    <row r="455" spans="1:12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</row>
    <row r="456" spans="1:12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</row>
    <row r="457" spans="1:12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</row>
    <row r="458" spans="1:12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</row>
    <row r="459" spans="1:12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</row>
    <row r="460" spans="1:12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</row>
    <row r="461" spans="1:12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</row>
    <row r="462" spans="1:12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</row>
    <row r="463" spans="1:12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</row>
    <row r="464" spans="1:12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</row>
    <row r="465" spans="1:12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</row>
    <row r="466" spans="1:12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</row>
    <row r="467" spans="1:12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</row>
    <row r="468" spans="1:12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</row>
    <row r="469" spans="1:12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</row>
    <row r="470" spans="1:12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</row>
    <row r="471" spans="1:12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</row>
    <row r="472" spans="1:12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</row>
    <row r="473" spans="1:12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</row>
    <row r="474" spans="1:12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</row>
    <row r="475" spans="1:12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</row>
    <row r="476" spans="1:12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</row>
    <row r="477" spans="1:12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</row>
    <row r="478" spans="1:12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</row>
    <row r="479" spans="1:12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</row>
    <row r="480" spans="1:12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</row>
    <row r="481" spans="1:12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</row>
    <row r="482" spans="1:12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</row>
    <row r="483" spans="1:12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</row>
    <row r="484" spans="1:12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</row>
    <row r="485" spans="1:12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</row>
    <row r="486" spans="1:12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</row>
    <row r="487" spans="1:12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</row>
    <row r="488" spans="1:12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</row>
    <row r="489" spans="1:12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</row>
    <row r="490" spans="1:12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</row>
    <row r="491" spans="1:12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</row>
    <row r="492" spans="1:12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</row>
    <row r="493" spans="1:12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</row>
    <row r="494" spans="1:12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</row>
    <row r="495" spans="1:12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</row>
    <row r="496" spans="1:12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</row>
    <row r="497" spans="1:12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</row>
    <row r="498" spans="1:12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</row>
    <row r="499" spans="1:12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</row>
    <row r="500" spans="1:12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</row>
    <row r="501" spans="1:12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</row>
    <row r="502" spans="1:12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</row>
    <row r="503" spans="1:12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</row>
    <row r="504" spans="1:12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</row>
    <row r="505" spans="1:12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</row>
    <row r="506" spans="1:12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</row>
    <row r="507" spans="1:12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</row>
    <row r="508" spans="1:12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</row>
    <row r="509" spans="1:12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</row>
    <row r="510" spans="1:12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</row>
    <row r="511" spans="1:12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</row>
    <row r="512" spans="1:12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</row>
    <row r="513" spans="1:12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</row>
    <row r="514" spans="1:12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</row>
    <row r="515" spans="1:12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</row>
    <row r="516" spans="1:12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</row>
    <row r="517" spans="1:12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</row>
    <row r="518" spans="1:12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</row>
    <row r="519" spans="1:12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</row>
    <row r="520" spans="1:12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</row>
    <row r="521" spans="1:12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</row>
    <row r="522" spans="1:12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</row>
    <row r="523" spans="1:12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</row>
    <row r="524" spans="1:12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</row>
    <row r="525" spans="1:12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</row>
    <row r="526" spans="1:12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</row>
    <row r="527" spans="1:12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</row>
    <row r="528" spans="1:12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</row>
    <row r="529" spans="1:12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</row>
    <row r="530" spans="1:12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</row>
    <row r="531" spans="1:12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</row>
    <row r="532" spans="1:12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</row>
    <row r="533" spans="1:12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</row>
    <row r="534" spans="1:12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</row>
    <row r="535" spans="1:12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</row>
    <row r="536" spans="1:12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</row>
    <row r="537" spans="1:12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</row>
    <row r="538" spans="1:12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</row>
    <row r="539" spans="1:12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</row>
    <row r="540" spans="1:12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</row>
    <row r="541" spans="1:12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</row>
    <row r="542" spans="1:12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</row>
    <row r="543" spans="1:12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</row>
    <row r="544" spans="1:12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</row>
    <row r="545" spans="1:12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</row>
    <row r="546" spans="1:12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</row>
    <row r="547" spans="1:12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</row>
    <row r="548" spans="1:12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</row>
    <row r="549" spans="1:12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</row>
    <row r="550" spans="1:12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</row>
    <row r="551" spans="1:12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</row>
    <row r="552" spans="1:12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</row>
    <row r="553" spans="1:12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</row>
    <row r="554" spans="1:12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</row>
    <row r="555" spans="1:12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</row>
    <row r="556" spans="1:12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</row>
    <row r="557" spans="1:12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</row>
    <row r="558" spans="1:12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</row>
    <row r="559" spans="1:12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</row>
    <row r="560" spans="1:12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</row>
    <row r="561" spans="1:12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</row>
    <row r="562" spans="1:12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</row>
    <row r="563" spans="1:12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</row>
    <row r="564" spans="1:12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</row>
    <row r="565" spans="1:12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</row>
    <row r="566" spans="1:12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</row>
    <row r="567" spans="1:12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</row>
    <row r="568" spans="1:12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</row>
    <row r="569" spans="1:12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</row>
    <row r="570" spans="1:12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</row>
    <row r="571" spans="1:12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</row>
    <row r="572" spans="1:12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</row>
    <row r="573" spans="1:12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</row>
    <row r="574" spans="1:12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</row>
    <row r="575" spans="1:12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</row>
    <row r="576" spans="1:12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</row>
    <row r="577" spans="1:12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</row>
    <row r="578" spans="1:12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</row>
    <row r="579" spans="1:12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</row>
    <row r="580" spans="1:12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</row>
    <row r="581" spans="1:12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</row>
    <row r="582" spans="1:12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</row>
    <row r="583" spans="1:12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</row>
    <row r="584" spans="1:12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</row>
    <row r="585" spans="1:12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</row>
    <row r="586" spans="1:12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</row>
    <row r="587" spans="1:12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</row>
    <row r="588" spans="1:12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</row>
    <row r="589" spans="1:12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</row>
    <row r="590" spans="1:12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</row>
    <row r="591" spans="1:12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</row>
    <row r="592" spans="1:12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</row>
    <row r="593" spans="1:12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</row>
    <row r="594" spans="1:12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</row>
    <row r="595" spans="1:12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</row>
    <row r="596" spans="1:12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</row>
    <row r="597" spans="1:12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</row>
    <row r="598" spans="1:12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</row>
    <row r="599" spans="1:12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</row>
    <row r="600" spans="1:12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</row>
    <row r="601" spans="1:12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</row>
    <row r="602" spans="1:12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</row>
    <row r="603" spans="1:12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</row>
    <row r="604" spans="1:12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</row>
    <row r="605" spans="1:12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</row>
    <row r="606" spans="1:12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</row>
    <row r="607" spans="1:12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</row>
    <row r="608" spans="1:12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</row>
    <row r="609" spans="1:12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</row>
    <row r="610" spans="1:12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</row>
    <row r="611" spans="1:12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</row>
    <row r="612" spans="1:12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</row>
    <row r="613" spans="1:12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</row>
    <row r="614" spans="1:12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</row>
    <row r="615" spans="1:12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</row>
    <row r="616" spans="1:12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</row>
    <row r="617" spans="1:12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</row>
    <row r="618" spans="1:12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</row>
    <row r="619" spans="1:12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</row>
    <row r="620" spans="1:12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</row>
    <row r="621" spans="1:12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</row>
    <row r="622" spans="1:12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</row>
    <row r="623" spans="1:12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</row>
    <row r="624" spans="1:12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</row>
    <row r="625" spans="1:12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</row>
    <row r="626" spans="1:12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</row>
    <row r="627" spans="1:12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</row>
    <row r="628" spans="1:12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</row>
    <row r="629" spans="1:12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</row>
    <row r="630" spans="1:12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</row>
    <row r="631" spans="1:12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</row>
    <row r="632" spans="1:12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</row>
    <row r="633" spans="1:12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</row>
    <row r="634" spans="1:12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</row>
    <row r="635" spans="1:12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</row>
    <row r="636" spans="1:12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</row>
    <row r="637" spans="1:12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</row>
    <row r="638" spans="1:12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</row>
    <row r="639" spans="1:12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</row>
    <row r="640" spans="1:12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</row>
    <row r="641" spans="1:12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</row>
    <row r="642" spans="1:12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</row>
    <row r="643" spans="1:12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</row>
    <row r="644" spans="1:12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</row>
    <row r="645" spans="1:12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</row>
    <row r="646" spans="1:12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</row>
    <row r="647" spans="1:12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</row>
    <row r="648" spans="1:12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</row>
    <row r="649" spans="1:12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</row>
    <row r="650" spans="1:12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</row>
    <row r="651" spans="1:12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</row>
    <row r="652" spans="1:12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</row>
    <row r="653" spans="1:12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</row>
    <row r="654" spans="1:12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</row>
    <row r="655" spans="1:12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</row>
    <row r="656" spans="1:12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</row>
    <row r="657" spans="1:12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</row>
    <row r="658" spans="1:12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</row>
    <row r="659" spans="1:12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</row>
    <row r="660" spans="1:12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</row>
    <row r="661" spans="1:12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</row>
    <row r="662" spans="1:12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</row>
    <row r="663" spans="1:12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</row>
    <row r="664" spans="1:12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</row>
    <row r="665" spans="1:12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</row>
    <row r="666" spans="1:12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</row>
    <row r="667" spans="1:12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</row>
    <row r="668" spans="1:12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</row>
    <row r="669" spans="1:12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</row>
    <row r="670" spans="1:12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</row>
    <row r="671" spans="1:12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</row>
    <row r="672" spans="1:12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</row>
    <row r="673" spans="1:12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</row>
    <row r="674" spans="1:12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</row>
    <row r="675" spans="1:12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</row>
    <row r="676" spans="1:12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</row>
    <row r="677" spans="1:12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</row>
    <row r="678" spans="1:12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</row>
    <row r="679" spans="1:12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</row>
    <row r="680" spans="1:12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</row>
    <row r="681" spans="1:12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</row>
    <row r="682" spans="1:12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</row>
    <row r="683" spans="1:12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</row>
    <row r="684" spans="1:12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</row>
    <row r="685" spans="1:12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</row>
    <row r="686" spans="1:12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</row>
    <row r="687" spans="1:12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</row>
    <row r="688" spans="1:12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</row>
    <row r="689" spans="1:12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</row>
    <row r="690" spans="1:12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</row>
    <row r="691" spans="1:12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</row>
    <row r="692" spans="1:12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</row>
    <row r="693" spans="1:12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</row>
    <row r="694" spans="1:12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</row>
    <row r="695" spans="1:12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</row>
    <row r="696" spans="1:12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</row>
    <row r="697" spans="1:12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</row>
    <row r="698" spans="1:12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</row>
    <row r="699" spans="1:12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</row>
    <row r="700" spans="1:12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</row>
    <row r="701" spans="1:12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</row>
    <row r="702" spans="1:12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</row>
    <row r="703" spans="1:12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</row>
    <row r="704" spans="1:12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</row>
    <row r="705" spans="1:12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</row>
    <row r="706" spans="1:12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</row>
    <row r="707" spans="1:12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</row>
    <row r="708" spans="1:12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</row>
    <row r="709" spans="1:12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</row>
    <row r="710" spans="1:12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</row>
    <row r="711" spans="1:12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</row>
    <row r="712" spans="1:12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</row>
    <row r="713" spans="1:12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</row>
    <row r="714" spans="1:12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</row>
    <row r="715" spans="1:12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</row>
    <row r="716" spans="1:12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</row>
    <row r="717" spans="1:12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</row>
    <row r="718" spans="1:12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</row>
    <row r="719" spans="1:12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</row>
    <row r="720" spans="1:12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</row>
    <row r="721" spans="1:12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</row>
    <row r="722" spans="1:12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</row>
    <row r="723" spans="1:12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</row>
    <row r="724" spans="1:12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</row>
    <row r="725" spans="1:12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</row>
    <row r="726" spans="1:12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</row>
    <row r="727" spans="1:12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</row>
    <row r="728" spans="1:12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</row>
    <row r="729" spans="1:12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</row>
    <row r="730" spans="1:12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</row>
    <row r="731" spans="1:12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</row>
    <row r="732" spans="1:12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</row>
    <row r="733" spans="1:12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</row>
    <row r="734" spans="1:12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</row>
    <row r="735" spans="1:12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</row>
    <row r="736" spans="1:12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</row>
    <row r="737" spans="1:12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</row>
    <row r="738" spans="1:12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</row>
    <row r="739" spans="1:12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</row>
    <row r="740" spans="1:12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</row>
    <row r="741" spans="1:12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</row>
    <row r="742" spans="1:12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</row>
    <row r="743" spans="1:12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</row>
    <row r="744" spans="1:12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</row>
    <row r="745" spans="1:12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</row>
    <row r="746" spans="1:12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</row>
    <row r="747" spans="1:12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</row>
    <row r="748" spans="1:12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</row>
    <row r="749" spans="1:12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</row>
    <row r="750" spans="1:12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</row>
    <row r="751" spans="1:12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</row>
    <row r="752" spans="1:12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</row>
    <row r="753" spans="1:12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</row>
    <row r="754" spans="1:12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</row>
    <row r="755" spans="1:12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</row>
    <row r="756" spans="1:12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</row>
    <row r="757" spans="1:12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</row>
    <row r="758" spans="1:12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</row>
    <row r="759" spans="1:12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</row>
    <row r="760" spans="1:12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</row>
    <row r="761" spans="1:12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</row>
    <row r="762" spans="1:12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</row>
    <row r="763" spans="1:12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</row>
    <row r="764" spans="1:12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</row>
    <row r="765" spans="1:12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</row>
    <row r="766" spans="1:12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</row>
    <row r="767" spans="1:12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</row>
    <row r="768" spans="1:12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</row>
    <row r="769" spans="1:12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</row>
    <row r="770" spans="1:12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</row>
    <row r="771" spans="1:12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</row>
    <row r="772" spans="1:12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</row>
    <row r="773" spans="1:12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</row>
    <row r="774" spans="1:12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</row>
    <row r="775" spans="1:12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</row>
    <row r="776" spans="1:12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</row>
    <row r="777" spans="1:12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</row>
    <row r="778" spans="1:12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</row>
    <row r="779" spans="1:12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</row>
    <row r="780" spans="1:12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</row>
    <row r="781" spans="1:12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</row>
    <row r="782" spans="1:12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</row>
    <row r="783" spans="1:12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</row>
    <row r="784" spans="1:12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</row>
    <row r="785" spans="1:12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</row>
    <row r="786" spans="1:12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</row>
    <row r="787" spans="1:12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</row>
    <row r="788" spans="1:12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</row>
    <row r="789" spans="1:12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</row>
    <row r="790" spans="1:12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</row>
    <row r="791" spans="1:12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</row>
    <row r="792" spans="1:12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</row>
    <row r="793" spans="1:12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</row>
    <row r="794" spans="1:12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</row>
    <row r="795" spans="1:12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</row>
    <row r="796" spans="1:12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</row>
    <row r="797" spans="1:12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</row>
    <row r="798" spans="1:12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</row>
    <row r="799" spans="1:12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</row>
    <row r="800" spans="1:12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</row>
    <row r="801" spans="1:12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</row>
    <row r="802" spans="1:12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</row>
    <row r="803" spans="1:12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</row>
    <row r="804" spans="1:12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</row>
    <row r="805" spans="1:12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</row>
    <row r="806" spans="1:12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</row>
    <row r="807" spans="1:12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</row>
    <row r="808" spans="1:12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</row>
    <row r="809" spans="1:12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</row>
    <row r="810" spans="1:12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</row>
    <row r="811" spans="1:12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</row>
    <row r="812" spans="1:12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</row>
    <row r="813" spans="1:12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</row>
    <row r="814" spans="1:12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</row>
    <row r="815" spans="1:12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</row>
    <row r="816" spans="1:12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</row>
    <row r="817" spans="1:12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</row>
    <row r="818" spans="1:12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</row>
    <row r="819" spans="1:12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</row>
    <row r="820" spans="1:12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</row>
    <row r="821" spans="1:12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</row>
    <row r="822" spans="1:12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</row>
    <row r="823" spans="1:12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</row>
    <row r="824" spans="1:12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</row>
    <row r="825" spans="1:12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</row>
    <row r="826" spans="1:12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</row>
    <row r="827" spans="1:12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</row>
    <row r="828" spans="1:12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</row>
    <row r="829" spans="1:12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</row>
    <row r="830" spans="1:12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</row>
    <row r="831" spans="1:12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</row>
    <row r="832" spans="1:12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</row>
    <row r="833" spans="1:12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</row>
    <row r="834" spans="1:12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</row>
    <row r="835" spans="1:12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</row>
    <row r="836" spans="1:12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</row>
    <row r="837" spans="1:12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</row>
    <row r="838" spans="1:12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</row>
    <row r="839" spans="1:12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</row>
    <row r="840" spans="1:12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</row>
    <row r="841" spans="1:12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</row>
    <row r="842" spans="1:12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</row>
    <row r="843" spans="1:12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</row>
    <row r="844" spans="1:12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</row>
    <row r="845" spans="1:12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</row>
    <row r="846" spans="1:12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</row>
    <row r="847" spans="1:12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</row>
    <row r="848" spans="1:12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</row>
    <row r="849" spans="1:12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</row>
    <row r="850" spans="1:12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</row>
    <row r="851" spans="1:12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</row>
    <row r="852" spans="1:12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</row>
    <row r="853" spans="1:12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</row>
    <row r="854" spans="1:12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</row>
    <row r="855" spans="1:12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</row>
    <row r="856" spans="1:12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</row>
    <row r="857" spans="1:12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</row>
    <row r="858" spans="1:12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</row>
    <row r="859" spans="1:12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</row>
    <row r="860" spans="1:12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</row>
    <row r="861" spans="1:12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</row>
    <row r="862" spans="1:12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</row>
    <row r="863" spans="1:12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</row>
    <row r="864" spans="1:12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</row>
    <row r="865" spans="1:12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</row>
    <row r="866" spans="1:12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</row>
    <row r="867" spans="1:12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</row>
    <row r="868" spans="1:12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</row>
    <row r="869" spans="1:12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</row>
    <row r="870" spans="1:12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</row>
    <row r="871" spans="1:12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</row>
    <row r="872" spans="1:12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</row>
    <row r="873" spans="1:12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</row>
    <row r="874" spans="1:12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</row>
    <row r="875" spans="1:12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</row>
    <row r="876" spans="1:12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</row>
    <row r="877" spans="1:12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</row>
    <row r="878" spans="1:12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</row>
    <row r="879" spans="1:12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</row>
    <row r="880" spans="1:12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</row>
    <row r="881" spans="1:12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</row>
    <row r="882" spans="1:12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</row>
    <row r="883" spans="1:12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</row>
    <row r="884" spans="1:12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</row>
    <row r="885" spans="1:12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</row>
    <row r="886" spans="1:12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</row>
    <row r="887" spans="1:12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</row>
    <row r="888" spans="1:12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</row>
    <row r="889" spans="1:12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</row>
    <row r="890" spans="1:12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</row>
    <row r="891" spans="1:12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</row>
    <row r="892" spans="1:12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</row>
    <row r="893" spans="1:12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</row>
    <row r="894" spans="1:12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</row>
    <row r="895" spans="1:12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</row>
    <row r="896" spans="1:12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</row>
    <row r="897" spans="1:12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</row>
    <row r="898" spans="1:12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</row>
    <row r="899" spans="1:12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</row>
    <row r="900" spans="1:12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</row>
    <row r="901" spans="1:12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</row>
    <row r="902" spans="1:12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</row>
    <row r="903" spans="1:12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</row>
    <row r="904" spans="1:12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</row>
    <row r="905" spans="1:12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</row>
    <row r="906" spans="1:12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</row>
    <row r="907" spans="1:12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</row>
    <row r="908" spans="1:12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</row>
    <row r="909" spans="1:12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</row>
    <row r="910" spans="1:12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</row>
    <row r="911" spans="1:12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</row>
    <row r="912" spans="1:12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</row>
    <row r="913" spans="1:12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</row>
    <row r="914" spans="1:12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</row>
    <row r="915" spans="1:12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</row>
    <row r="916" spans="1:12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</row>
    <row r="917" spans="1:12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</row>
    <row r="918" spans="1:12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</row>
    <row r="919" spans="1:12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</row>
    <row r="920" spans="1:12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</row>
    <row r="921" spans="1:12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</row>
    <row r="922" spans="1:12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</row>
    <row r="923" spans="1:12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</row>
    <row r="924" spans="1:12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</row>
    <row r="925" spans="1:12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</row>
    <row r="926" spans="1:12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</row>
    <row r="927" spans="1:12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</row>
    <row r="928" spans="1:12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</row>
    <row r="929" spans="1:12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</row>
    <row r="930" spans="1:12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</row>
    <row r="931" spans="1:12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</row>
    <row r="932" spans="1:12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</row>
    <row r="933" spans="1:12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</row>
    <row r="934" spans="1:12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</row>
    <row r="935" spans="1:12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</row>
    <row r="936" spans="1:12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</row>
    <row r="937" spans="1:12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</row>
    <row r="938" spans="1:12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</row>
    <row r="939" spans="1:12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</row>
    <row r="940" spans="1:12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</row>
    <row r="941" spans="1:12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</row>
    <row r="942" spans="1:12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</row>
    <row r="943" spans="1:12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</row>
    <row r="944" spans="1:12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</row>
    <row r="945" spans="1:12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</row>
    <row r="946" spans="1:12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</row>
    <row r="947" spans="1:12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</row>
    <row r="948" spans="1:12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</row>
    <row r="949" spans="1:12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</row>
    <row r="950" spans="1:12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</row>
    <row r="951" spans="1:12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</row>
    <row r="952" spans="1:12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</row>
    <row r="953" spans="1:12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</row>
    <row r="954" spans="1:12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</row>
    <row r="955" spans="1:12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</row>
    <row r="956" spans="1:12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</row>
    <row r="957" spans="1:12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</row>
    <row r="958" spans="1:12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</row>
    <row r="959" spans="1:12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</row>
    <row r="960" spans="1:12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</row>
    <row r="961" spans="1:12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</row>
    <row r="962" spans="1:12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</row>
    <row r="963" spans="1:12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</row>
    <row r="964" spans="1:12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</row>
    <row r="965" spans="1:12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</row>
    <row r="966" spans="1:12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</row>
    <row r="967" spans="1:12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</row>
    <row r="968" spans="1:12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</row>
    <row r="969" spans="1:12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</row>
    <row r="970" spans="1:12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</row>
    <row r="971" spans="1:12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</row>
    <row r="972" spans="1:12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</row>
    <row r="973" spans="1:12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</row>
    <row r="974" spans="1:12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</row>
    <row r="975" spans="1:12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</row>
    <row r="976" spans="1:12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</row>
    <row r="977" spans="1:12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</row>
    <row r="978" spans="1:12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</row>
    <row r="979" spans="1:12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</row>
    <row r="980" spans="1:12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</row>
    <row r="981" spans="1:12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</row>
    <row r="982" spans="1:12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</row>
    <row r="983" spans="1:12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</row>
    <row r="984" spans="1:12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</row>
    <row r="985" spans="1:12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</row>
    <row r="986" spans="1:12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</row>
    <row r="987" spans="1:12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</row>
    <row r="988" spans="1:12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</row>
    <row r="989" spans="1:12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</row>
    <row r="990" spans="1:12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</row>
    <row r="991" spans="1:12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</row>
    <row r="992" spans="1:12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</row>
    <row r="993" spans="1:12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</row>
    <row r="994" spans="1:12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</row>
    <row r="995" spans="1:12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</row>
    <row r="996" spans="1:12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</row>
    <row r="997" spans="1:12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</row>
    <row r="998" spans="1:12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</row>
    <row r="999" spans="1:12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</row>
    <row r="1000" spans="1:12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</row>
    <row r="1001" spans="1:127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</row>
    <row r="1002" spans="1:127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</row>
    <row r="1003" spans="1:127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</row>
    <row r="1004" spans="1:127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</row>
    <row r="1005" spans="1:127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</row>
    <row r="1006" spans="1:127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</row>
    <row r="1007" spans="1:127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</row>
    <row r="1008" spans="1:127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</row>
    <row r="1009" spans="1:127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</row>
    <row r="1010" spans="1:127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</row>
    <row r="1011" spans="1:127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</row>
    <row r="1012" spans="1:127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</row>
    <row r="1013" spans="1:127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</row>
    <row r="1014" spans="1:127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</row>
    <row r="1015" spans="1:127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</row>
    <row r="1016" spans="1:127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</row>
    <row r="1017" spans="1:127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</row>
    <row r="1018" spans="1:127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</row>
    <row r="1019" spans="1:127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</row>
    <row r="1020" spans="1:127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</row>
    <row r="1021" spans="1:127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</row>
    <row r="1022" spans="1:127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</row>
    <row r="1023" spans="1:127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</row>
    <row r="1024" spans="1:127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</row>
    <row r="1025" spans="1:127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</row>
    <row r="1026" spans="1:127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</row>
    <row r="1027" spans="1:127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</row>
    <row r="1028" spans="1:127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</row>
    <row r="1029" spans="1:127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</row>
    <row r="1030" spans="1:127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</row>
    <row r="1031" spans="1:127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</row>
    <row r="1032" spans="1:127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</row>
    <row r="1033" spans="1:127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</row>
    <row r="1034" spans="1:127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</row>
    <row r="1035" spans="1:127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</row>
    <row r="1036" spans="1:127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</row>
    <row r="1037" spans="1:127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</row>
    <row r="1038" spans="1:127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</row>
    <row r="1039" spans="1:127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</row>
    <row r="1040" spans="1:127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</row>
    <row r="1041" spans="1:127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</row>
    <row r="1042" spans="1:127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</row>
    <row r="1043" spans="1:127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</row>
    <row r="1044" spans="1:127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</row>
    <row r="1045" spans="1:127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</row>
    <row r="1046" spans="1:127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</row>
    <row r="1047" spans="1:127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</row>
    <row r="1048" spans="1:127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</row>
    <row r="1049" spans="1:127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</row>
    <row r="1050" spans="1:127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</row>
    <row r="1051" spans="1:127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</row>
    <row r="1052" spans="1:127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</row>
    <row r="1053" spans="1:127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</row>
    <row r="1054" spans="1:127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</row>
    <row r="1055" spans="1:127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</row>
    <row r="1056" spans="1:127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</row>
    <row r="1057" spans="1:127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</row>
    <row r="1058" spans="1:127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</row>
    <row r="1059" spans="1:127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</row>
    <row r="1060" spans="1:127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</row>
    <row r="1061" spans="1:127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</row>
    <row r="1062" spans="1:127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</row>
    <row r="1063" spans="1:127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</row>
    <row r="1064" spans="1:127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</row>
    <row r="1065" spans="1:127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</row>
    <row r="1066" spans="1:127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</row>
    <row r="1067" spans="1:127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</row>
    <row r="1068" spans="1:127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</row>
    <row r="1069" spans="1:127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</row>
    <row r="1070" spans="1:127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</row>
    <row r="1071" spans="1:127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</row>
    <row r="1072" spans="1:127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</row>
    <row r="1073" spans="1:127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</row>
    <row r="1074" spans="1:127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</row>
    <row r="1075" spans="1:127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</row>
    <row r="1076" spans="1:127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</row>
    <row r="1077" spans="1:127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</row>
    <row r="1078" spans="1:127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</row>
    <row r="1079" spans="1:127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</row>
    <row r="1080" spans="1:127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</row>
    <row r="1081" spans="1:127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</row>
    <row r="1082" spans="1:127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</row>
    <row r="1083" spans="1:127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</row>
    <row r="1084" spans="1:127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</row>
    <row r="1085" spans="1:127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</row>
    <row r="1086" spans="1:127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</row>
    <row r="1087" spans="1:127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</row>
    <row r="1088" spans="1:127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</row>
    <row r="1089" spans="1:127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</row>
    <row r="1090" spans="1:127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</row>
    <row r="1091" spans="1:127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</row>
    <row r="1092" spans="1:127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</row>
    <row r="1093" spans="1:127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</row>
    <row r="1094" spans="1:127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</row>
    <row r="1095" spans="1:127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</row>
    <row r="1096" spans="1:127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</row>
    <row r="1097" spans="1:127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</row>
    <row r="1098" spans="1:127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</row>
    <row r="1099" spans="1:127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</row>
    <row r="1100" spans="1:127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</row>
    <row r="1101" spans="1:127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</row>
    <row r="1102" spans="1:127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</row>
    <row r="1103" spans="1:127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</row>
    <row r="1104" spans="1:127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</row>
    <row r="1105" spans="1:127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</row>
    <row r="1106" spans="1:127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</row>
    <row r="1107" spans="1:127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</row>
    <row r="1108" spans="1:127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</row>
    <row r="1109" spans="1:127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</row>
    <row r="1110" spans="1:127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</row>
    <row r="1111" spans="1:127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</row>
    <row r="1112" spans="1:127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</row>
    <row r="1113" spans="1:127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</row>
    <row r="1114" spans="1:127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</row>
    <row r="1115" spans="1:127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</row>
    <row r="1116" spans="1:127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</row>
    <row r="1117" spans="1:127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</row>
    <row r="1118" spans="1:127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</row>
    <row r="1119" spans="1:127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</row>
    <row r="1120" spans="1:127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</row>
    <row r="1121" spans="1:127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</row>
    <row r="1122" spans="1:127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</row>
    <row r="1123" spans="1:127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</row>
    <row r="1124" spans="1:127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</row>
    <row r="1125" spans="1:127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</row>
    <row r="1126" spans="1:127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</row>
    <row r="1127" spans="1:127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</row>
    <row r="1128" spans="1:127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</row>
    <row r="1129" spans="1:127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</row>
    <row r="1130" spans="1:127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</row>
    <row r="1131" spans="1:127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</row>
    <row r="1132" spans="1:127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</row>
    <row r="1133" spans="1:127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</row>
    <row r="1134" spans="1:127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</row>
    <row r="1135" spans="1:127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</row>
    <row r="1136" spans="1:127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</row>
    <row r="1137" spans="1:127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</row>
    <row r="1138" spans="1:127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</row>
    <row r="1139" spans="1:127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</row>
    <row r="1140" spans="1:127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</row>
    <row r="1141" spans="1:127" x14ac:dyDescent="0.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</row>
    <row r="1142" spans="1:127" x14ac:dyDescent="0.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</row>
    <row r="1143" spans="1:127" x14ac:dyDescent="0.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</row>
    <row r="1144" spans="1:127" x14ac:dyDescent="0.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</row>
    <row r="1145" spans="1:127" x14ac:dyDescent="0.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</row>
    <row r="1146" spans="1:127" x14ac:dyDescent="0.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</row>
    <row r="1147" spans="1:127" x14ac:dyDescent="0.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</row>
    <row r="1148" spans="1:127" x14ac:dyDescent="0.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</row>
    <row r="1149" spans="1:127" x14ac:dyDescent="0.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</row>
    <row r="1150" spans="1:127" x14ac:dyDescent="0.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</row>
    <row r="1151" spans="1:127" x14ac:dyDescent="0.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</row>
    <row r="1152" spans="1:127" x14ac:dyDescent="0.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</row>
    <row r="1153" spans="1:127" x14ac:dyDescent="0.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</row>
    <row r="1154" spans="1:127" x14ac:dyDescent="0.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</row>
    <row r="1155" spans="1:127" x14ac:dyDescent="0.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</row>
    <row r="1156" spans="1:127" x14ac:dyDescent="0.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</row>
    <row r="1157" spans="1:127" x14ac:dyDescent="0.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</row>
    <row r="1158" spans="1:127" x14ac:dyDescent="0.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</row>
    <row r="1159" spans="1:127" x14ac:dyDescent="0.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</row>
    <row r="1160" spans="1:127" x14ac:dyDescent="0.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</row>
    <row r="1161" spans="1:127" x14ac:dyDescent="0.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</row>
    <row r="1162" spans="1:127" x14ac:dyDescent="0.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</row>
    <row r="1163" spans="1:127" x14ac:dyDescent="0.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</row>
    <row r="1164" spans="1:127" x14ac:dyDescent="0.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</row>
    <row r="1165" spans="1:127" x14ac:dyDescent="0.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</row>
    <row r="1166" spans="1:127" x14ac:dyDescent="0.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</row>
    <row r="1167" spans="1:127" x14ac:dyDescent="0.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</row>
    <row r="1168" spans="1:127" x14ac:dyDescent="0.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</row>
    <row r="1169" spans="1:127" x14ac:dyDescent="0.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</row>
    <row r="1170" spans="1:127" x14ac:dyDescent="0.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</row>
    <row r="1171" spans="1:127" x14ac:dyDescent="0.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</row>
    <row r="1172" spans="1:127" x14ac:dyDescent="0.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</row>
    <row r="1173" spans="1:127" x14ac:dyDescent="0.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</row>
    <row r="1174" spans="1:127" x14ac:dyDescent="0.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</row>
    <row r="1175" spans="1:127" x14ac:dyDescent="0.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</row>
    <row r="1176" spans="1:127" x14ac:dyDescent="0.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</row>
    <row r="1177" spans="1:127" x14ac:dyDescent="0.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</row>
    <row r="1178" spans="1:127" x14ac:dyDescent="0.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</row>
    <row r="1179" spans="1:127" x14ac:dyDescent="0.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</row>
    <row r="1180" spans="1:127" x14ac:dyDescent="0.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</row>
    <row r="1181" spans="1:127" x14ac:dyDescent="0.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</row>
    <row r="1182" spans="1:127" x14ac:dyDescent="0.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</row>
    <row r="1183" spans="1:127" x14ac:dyDescent="0.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</row>
    <row r="1184" spans="1:127" x14ac:dyDescent="0.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</row>
    <row r="1185" spans="1:127" x14ac:dyDescent="0.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</row>
    <row r="1186" spans="1:127" x14ac:dyDescent="0.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</row>
    <row r="1187" spans="1:127" x14ac:dyDescent="0.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</row>
    <row r="1188" spans="1:127" x14ac:dyDescent="0.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</row>
    <row r="1189" spans="1:127" x14ac:dyDescent="0.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</row>
    <row r="1190" spans="1:127" x14ac:dyDescent="0.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</row>
    <row r="1191" spans="1:127" x14ac:dyDescent="0.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</row>
    <row r="1192" spans="1:127" x14ac:dyDescent="0.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</row>
    <row r="1193" spans="1:127" x14ac:dyDescent="0.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</row>
    <row r="1194" spans="1:127" x14ac:dyDescent="0.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</row>
    <row r="1195" spans="1:127" x14ac:dyDescent="0.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</row>
    <row r="1196" spans="1:127" x14ac:dyDescent="0.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</row>
    <row r="1197" spans="1:127" x14ac:dyDescent="0.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</row>
    <row r="1198" spans="1:127" x14ac:dyDescent="0.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</row>
    <row r="1199" spans="1:127" x14ac:dyDescent="0.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</row>
    <row r="1200" spans="1:127" x14ac:dyDescent="0.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</row>
    <row r="1201" spans="1:127" x14ac:dyDescent="0.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</row>
    <row r="1202" spans="1:127" x14ac:dyDescent="0.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</row>
    <row r="1203" spans="1:127" x14ac:dyDescent="0.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</row>
    <row r="1204" spans="1:127" x14ac:dyDescent="0.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</row>
    <row r="1205" spans="1:127" x14ac:dyDescent="0.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</row>
    <row r="1206" spans="1:127" x14ac:dyDescent="0.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</row>
    <row r="1207" spans="1:127" x14ac:dyDescent="0.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</row>
    <row r="1208" spans="1:127" x14ac:dyDescent="0.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</row>
    <row r="1209" spans="1:127" x14ac:dyDescent="0.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</row>
    <row r="1210" spans="1:127" x14ac:dyDescent="0.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</row>
    <row r="1211" spans="1:127" x14ac:dyDescent="0.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</row>
    <row r="1212" spans="1:127" x14ac:dyDescent="0.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</row>
    <row r="1213" spans="1:127" x14ac:dyDescent="0.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</row>
    <row r="1214" spans="1:127" x14ac:dyDescent="0.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</row>
    <row r="1215" spans="1:127" x14ac:dyDescent="0.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</row>
    <row r="1216" spans="1:127" x14ac:dyDescent="0.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</row>
    <row r="1217" spans="1:127" x14ac:dyDescent="0.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</row>
    <row r="1218" spans="1:127" x14ac:dyDescent="0.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</row>
    <row r="1219" spans="1:127" x14ac:dyDescent="0.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</row>
    <row r="1220" spans="1:127" x14ac:dyDescent="0.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</row>
    <row r="1221" spans="1:127" x14ac:dyDescent="0.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</row>
    <row r="1222" spans="1:127" x14ac:dyDescent="0.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</row>
    <row r="1223" spans="1:127" x14ac:dyDescent="0.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</row>
    <row r="1224" spans="1:127" x14ac:dyDescent="0.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</row>
    <row r="1225" spans="1:127" x14ac:dyDescent="0.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</row>
    <row r="1226" spans="1:127" x14ac:dyDescent="0.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</row>
    <row r="1227" spans="1:127" x14ac:dyDescent="0.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</row>
    <row r="1228" spans="1:127" x14ac:dyDescent="0.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</row>
    <row r="1229" spans="1:127" x14ac:dyDescent="0.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</row>
    <row r="1230" spans="1:127" x14ac:dyDescent="0.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</row>
    <row r="1231" spans="1:127" x14ac:dyDescent="0.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</row>
    <row r="1232" spans="1:127" x14ac:dyDescent="0.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</row>
    <row r="1233" spans="1:127" x14ac:dyDescent="0.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</row>
    <row r="1234" spans="1:127" x14ac:dyDescent="0.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</row>
    <row r="1235" spans="1:127" x14ac:dyDescent="0.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</row>
    <row r="1236" spans="1:127" x14ac:dyDescent="0.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</row>
    <row r="1237" spans="1:127" x14ac:dyDescent="0.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</row>
    <row r="1238" spans="1:127" x14ac:dyDescent="0.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</row>
    <row r="1239" spans="1:127" x14ac:dyDescent="0.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</row>
    <row r="1240" spans="1:127" x14ac:dyDescent="0.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</row>
    <row r="1241" spans="1:127" x14ac:dyDescent="0.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</row>
    <row r="1242" spans="1:127" x14ac:dyDescent="0.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</row>
    <row r="1243" spans="1:127" x14ac:dyDescent="0.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</row>
    <row r="1244" spans="1:127" x14ac:dyDescent="0.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</row>
    <row r="1245" spans="1:127" x14ac:dyDescent="0.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</row>
    <row r="1246" spans="1:127" x14ac:dyDescent="0.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</row>
    <row r="1247" spans="1:127" x14ac:dyDescent="0.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</row>
    <row r="1248" spans="1:127" x14ac:dyDescent="0.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</row>
    <row r="1249" spans="1:127" x14ac:dyDescent="0.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</row>
    <row r="1250" spans="1:127" x14ac:dyDescent="0.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</row>
    <row r="1251" spans="1:127" x14ac:dyDescent="0.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</row>
    <row r="1252" spans="1:127" x14ac:dyDescent="0.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</row>
    <row r="1253" spans="1:127" x14ac:dyDescent="0.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</row>
    <row r="1254" spans="1:127" x14ac:dyDescent="0.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</row>
    <row r="1255" spans="1:127" x14ac:dyDescent="0.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</row>
    <row r="1256" spans="1:127" x14ac:dyDescent="0.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</row>
    <row r="1257" spans="1:127" x14ac:dyDescent="0.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</row>
    <row r="1258" spans="1:127" x14ac:dyDescent="0.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</row>
    <row r="1259" spans="1:127" x14ac:dyDescent="0.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</row>
    <row r="1260" spans="1:127" x14ac:dyDescent="0.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</row>
    <row r="1261" spans="1:127" x14ac:dyDescent="0.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</row>
    <row r="1262" spans="1:127" x14ac:dyDescent="0.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</row>
    <row r="1263" spans="1:127" x14ac:dyDescent="0.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</row>
    <row r="1264" spans="1:127" x14ac:dyDescent="0.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</row>
    <row r="1265" spans="1:127" x14ac:dyDescent="0.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</row>
    <row r="1266" spans="1:127" x14ac:dyDescent="0.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</row>
    <row r="1267" spans="1:127" x14ac:dyDescent="0.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</row>
    <row r="1268" spans="1:127" x14ac:dyDescent="0.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</row>
    <row r="1269" spans="1:127" x14ac:dyDescent="0.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</row>
    <row r="1270" spans="1:127" x14ac:dyDescent="0.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</row>
    <row r="1271" spans="1:127" x14ac:dyDescent="0.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</row>
    <row r="1272" spans="1:127" x14ac:dyDescent="0.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</row>
    <row r="1273" spans="1:127" x14ac:dyDescent="0.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</row>
    <row r="1274" spans="1:127" x14ac:dyDescent="0.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</row>
    <row r="1275" spans="1:127" x14ac:dyDescent="0.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</row>
    <row r="1276" spans="1:127" x14ac:dyDescent="0.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</row>
    <row r="1277" spans="1:127" x14ac:dyDescent="0.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</row>
    <row r="1278" spans="1:127" x14ac:dyDescent="0.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</row>
    <row r="1279" spans="1:127" x14ac:dyDescent="0.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</row>
    <row r="1280" spans="1:127" x14ac:dyDescent="0.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</row>
    <row r="1281" spans="1:127" x14ac:dyDescent="0.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</row>
    <row r="1282" spans="1:127" x14ac:dyDescent="0.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</row>
    <row r="1283" spans="1:127" x14ac:dyDescent="0.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</row>
    <row r="1284" spans="1:127" x14ac:dyDescent="0.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</row>
    <row r="1285" spans="1:127" x14ac:dyDescent="0.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</row>
    <row r="1286" spans="1:127" x14ac:dyDescent="0.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</row>
    <row r="1287" spans="1:127" x14ac:dyDescent="0.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</row>
    <row r="1288" spans="1:127" x14ac:dyDescent="0.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</row>
    <row r="1289" spans="1:127" x14ac:dyDescent="0.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</row>
    <row r="1290" spans="1:127" x14ac:dyDescent="0.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</row>
    <row r="1291" spans="1:127" x14ac:dyDescent="0.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</row>
    <row r="1292" spans="1:127" x14ac:dyDescent="0.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</row>
    <row r="1293" spans="1:127" x14ac:dyDescent="0.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</row>
    <row r="1294" spans="1:127" x14ac:dyDescent="0.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</row>
    <row r="1295" spans="1:127" x14ac:dyDescent="0.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</row>
    <row r="1296" spans="1:127" x14ac:dyDescent="0.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</row>
    <row r="1297" spans="1:127" x14ac:dyDescent="0.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</row>
    <row r="1298" spans="1:127" x14ac:dyDescent="0.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</row>
    <row r="1299" spans="1:127" x14ac:dyDescent="0.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</row>
    <row r="1300" spans="1:127" x14ac:dyDescent="0.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</row>
    <row r="1301" spans="1:127" x14ac:dyDescent="0.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</row>
    <row r="1302" spans="1:127" x14ac:dyDescent="0.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</row>
    <row r="1303" spans="1:127" x14ac:dyDescent="0.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</row>
    <row r="1304" spans="1:127" x14ac:dyDescent="0.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</row>
    <row r="1305" spans="1:127" x14ac:dyDescent="0.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</row>
    <row r="1306" spans="1:127" x14ac:dyDescent="0.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</row>
    <row r="1307" spans="1:127" x14ac:dyDescent="0.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</row>
    <row r="1308" spans="1:127" x14ac:dyDescent="0.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</row>
    <row r="1309" spans="1:127" x14ac:dyDescent="0.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</row>
    <row r="1310" spans="1:127" x14ac:dyDescent="0.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</row>
    <row r="1311" spans="1:127" x14ac:dyDescent="0.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</row>
    <row r="1312" spans="1:127" x14ac:dyDescent="0.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</row>
    <row r="1313" spans="1:127" x14ac:dyDescent="0.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</row>
    <row r="1314" spans="1:127" x14ac:dyDescent="0.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</row>
    <row r="1315" spans="1:127" x14ac:dyDescent="0.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</row>
    <row r="1316" spans="1:127" x14ac:dyDescent="0.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</row>
    <row r="1317" spans="1:127" x14ac:dyDescent="0.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</row>
    <row r="1318" spans="1:127" x14ac:dyDescent="0.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</row>
    <row r="1319" spans="1:127" x14ac:dyDescent="0.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</row>
    <row r="1320" spans="1:127" x14ac:dyDescent="0.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</row>
    <row r="1321" spans="1:127" x14ac:dyDescent="0.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</row>
    <row r="1322" spans="1:127" x14ac:dyDescent="0.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</row>
    <row r="1323" spans="1:127" x14ac:dyDescent="0.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</row>
    <row r="1324" spans="1:127" x14ac:dyDescent="0.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</row>
    <row r="1325" spans="1:127" x14ac:dyDescent="0.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</row>
    <row r="1326" spans="1:127" x14ac:dyDescent="0.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</row>
    <row r="1327" spans="1:127" x14ac:dyDescent="0.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</row>
    <row r="1328" spans="1:127" x14ac:dyDescent="0.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</row>
    <row r="1329" spans="1:127" x14ac:dyDescent="0.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</row>
    <row r="1330" spans="1:127" x14ac:dyDescent="0.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</row>
    <row r="1331" spans="1:127" x14ac:dyDescent="0.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</row>
    <row r="1332" spans="1:127" x14ac:dyDescent="0.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</row>
    <row r="1333" spans="1:127" x14ac:dyDescent="0.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</row>
    <row r="1334" spans="1:127" x14ac:dyDescent="0.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</row>
    <row r="1335" spans="1:127" x14ac:dyDescent="0.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</row>
    <row r="1336" spans="1:127" x14ac:dyDescent="0.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</row>
    <row r="1337" spans="1:127" x14ac:dyDescent="0.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</row>
    <row r="1338" spans="1:127" x14ac:dyDescent="0.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</row>
    <row r="1339" spans="1:127" x14ac:dyDescent="0.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</row>
    <row r="1340" spans="1:127" x14ac:dyDescent="0.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</row>
    <row r="1341" spans="1:127" x14ac:dyDescent="0.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</row>
    <row r="1342" spans="1:127" x14ac:dyDescent="0.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</row>
    <row r="1343" spans="1:127" x14ac:dyDescent="0.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</row>
    <row r="1344" spans="1:127" x14ac:dyDescent="0.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</row>
    <row r="1345" spans="1:127" x14ac:dyDescent="0.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</row>
    <row r="1346" spans="1:127" x14ac:dyDescent="0.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</row>
    <row r="1347" spans="1:127" x14ac:dyDescent="0.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</row>
    <row r="1348" spans="1:127" x14ac:dyDescent="0.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</row>
    <row r="1349" spans="1:127" x14ac:dyDescent="0.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</row>
    <row r="1350" spans="1:127" x14ac:dyDescent="0.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</row>
    <row r="1351" spans="1:127" x14ac:dyDescent="0.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</row>
    <row r="1352" spans="1:127" x14ac:dyDescent="0.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</row>
    <row r="1353" spans="1:127" x14ac:dyDescent="0.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</row>
    <row r="1354" spans="1:127" x14ac:dyDescent="0.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</row>
    <row r="1355" spans="1:127" x14ac:dyDescent="0.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</row>
    <row r="1356" spans="1:127" x14ac:dyDescent="0.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</row>
    <row r="1357" spans="1:127" x14ac:dyDescent="0.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</row>
    <row r="1358" spans="1:127" x14ac:dyDescent="0.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</row>
    <row r="1359" spans="1:127" x14ac:dyDescent="0.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</row>
    <row r="1360" spans="1:127" x14ac:dyDescent="0.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</row>
    <row r="1361" spans="1:127" x14ac:dyDescent="0.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</row>
    <row r="1362" spans="1:127" x14ac:dyDescent="0.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</row>
    <row r="1363" spans="1:127" x14ac:dyDescent="0.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</row>
    <row r="1364" spans="1:127" x14ac:dyDescent="0.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</row>
    <row r="1365" spans="1:127" x14ac:dyDescent="0.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</row>
    <row r="1366" spans="1:127" x14ac:dyDescent="0.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</row>
    <row r="1367" spans="1:127" x14ac:dyDescent="0.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</row>
    <row r="1368" spans="1:127" x14ac:dyDescent="0.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</row>
    <row r="1369" spans="1:127" x14ac:dyDescent="0.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</row>
    <row r="1370" spans="1:127" x14ac:dyDescent="0.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</row>
    <row r="1371" spans="1:127" x14ac:dyDescent="0.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</row>
    <row r="1372" spans="1:127" x14ac:dyDescent="0.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</row>
    <row r="1373" spans="1:127" x14ac:dyDescent="0.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</row>
    <row r="1374" spans="1:127" x14ac:dyDescent="0.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</row>
    <row r="1375" spans="1:127" x14ac:dyDescent="0.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</row>
    <row r="1376" spans="1:127" x14ac:dyDescent="0.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</row>
    <row r="1377" spans="1:127" x14ac:dyDescent="0.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</row>
    <row r="1378" spans="1:127" x14ac:dyDescent="0.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</row>
    <row r="1379" spans="1:127" x14ac:dyDescent="0.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</row>
    <row r="1380" spans="1:127" x14ac:dyDescent="0.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</row>
    <row r="1381" spans="1:127" x14ac:dyDescent="0.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</row>
    <row r="1382" spans="1:127" x14ac:dyDescent="0.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</row>
    <row r="1383" spans="1:127" x14ac:dyDescent="0.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</row>
    <row r="1384" spans="1:127" x14ac:dyDescent="0.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</row>
    <row r="1385" spans="1:127" x14ac:dyDescent="0.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</row>
    <row r="1386" spans="1:127" x14ac:dyDescent="0.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</row>
    <row r="1387" spans="1:127" x14ac:dyDescent="0.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</row>
    <row r="1388" spans="1:127" x14ac:dyDescent="0.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</row>
    <row r="1389" spans="1:127" x14ac:dyDescent="0.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</row>
    <row r="1390" spans="1:127" x14ac:dyDescent="0.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</row>
    <row r="1391" spans="1:127" x14ac:dyDescent="0.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</row>
    <row r="1392" spans="1:127" x14ac:dyDescent="0.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</row>
    <row r="1393" spans="1:127" x14ac:dyDescent="0.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</row>
    <row r="1394" spans="1:127" x14ac:dyDescent="0.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</row>
    <row r="1395" spans="1:127" x14ac:dyDescent="0.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</row>
    <row r="1396" spans="1:127" x14ac:dyDescent="0.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</row>
    <row r="1397" spans="1:127" x14ac:dyDescent="0.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</row>
    <row r="1398" spans="1:127" x14ac:dyDescent="0.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</row>
    <row r="1399" spans="1:127" x14ac:dyDescent="0.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</row>
    <row r="1400" spans="1:127" x14ac:dyDescent="0.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</row>
    <row r="1401" spans="1:127" x14ac:dyDescent="0.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</row>
    <row r="1402" spans="1:127" x14ac:dyDescent="0.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</row>
    <row r="1403" spans="1:127" x14ac:dyDescent="0.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</row>
    <row r="1404" spans="1:127" x14ac:dyDescent="0.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</row>
    <row r="1405" spans="1:127" x14ac:dyDescent="0.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</row>
    <row r="1406" spans="1:127" x14ac:dyDescent="0.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</row>
    <row r="1407" spans="1:127" x14ac:dyDescent="0.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</row>
    <row r="1408" spans="1:127" x14ac:dyDescent="0.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</row>
    <row r="1409" spans="1:127" x14ac:dyDescent="0.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</row>
    <row r="1410" spans="1:127" x14ac:dyDescent="0.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</row>
    <row r="1411" spans="1:127" x14ac:dyDescent="0.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</row>
    <row r="1412" spans="1:127" x14ac:dyDescent="0.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</row>
    <row r="1413" spans="1:127" x14ac:dyDescent="0.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</row>
    <row r="1414" spans="1:127" x14ac:dyDescent="0.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</row>
    <row r="1415" spans="1:127" x14ac:dyDescent="0.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</row>
    <row r="1416" spans="1:127" x14ac:dyDescent="0.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</row>
    <row r="1417" spans="1:127" x14ac:dyDescent="0.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</row>
    <row r="1418" spans="1:127" x14ac:dyDescent="0.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</row>
    <row r="1419" spans="1:127" x14ac:dyDescent="0.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</row>
    <row r="1420" spans="1:127" x14ac:dyDescent="0.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EFCD-BFA1-4644-9AF3-71CA78050B47}">
  <sheetPr>
    <tabColor theme="6"/>
  </sheetPr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52</v>
      </c>
    </row>
    <row r="2" spans="1:1" x14ac:dyDescent="0.2">
      <c r="A2" s="1" t="s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7F93-06C2-8945-ACF2-8A8EBDEA0677}">
  <sheetPr>
    <tabColor theme="6"/>
  </sheetPr>
  <dimension ref="A1:A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50</v>
      </c>
    </row>
    <row r="2" spans="1:1" x14ac:dyDescent="0.2">
      <c r="A2" t="s">
        <v>51</v>
      </c>
    </row>
    <row r="3" spans="1:1" x14ac:dyDescent="0.2">
      <c r="A3" t="s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D1E4-94BE-A04F-A894-D0E34AEBF5D5}">
  <sheetPr>
    <tabColor theme="6"/>
  </sheetPr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step1</vt:lpstr>
      <vt:lpstr>step2</vt:lpstr>
      <vt:lpstr>step7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2021-01-07T11:54:39Z</dcterms:created>
  <dcterms:modified xsi:type="dcterms:W3CDTF">2021-05-21T08:25:50Z</dcterms:modified>
</cp:coreProperties>
</file>