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3\Documents\yvon\"/>
    </mc:Choice>
  </mc:AlternateContent>
  <bookViews>
    <workbookView xWindow="0" yWindow="0" windowWidth="28800" windowHeight="12435" activeTab="2"/>
  </bookViews>
  <sheets>
    <sheet name="facture" sheetId="3" r:id="rId1"/>
    <sheet name="Feuil2" sheetId="5" r:id="rId2"/>
    <sheet name="formules" sheetId="6" r:id="rId3"/>
    <sheet name="graph" sheetId="7" r:id="rId4"/>
    <sheet name="Feuil6" sheetId="9" r:id="rId5"/>
    <sheet name="tp1" sheetId="1" r:id="rId6"/>
    <sheet name="tp2" sheetId="2" r:id="rId7"/>
  </sheets>
  <definedNames>
    <definedName name="_xlnm._FilterDatabase" localSheetId="1" hidden="1">Feuil2!$A$1:$E$5</definedName>
    <definedName name="_xlnm._FilterDatabase" localSheetId="2" hidden="1">formules!$A$3:$E$13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2" i="5"/>
  <c r="D3" i="5"/>
  <c r="D4" i="5"/>
  <c r="D5" i="5"/>
  <c r="D2" i="5"/>
  <c r="D12" i="3"/>
  <c r="D11" i="3"/>
  <c r="D10" i="3"/>
  <c r="D5" i="3"/>
  <c r="D6" i="3"/>
  <c r="D7" i="3"/>
  <c r="D8" i="3"/>
  <c r="D4" i="3"/>
  <c r="E6" i="6"/>
  <c r="E7" i="6"/>
  <c r="E8" i="6"/>
  <c r="E9" i="6"/>
  <c r="E10" i="6"/>
  <c r="E11" i="6"/>
  <c r="E12" i="6"/>
  <c r="E13" i="6"/>
  <c r="E5" i="6"/>
  <c r="E4" i="6"/>
  <c r="D6" i="6"/>
  <c r="D7" i="6"/>
  <c r="D8" i="6"/>
  <c r="D9" i="6"/>
  <c r="D10" i="6"/>
  <c r="D11" i="6"/>
  <c r="D12" i="6"/>
  <c r="D13" i="6"/>
  <c r="D5" i="6"/>
  <c r="D4" i="6"/>
  <c r="C17" i="6" l="1"/>
  <c r="C15" i="6"/>
  <c r="C16" i="6"/>
</calcChain>
</file>

<file path=xl/sharedStrings.xml><?xml version="1.0" encoding="utf-8"?>
<sst xmlns="http://schemas.openxmlformats.org/spreadsheetml/2006/main" count="93" uniqueCount="77">
  <si>
    <t>Programme hebdomadaire</t>
  </si>
  <si>
    <t>lundi</t>
  </si>
  <si>
    <t>janvier</t>
  </si>
  <si>
    <t>mardi</t>
  </si>
  <si>
    <t>mercredi</t>
  </si>
  <si>
    <t>jeudi</t>
  </si>
  <si>
    <t>vendredi</t>
  </si>
  <si>
    <t>samedi</t>
  </si>
  <si>
    <t>dimanche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</si>
  <si>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</si>
  <si>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</si>
  <si>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</si>
  <si>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</si>
  <si>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</si>
  <si>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</si>
  <si>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</si>
  <si>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</si>
  <si>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</si>
  <si>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</si>
  <si>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</si>
  <si>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Tache1</t>
  </si>
  <si>
    <t>Tache2</t>
  </si>
  <si>
    <t>Tache3</t>
  </si>
  <si>
    <t>tache3</t>
  </si>
  <si>
    <t>Facture client n°18</t>
  </si>
  <si>
    <t>Désignation</t>
  </si>
  <si>
    <t>Quantité</t>
  </si>
  <si>
    <t>Prix Unitaire</t>
  </si>
  <si>
    <t>Montant HT</t>
  </si>
  <si>
    <t>Stylos</t>
  </si>
  <si>
    <t>Bloc notes</t>
  </si>
  <si>
    <t>Chemise cartonnée</t>
  </si>
  <si>
    <t>Rames de papier</t>
  </si>
  <si>
    <t>Montant Total HT</t>
  </si>
  <si>
    <t>Net à Payer</t>
  </si>
  <si>
    <t>TVA (18%)</t>
  </si>
  <si>
    <t>Paper Board</t>
  </si>
  <si>
    <t>Début</t>
  </si>
  <si>
    <t>Fin</t>
  </si>
  <si>
    <t>Statut</t>
  </si>
  <si>
    <t>Projet</t>
  </si>
  <si>
    <t>projet1</t>
  </si>
  <si>
    <t>Projet2</t>
  </si>
  <si>
    <t>projet3</t>
  </si>
  <si>
    <t>projet4</t>
  </si>
  <si>
    <t>Moyenne de classe</t>
  </si>
  <si>
    <t>Eleves</t>
  </si>
  <si>
    <t>Note1</t>
  </si>
  <si>
    <t>Note2</t>
  </si>
  <si>
    <t>Total</t>
  </si>
  <si>
    <t>Moyenne</t>
  </si>
  <si>
    <t>Eleve1</t>
  </si>
  <si>
    <t>Eleve2</t>
  </si>
  <si>
    <t>Eleve3</t>
  </si>
  <si>
    <t>Eleve4</t>
  </si>
  <si>
    <t>Eleve5</t>
  </si>
  <si>
    <t>Eleve6</t>
  </si>
  <si>
    <t>Eleve7</t>
  </si>
  <si>
    <t>Eleve8</t>
  </si>
  <si>
    <t>Eleve9</t>
  </si>
  <si>
    <t>Eleve10</t>
  </si>
  <si>
    <t>Moyenne Générale</t>
  </si>
  <si>
    <t>Plus grande Moyenne</t>
  </si>
  <si>
    <t>Plus faible moyenne</t>
  </si>
  <si>
    <t>Evolution de la population</t>
  </si>
  <si>
    <t>Année</t>
  </si>
  <si>
    <t>Population</t>
  </si>
  <si>
    <t>Nombre Etudiants</t>
  </si>
  <si>
    <t>Répartition des agents par profil</t>
  </si>
  <si>
    <t>Ingénieur</t>
  </si>
  <si>
    <t>Technicien</t>
  </si>
  <si>
    <t>MONP</t>
  </si>
  <si>
    <t>Docteur</t>
  </si>
  <si>
    <t>Consultant</t>
  </si>
  <si>
    <t>Profil</t>
  </si>
  <si>
    <t>Effectif</t>
  </si>
  <si>
    <t>Durée(mois)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</si>
</sst>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CFA-280C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name val="Garamond"/>
      <family val="1"/>
    </font>
    <font>
      <b/>
      <sz val="11"/>
      <color theme="1"/>
      <name val="Garamond"/>
      <family val="1"/>
    </font>
    <font>
      <b/>
      <u/>
      <sz val="11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2" fillId="5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1" fillId="0" borderId="1" xfId="0" applyNumberFormat="1" applyFont="1" applyBorder="1"/>
    <xf numFmtId="164" fontId="1" fillId="0" borderId="1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/>
    <xf numFmtId="164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/>
    <xf numFmtId="1" fontId="1" fillId="0" borderId="1" xfId="0" applyNumberFormat="1" applyFont="1" applyBorder="1"/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graph!$A$4:$A$14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graph!$B$4:$B$14</c:f>
              <c:numCache>
                <c:formatCode>#,##0</c:formatCode>
                <c:ptCount val="11"/>
                <c:pt idx="0">
                  <c:v>150000</c:v>
                </c:pt>
                <c:pt idx="1">
                  <c:v>165000</c:v>
                </c:pt>
                <c:pt idx="2">
                  <c:v>178000</c:v>
                </c:pt>
                <c:pt idx="3">
                  <c:v>190000</c:v>
                </c:pt>
                <c:pt idx="4">
                  <c:v>145000</c:v>
                </c:pt>
                <c:pt idx="5">
                  <c:v>160000</c:v>
                </c:pt>
                <c:pt idx="6">
                  <c:v>166000</c:v>
                </c:pt>
                <c:pt idx="7">
                  <c:v>175000</c:v>
                </c:pt>
                <c:pt idx="8">
                  <c:v>200000</c:v>
                </c:pt>
                <c:pt idx="9">
                  <c:v>230000</c:v>
                </c:pt>
                <c:pt idx="10">
                  <c:v>250000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Nombre Etudiants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graph!$A$4:$A$14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graph!$C$4:$C$14</c:f>
              <c:numCache>
                <c:formatCode>#,##0</c:formatCode>
                <c:ptCount val="11"/>
                <c:pt idx="0">
                  <c:v>16000</c:v>
                </c:pt>
                <c:pt idx="1">
                  <c:v>18000</c:v>
                </c:pt>
                <c:pt idx="2">
                  <c:v>20000</c:v>
                </c:pt>
                <c:pt idx="3">
                  <c:v>21000</c:v>
                </c:pt>
                <c:pt idx="4">
                  <c:v>22000</c:v>
                </c:pt>
                <c:pt idx="5">
                  <c:v>25000</c:v>
                </c:pt>
                <c:pt idx="6">
                  <c:v>30000</c:v>
                </c:pt>
                <c:pt idx="7">
                  <c:v>39000</c:v>
                </c:pt>
                <c:pt idx="8">
                  <c:v>45000</c:v>
                </c:pt>
                <c:pt idx="9">
                  <c:v>49000</c:v>
                </c:pt>
                <c:pt idx="10">
                  <c:v>51000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74488"/>
        <c:axId val="345780368"/>
      </c:lineChart>
      <c:catAx>
        <c:axId val="3457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780368"/>
        <c:crosses val="autoZero"/>
        <c:auto val="1"/>
        <c:lblAlgn val="ctr"/>
        <c:lblOffset val="100"/>
        <c:noMultiLvlLbl val="0"/>
      </c:catAx>
      <c:valAx>
        <c:axId val="3457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7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Feuil6!$B$3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Feuil6!$A$4:$A$8</c:f>
              <c:strCache>
                <c:ptCount val="5"/>
                <c:pt idx="0">
                  <c:v>Docteur</c:v>
                </c:pt>
                <c:pt idx="1">
                  <c:v>Ingénieur</c:v>
                </c:pt>
                <c:pt idx="2">
                  <c:v>Technicien</c:v>
                </c:pt>
                <c:pt idx="3">
                  <c:v>MONP</c:v>
                </c:pt>
                <c:pt idx="4">
                  <c:v>Consultant</c:v>
                </c:pt>
              </c:strCache>
            </c:strRef>
          </c:cat>
          <c:val>
            <c:numRef>
              <c:f>Feuil6!$B$4:$B$8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150</c:v>
                </c:pt>
                <c:pt idx="3">
                  <c:v>85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82096</xdr:rowOff>
    </xdr:from>
    <xdr:to>
      <xdr:col>9</xdr:col>
      <xdr:colOff>190500</xdr:colOff>
      <xdr:row>14</xdr:row>
      <xdr:rowOff>158296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682625</xdr:colOff>
      <xdr:row>0</xdr:row>
      <xdr:rowOff>118665</xdr:rowOff>
    </xdr:from>
    <xdr:to>
      <xdr:col>8</xdr:col>
      <xdr:colOff>682625</xdr:colOff>
      <xdr:row>15</xdr:row>
      <xdr:rowOff>4365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0</xdr:row>
      <xdr:rowOff>42333</xdr:rowOff>
    </xdr:from>
    <xdr:to>
      <xdr:col>2</xdr:col>
      <xdr:colOff>476251</xdr:colOff>
      <xdr:row>5</xdr:row>
      <xdr:rowOff>116416</xdr:rowOff>
    </xdr:to>
    <xdr:sp macro="" textlink="">
      <xdr:nvSpPr>
        <xdr:cNvPr id="3" name="ZoneTexte 2"/>
        <xdr:cNvSpPr txBox="1"/>
      </xdr:nvSpPr>
      <xdr:spPr>
        <a:xfrm>
          <a:off x="21167" y="42333"/>
          <a:ext cx="1979084" cy="107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600" b="1" cap="all">
              <a:latin typeface="Garamond" panose="02020404030301010803" pitchFamily="18" charset="0"/>
            </a:rPr>
            <a:t>présidence</a:t>
          </a:r>
          <a:r>
            <a:rPr lang="fr-FR" sz="600" b="1" cap="all" baseline="0">
              <a:latin typeface="Garamond" panose="02020404030301010803" pitchFamily="18" charset="0"/>
            </a:rPr>
            <a:t> de la république</a:t>
          </a:r>
        </a:p>
        <a:p>
          <a:pPr algn="ctr"/>
          <a:r>
            <a:rPr lang="fr-FR" sz="600" b="1" cap="all" baseline="0">
              <a:latin typeface="Garamond" panose="02020404030301010803" pitchFamily="18" charset="0"/>
            </a:rPr>
            <a:t>-------------------</a:t>
          </a:r>
        </a:p>
        <a:p>
          <a:pPr algn="ctr"/>
          <a:r>
            <a:rPr lang="fr-FR" sz="600" b="1" cap="all" baseline="0">
              <a:latin typeface="Garamond" panose="02020404030301010803" pitchFamily="18" charset="0"/>
            </a:rPr>
            <a:t>agence nationale des infrastructures numériques et des fréquences</a:t>
          </a:r>
        </a:p>
        <a:p>
          <a:pPr algn="ctr"/>
          <a:r>
            <a:rPr lang="fr-FR" sz="600" b="1" cap="all" baseline="0">
              <a:solidFill>
                <a:schemeClr val="dk1"/>
              </a:solidFill>
              <a:effectLst/>
              <a:latin typeface="Garamond" panose="02020404030301010803" pitchFamily="18" charset="0"/>
              <a:ea typeface="+mn-ea"/>
              <a:cs typeface="+mn-cs"/>
            </a:rPr>
            <a:t>-------------------</a:t>
          </a:r>
        </a:p>
        <a:p>
          <a:pPr algn="ctr"/>
          <a:r>
            <a:rPr lang="fr-FR" sz="600" b="1" cap="all">
              <a:latin typeface="Garamond" panose="02020404030301010803" pitchFamily="18" charset="0"/>
            </a:rPr>
            <a:t>direction</a:t>
          </a:r>
          <a:r>
            <a:rPr lang="fr-FR" sz="600" b="1" cap="all" baseline="0">
              <a:latin typeface="Garamond" panose="02020404030301010803" pitchFamily="18" charset="0"/>
            </a:rPr>
            <a:t> générale</a:t>
          </a:r>
        </a:p>
        <a:p>
          <a:pPr algn="ctr"/>
          <a:r>
            <a:rPr lang="fr-FR" sz="600" b="1" cap="all" baseline="0">
              <a:solidFill>
                <a:schemeClr val="dk1"/>
              </a:solidFill>
              <a:effectLst/>
              <a:latin typeface="Garamond" panose="02020404030301010803" pitchFamily="18" charset="0"/>
              <a:ea typeface="+mn-ea"/>
              <a:cs typeface="+mn-cs"/>
            </a:rPr>
            <a:t>-------------------</a:t>
          </a:r>
        </a:p>
        <a:p>
          <a:pPr algn="ctr"/>
          <a:r>
            <a:rPr lang="fr-FR" sz="600" b="1" cap="all" baseline="0">
              <a:solidFill>
                <a:schemeClr val="dk1"/>
              </a:solidFill>
              <a:effectLst/>
              <a:latin typeface="Garamond" panose="02020404030301010803" pitchFamily="18" charset="0"/>
              <a:ea typeface="+mn-ea"/>
              <a:cs typeface="+mn-cs"/>
            </a:rPr>
            <a:t>département recherche et développement</a:t>
          </a:r>
        </a:p>
        <a:p>
          <a:pPr algn="ctr"/>
          <a:r>
            <a:rPr lang="fr-FR" sz="600" b="1" cap="all" baseline="0">
              <a:solidFill>
                <a:schemeClr val="dk1"/>
              </a:solidFill>
              <a:effectLst/>
              <a:latin typeface="Garamond" panose="02020404030301010803" pitchFamily="18" charset="0"/>
              <a:ea typeface="+mn-ea"/>
              <a:cs typeface="+mn-cs"/>
            </a:rPr>
            <a:t>-------------------</a:t>
          </a:r>
        </a:p>
        <a:p>
          <a:pPr algn="ctr"/>
          <a:r>
            <a:rPr lang="fr-FR" sz="600" b="1" cap="all" baseline="0">
              <a:solidFill>
                <a:schemeClr val="dk1"/>
              </a:solidFill>
              <a:effectLst/>
              <a:latin typeface="Garamond" panose="02020404030301010803" pitchFamily="18" charset="0"/>
              <a:ea typeface="+mn-ea"/>
              <a:cs typeface="+mn-cs"/>
            </a:rPr>
            <a:t>n°04/2019/PR/ANINF/DG/DF</a:t>
          </a:r>
          <a:endParaRPr lang="fr-FR" sz="600" b="1" cap="all">
            <a:latin typeface="Garamond" panose="02020404030301010803" pitchFamily="18" charset="0"/>
          </a:endParaRPr>
        </a:p>
      </xdr:txBody>
    </xdr:sp>
    <xdr:clientData/>
  </xdr:twoCellAnchor>
  <xdr:twoCellAnchor editAs="oneCell">
    <xdr:from>
      <xdr:col>3</xdr:col>
      <xdr:colOff>275166</xdr:colOff>
      <xdr:row>1</xdr:row>
      <xdr:rowOff>21171</xdr:rowOff>
    </xdr:from>
    <xdr:to>
      <xdr:col>3</xdr:col>
      <xdr:colOff>671166</xdr:colOff>
      <xdr:row>4</xdr:row>
      <xdr:rowOff>27976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34" t="16941" r="26203" b="26256"/>
        <a:stretch/>
      </xdr:blipFill>
      <xdr:spPr>
        <a:xfrm>
          <a:off x="2561166" y="222254"/>
          <a:ext cx="396000" cy="610055"/>
        </a:xfrm>
        <a:prstGeom prst="rect">
          <a:avLst/>
        </a:prstGeom>
      </xdr:spPr>
    </xdr:pic>
    <xdr:clientData/>
  </xdr:twoCellAnchor>
  <xdr:twoCellAnchor>
    <xdr:from>
      <xdr:col>5</xdr:col>
      <xdr:colOff>185208</xdr:colOff>
      <xdr:row>0</xdr:row>
      <xdr:rowOff>89958</xdr:rowOff>
    </xdr:from>
    <xdr:to>
      <xdr:col>6</xdr:col>
      <xdr:colOff>698500</xdr:colOff>
      <xdr:row>2</xdr:row>
      <xdr:rowOff>63500</xdr:rowOff>
    </xdr:to>
    <xdr:sp macro="" textlink="">
      <xdr:nvSpPr>
        <xdr:cNvPr id="7" name="ZoneTexte 6"/>
        <xdr:cNvSpPr txBox="1"/>
      </xdr:nvSpPr>
      <xdr:spPr>
        <a:xfrm>
          <a:off x="3995208" y="89958"/>
          <a:ext cx="1275292" cy="375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600" b="1" cap="all" baseline="0">
              <a:latin typeface="Garamond" panose="02020404030301010803" pitchFamily="18" charset="0"/>
            </a:rPr>
            <a:t>République gabonaise</a:t>
          </a:r>
        </a:p>
        <a:p>
          <a:pPr algn="ctr"/>
          <a:r>
            <a:rPr lang="fr-FR" sz="600" b="1">
              <a:latin typeface="Garamond" panose="02020404030301010803" pitchFamily="18" charset="0"/>
            </a:rPr>
            <a:t>------------------</a:t>
          </a:r>
        </a:p>
        <a:p>
          <a:pPr algn="ctr"/>
          <a:r>
            <a:rPr lang="fr-FR" sz="600" b="1">
              <a:latin typeface="Garamond" panose="02020404030301010803" pitchFamily="18" charset="0"/>
            </a:rPr>
            <a:t>Union</a:t>
          </a:r>
          <a:r>
            <a:rPr lang="fr-FR" sz="600" b="1" baseline="0">
              <a:latin typeface="Garamond" panose="02020404030301010803" pitchFamily="18" charset="0"/>
            </a:rPr>
            <a:t> - Travail - Justicce</a:t>
          </a:r>
          <a:endParaRPr lang="fr-FR" sz="600" b="1">
            <a:latin typeface="Garamond" panose="02020404030301010803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0" zoomScaleNormal="230" workbookViewId="0">
      <selection activeCell="F10" sqref="F10"/>
    </sheetView>
  </sheetViews>
  <sheetFormatPr baseColWidth="10" defaultRowHeight="15" x14ac:dyDescent="0.25"/>
  <cols>
    <col min="1" max="1" width="16.28515625" style="2" bestFit="1" customWidth="1"/>
    <col min="2" max="2" width="12.42578125" style="2" bestFit="1" customWidth="1"/>
    <col min="3" max="3" width="18.28515625" style="2" bestFit="1" customWidth="1"/>
    <col min="4" max="4" width="13.5703125" style="2" bestFit="1" customWidth="1"/>
    <col min="5" max="16384" width="11.42578125" style="2"/>
  </cols>
  <sheetData>
    <row r="1" spans="1:4" x14ac:dyDescent="0.25">
      <c r="A1" s="25" t="s">
        <v>24</v>
      </c>
      <c r="B1" s="25"/>
      <c r="C1" s="25"/>
      <c r="D1" s="25"/>
    </row>
    <row r="3" spans="1:4" ht="15.75" x14ac:dyDescent="0.25">
      <c r="A3" s="8" t="s">
        <v>25</v>
      </c>
      <c r="B3" s="8" t="s">
        <v>26</v>
      </c>
      <c r="C3" s="8" t="s">
        <v>27</v>
      </c>
      <c r="D3" s="8" t="s">
        <v>28</v>
      </c>
    </row>
    <row r="4" spans="1:4" ht="15.75" x14ac:dyDescent="0.25">
      <c r="A4" s="15" t="s">
        <v>29</v>
      </c>
      <c r="B4" s="16">
        <v>100</v>
      </c>
      <c r="C4" s="22">
        <v>200</v>
      </c>
      <c r="D4" s="22">
        <f>C4*B4</f>
        <v>20000</v>
      </c>
    </row>
    <row r="5" spans="1:4" ht="15.75" x14ac:dyDescent="0.25">
      <c r="A5" s="15" t="s">
        <v>30</v>
      </c>
      <c r="B5" s="16">
        <v>3</v>
      </c>
      <c r="C5" s="22">
        <v>1200</v>
      </c>
      <c r="D5" s="22">
        <f t="shared" ref="D5:D8" si="0">C5*B5</f>
        <v>3600</v>
      </c>
    </row>
    <row r="6" spans="1:4" ht="15.75" x14ac:dyDescent="0.25">
      <c r="A6" s="14" t="s">
        <v>32</v>
      </c>
      <c r="B6" s="16">
        <v>56</v>
      </c>
      <c r="C6" s="22">
        <v>4500</v>
      </c>
      <c r="D6" s="22">
        <f t="shared" si="0"/>
        <v>252000</v>
      </c>
    </row>
    <row r="7" spans="1:4" ht="15.75" x14ac:dyDescent="0.25">
      <c r="A7" s="15" t="s">
        <v>36</v>
      </c>
      <c r="B7" s="16">
        <v>5</v>
      </c>
      <c r="C7" s="22">
        <v>35000</v>
      </c>
      <c r="D7" s="22">
        <f t="shared" si="0"/>
        <v>175000</v>
      </c>
    </row>
    <row r="8" spans="1:4" ht="31.5" x14ac:dyDescent="0.25">
      <c r="A8" s="14" t="s">
        <v>31</v>
      </c>
      <c r="B8" s="16">
        <v>120</v>
      </c>
      <c r="C8" s="22">
        <v>100</v>
      </c>
      <c r="D8" s="22">
        <f t="shared" si="0"/>
        <v>12000</v>
      </c>
    </row>
    <row r="9" spans="1:4" ht="15.75" x14ac:dyDescent="0.25">
      <c r="A9" s="9"/>
      <c r="B9" s="10"/>
      <c r="C9" s="10"/>
      <c r="D9" s="10"/>
    </row>
    <row r="10" spans="1:4" x14ac:dyDescent="0.25">
      <c r="C10" s="11" t="s">
        <v>33</v>
      </c>
      <c r="D10" s="18">
        <f>SUM(D4:D8)</f>
        <v>462600</v>
      </c>
    </row>
    <row r="11" spans="1:4" x14ac:dyDescent="0.25">
      <c r="C11" s="12" t="s">
        <v>35</v>
      </c>
      <c r="D11" s="18">
        <f>D10*18%</f>
        <v>83268</v>
      </c>
    </row>
    <row r="12" spans="1:4" x14ac:dyDescent="0.25">
      <c r="C12" s="13" t="s">
        <v>34</v>
      </c>
      <c r="D12" s="18">
        <f>D10+D11</f>
        <v>545868</v>
      </c>
    </row>
  </sheetData>
  <mergeCells count="1"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240" zoomScaleNormal="240" workbookViewId="0">
      <selection activeCell="E3" sqref="E3"/>
    </sheetView>
  </sheetViews>
  <sheetFormatPr baseColWidth="10" defaultRowHeight="15" x14ac:dyDescent="0.25"/>
  <cols>
    <col min="1" max="3" width="11.42578125" style="2"/>
    <col min="4" max="4" width="16.85546875" style="2" bestFit="1" customWidth="1"/>
    <col min="5" max="5" width="12" style="2" customWidth="1"/>
    <col min="6" max="16384" width="11.42578125" style="2"/>
  </cols>
  <sheetData>
    <row r="1" spans="1:5" x14ac:dyDescent="0.25">
      <c r="A1" s="20" t="s">
        <v>40</v>
      </c>
      <c r="B1" s="20" t="s">
        <v>37</v>
      </c>
      <c r="C1" s="20" t="s">
        <v>38</v>
      </c>
      <c r="D1" s="20" t="s">
        <v>76</v>
      </c>
      <c r="E1" s="20" t="s">
        <v>39</v>
      </c>
    </row>
    <row r="2" spans="1:5" x14ac:dyDescent="0.25">
      <c r="A2" s="3" t="s">
        <v>41</v>
      </c>
      <c r="B2" s="23">
        <v>43840</v>
      </c>
      <c r="C2" s="23">
        <v>44183</v>
      </c>
      <c r="D2" s="24">
        <f>(C2-B2)/30</f>
        <v>11.433333333333334</v>
      </c>
      <c r="E2" s="17">
        <f ca="1">C2-TODAY()</f>
        <v>88</v>
      </c>
    </row>
    <row r="3" spans="1:5" x14ac:dyDescent="0.25">
      <c r="A3" s="3" t="s">
        <v>42</v>
      </c>
      <c r="B3" s="23">
        <v>43580</v>
      </c>
      <c r="C3" s="23">
        <v>44311</v>
      </c>
      <c r="D3" s="24">
        <f t="shared" ref="D3:D5" si="0">(C3-B3)/30</f>
        <v>24.366666666666667</v>
      </c>
      <c r="E3" s="17">
        <f t="shared" ref="E3:E5" ca="1" si="1">C3-TODAY()</f>
        <v>216</v>
      </c>
    </row>
    <row r="4" spans="1:5" x14ac:dyDescent="0.25">
      <c r="A4" s="3" t="s">
        <v>43</v>
      </c>
      <c r="B4" s="23">
        <v>44054</v>
      </c>
      <c r="C4" s="23">
        <v>44176</v>
      </c>
      <c r="D4" s="24">
        <f t="shared" si="0"/>
        <v>4.0666666666666664</v>
      </c>
      <c r="E4" s="17">
        <f t="shared" ca="1" si="1"/>
        <v>81</v>
      </c>
    </row>
    <row r="5" spans="1:5" x14ac:dyDescent="0.25">
      <c r="A5" s="3" t="s">
        <v>44</v>
      </c>
      <c r="B5" s="23">
        <v>43840</v>
      </c>
      <c r="C5" s="23">
        <v>43961</v>
      </c>
      <c r="D5" s="24">
        <f t="shared" si="0"/>
        <v>4.0333333333333332</v>
      </c>
      <c r="E5" s="17">
        <f t="shared" ca="1" si="1"/>
        <v>-134</v>
      </c>
    </row>
  </sheetData>
  <autoFilter ref="A1:E5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70" zoomScaleNormal="170" workbookViewId="0">
      <selection activeCell="A3" sqref="A3:E13"/>
    </sheetView>
  </sheetViews>
  <sheetFormatPr baseColWidth="10" defaultRowHeight="15" x14ac:dyDescent="0.25"/>
  <cols>
    <col min="1" max="16384" width="11.42578125" style="2"/>
  </cols>
  <sheetData>
    <row r="1" spans="1:5" x14ac:dyDescent="0.25">
      <c r="A1" s="25" t="s">
        <v>45</v>
      </c>
      <c r="B1" s="25"/>
      <c r="C1" s="25"/>
      <c r="D1" s="25"/>
      <c r="E1" s="25"/>
    </row>
    <row r="3" spans="1:5" x14ac:dyDescent="0.25">
      <c r="A3" s="19" t="s">
        <v>46</v>
      </c>
      <c r="B3" s="19" t="s">
        <v>47</v>
      </c>
      <c r="C3" s="19" t="s">
        <v>48</v>
      </c>
      <c r="D3" s="19" t="s">
        <v>49</v>
      </c>
      <c r="E3" s="19" t="s">
        <v>50</v>
      </c>
    </row>
    <row r="4" spans="1:5" x14ac:dyDescent="0.25">
      <c r="A4" s="3" t="s">
        <v>51</v>
      </c>
      <c r="B4" s="3">
        <v>14</v>
      </c>
      <c r="C4" s="3">
        <v>16</v>
      </c>
      <c r="D4" s="3">
        <f t="shared" ref="D4:D13" si="0">SUM(B4:C4)</f>
        <v>30</v>
      </c>
      <c r="E4" s="3">
        <f t="shared" ref="E4:E13" si="1">AVERAGE(B4:C4)</f>
        <v>15</v>
      </c>
    </row>
    <row r="5" spans="1:5" x14ac:dyDescent="0.25">
      <c r="A5" s="3" t="s">
        <v>60</v>
      </c>
      <c r="B5" s="3">
        <v>3</v>
      </c>
      <c r="C5" s="3">
        <v>7</v>
      </c>
      <c r="D5" s="3">
        <f t="shared" si="0"/>
        <v>10</v>
      </c>
      <c r="E5" s="3">
        <f t="shared" si="1"/>
        <v>5</v>
      </c>
    </row>
    <row r="6" spans="1:5" x14ac:dyDescent="0.25">
      <c r="A6" s="3" t="s">
        <v>52</v>
      </c>
      <c r="B6" s="3">
        <v>13</v>
      </c>
      <c r="C6" s="3">
        <v>8</v>
      </c>
      <c r="D6" s="3">
        <f t="shared" si="0"/>
        <v>21</v>
      </c>
      <c r="E6" s="3">
        <f t="shared" si="1"/>
        <v>10.5</v>
      </c>
    </row>
    <row r="7" spans="1:5" x14ac:dyDescent="0.25">
      <c r="A7" s="3" t="s">
        <v>53</v>
      </c>
      <c r="B7" s="3">
        <v>17</v>
      </c>
      <c r="C7" s="3">
        <v>17</v>
      </c>
      <c r="D7" s="3">
        <f t="shared" si="0"/>
        <v>34</v>
      </c>
      <c r="E7" s="3">
        <f t="shared" si="1"/>
        <v>17</v>
      </c>
    </row>
    <row r="8" spans="1:5" x14ac:dyDescent="0.25">
      <c r="A8" s="3" t="s">
        <v>54</v>
      </c>
      <c r="B8" s="3">
        <v>6</v>
      </c>
      <c r="C8" s="3">
        <v>9</v>
      </c>
      <c r="D8" s="3">
        <f t="shared" si="0"/>
        <v>15</v>
      </c>
      <c r="E8" s="3">
        <f t="shared" si="1"/>
        <v>7.5</v>
      </c>
    </row>
    <row r="9" spans="1:5" x14ac:dyDescent="0.25">
      <c r="A9" s="3" t="s">
        <v>55</v>
      </c>
      <c r="B9" s="3">
        <v>13</v>
      </c>
      <c r="C9" s="3">
        <v>7</v>
      </c>
      <c r="D9" s="3">
        <f t="shared" si="0"/>
        <v>20</v>
      </c>
      <c r="E9" s="3">
        <f t="shared" si="1"/>
        <v>10</v>
      </c>
    </row>
    <row r="10" spans="1:5" x14ac:dyDescent="0.25">
      <c r="A10" s="3" t="s">
        <v>56</v>
      </c>
      <c r="B10" s="3">
        <v>19</v>
      </c>
      <c r="C10" s="3">
        <v>13</v>
      </c>
      <c r="D10" s="3">
        <f t="shared" si="0"/>
        <v>32</v>
      </c>
      <c r="E10" s="3">
        <f t="shared" si="1"/>
        <v>16</v>
      </c>
    </row>
    <row r="11" spans="1:5" x14ac:dyDescent="0.25">
      <c r="A11" s="3" t="s">
        <v>57</v>
      </c>
      <c r="B11" s="3">
        <v>8</v>
      </c>
      <c r="C11" s="3">
        <v>4</v>
      </c>
      <c r="D11" s="3">
        <f t="shared" si="0"/>
        <v>12</v>
      </c>
      <c r="E11" s="3">
        <f t="shared" si="1"/>
        <v>6</v>
      </c>
    </row>
    <row r="12" spans="1:5" x14ac:dyDescent="0.25">
      <c r="A12" s="3" t="s">
        <v>58</v>
      </c>
      <c r="B12" s="3">
        <v>8</v>
      </c>
      <c r="C12" s="3">
        <v>13</v>
      </c>
      <c r="D12" s="3">
        <f t="shared" si="0"/>
        <v>21</v>
      </c>
      <c r="E12" s="3">
        <f t="shared" si="1"/>
        <v>10.5</v>
      </c>
    </row>
    <row r="13" spans="1:5" x14ac:dyDescent="0.25">
      <c r="A13" s="3" t="s">
        <v>59</v>
      </c>
      <c r="B13" s="3">
        <v>15</v>
      </c>
      <c r="C13" s="3">
        <v>12</v>
      </c>
      <c r="D13" s="3">
        <f t="shared" si="0"/>
        <v>27</v>
      </c>
      <c r="E13" s="3">
        <f t="shared" si="1"/>
        <v>13.5</v>
      </c>
    </row>
    <row r="15" spans="1:5" x14ac:dyDescent="0.25">
      <c r="A15" s="26" t="s">
        <v>61</v>
      </c>
      <c r="B15" s="26"/>
      <c r="C15" s="3">
        <f>AVERAGE(E4:E13)</f>
        <v>11.1</v>
      </c>
    </row>
    <row r="16" spans="1:5" x14ac:dyDescent="0.25">
      <c r="A16" s="27" t="s">
        <v>62</v>
      </c>
      <c r="B16" s="27"/>
      <c r="C16" s="3">
        <f>MAX(E4:E13)</f>
        <v>17</v>
      </c>
    </row>
    <row r="17" spans="1:3" x14ac:dyDescent="0.25">
      <c r="A17" s="28" t="s">
        <v>63</v>
      </c>
      <c r="B17" s="28"/>
      <c r="C17" s="3">
        <f>MIN(E4:E13)</f>
        <v>5</v>
      </c>
    </row>
  </sheetData>
  <sortState ref="A4:E13">
    <sortCondition ref="A3"/>
  </sortState>
  <mergeCells count="4">
    <mergeCell ref="A1:E1"/>
    <mergeCell ref="A15:B15"/>
    <mergeCell ref="A16:B16"/>
    <mergeCell ref="A17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210" zoomScaleNormal="210" workbookViewId="0">
      <selection activeCell="A3" sqref="A3:C14"/>
    </sheetView>
  </sheetViews>
  <sheetFormatPr baseColWidth="10" defaultRowHeight="15" x14ac:dyDescent="0.25"/>
  <cols>
    <col min="1" max="1" width="11.42578125" style="2"/>
    <col min="2" max="2" width="14.28515625" style="2" customWidth="1"/>
    <col min="3" max="3" width="18.140625" style="2" bestFit="1" customWidth="1"/>
    <col min="4" max="16384" width="11.42578125" style="2"/>
  </cols>
  <sheetData>
    <row r="1" spans="1:3" x14ac:dyDescent="0.25">
      <c r="A1" s="25" t="s">
        <v>64</v>
      </c>
      <c r="B1" s="25"/>
    </row>
    <row r="3" spans="1:3" x14ac:dyDescent="0.25">
      <c r="A3" s="19" t="s">
        <v>65</v>
      </c>
      <c r="B3" s="19" t="s">
        <v>66</v>
      </c>
      <c r="C3" s="21" t="s">
        <v>67</v>
      </c>
    </row>
    <row r="4" spans="1:3" x14ac:dyDescent="0.25">
      <c r="A4" s="3">
        <v>2020</v>
      </c>
      <c r="B4" s="17">
        <v>150000</v>
      </c>
      <c r="C4" s="17">
        <v>16000</v>
      </c>
    </row>
    <row r="5" spans="1:3" x14ac:dyDescent="0.25">
      <c r="A5" s="3">
        <v>2021</v>
      </c>
      <c r="B5" s="17">
        <v>165000</v>
      </c>
      <c r="C5" s="17">
        <v>18000</v>
      </c>
    </row>
    <row r="6" spans="1:3" x14ac:dyDescent="0.25">
      <c r="A6" s="3">
        <v>2022</v>
      </c>
      <c r="B6" s="17">
        <v>178000</v>
      </c>
      <c r="C6" s="17">
        <v>20000</v>
      </c>
    </row>
    <row r="7" spans="1:3" x14ac:dyDescent="0.25">
      <c r="A7" s="3">
        <v>2023</v>
      </c>
      <c r="B7" s="17">
        <v>190000</v>
      </c>
      <c r="C7" s="17">
        <v>21000</v>
      </c>
    </row>
    <row r="8" spans="1:3" x14ac:dyDescent="0.25">
      <c r="A8" s="3">
        <v>2024</v>
      </c>
      <c r="B8" s="17">
        <v>145000</v>
      </c>
      <c r="C8" s="17">
        <v>22000</v>
      </c>
    </row>
    <row r="9" spans="1:3" x14ac:dyDescent="0.25">
      <c r="A9" s="3">
        <v>2025</v>
      </c>
      <c r="B9" s="17">
        <v>160000</v>
      </c>
      <c r="C9" s="17">
        <v>25000</v>
      </c>
    </row>
    <row r="10" spans="1:3" x14ac:dyDescent="0.25">
      <c r="A10" s="3">
        <v>2026</v>
      </c>
      <c r="B10" s="17">
        <v>166000</v>
      </c>
      <c r="C10" s="17">
        <v>30000</v>
      </c>
    </row>
    <row r="11" spans="1:3" x14ac:dyDescent="0.25">
      <c r="A11" s="3">
        <v>2027</v>
      </c>
      <c r="B11" s="17">
        <v>175000</v>
      </c>
      <c r="C11" s="17">
        <v>39000</v>
      </c>
    </row>
    <row r="12" spans="1:3" x14ac:dyDescent="0.25">
      <c r="A12" s="3">
        <v>2028</v>
      </c>
      <c r="B12" s="17">
        <v>200000</v>
      </c>
      <c r="C12" s="17">
        <v>45000</v>
      </c>
    </row>
    <row r="13" spans="1:3" x14ac:dyDescent="0.25">
      <c r="A13" s="3">
        <v>2029</v>
      </c>
      <c r="B13" s="17">
        <v>230000</v>
      </c>
      <c r="C13" s="17">
        <v>49000</v>
      </c>
    </row>
    <row r="14" spans="1:3" x14ac:dyDescent="0.25">
      <c r="A14" s="3">
        <v>2030</v>
      </c>
      <c r="B14" s="17">
        <v>250000</v>
      </c>
      <c r="C14" s="17">
        <v>51000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240" zoomScaleNormal="240" workbookViewId="0">
      <selection activeCell="A3" sqref="A3:B8"/>
    </sheetView>
  </sheetViews>
  <sheetFormatPr baseColWidth="10" defaultRowHeight="15" x14ac:dyDescent="0.25"/>
  <cols>
    <col min="1" max="16384" width="11.42578125" style="2"/>
  </cols>
  <sheetData>
    <row r="1" spans="1:2" x14ac:dyDescent="0.25">
      <c r="A1" s="2" t="s">
        <v>68</v>
      </c>
    </row>
    <row r="3" spans="1:2" x14ac:dyDescent="0.25">
      <c r="A3" s="20" t="s">
        <v>74</v>
      </c>
      <c r="B3" s="20" t="s">
        <v>75</v>
      </c>
    </row>
    <row r="4" spans="1:2" x14ac:dyDescent="0.25">
      <c r="A4" s="3" t="s">
        <v>72</v>
      </c>
      <c r="B4" s="3">
        <v>1</v>
      </c>
    </row>
    <row r="5" spans="1:2" x14ac:dyDescent="0.25">
      <c r="A5" s="3" t="s">
        <v>69</v>
      </c>
      <c r="B5" s="3">
        <v>100</v>
      </c>
    </row>
    <row r="6" spans="1:2" x14ac:dyDescent="0.25">
      <c r="A6" s="3" t="s">
        <v>70</v>
      </c>
      <c r="B6" s="3">
        <v>150</v>
      </c>
    </row>
    <row r="7" spans="1:2" x14ac:dyDescent="0.25">
      <c r="A7" s="3" t="s">
        <v>71</v>
      </c>
      <c r="B7" s="3">
        <v>85</v>
      </c>
    </row>
    <row r="8" spans="1:2" x14ac:dyDescent="0.25">
      <c r="A8" s="3" t="s">
        <v>73</v>
      </c>
      <c r="B8" s="3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13"/>
  <sheetViews>
    <sheetView zoomScale="180" zoomScaleNormal="180" workbookViewId="0">
      <selection activeCell="C11" sqref="C11"/>
    </sheetView>
  </sheetViews>
  <sheetFormatPr baseColWidth="10" defaultRowHeight="15.75" x14ac:dyDescent="0.25"/>
  <cols>
    <col min="1" max="1" width="11.42578125" style="4" customWidth="1"/>
    <col min="2" max="16384" width="11.42578125" style="4"/>
  </cols>
  <sheetData>
    <row r="7" spans="1:7" ht="16.5" thickBot="1" x14ac:dyDescent="0.3"/>
    <row r="8" spans="1:7" ht="19.5" customHeight="1" thickTop="1" thickBot="1" x14ac:dyDescent="0.3">
      <c r="A8" s="29" t="s">
        <v>0</v>
      </c>
      <c r="B8" s="30"/>
      <c r="C8" s="30"/>
      <c r="D8" s="30"/>
      <c r="E8" s="30"/>
      <c r="F8" s="30"/>
      <c r="G8" s="31"/>
    </row>
    <row r="9" spans="1:7" ht="16.5" thickTop="1" x14ac:dyDescent="0.25"/>
    <row r="10" spans="1:7" ht="24" customHeight="1" x14ac:dyDescent="0.25">
      <c r="A10" s="7" t="s">
        <v>1</v>
      </c>
      <c r="B10" s="7" t="s">
        <v>3</v>
      </c>
      <c r="C10" s="7" t="s">
        <v>4</v>
      </c>
      <c r="D10" s="7" t="s">
        <v>5</v>
      </c>
      <c r="E10" s="7" t="s">
        <v>6</v>
      </c>
      <c r="F10" s="7" t="s">
        <v>7</v>
      </c>
      <c r="G10" s="7" t="s">
        <v>8</v>
      </c>
    </row>
    <row r="11" spans="1:7" x14ac:dyDescent="0.25">
      <c r="A11" s="5" t="s">
        <v>20</v>
      </c>
      <c r="B11" s="5"/>
      <c r="C11" s="5" t="s">
        <v>23</v>
      </c>
      <c r="D11" s="5"/>
      <c r="E11" s="5" t="s">
        <v>22</v>
      </c>
      <c r="F11" s="5"/>
      <c r="G11" s="5" t="s">
        <v>21</v>
      </c>
    </row>
    <row r="12" spans="1:7" x14ac:dyDescent="0.25">
      <c r="A12" s="5" t="s">
        <v>21</v>
      </c>
      <c r="B12" s="6" t="s">
        <v>20</v>
      </c>
      <c r="C12" s="5"/>
      <c r="D12" s="5" t="s">
        <v>21</v>
      </c>
      <c r="E12" s="5" t="s">
        <v>20</v>
      </c>
      <c r="F12" s="5" t="s">
        <v>22</v>
      </c>
      <c r="G12" s="6"/>
    </row>
    <row r="13" spans="1:7" x14ac:dyDescent="0.25">
      <c r="A13" s="5" t="s">
        <v>22</v>
      </c>
      <c r="B13" s="5"/>
      <c r="C13" s="5"/>
      <c r="D13" s="6" t="s">
        <v>20</v>
      </c>
      <c r="E13" s="5" t="s">
        <v>21</v>
      </c>
      <c r="F13" s="5" t="s">
        <v>21</v>
      </c>
      <c r="G13" s="5"/>
    </row>
  </sheetData>
  <mergeCells count="1">
    <mergeCell ref="A8:G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80" zoomScaleNormal="180" workbookViewId="0">
      <selection activeCell="A5" sqref="A5:K5"/>
    </sheetView>
  </sheetViews>
  <sheetFormatPr baseColWidth="10" defaultRowHeight="15" x14ac:dyDescent="0.25"/>
  <sheetData>
    <row r="1" spans="1:12" x14ac:dyDescent="0.25">
      <c r="A1">
        <v>1</v>
      </c>
    </row>
    <row r="2" spans="1:12" x14ac:dyDescent="0.25">
      <c r="A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12" x14ac:dyDescent="0.25">
      <c r="A3" t="s">
        <v>2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>
        <v>2020</v>
      </c>
      <c r="B4">
        <v>2021</v>
      </c>
      <c r="C4">
        <v>2022</v>
      </c>
      <c r="D4">
        <v>2023</v>
      </c>
      <c r="E4">
        <v>2024</v>
      </c>
      <c r="F4">
        <v>2025</v>
      </c>
      <c r="G4">
        <v>2026</v>
      </c>
      <c r="H4">
        <v>2027</v>
      </c>
      <c r="I4">
        <v>2028</v>
      </c>
      <c r="J4">
        <v>2029</v>
      </c>
      <c r="K4">
        <v>2030</v>
      </c>
    </row>
    <row r="5" spans="1:12" x14ac:dyDescent="0.25">
      <c r="A5" s="1">
        <v>43831</v>
      </c>
      <c r="B5" s="1">
        <v>43832</v>
      </c>
      <c r="C5" s="1">
        <v>43833</v>
      </c>
      <c r="D5" s="1">
        <v>43836</v>
      </c>
      <c r="E5" s="1">
        <v>43837</v>
      </c>
      <c r="F5" s="1">
        <v>43838</v>
      </c>
      <c r="G5" s="1">
        <v>43839</v>
      </c>
      <c r="H5" s="1">
        <v>43840</v>
      </c>
      <c r="I5" s="1">
        <v>43843</v>
      </c>
      <c r="J5" s="1">
        <v>43844</v>
      </c>
      <c r="K5" s="1">
        <v>43845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facture</vt:lpstr>
      <vt:lpstr>Feuil2</vt:lpstr>
      <vt:lpstr>formules</vt:lpstr>
      <vt:lpstr>graph</vt:lpstr>
      <vt:lpstr>Feuil6</vt:lpstr>
      <vt:lpstr>tp1</vt:lpstr>
      <vt:lpstr>tp2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User3</cp:lastModifiedBy>
  <cp:lastPrinted>2020-09-21T08:09:47Z</cp:lastPrinted>
  <dcterms:created xsi:type="dcterms:W3CDTF">2020-09-17T09:36:03Z</dcterms:created>
  <dcterms:modified xsi:type="dcterms:W3CDTF">2020-09-21T11:55:33Z</dcterms:modified>
</cp:coreProperties>
</file>