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Skimming/tree_of_life/dros_contam_test/"/>
    </mc:Choice>
  </mc:AlternateContent>
  <xr:revisionPtr revIDLastSave="0" documentId="13_ncr:1_{9F3B8FD7-349E-2341-AC13-BA894517CD59}" xr6:coauthVersionLast="43" xr6:coauthVersionMax="43" xr10:uidLastSave="{00000000-0000-0000-0000-000000000000}"/>
  <bookViews>
    <workbookView xWindow="0" yWindow="0" windowWidth="25600" windowHeight="16000" activeTab="2" xr2:uid="{58A0F787-A14A-6440-9F06-2BEA550884D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32" i="1"/>
  <c r="M33" i="1"/>
  <c r="M34" i="1"/>
  <c r="M35" i="1"/>
  <c r="M36" i="1"/>
  <c r="M37" i="1"/>
  <c r="M30" i="1"/>
  <c r="K31" i="1"/>
  <c r="K32" i="1"/>
  <c r="K33" i="1"/>
  <c r="K34" i="1"/>
  <c r="K35" i="1"/>
  <c r="K36" i="1"/>
  <c r="K37" i="1"/>
  <c r="K30" i="1"/>
  <c r="M23" i="1"/>
  <c r="M24" i="1"/>
  <c r="M25" i="1"/>
  <c r="M26" i="1"/>
  <c r="M27" i="1"/>
  <c r="M28" i="1"/>
  <c r="M29" i="1"/>
  <c r="M22" i="1"/>
  <c r="K23" i="1"/>
  <c r="K24" i="1"/>
  <c r="K25" i="1"/>
  <c r="K26" i="1"/>
  <c r="K27" i="1"/>
  <c r="K28" i="1"/>
  <c r="K29" i="1"/>
  <c r="K22" i="1"/>
  <c r="M15" i="1"/>
  <c r="M16" i="1"/>
  <c r="M17" i="1"/>
  <c r="M18" i="1"/>
  <c r="M19" i="1"/>
  <c r="M20" i="1"/>
  <c r="M21" i="1"/>
  <c r="M14" i="1"/>
  <c r="K15" i="1"/>
  <c r="K16" i="1"/>
  <c r="K17" i="1"/>
  <c r="K18" i="1"/>
  <c r="K19" i="1"/>
  <c r="K20" i="1"/>
  <c r="K21" i="1"/>
  <c r="K14" i="1"/>
  <c r="M3" i="1"/>
  <c r="M4" i="1"/>
  <c r="M5" i="1"/>
  <c r="M6" i="1"/>
  <c r="M7" i="1"/>
  <c r="M8" i="1"/>
  <c r="M9" i="1"/>
  <c r="M10" i="1"/>
  <c r="M11" i="1"/>
  <c r="M12" i="1"/>
  <c r="M13" i="1"/>
  <c r="K3" i="1"/>
  <c r="K4" i="1"/>
  <c r="K5" i="1"/>
  <c r="K6" i="1"/>
  <c r="K7" i="1"/>
  <c r="K8" i="1"/>
  <c r="K9" i="1"/>
  <c r="K10" i="1"/>
  <c r="K11" i="1"/>
  <c r="K12" i="1"/>
  <c r="K13" i="1"/>
  <c r="M2" i="1"/>
  <c r="K2" i="1"/>
  <c r="F31" i="1"/>
  <c r="F32" i="1"/>
  <c r="F33" i="1"/>
  <c r="F34" i="1"/>
  <c r="F35" i="1"/>
  <c r="F36" i="1"/>
  <c r="F37" i="1"/>
  <c r="H31" i="1"/>
  <c r="H32" i="1"/>
  <c r="H33" i="1"/>
  <c r="H34" i="1"/>
  <c r="H35" i="1"/>
  <c r="H36" i="1"/>
  <c r="H37" i="1"/>
  <c r="H30" i="1"/>
  <c r="F30" i="1"/>
  <c r="H23" i="1"/>
  <c r="H24" i="1"/>
  <c r="H25" i="1"/>
  <c r="H26" i="1"/>
  <c r="H27" i="1"/>
  <c r="H28" i="1"/>
  <c r="H29" i="1"/>
  <c r="H22" i="1"/>
  <c r="F23" i="1"/>
  <c r="F24" i="1"/>
  <c r="F25" i="1"/>
  <c r="F26" i="1"/>
  <c r="F27" i="1"/>
  <c r="F28" i="1"/>
  <c r="F29" i="1"/>
  <c r="F22" i="1"/>
  <c r="H15" i="1"/>
  <c r="H16" i="1"/>
  <c r="H17" i="1"/>
  <c r="H18" i="1"/>
  <c r="H19" i="1"/>
  <c r="H20" i="1"/>
  <c r="H21" i="1"/>
  <c r="H14" i="1"/>
  <c r="F15" i="1"/>
  <c r="F16" i="1"/>
  <c r="F17" i="1"/>
  <c r="F18" i="1"/>
  <c r="F19" i="1"/>
  <c r="F20" i="1"/>
  <c r="F21" i="1"/>
  <c r="F14" i="1"/>
  <c r="H3" i="1"/>
  <c r="H4" i="1"/>
  <c r="H5" i="1"/>
  <c r="H6" i="1"/>
  <c r="H7" i="1"/>
  <c r="H8" i="1"/>
  <c r="H9" i="1"/>
  <c r="H10" i="1"/>
  <c r="H11" i="1"/>
  <c r="H12" i="1"/>
  <c r="H13" i="1"/>
  <c r="H2" i="1"/>
  <c r="F3" i="1"/>
  <c r="F4" i="1"/>
  <c r="F5" i="1"/>
  <c r="F6" i="1"/>
  <c r="F7" i="1"/>
  <c r="F8" i="1"/>
  <c r="F9" i="1"/>
  <c r="F10" i="1"/>
  <c r="F11" i="1"/>
  <c r="F12" i="1"/>
  <c r="F13" i="1"/>
  <c r="AJ32" i="3"/>
  <c r="AJ33" i="3"/>
  <c r="AJ34" i="3"/>
  <c r="AJ35" i="3"/>
  <c r="AJ36" i="3"/>
  <c r="AJ37" i="3"/>
  <c r="AJ38" i="3"/>
  <c r="AH32" i="3"/>
  <c r="AH33" i="3"/>
  <c r="AH34" i="3"/>
  <c r="AH35" i="3"/>
  <c r="AH36" i="3"/>
  <c r="AH37" i="3"/>
  <c r="AH38" i="3"/>
  <c r="AF32" i="3"/>
  <c r="AF33" i="3"/>
  <c r="AF34" i="3"/>
  <c r="AF35" i="3"/>
  <c r="AF36" i="3"/>
  <c r="AF37" i="3"/>
  <c r="AF38" i="3"/>
  <c r="AD32" i="3"/>
  <c r="AD33" i="3"/>
  <c r="AD34" i="3"/>
  <c r="AD35" i="3"/>
  <c r="AD36" i="3"/>
  <c r="AD37" i="3"/>
  <c r="AD38" i="3"/>
  <c r="AB32" i="3"/>
  <c r="AB33" i="3"/>
  <c r="AB34" i="3"/>
  <c r="AB35" i="3"/>
  <c r="AB36" i="3"/>
  <c r="AB37" i="3"/>
  <c r="AB38" i="3"/>
  <c r="AJ31" i="3"/>
  <c r="AH31" i="3"/>
  <c r="AF31" i="3"/>
  <c r="AD31" i="3"/>
  <c r="AB31" i="3"/>
  <c r="AJ4" i="3"/>
  <c r="AJ5" i="3"/>
  <c r="AJ6" i="3"/>
  <c r="AJ7" i="3"/>
  <c r="AJ8" i="3"/>
  <c r="AJ9" i="3"/>
  <c r="AJ10" i="3"/>
  <c r="AJ11" i="3"/>
  <c r="AJ12" i="3"/>
  <c r="AJ13" i="3"/>
  <c r="AJ14" i="3"/>
  <c r="AH4" i="3"/>
  <c r="AH5" i="3"/>
  <c r="AH6" i="3"/>
  <c r="AH7" i="3"/>
  <c r="AH8" i="3"/>
  <c r="AH9" i="3"/>
  <c r="AH10" i="3"/>
  <c r="AH11" i="3"/>
  <c r="AH12" i="3"/>
  <c r="AH13" i="3"/>
  <c r="AH14" i="3"/>
  <c r="AF4" i="3"/>
  <c r="AF5" i="3"/>
  <c r="AF6" i="3"/>
  <c r="AF7" i="3"/>
  <c r="AF8" i="3"/>
  <c r="AF9" i="3"/>
  <c r="AF10" i="3"/>
  <c r="AF11" i="3"/>
  <c r="AF12" i="3"/>
  <c r="AF13" i="3"/>
  <c r="AF14" i="3"/>
  <c r="AD5" i="3"/>
  <c r="AD6" i="3"/>
  <c r="AD7" i="3"/>
  <c r="AD8" i="3"/>
  <c r="AD9" i="3"/>
  <c r="AD10" i="3"/>
  <c r="AD11" i="3"/>
  <c r="AD12" i="3"/>
  <c r="AD13" i="3"/>
  <c r="AD14" i="3"/>
  <c r="AB4" i="3"/>
  <c r="AB5" i="3"/>
  <c r="AB6" i="3"/>
  <c r="AB7" i="3"/>
  <c r="AB8" i="3"/>
  <c r="AB9" i="3"/>
  <c r="AB10" i="3"/>
  <c r="AB11" i="3"/>
  <c r="AB12" i="3"/>
  <c r="AB13" i="3"/>
  <c r="AB14" i="3"/>
  <c r="AB16" i="3"/>
  <c r="AB17" i="3"/>
  <c r="AB18" i="3"/>
  <c r="AB19" i="3"/>
  <c r="AB20" i="3"/>
  <c r="AB21" i="3"/>
  <c r="AB22" i="3"/>
  <c r="AD16" i="3"/>
  <c r="AD17" i="3"/>
  <c r="AD18" i="3"/>
  <c r="AD19" i="3"/>
  <c r="AD20" i="3"/>
  <c r="AD21" i="3"/>
  <c r="AD22" i="3"/>
  <c r="AF16" i="3"/>
  <c r="AF17" i="3"/>
  <c r="AF18" i="3"/>
  <c r="AF19" i="3"/>
  <c r="AF20" i="3"/>
  <c r="AF21" i="3"/>
  <c r="AF22" i="3"/>
  <c r="AH16" i="3"/>
  <c r="AH17" i="3"/>
  <c r="AH18" i="3"/>
  <c r="AH19" i="3"/>
  <c r="AH20" i="3"/>
  <c r="AH21" i="3"/>
  <c r="AH22" i="3"/>
  <c r="AJ16" i="3"/>
  <c r="AJ17" i="3"/>
  <c r="AJ18" i="3"/>
  <c r="AJ19" i="3"/>
  <c r="AJ20" i="3"/>
  <c r="AJ21" i="3"/>
  <c r="AJ22" i="3"/>
  <c r="AJ24" i="3"/>
  <c r="AJ25" i="3"/>
  <c r="AJ26" i="3"/>
  <c r="AJ27" i="3"/>
  <c r="AJ28" i="3"/>
  <c r="AJ29" i="3"/>
  <c r="AJ30" i="3"/>
  <c r="AH24" i="3"/>
  <c r="AH25" i="3"/>
  <c r="AH26" i="3"/>
  <c r="AH27" i="3"/>
  <c r="AH28" i="3"/>
  <c r="AH29" i="3"/>
  <c r="AH30" i="3"/>
  <c r="AF24" i="3"/>
  <c r="AF25" i="3"/>
  <c r="AF26" i="3"/>
  <c r="AF27" i="3"/>
  <c r="AF28" i="3"/>
  <c r="AF29" i="3"/>
  <c r="AF30" i="3"/>
  <c r="AD24" i="3"/>
  <c r="AD25" i="3"/>
  <c r="AD26" i="3"/>
  <c r="AD27" i="3"/>
  <c r="AD28" i="3"/>
  <c r="AD29" i="3"/>
  <c r="AD30" i="3"/>
  <c r="AB24" i="3"/>
  <c r="AB25" i="3"/>
  <c r="AB26" i="3"/>
  <c r="AB27" i="3"/>
  <c r="AB28" i="3"/>
  <c r="AB29" i="3"/>
  <c r="AB30" i="3"/>
  <c r="AJ23" i="3"/>
  <c r="AH23" i="3"/>
  <c r="AF23" i="3"/>
  <c r="AD23" i="3"/>
  <c r="AB23" i="3"/>
  <c r="AJ15" i="3"/>
  <c r="AH15" i="3"/>
  <c r="AF15" i="3"/>
  <c r="AD15" i="3"/>
  <c r="AB15" i="3"/>
  <c r="AJ3" i="3"/>
  <c r="AH3" i="3"/>
  <c r="AF3" i="3"/>
  <c r="AD3" i="3"/>
  <c r="Y32" i="3"/>
  <c r="Y33" i="3"/>
  <c r="Y34" i="3"/>
  <c r="Y35" i="3"/>
  <c r="Y36" i="3"/>
  <c r="Y37" i="3"/>
  <c r="Y38" i="3"/>
  <c r="W32" i="3"/>
  <c r="W33" i="3"/>
  <c r="W34" i="3"/>
  <c r="W35" i="3"/>
  <c r="W36" i="3"/>
  <c r="W37" i="3"/>
  <c r="W38" i="3"/>
  <c r="U32" i="3"/>
  <c r="U33" i="3"/>
  <c r="U34" i="3"/>
  <c r="U35" i="3"/>
  <c r="U36" i="3"/>
  <c r="U37" i="3"/>
  <c r="U38" i="3"/>
  <c r="S32" i="3"/>
  <c r="S33" i="3"/>
  <c r="S34" i="3"/>
  <c r="S35" i="3"/>
  <c r="S36" i="3"/>
  <c r="S37" i="3"/>
  <c r="S38" i="3"/>
  <c r="Q32" i="3"/>
  <c r="Q33" i="3"/>
  <c r="Q34" i="3"/>
  <c r="Q35" i="3"/>
  <c r="Q36" i="3"/>
  <c r="Q37" i="3"/>
  <c r="Q38" i="3"/>
  <c r="Y24" i="3"/>
  <c r="Y25" i="3"/>
  <c r="Y26" i="3"/>
  <c r="Y27" i="3"/>
  <c r="Y28" i="3"/>
  <c r="Y29" i="3"/>
  <c r="Y30" i="3"/>
  <c r="W24" i="3"/>
  <c r="W25" i="3"/>
  <c r="W26" i="3"/>
  <c r="W27" i="3"/>
  <c r="W28" i="3"/>
  <c r="W29" i="3"/>
  <c r="W30" i="3"/>
  <c r="U24" i="3"/>
  <c r="U25" i="3"/>
  <c r="U26" i="3"/>
  <c r="U27" i="3"/>
  <c r="U28" i="3"/>
  <c r="U29" i="3"/>
  <c r="U30" i="3"/>
  <c r="S24" i="3"/>
  <c r="S25" i="3"/>
  <c r="S26" i="3"/>
  <c r="S27" i="3"/>
  <c r="S28" i="3"/>
  <c r="S29" i="3"/>
  <c r="S30" i="3"/>
  <c r="Q24" i="3"/>
  <c r="Q25" i="3"/>
  <c r="Q26" i="3"/>
  <c r="Q27" i="3"/>
  <c r="Q28" i="3"/>
  <c r="Q29" i="3"/>
  <c r="Q30" i="3"/>
  <c r="Y16" i="3"/>
  <c r="Y17" i="3"/>
  <c r="Y18" i="3"/>
  <c r="Y19" i="3"/>
  <c r="Y20" i="3"/>
  <c r="Y21" i="3"/>
  <c r="Y22" i="3"/>
  <c r="W16" i="3"/>
  <c r="W17" i="3"/>
  <c r="W18" i="3"/>
  <c r="W19" i="3"/>
  <c r="W20" i="3"/>
  <c r="W21" i="3"/>
  <c r="W22" i="3"/>
  <c r="U16" i="3"/>
  <c r="U17" i="3"/>
  <c r="U18" i="3"/>
  <c r="U19" i="3"/>
  <c r="U20" i="3"/>
  <c r="U21" i="3"/>
  <c r="U22" i="3"/>
  <c r="S16" i="3"/>
  <c r="S17" i="3"/>
  <c r="S18" i="3"/>
  <c r="S19" i="3"/>
  <c r="S20" i="3"/>
  <c r="S21" i="3"/>
  <c r="S22" i="3"/>
  <c r="Q16" i="3"/>
  <c r="Q17" i="3"/>
  <c r="Q18" i="3"/>
  <c r="Q19" i="3"/>
  <c r="Q20" i="3"/>
  <c r="Q21" i="3"/>
  <c r="Q22" i="3"/>
  <c r="Y4" i="3"/>
  <c r="Y5" i="3"/>
  <c r="Y6" i="3"/>
  <c r="Y7" i="3"/>
  <c r="Y8" i="3"/>
  <c r="Y9" i="3"/>
  <c r="Y10" i="3"/>
  <c r="Y11" i="3"/>
  <c r="Y12" i="3"/>
  <c r="Y13" i="3"/>
  <c r="Y14" i="3"/>
  <c r="W4" i="3"/>
  <c r="W5" i="3"/>
  <c r="W6" i="3"/>
  <c r="W7" i="3"/>
  <c r="W8" i="3"/>
  <c r="W9" i="3"/>
  <c r="W10" i="3"/>
  <c r="W11" i="3"/>
  <c r="W12" i="3"/>
  <c r="W13" i="3"/>
  <c r="W14" i="3"/>
  <c r="U4" i="3"/>
  <c r="U5" i="3"/>
  <c r="U6" i="3"/>
  <c r="U7" i="3"/>
  <c r="U8" i="3"/>
  <c r="U9" i="3"/>
  <c r="U10" i="3"/>
  <c r="U11" i="3"/>
  <c r="U12" i="3"/>
  <c r="U13" i="3"/>
  <c r="U14" i="3"/>
  <c r="S4" i="3"/>
  <c r="S5" i="3"/>
  <c r="S6" i="3"/>
  <c r="S7" i="3"/>
  <c r="S8" i="3"/>
  <c r="S9" i="3"/>
  <c r="S10" i="3"/>
  <c r="S11" i="3"/>
  <c r="S12" i="3"/>
  <c r="S13" i="3"/>
  <c r="S14" i="3"/>
  <c r="Q4" i="3"/>
  <c r="Q5" i="3"/>
  <c r="Q6" i="3"/>
  <c r="Q7" i="3"/>
  <c r="Q8" i="3"/>
  <c r="Q9" i="3"/>
  <c r="Q10" i="3"/>
  <c r="Q11" i="3"/>
  <c r="Q12" i="3"/>
  <c r="Q13" i="3"/>
  <c r="Q14" i="3"/>
  <c r="Y31" i="3"/>
  <c r="W31" i="3"/>
  <c r="U31" i="3"/>
  <c r="S31" i="3"/>
  <c r="Y23" i="3"/>
  <c r="W23" i="3"/>
  <c r="U23" i="3"/>
  <c r="S23" i="3"/>
  <c r="Y15" i="3"/>
  <c r="W15" i="3"/>
  <c r="U15" i="3"/>
  <c r="S15" i="3"/>
  <c r="Y3" i="3"/>
  <c r="W3" i="3"/>
  <c r="U3" i="3"/>
  <c r="S3" i="3"/>
  <c r="Q31" i="3"/>
  <c r="Q23" i="3"/>
  <c r="Q15" i="3"/>
  <c r="H4" i="3"/>
  <c r="H5" i="3"/>
  <c r="H6" i="3"/>
  <c r="H7" i="3"/>
  <c r="H8" i="3"/>
  <c r="H9" i="3"/>
  <c r="H10" i="3"/>
  <c r="H11" i="3"/>
  <c r="H12" i="3"/>
  <c r="H13" i="3"/>
  <c r="H14" i="3"/>
  <c r="J4" i="3"/>
  <c r="J5" i="3"/>
  <c r="J6" i="3"/>
  <c r="J7" i="3"/>
  <c r="J8" i="3"/>
  <c r="J9" i="3"/>
  <c r="J10" i="3"/>
  <c r="J11" i="3"/>
  <c r="J12" i="3"/>
  <c r="J13" i="3"/>
  <c r="J14" i="3"/>
  <c r="L4" i="3"/>
  <c r="L5" i="3"/>
  <c r="L6" i="3"/>
  <c r="L7" i="3"/>
  <c r="L8" i="3"/>
  <c r="L9" i="3"/>
  <c r="L10" i="3"/>
  <c r="L11" i="3"/>
  <c r="L12" i="3"/>
  <c r="L13" i="3"/>
  <c r="L14" i="3"/>
  <c r="N4" i="3"/>
  <c r="N5" i="3"/>
  <c r="N6" i="3"/>
  <c r="N7" i="3"/>
  <c r="N8" i="3"/>
  <c r="N9" i="3"/>
  <c r="N10" i="3"/>
  <c r="N11" i="3"/>
  <c r="N12" i="3"/>
  <c r="N13" i="3"/>
  <c r="N14" i="3"/>
  <c r="N16" i="3"/>
  <c r="N17" i="3"/>
  <c r="N18" i="3"/>
  <c r="N19" i="3"/>
  <c r="N20" i="3"/>
  <c r="N21" i="3"/>
  <c r="N22" i="3"/>
  <c r="L16" i="3"/>
  <c r="L17" i="3"/>
  <c r="L18" i="3"/>
  <c r="L19" i="3"/>
  <c r="L20" i="3"/>
  <c r="L21" i="3"/>
  <c r="L22" i="3"/>
  <c r="J16" i="3"/>
  <c r="J17" i="3"/>
  <c r="J18" i="3"/>
  <c r="J19" i="3"/>
  <c r="J20" i="3"/>
  <c r="J21" i="3"/>
  <c r="J22" i="3"/>
  <c r="H16" i="3"/>
  <c r="H17" i="3"/>
  <c r="H18" i="3"/>
  <c r="H19" i="3"/>
  <c r="H20" i="3"/>
  <c r="H21" i="3"/>
  <c r="H22" i="3"/>
  <c r="F16" i="3"/>
  <c r="F17" i="3"/>
  <c r="F18" i="3"/>
  <c r="F19" i="3"/>
  <c r="F20" i="3"/>
  <c r="F21" i="3"/>
  <c r="F22" i="3"/>
  <c r="F24" i="3"/>
  <c r="F25" i="3"/>
  <c r="F26" i="3"/>
  <c r="F27" i="3"/>
  <c r="F28" i="3"/>
  <c r="F29" i="3"/>
  <c r="F30" i="3"/>
  <c r="H24" i="3"/>
  <c r="H25" i="3"/>
  <c r="H26" i="3"/>
  <c r="H27" i="3"/>
  <c r="H28" i="3"/>
  <c r="H29" i="3"/>
  <c r="H30" i="3"/>
  <c r="J24" i="3"/>
  <c r="J25" i="3"/>
  <c r="J26" i="3"/>
  <c r="J27" i="3"/>
  <c r="J28" i="3"/>
  <c r="J29" i="3"/>
  <c r="J30" i="3"/>
  <c r="L24" i="3"/>
  <c r="L25" i="3"/>
  <c r="L26" i="3"/>
  <c r="L27" i="3"/>
  <c r="L28" i="3"/>
  <c r="L29" i="3"/>
  <c r="L30" i="3"/>
  <c r="N24" i="3"/>
  <c r="N25" i="3"/>
  <c r="N26" i="3"/>
  <c r="N27" i="3"/>
  <c r="N28" i="3"/>
  <c r="N29" i="3"/>
  <c r="N30" i="3"/>
  <c r="N32" i="3"/>
  <c r="N33" i="3"/>
  <c r="N34" i="3"/>
  <c r="N35" i="3"/>
  <c r="N36" i="3"/>
  <c r="N37" i="3"/>
  <c r="N38" i="3"/>
  <c r="L32" i="3"/>
  <c r="L33" i="3"/>
  <c r="L34" i="3"/>
  <c r="L35" i="3"/>
  <c r="L36" i="3"/>
  <c r="L37" i="3"/>
  <c r="L38" i="3"/>
  <c r="J32" i="3"/>
  <c r="J33" i="3"/>
  <c r="J34" i="3"/>
  <c r="J35" i="3"/>
  <c r="J36" i="3"/>
  <c r="J37" i="3"/>
  <c r="J38" i="3"/>
  <c r="H32" i="3"/>
  <c r="H33" i="3"/>
  <c r="H34" i="3"/>
  <c r="H35" i="3"/>
  <c r="H36" i="3"/>
  <c r="H37" i="3"/>
  <c r="H38" i="3"/>
  <c r="F32" i="3"/>
  <c r="F33" i="3"/>
  <c r="F34" i="3"/>
  <c r="F35" i="3"/>
  <c r="F36" i="3"/>
  <c r="F37" i="3"/>
  <c r="F38" i="3"/>
  <c r="N31" i="3"/>
  <c r="L31" i="3"/>
  <c r="J31" i="3"/>
  <c r="H31" i="3"/>
  <c r="N23" i="3"/>
  <c r="L23" i="3"/>
  <c r="J23" i="3"/>
  <c r="H23" i="3"/>
  <c r="N15" i="3"/>
  <c r="L15" i="3"/>
  <c r="J15" i="3"/>
  <c r="H15" i="3"/>
  <c r="N3" i="3"/>
  <c r="L3" i="3"/>
  <c r="J3" i="3"/>
  <c r="H3" i="3"/>
  <c r="F31" i="3"/>
  <c r="F23" i="3"/>
  <c r="F4" i="3"/>
  <c r="F5" i="3"/>
  <c r="F6" i="3"/>
  <c r="F7" i="3"/>
  <c r="F8" i="3"/>
  <c r="F9" i="3"/>
  <c r="F10" i="3"/>
  <c r="F11" i="3"/>
  <c r="F12" i="3"/>
  <c r="F13" i="3"/>
  <c r="F14" i="3"/>
  <c r="F15" i="3"/>
  <c r="AD4" i="3"/>
  <c r="AB3" i="3"/>
  <c r="Q3" i="3"/>
  <c r="F3" i="3"/>
  <c r="F2" i="1"/>
  <c r="W37" i="1" l="1"/>
  <c r="V37" i="1"/>
  <c r="X37" i="1" s="1"/>
  <c r="W36" i="1"/>
  <c r="X36" i="1" s="1"/>
  <c r="V36" i="1"/>
  <c r="W35" i="1"/>
  <c r="V35" i="1"/>
  <c r="W34" i="1"/>
  <c r="V34" i="1"/>
  <c r="W33" i="1"/>
  <c r="V33" i="1"/>
  <c r="X33" i="1" s="1"/>
  <c r="X32" i="1"/>
  <c r="W32" i="1"/>
  <c r="V32" i="1"/>
  <c r="W31" i="1"/>
  <c r="V31" i="1"/>
  <c r="W30" i="1"/>
  <c r="V30" i="1"/>
  <c r="X30" i="1" s="1"/>
  <c r="W29" i="1"/>
  <c r="V29" i="1"/>
  <c r="X29" i="1" s="1"/>
  <c r="W28" i="1"/>
  <c r="V28" i="1"/>
  <c r="X28" i="1" s="1"/>
  <c r="W27" i="1"/>
  <c r="X27" i="1" s="1"/>
  <c r="V27" i="1"/>
  <c r="W26" i="1"/>
  <c r="V26" i="1"/>
  <c r="X26" i="1" s="1"/>
  <c r="W25" i="1"/>
  <c r="V25" i="1"/>
  <c r="W24" i="1"/>
  <c r="V24" i="1"/>
  <c r="X24" i="1" s="1"/>
  <c r="W23" i="1"/>
  <c r="V23" i="1"/>
  <c r="W22" i="1"/>
  <c r="V22" i="1"/>
  <c r="X22" i="1" s="1"/>
  <c r="W21" i="1"/>
  <c r="V21" i="1"/>
  <c r="X21" i="1" s="1"/>
  <c r="W20" i="1"/>
  <c r="X20" i="1" s="1"/>
  <c r="V20" i="1"/>
  <c r="W19" i="1"/>
  <c r="V19" i="1"/>
  <c r="W18" i="1"/>
  <c r="V18" i="1"/>
  <c r="W17" i="1"/>
  <c r="V17" i="1"/>
  <c r="X17" i="1" s="1"/>
  <c r="X16" i="1"/>
  <c r="W16" i="1"/>
  <c r="V16" i="1"/>
  <c r="W15" i="1"/>
  <c r="V15" i="1"/>
  <c r="W14" i="1"/>
  <c r="V14" i="1"/>
  <c r="X14" i="1" s="1"/>
  <c r="W13" i="1"/>
  <c r="V13" i="1"/>
  <c r="X13" i="1" s="1"/>
  <c r="W12" i="1"/>
  <c r="V12" i="1"/>
  <c r="X12" i="1" s="1"/>
  <c r="W11" i="1"/>
  <c r="X11" i="1" s="1"/>
  <c r="V11" i="1"/>
  <c r="W10" i="1"/>
  <c r="V10" i="1"/>
  <c r="X10" i="1" s="1"/>
  <c r="W9" i="1"/>
  <c r="V9" i="1"/>
  <c r="W8" i="1"/>
  <c r="V8" i="1"/>
  <c r="X8" i="1" s="1"/>
  <c r="W7" i="1"/>
  <c r="V7" i="1"/>
  <c r="W6" i="1"/>
  <c r="V6" i="1"/>
  <c r="X6" i="1" s="1"/>
  <c r="W5" i="1"/>
  <c r="V5" i="1"/>
  <c r="X5" i="1" s="1"/>
  <c r="W4" i="1"/>
  <c r="X4" i="1" s="1"/>
  <c r="V4" i="1"/>
  <c r="W3" i="1"/>
  <c r="V3" i="1"/>
  <c r="W2" i="1"/>
  <c r="V2" i="1"/>
  <c r="X19" i="1" l="1"/>
  <c r="X35" i="1"/>
  <c r="X15" i="1"/>
  <c r="X31" i="1"/>
  <c r="X3" i="1"/>
  <c r="X2" i="1"/>
  <c r="X7" i="1"/>
  <c r="X9" i="1"/>
  <c r="X18" i="1"/>
  <c r="X23" i="1"/>
  <c r="X25" i="1"/>
  <c r="X34" i="1"/>
</calcChain>
</file>

<file path=xl/sharedStrings.xml><?xml version="1.0" encoding="utf-8"?>
<sst xmlns="http://schemas.openxmlformats.org/spreadsheetml/2006/main" count="431" uniqueCount="194">
  <si>
    <t>contam_level</t>
  </si>
  <si>
    <t>sample_bk</t>
  </si>
  <si>
    <t>sample_ak</t>
  </si>
  <si>
    <t>Dros_sech_plant1_bk</t>
  </si>
  <si>
    <t>skmer_dist_change_bk</t>
  </si>
  <si>
    <t>ucseq_Dros_sech_plant1_ak</t>
  </si>
  <si>
    <t>skmer_dist_change_ak</t>
  </si>
  <si>
    <t>Drosophila_sim_WXD1_downSmpld_bk</t>
  </si>
  <si>
    <t>skmer_dist_change_bk_closer_pair</t>
  </si>
  <si>
    <t>ucseq_Drosophila_sim_WXD1_downSmpld</t>
  </si>
  <si>
    <t>skmer_dist_change_ak_closer_pair</t>
  </si>
  <si>
    <t>mer_counts_bk</t>
  </si>
  <si>
    <t>Unique_bk</t>
  </si>
  <si>
    <t>Distinct_bk</t>
  </si>
  <si>
    <t>Total_bk</t>
  </si>
  <si>
    <t>Max_count_bk</t>
  </si>
  <si>
    <t>distinct_bac_kmers</t>
  </si>
  <si>
    <t>distinct_base_kmers</t>
  </si>
  <si>
    <t>kmers_from_bacteria_in_mix</t>
  </si>
  <si>
    <t>kmers_from_base_in_mix</t>
  </si>
  <si>
    <t>kmers_overlap</t>
  </si>
  <si>
    <t>mer_counts_ak</t>
  </si>
  <si>
    <t>Unique_ak</t>
  </si>
  <si>
    <t>Distinct_ak</t>
  </si>
  <si>
    <t>Total_ak</t>
  </si>
  <si>
    <t>Max_count_ak</t>
  </si>
  <si>
    <t>C_total</t>
  </si>
  <si>
    <t>U_total</t>
  </si>
  <si>
    <t>C_total_prct</t>
  </si>
  <si>
    <t>U_total_prct</t>
  </si>
  <si>
    <t>C_at_D</t>
  </si>
  <si>
    <t>C_at_D_prct</t>
  </si>
  <si>
    <t>Dros_base40_bac_bin_0_5_contam60p</t>
  </si>
  <si>
    <t>ucseq_Dros_base40_bac_bin_0_5_contam60p</t>
  </si>
  <si>
    <t>mer_counts_Dros_base40_bac_bin_0_5_contam60p.fq</t>
  </si>
  <si>
    <t>mer_counts_ucseq_Dros_base40_bac_bin_0_5_contam60p.fq</t>
  </si>
  <si>
    <t>Dros_base50_bac_bin_0_5_contam50p</t>
  </si>
  <si>
    <t>ucseq_Dros_base50_bac_bin_0_5_contam50p</t>
  </si>
  <si>
    <t>mer_counts_Dros_base50_bac_bin_0_5_contam50p.fq</t>
  </si>
  <si>
    <t>mer_counts_ucseq_Dros_base50_bac_bin_0_5_contam50p.fq</t>
  </si>
  <si>
    <t>Dros_base60_bac_bin_0_5_contam40p</t>
  </si>
  <si>
    <t>ucseq_Dros_base60_bac_bin_0_5_contam40p</t>
  </si>
  <si>
    <t>mer_counts_Dros_base60_bac_bin_0_5_contam40p.fq</t>
  </si>
  <si>
    <t>mer_counts_ucseq_Dros_base60_bac_bin_0_5_contam40p.fq</t>
  </si>
  <si>
    <t>Dros_base70_bac_bin_0_5_contam30p</t>
  </si>
  <si>
    <t>ucseq_Dros_base70_bac_bin_0_5_contam30p</t>
  </si>
  <si>
    <t>mer_counts_Dros_base70_bac_bin_0_5_contam30p.fq</t>
  </si>
  <si>
    <t>mer_counts_ucseq_Dros_base70_bac_bin_0_5_contam30p.fq</t>
  </si>
  <si>
    <t>Dros_base75_bac_bin_0_5_contam25p</t>
  </si>
  <si>
    <t>ucseq_Dros_base75_bac_bin_0_5_contam25p</t>
  </si>
  <si>
    <t>mer_counts_Dros_base75_bac_bin_0_5_contam25p.fq</t>
  </si>
  <si>
    <t>mer_counts_ucseq_Dros_base75_bac_bin_0_5_contam25p.fq</t>
  </si>
  <si>
    <t>Dros_base80_bac_bin_0_5_contam20p</t>
  </si>
  <si>
    <t>ucseq_Dros_base80_bac_bin_0_5_contam20p</t>
  </si>
  <si>
    <t>mer_counts_Dros_base80_bac_bin_0_5_contam20p.fq</t>
  </si>
  <si>
    <t>mer_counts_ucseq_Dros_base80_bac_bin_0_5_contam20p.fq</t>
  </si>
  <si>
    <t>Dros_base85_bac_bin_0_5_contam15p</t>
  </si>
  <si>
    <t>ucseq_Dros_base85_bac_bin_0_5_contam15p</t>
  </si>
  <si>
    <t>mer_counts_Dros_base85_bac_bin_0_5_contam15p.fq</t>
  </si>
  <si>
    <t>mer_counts_ucseq_Dros_base85_bac_bin_0_5_contam15p.fq</t>
  </si>
  <si>
    <t>Dros_base90_bac_bin_0_5_contam10p</t>
  </si>
  <si>
    <t>ucseq_Dros_base90_bac_bin_0_5_contam10p</t>
  </si>
  <si>
    <t>mer_counts_Dros_base90_bac_bin_0_5_contam10p.fq</t>
  </si>
  <si>
    <t>mer_counts_ucseq_Dros_base90_bac_bin_0_5_contam10p.fq</t>
  </si>
  <si>
    <t>Dros_base95_bac_bin_0_5_contam5p</t>
  </si>
  <si>
    <t>ucseq_Dros_base95_bac_bin_0_5_contam5p</t>
  </si>
  <si>
    <t>mer_counts_Dros_base95_bac_bin_0_5_contam5p.fq</t>
  </si>
  <si>
    <t>mer_counts_ucseq_Dros_base95_bac_bin_0_5_contam5p.fq</t>
  </si>
  <si>
    <t>Dros_base98_bac_bin_0_5_contam2p</t>
  </si>
  <si>
    <t>ucseq_Dros_base98_bac_bin_0_5_contam2p</t>
  </si>
  <si>
    <t>mer_counts_Dros_base98_bac_bin_0_5_contam2p.fq</t>
  </si>
  <si>
    <t>mer_counts_ucseq_Dros_base98_bac_bin_0_5_contam2p.fq</t>
  </si>
  <si>
    <t>Dros_base99_bac_bin_0_5_contam1p</t>
  </si>
  <si>
    <t>ucseq_Dros_base99_bac_bin_0_5_contam1p</t>
  </si>
  <si>
    <t>mer_counts_Dros_base99_bac_bin_0_5_contam1p.fq</t>
  </si>
  <si>
    <t>mer_counts_ucseq_Dros_base99_bac_bin_0_5_contam1p.fq</t>
  </si>
  <si>
    <t>Dros_sim_base100</t>
  </si>
  <si>
    <t>ucseq_Dros_sim_base100</t>
  </si>
  <si>
    <t>mer_counts_Dros_sim_base100.fq</t>
  </si>
  <si>
    <t>mer_counts_ucseq_Dros_sim_base100.fq</t>
  </si>
  <si>
    <t>Dros_base75_bac_bin_0_contam25p</t>
  </si>
  <si>
    <t>ucseq_Dros_base75_bac_bin_0_contam25p</t>
  </si>
  <si>
    <t>mer_counts_Dros_base75_bac_bin_0_contam25p.fq</t>
  </si>
  <si>
    <t>mer_counts_ucseq_Dros_base75_bac_bin_0_contam25p.fq</t>
  </si>
  <si>
    <t>Dros_base80_bac_bin_0_contam20p</t>
  </si>
  <si>
    <t>ucseq_Dros_base80_bac_bin_0_contam20p</t>
  </si>
  <si>
    <t>mer_counts_Dros_base80_bac_bin_0_contam20p.fq</t>
  </si>
  <si>
    <t>mer_counts_ucseq_Dros_base80_bac_bin_0_contam20p.fq</t>
  </si>
  <si>
    <t>Dros_base85_bac_bin_0_contam15p</t>
  </si>
  <si>
    <t>ucseq_Dros_base85_bac_bin_0_contam15p</t>
  </si>
  <si>
    <t>mer_counts_Dros_base85_bac_bin_0_contam15p.fq</t>
  </si>
  <si>
    <t>mer_counts_ucseq_Dros_base85_bac_bin_0_contam15p.fq</t>
  </si>
  <si>
    <t>Dros_base90_bac_bin_0_contam10p</t>
  </si>
  <si>
    <t>ucseq_Dros_base90_bac_bin_0_contam10p</t>
  </si>
  <si>
    <t>mer_counts_Dros_base90_bac_bin_0_contam10p.fq</t>
  </si>
  <si>
    <t>mer_counts_ucseq_Dros_base90_bac_bin_0_contam10p.fq</t>
  </si>
  <si>
    <t>Dros_base95_bac_bin_0_contam5p</t>
  </si>
  <si>
    <t>ucseq_Dros_base95_bac_bin_0_contam5p</t>
  </si>
  <si>
    <t>mer_counts_Dros_base95_bac_bin_0_contam5p.fq</t>
  </si>
  <si>
    <t>mer_counts_ucseq_Dros_base95_bac_bin_0_contam5p.fq</t>
  </si>
  <si>
    <t>Dros_base98_bac_bin_0_contam2p</t>
  </si>
  <si>
    <t>ucseq_Dros_base98_bac_bin_0_contam2p</t>
  </si>
  <si>
    <t>mer_counts_Dros_base98_bac_bin_0_contam2p.fq</t>
  </si>
  <si>
    <t>mer_counts_ucseq_Dros_base98_bac_bin_0_contam2p.fq</t>
  </si>
  <si>
    <t>Dros_base99_bac_bin_0_contam1p</t>
  </si>
  <si>
    <t>ucseq_Dros_base99_bac_bin_0_contam1p</t>
  </si>
  <si>
    <t>mer_counts_Dros_base99_bac_bin_0_contam1p.fq</t>
  </si>
  <si>
    <t>mer_counts_ucseq_Dros_base99_bac_bin_0_contam1p.fq</t>
  </si>
  <si>
    <t>Dros_base75_bac_bin_5_15_contam25p</t>
  </si>
  <si>
    <t>ucseq_Dros_base75_bac_bin_5_15_contam25p</t>
  </si>
  <si>
    <t>mer_counts_Dros_base75_bac_bin_5_15_contam25p.fq</t>
  </si>
  <si>
    <t>mer_counts_ucseq_Dros_base75_bac_bin_5_15_contam25p.fq</t>
  </si>
  <si>
    <t>Dros_base80_bac_bin_5_15_contam20p</t>
  </si>
  <si>
    <t>ucseq_Dros_base80_bac_bin_5_15_contam20p</t>
  </si>
  <si>
    <t>mer_counts_Dros_base80_bac_bin_5_15_contam20p.fq</t>
  </si>
  <si>
    <t>mer_counts_ucseq_Dros_base80_bac_bin_5_15_contam20p.fq</t>
  </si>
  <si>
    <t>Dros_base85_bac_bin_5_15_contam15p</t>
  </si>
  <si>
    <t>ucseq_Dros_base85_bac_bin_5_15_contam15p</t>
  </si>
  <si>
    <t>mer_counts_Dros_base85_bac_bin_5_15_contam15p.fq</t>
  </si>
  <si>
    <t>mer_counts_ucseq_Dros_base85_bac_bin_5_15_contam15p.fq</t>
  </si>
  <si>
    <t>Dros_base90_bac_bin_5_15_contam10p</t>
  </si>
  <si>
    <t>ucseq_Dros_base90_bac_bin_5_15_contam10p</t>
  </si>
  <si>
    <t>mer_counts_Dros_base90_bac_bin_5_15_contam10p.fq</t>
  </si>
  <si>
    <t>mer_counts_ucseq_Dros_base90_bac_bin_5_15_contam10p.fq</t>
  </si>
  <si>
    <t>Dros_base95_bac_bin_5_15_contam5p</t>
  </si>
  <si>
    <t>ucseq_Dros_base95_bac_bin_5_15_contam5p</t>
  </si>
  <si>
    <t>mer_counts_Dros_base95_bac_bin_5_15_contam5p.fq</t>
  </si>
  <si>
    <t>mer_counts_ucseq_Dros_base95_bac_bin_5_15_contam5p.fq</t>
  </si>
  <si>
    <t>Dros_base98_bac_bin_5_15_contam2p</t>
  </si>
  <si>
    <t>ucseq_Dros_base98_bac_bin_5_15_contam2p</t>
  </si>
  <si>
    <t>mer_counts_Dros_base98_bac_bin_5_15_contam2p.fq</t>
  </si>
  <si>
    <t>mer_counts_ucseq_Dros_base98_bac_bin_5_15_contam2p.fq</t>
  </si>
  <si>
    <t>Dros_base99_bac_bin_5_15_contam1p</t>
  </si>
  <si>
    <t>ucseq_Dros_base99_bac_bin_5_15_contam1p</t>
  </si>
  <si>
    <t>mer_counts_Dros_base99_bac_bin_5_15_contam1p.fq</t>
  </si>
  <si>
    <t>mer_counts_ucseq_Dros_base99_bac_bin_5_15_contam1p.fq</t>
  </si>
  <si>
    <t>Dros_base75_bac_bin15_25_contam25p</t>
  </si>
  <si>
    <t>ucseq_Dros_base75_bac_bin15_25_contam25p</t>
  </si>
  <si>
    <t>mer_counts_Dros_base75_bac_bin15_25_contam25p.fq</t>
  </si>
  <si>
    <t>mer_counts_ucseq_Dros_base75_bac_bin15_25_contam25p.fq</t>
  </si>
  <si>
    <t>Dros_base80_bac_bin15_25_contam20p</t>
  </si>
  <si>
    <t>ucseq_Dros_base80_bac_bin15_25_contam20p</t>
  </si>
  <si>
    <t>mer_counts_Dros_base80_bac_bin15_25_contam20p.fq</t>
  </si>
  <si>
    <t>mer_counts_ucseq_Dros_base80_bac_bin15_25_contam20p.fq</t>
  </si>
  <si>
    <t>Dros_base85_bac_bin15_25_contam15p</t>
  </si>
  <si>
    <t>ucseq_Dros_base85_bac_bin15_25_contam15p</t>
  </si>
  <si>
    <t>mer_counts_Dros_base85_bac_bin15_25_contam15p.fq</t>
  </si>
  <si>
    <t>mer_counts_ucseq_Dros_base85_bac_bin15_25_contam15p.fq</t>
  </si>
  <si>
    <t>Dros_base90_bac_bin15_25_contam10p</t>
  </si>
  <si>
    <t>ucseq_Dros_base90_bac_bin15_25_contam10p</t>
  </si>
  <si>
    <t>mer_counts_Dros_base90_bac_bin15_25_contam10p.fq</t>
  </si>
  <si>
    <t>mer_counts_ucseq_Dros_base90_bac_bin15_25_contam10p.fq</t>
  </si>
  <si>
    <t>Dros_base95_bac_bin15_25_contam5p</t>
  </si>
  <si>
    <t>ucseq_Dros_base95_bac_bin15_25_contam5p</t>
  </si>
  <si>
    <t>mer_counts_Dros_base95_bac_bin15_25_contam5p.fq</t>
  </si>
  <si>
    <t>mer_counts_ucseq_Dros_base95_bac_bin15_25_contam5p.fq</t>
  </si>
  <si>
    <t>Dros_base98_bac_bin15_25_contam2p</t>
  </si>
  <si>
    <t>ucseq_Dros_base98_bac_bin15_25_contam2p</t>
  </si>
  <si>
    <t>mer_counts_Dros_base98_bac_bin15_25_contam2p.fq</t>
  </si>
  <si>
    <t>mer_counts_ucseq_Dros_base98_bac_bin15_25_contam2p.fq</t>
  </si>
  <si>
    <t>Dros_base99_bac_bin_15_25_contam1p</t>
  </si>
  <si>
    <t>ucseq_Dros_base99_bac_bin_15_25_contam1p</t>
  </si>
  <si>
    <t>mer_counts_Dros_base99_bac_bin_15_25_contam1p.fq</t>
  </si>
  <si>
    <t>mer_counts_ucseq_Dros_base99_bac_bin_15_25_contam1p.fq</t>
  </si>
  <si>
    <t>bin</t>
  </si>
  <si>
    <t>0-5</t>
  </si>
  <si>
    <t>0-0</t>
  </si>
  <si>
    <t>5-15</t>
  </si>
  <si>
    <t>15-25</t>
  </si>
  <si>
    <t>k = 35, conf = 0.0</t>
  </si>
  <si>
    <t>k = 32, conf = 0.0</t>
  </si>
  <si>
    <t>k = 29, conf = 0.0</t>
  </si>
  <si>
    <t>k = 28, conf = 0.0</t>
  </si>
  <si>
    <t>before_kraken</t>
  </si>
  <si>
    <t>Drosophila_sechellia</t>
  </si>
  <si>
    <t>GCF_000005215.3_dsec_caf1_genomic.fna.gz</t>
  </si>
  <si>
    <t>Drosophila_simulans_w501</t>
  </si>
  <si>
    <t>GCF_000754195.2_ASM75419v2_genomic.fna.gz</t>
  </si>
  <si>
    <t>Strain: w501</t>
  </si>
  <si>
    <t>https://www.ncbi.nlm.nih.gov/assembly/GCF_000754195.2/</t>
  </si>
  <si>
    <t>Drosophila_simulans_WXD1</t>
  </si>
  <si>
    <t>GCA_004382185.1_ASM438218v1_genomic.fna.gz</t>
  </si>
  <si>
    <t>Strain: WXD1</t>
  </si>
  <si>
    <t>https://www.ncbi.nlm.nih.gov/assembly/GCA_004382185.1/</t>
  </si>
  <si>
    <t>Drosophila_yakuba</t>
  </si>
  <si>
    <t>GCF_000005975.2_dyak_caf1_genomic.fna.gz</t>
  </si>
  <si>
    <t>species</t>
  </si>
  <si>
    <t>genome_size</t>
  </si>
  <si>
    <t>filename</t>
  </si>
  <si>
    <t>skmer_distance</t>
  </si>
  <si>
    <t>comments</t>
  </si>
  <si>
    <t>ucseq_Dros_sech_plant1</t>
  </si>
  <si>
    <t>ucseq_Drosophila_yakuba_downSmpld</t>
  </si>
  <si>
    <t>Drosophila_yakuba_downSmpld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</si>
</sst>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0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 Regular"/>
    </font>
    <font>
      <sz val="11"/>
      <color theme="1"/>
      <name val="Menlo Regular"/>
    </font>
    <font>
      <b/>
      <sz val="11"/>
      <color theme="1"/>
      <name val="Menlo Regula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49" fontId="0" fillId="0" borderId="0" xfId="0" applyNumberFormat="1"/>
    <xf numFmtId="49" fontId="0" fillId="5" borderId="0" xfId="0" applyNumberFormat="1" applyFill="1"/>
    <xf numFmtId="49" fontId="0" fillId="0" borderId="0" xfId="0" applyNumberForma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3" fontId="2" fillId="0" borderId="0" xfId="0" applyNumberFormat="1" applyFont="1"/>
    <xf numFmtId="0" fontId="3" fillId="0" borderId="0" xfId="0" applyFont="1" applyFill="1"/>
    <xf numFmtId="165" fontId="2" fillId="6" borderId="0" xfId="0" applyNumberFormat="1" applyFont="1" applyFill="1"/>
    <xf numFmtId="0" fontId="0" fillId="7" borderId="0" xfId="0" applyFill="1"/>
    <xf numFmtId="49" fontId="0" fillId="8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 applyFill="1"/>
    <xf numFmtId="0" fontId="1" fillId="0" borderId="0" xfId="0" applyFont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A7A8-FF69-9049-9F7F-4270382BC95D}">
  <dimension ref="A1:AJ37"/>
  <sheetViews>
    <sheetView zoomScale="60" zoomScaleNormal="60" workbookViewId="0">
      <selection activeCell="G41" sqref="G41"/>
    </sheetView>
  </sheetViews>
  <sheetFormatPr baseColWidth="10" defaultRowHeight="16"/>
  <cols>
    <col min="1" max="1" width="10.83203125" style="6"/>
    <col min="3" max="3" width="36.33203125" customWidth="1"/>
    <col min="8" max="8" width="25.83203125" customWidth="1"/>
  </cols>
  <sheetData>
    <row r="1" spans="1:36">
      <c r="A1" s="6" t="s">
        <v>164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L1" s="2" t="s">
        <v>9</v>
      </c>
      <c r="M1" s="2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s="3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 s="6" t="s">
        <v>165</v>
      </c>
      <c r="B2">
        <v>60</v>
      </c>
      <c r="C2" t="s">
        <v>32</v>
      </c>
      <c r="D2" t="s">
        <v>33</v>
      </c>
      <c r="E2">
        <v>4.0148600778859699E-2</v>
      </c>
      <c r="F2">
        <f>(E2-$E$13)/$E$13</f>
        <v>0.89243831902549731</v>
      </c>
      <c r="G2">
        <v>2.2901785646390099E-2</v>
      </c>
      <c r="H2">
        <f>(G2-$E$13)/$E$13</f>
        <v>7.9495073067592237E-2</v>
      </c>
      <c r="J2">
        <v>2.1406951249579399E-2</v>
      </c>
      <c r="K2">
        <f>(J2-$J$13)/$J$13</f>
        <v>10.069209146992463</v>
      </c>
      <c r="L2">
        <v>3.9571459064884299E-3</v>
      </c>
      <c r="M2">
        <f>(L2-$J$13)/$J$13</f>
        <v>1.0461800072976826</v>
      </c>
      <c r="O2" t="s">
        <v>34</v>
      </c>
      <c r="P2">
        <v>54807206</v>
      </c>
      <c r="Q2">
        <v>73210468</v>
      </c>
      <c r="R2">
        <v>98782080</v>
      </c>
      <c r="S2">
        <v>184</v>
      </c>
      <c r="T2">
        <v>39334986</v>
      </c>
      <c r="U2">
        <v>33875490</v>
      </c>
      <c r="V2">
        <f>Q2-U2</f>
        <v>39334978</v>
      </c>
      <c r="W2">
        <f>Q2-T2</f>
        <v>33875482</v>
      </c>
      <c r="X2" s="3">
        <f>Q2-V2-W2</f>
        <v>8</v>
      </c>
      <c r="Y2" t="s">
        <v>35</v>
      </c>
      <c r="Z2">
        <v>29986927</v>
      </c>
      <c r="AA2">
        <v>35322481</v>
      </c>
      <c r="AB2">
        <v>41598960</v>
      </c>
      <c r="AC2">
        <v>135</v>
      </c>
      <c r="AE2">
        <v>464230</v>
      </c>
      <c r="AF2">
        <v>346658</v>
      </c>
      <c r="AG2">
        <v>56.39</v>
      </c>
      <c r="AH2">
        <v>42.11</v>
      </c>
      <c r="AI2">
        <v>462799</v>
      </c>
      <c r="AJ2">
        <v>56.22</v>
      </c>
    </row>
    <row r="3" spans="1:36">
      <c r="A3" s="6" t="s">
        <v>165</v>
      </c>
      <c r="B3">
        <v>50</v>
      </c>
      <c r="C3" t="s">
        <v>36</v>
      </c>
      <c r="D3" t="s">
        <v>37</v>
      </c>
      <c r="E3">
        <v>3.4461882553799103E-2</v>
      </c>
      <c r="F3">
        <f t="shared" ref="F3:F13" si="0">(E3-$E$13)/$E$13</f>
        <v>0.62439003664869397</v>
      </c>
      <c r="G3">
        <v>2.2081024666653001E-2</v>
      </c>
      <c r="H3">
        <f t="shared" ref="H3:H13" si="1">(G3-$E$13)/$E$13</f>
        <v>4.0807808787307456E-2</v>
      </c>
      <c r="J3">
        <v>1.5437018807109199E-2</v>
      </c>
      <c r="K3">
        <f t="shared" ref="K3:K13" si="2">(J3-$J$13)/$J$13</f>
        <v>6.9822478123924894</v>
      </c>
      <c r="L3">
        <v>2.92777516112541E-3</v>
      </c>
      <c r="M3">
        <f t="shared" ref="M3:M13" si="3">(L3-$J$13)/$J$13</f>
        <v>0.51390803931052398</v>
      </c>
      <c r="O3" t="s">
        <v>38</v>
      </c>
      <c r="P3">
        <v>57967386</v>
      </c>
      <c r="Q3">
        <v>75604061</v>
      </c>
      <c r="R3">
        <v>98782080</v>
      </c>
      <c r="S3">
        <v>276</v>
      </c>
      <c r="T3">
        <v>34778575</v>
      </c>
      <c r="U3">
        <v>40825489</v>
      </c>
      <c r="V3">
        <f t="shared" ref="V3:V37" si="4">Q3-U3</f>
        <v>34778572</v>
      </c>
      <c r="W3">
        <f t="shared" ref="W3:W12" si="5">Q3-T3</f>
        <v>40825486</v>
      </c>
      <c r="X3" s="3">
        <f t="shared" ref="X3:X37" si="6">Q3-V3-W3</f>
        <v>3</v>
      </c>
      <c r="Y3" t="s">
        <v>39</v>
      </c>
      <c r="Z3">
        <v>34344274</v>
      </c>
      <c r="AA3">
        <v>41697650</v>
      </c>
      <c r="AB3">
        <v>50500920</v>
      </c>
      <c r="AC3">
        <v>176</v>
      </c>
      <c r="AE3">
        <v>392014</v>
      </c>
      <c r="AF3">
        <v>420841</v>
      </c>
      <c r="AG3">
        <v>47.62</v>
      </c>
      <c r="AH3">
        <v>51.12</v>
      </c>
      <c r="AI3">
        <v>390327</v>
      </c>
      <c r="AJ3">
        <v>47.42</v>
      </c>
    </row>
    <row r="4" spans="1:36">
      <c r="A4" s="6" t="s">
        <v>165</v>
      </c>
      <c r="B4">
        <v>40</v>
      </c>
      <c r="C4" t="s">
        <v>40</v>
      </c>
      <c r="D4" t="s">
        <v>41</v>
      </c>
      <c r="E4">
        <v>3.00479658265627E-2</v>
      </c>
      <c r="F4">
        <f t="shared" si="0"/>
        <v>0.41633633142447346</v>
      </c>
      <c r="G4">
        <v>2.1565543879700999E-2</v>
      </c>
      <c r="H4">
        <f t="shared" si="1"/>
        <v>1.6510185083742506E-2</v>
      </c>
      <c r="J4">
        <v>1.09541135106828E-2</v>
      </c>
      <c r="K4">
        <f t="shared" si="2"/>
        <v>4.6642056150815092</v>
      </c>
      <c r="L4">
        <v>2.3877224182550201E-3</v>
      </c>
      <c r="M4">
        <f t="shared" si="3"/>
        <v>0.23465497372713123</v>
      </c>
      <c r="O4" t="s">
        <v>42</v>
      </c>
      <c r="P4">
        <v>59682005</v>
      </c>
      <c r="Q4">
        <v>76927657</v>
      </c>
      <c r="R4">
        <v>98782080</v>
      </c>
      <c r="S4">
        <v>316</v>
      </c>
      <c r="T4">
        <v>29582923</v>
      </c>
      <c r="U4">
        <v>47344738</v>
      </c>
      <c r="V4">
        <f t="shared" si="4"/>
        <v>29582919</v>
      </c>
      <c r="W4">
        <f t="shared" si="5"/>
        <v>47344734</v>
      </c>
      <c r="X4" s="3">
        <f t="shared" si="6"/>
        <v>4</v>
      </c>
      <c r="Y4" t="s">
        <v>43</v>
      </c>
      <c r="Z4">
        <v>38005807</v>
      </c>
      <c r="AA4">
        <v>47628650</v>
      </c>
      <c r="AB4">
        <v>59394840</v>
      </c>
      <c r="AC4">
        <v>218</v>
      </c>
      <c r="AE4">
        <v>319876</v>
      </c>
      <c r="AF4">
        <v>494957</v>
      </c>
      <c r="AG4">
        <v>38.86</v>
      </c>
      <c r="AH4">
        <v>60.13</v>
      </c>
      <c r="AI4">
        <v>318120</v>
      </c>
      <c r="AJ4">
        <v>38.65</v>
      </c>
    </row>
    <row r="5" spans="1:36">
      <c r="A5" s="6" t="s">
        <v>165</v>
      </c>
      <c r="B5">
        <v>30</v>
      </c>
      <c r="C5" t="s">
        <v>44</v>
      </c>
      <c r="D5" t="s">
        <v>45</v>
      </c>
      <c r="E5">
        <v>2.66106406359265E-2</v>
      </c>
      <c r="F5">
        <f t="shared" si="0"/>
        <v>0.25431509582672523</v>
      </c>
      <c r="G5">
        <v>2.1330181535594801E-2</v>
      </c>
      <c r="H5">
        <f t="shared" si="1"/>
        <v>5.4161815518245469E-3</v>
      </c>
      <c r="J5">
        <v>7.4316767023709903E-3</v>
      </c>
      <c r="K5">
        <f t="shared" si="2"/>
        <v>2.842807075715279</v>
      </c>
      <c r="L5">
        <v>2.1014387261617498E-3</v>
      </c>
      <c r="M5">
        <f t="shared" si="3"/>
        <v>8.6622027502905846E-2</v>
      </c>
      <c r="O5" t="s">
        <v>46</v>
      </c>
      <c r="P5">
        <v>59792193</v>
      </c>
      <c r="Q5">
        <v>77080238</v>
      </c>
      <c r="R5">
        <v>98782080</v>
      </c>
      <c r="S5">
        <v>338</v>
      </c>
      <c r="T5">
        <v>23687285</v>
      </c>
      <c r="U5">
        <v>53392953</v>
      </c>
      <c r="V5">
        <f t="shared" si="4"/>
        <v>23687285</v>
      </c>
      <c r="W5">
        <f t="shared" si="5"/>
        <v>53392953</v>
      </c>
      <c r="X5" s="3">
        <f t="shared" si="6"/>
        <v>0</v>
      </c>
      <c r="Y5" t="s">
        <v>47</v>
      </c>
      <c r="Z5">
        <v>40954224</v>
      </c>
      <c r="AA5">
        <v>53078959</v>
      </c>
      <c r="AB5">
        <v>68298720</v>
      </c>
      <c r="AC5">
        <v>244</v>
      </c>
      <c r="AE5">
        <v>247768</v>
      </c>
      <c r="AF5">
        <v>569156</v>
      </c>
      <c r="AG5">
        <v>30.1</v>
      </c>
      <c r="AH5">
        <v>69.14</v>
      </c>
      <c r="AI5">
        <v>245825</v>
      </c>
      <c r="AJ5">
        <v>29.86</v>
      </c>
    </row>
    <row r="6" spans="1:36">
      <c r="A6" s="6" t="s">
        <v>165</v>
      </c>
      <c r="B6">
        <v>25</v>
      </c>
      <c r="C6" t="s">
        <v>48</v>
      </c>
      <c r="D6" t="s">
        <v>49</v>
      </c>
      <c r="E6">
        <v>2.5123940735912498E-2</v>
      </c>
      <c r="F6">
        <f t="shared" si="0"/>
        <v>0.18423823623267135</v>
      </c>
      <c r="G6">
        <v>2.1273123048422899E-2</v>
      </c>
      <c r="H6">
        <f t="shared" si="1"/>
        <v>2.7266814084823308E-3</v>
      </c>
      <c r="I6" s="4"/>
      <c r="J6">
        <v>5.9316983820905103E-3</v>
      </c>
      <c r="K6">
        <f t="shared" si="2"/>
        <v>2.067191083061243</v>
      </c>
      <c r="L6">
        <v>2.0519586106508801E-3</v>
      </c>
      <c r="M6">
        <f t="shared" si="3"/>
        <v>6.1036611774081602E-2</v>
      </c>
      <c r="O6" t="s">
        <v>50</v>
      </c>
      <c r="P6">
        <v>59169986</v>
      </c>
      <c r="Q6">
        <v>76686559</v>
      </c>
      <c r="R6">
        <v>98782080</v>
      </c>
      <c r="S6">
        <v>341</v>
      </c>
      <c r="T6">
        <v>20422289</v>
      </c>
      <c r="U6">
        <v>56264271</v>
      </c>
      <c r="V6">
        <f t="shared" si="4"/>
        <v>20422288</v>
      </c>
      <c r="W6">
        <f t="shared" si="5"/>
        <v>56264270</v>
      </c>
      <c r="X6" s="3">
        <f t="shared" si="6"/>
        <v>1</v>
      </c>
      <c r="Y6" t="s">
        <v>51</v>
      </c>
      <c r="Z6">
        <v>42186542</v>
      </c>
      <c r="AA6">
        <v>55642687</v>
      </c>
      <c r="AB6">
        <v>72750480</v>
      </c>
      <c r="AC6">
        <v>254</v>
      </c>
      <c r="AE6">
        <v>211528</v>
      </c>
      <c r="AF6">
        <v>606254</v>
      </c>
      <c r="AG6">
        <v>25.7</v>
      </c>
      <c r="AH6">
        <v>73.650000000000006</v>
      </c>
      <c r="AI6">
        <v>209436</v>
      </c>
      <c r="AJ6">
        <v>25.439999999999898</v>
      </c>
    </row>
    <row r="7" spans="1:36">
      <c r="A7" s="6" t="s">
        <v>165</v>
      </c>
      <c r="B7">
        <v>20</v>
      </c>
      <c r="C7" t="s">
        <v>52</v>
      </c>
      <c r="D7" t="s">
        <v>53</v>
      </c>
      <c r="E7">
        <v>2.38508234015656E-2</v>
      </c>
      <c r="F7">
        <f t="shared" si="0"/>
        <v>0.12422877185795561</v>
      </c>
      <c r="G7">
        <v>2.1269759204598199E-2</v>
      </c>
      <c r="H7">
        <f t="shared" si="1"/>
        <v>2.5681237793349601E-3</v>
      </c>
      <c r="J7">
        <v>4.5812350645163501E-3</v>
      </c>
      <c r="K7">
        <f t="shared" si="2"/>
        <v>1.3688870259684149</v>
      </c>
      <c r="L7">
        <v>1.99292213096635E-3</v>
      </c>
      <c r="M7">
        <f t="shared" si="3"/>
        <v>3.0509745369269523E-2</v>
      </c>
      <c r="O7" t="s">
        <v>54</v>
      </c>
      <c r="P7">
        <v>58064910</v>
      </c>
      <c r="Q7">
        <v>75957192</v>
      </c>
      <c r="R7">
        <v>98782080</v>
      </c>
      <c r="S7">
        <v>398</v>
      </c>
      <c r="T7">
        <v>16928010</v>
      </c>
      <c r="U7">
        <v>59029187</v>
      </c>
      <c r="V7">
        <f t="shared" si="4"/>
        <v>16928005</v>
      </c>
      <c r="W7">
        <f t="shared" si="5"/>
        <v>59029182</v>
      </c>
      <c r="X7" s="3">
        <f t="shared" si="6"/>
        <v>5</v>
      </c>
      <c r="Y7" t="s">
        <v>55</v>
      </c>
      <c r="Z7">
        <v>43245503</v>
      </c>
      <c r="AA7">
        <v>58077055</v>
      </c>
      <c r="AB7">
        <v>77188680</v>
      </c>
      <c r="AC7">
        <v>263</v>
      </c>
      <c r="AE7">
        <v>175563</v>
      </c>
      <c r="AF7">
        <v>643239</v>
      </c>
      <c r="AG7">
        <v>21.33</v>
      </c>
      <c r="AH7">
        <v>78.14</v>
      </c>
      <c r="AI7">
        <v>173384</v>
      </c>
      <c r="AJ7">
        <v>21.06</v>
      </c>
    </row>
    <row r="8" spans="1:36">
      <c r="A8" s="6" t="s">
        <v>165</v>
      </c>
      <c r="B8">
        <v>15</v>
      </c>
      <c r="C8" t="s">
        <v>56</v>
      </c>
      <c r="D8" t="s">
        <v>57</v>
      </c>
      <c r="E8">
        <v>2.2742287025335199E-2</v>
      </c>
      <c r="F8">
        <f t="shared" si="0"/>
        <v>7.1976970407462829E-2</v>
      </c>
      <c r="G8">
        <v>2.1229920819818199E-2</v>
      </c>
      <c r="H8">
        <f t="shared" si="1"/>
        <v>6.903077542880408E-4</v>
      </c>
      <c r="J8">
        <v>3.46836760852686E-3</v>
      </c>
      <c r="K8">
        <f t="shared" si="2"/>
        <v>0.79344017790446519</v>
      </c>
      <c r="L8">
        <v>1.9315493897581399E-3</v>
      </c>
      <c r="M8">
        <f t="shared" si="3"/>
        <v>-1.225166362790803E-3</v>
      </c>
      <c r="O8" t="s">
        <v>58</v>
      </c>
      <c r="P8">
        <v>56423680</v>
      </c>
      <c r="Q8">
        <v>74891098</v>
      </c>
      <c r="R8">
        <v>98782080</v>
      </c>
      <c r="S8">
        <v>483</v>
      </c>
      <c r="T8">
        <v>13177394</v>
      </c>
      <c r="U8">
        <v>61713709</v>
      </c>
      <c r="V8">
        <f t="shared" si="4"/>
        <v>13177389</v>
      </c>
      <c r="W8">
        <f t="shared" si="5"/>
        <v>61713704</v>
      </c>
      <c r="X8" s="3">
        <f t="shared" si="6"/>
        <v>5</v>
      </c>
      <c r="Y8" t="s">
        <v>59</v>
      </c>
      <c r="Z8">
        <v>44183075</v>
      </c>
      <c r="AA8">
        <v>60435789</v>
      </c>
      <c r="AB8">
        <v>81626880</v>
      </c>
      <c r="AC8">
        <v>301</v>
      </c>
      <c r="AE8">
        <v>139556</v>
      </c>
      <c r="AF8">
        <v>680224</v>
      </c>
      <c r="AG8">
        <v>16.95</v>
      </c>
      <c r="AH8">
        <v>82.63</v>
      </c>
      <c r="AI8">
        <v>137277</v>
      </c>
      <c r="AJ8">
        <v>16.68</v>
      </c>
    </row>
    <row r="9" spans="1:36">
      <c r="A9" s="6" t="s">
        <v>165</v>
      </c>
      <c r="B9">
        <v>10</v>
      </c>
      <c r="C9" t="s">
        <v>60</v>
      </c>
      <c r="D9" t="s">
        <v>61</v>
      </c>
      <c r="E9">
        <v>2.1929424620068499E-2</v>
      </c>
      <c r="F9">
        <f t="shared" si="0"/>
        <v>3.3662012127972166E-2</v>
      </c>
      <c r="G9">
        <v>2.12373049337015E-2</v>
      </c>
      <c r="H9">
        <f t="shared" si="1"/>
        <v>1.0383642193632944E-3</v>
      </c>
      <c r="J9">
        <v>2.6338135362946602E-3</v>
      </c>
      <c r="K9">
        <f t="shared" si="2"/>
        <v>0.36190495075744317</v>
      </c>
      <c r="L9">
        <v>1.91153295707202E-3</v>
      </c>
      <c r="M9">
        <f t="shared" si="3"/>
        <v>-1.1575359493805214E-2</v>
      </c>
      <c r="O9" t="s">
        <v>62</v>
      </c>
      <c r="P9">
        <v>54134225</v>
      </c>
      <c r="Q9">
        <v>73407413</v>
      </c>
      <c r="R9">
        <v>98782080</v>
      </c>
      <c r="S9">
        <v>475</v>
      </c>
      <c r="T9">
        <v>9108909</v>
      </c>
      <c r="U9">
        <v>64298504</v>
      </c>
      <c r="V9">
        <f t="shared" si="4"/>
        <v>9108909</v>
      </c>
      <c r="W9">
        <f t="shared" si="5"/>
        <v>64298504</v>
      </c>
      <c r="X9" s="3">
        <f t="shared" si="6"/>
        <v>0</v>
      </c>
      <c r="Y9" t="s">
        <v>63</v>
      </c>
      <c r="Z9">
        <v>44982769</v>
      </c>
      <c r="AA9">
        <v>62706155</v>
      </c>
      <c r="AB9">
        <v>86118840</v>
      </c>
      <c r="AC9">
        <v>298</v>
      </c>
      <c r="AE9">
        <v>103210</v>
      </c>
      <c r="AF9">
        <v>717657</v>
      </c>
      <c r="AG9">
        <v>12.54</v>
      </c>
      <c r="AH9">
        <v>87.18</v>
      </c>
      <c r="AI9">
        <v>100862</v>
      </c>
      <c r="AJ9">
        <v>12.25</v>
      </c>
    </row>
    <row r="10" spans="1:36">
      <c r="A10" s="6" t="s">
        <v>165</v>
      </c>
      <c r="B10">
        <v>5</v>
      </c>
      <c r="C10" t="s">
        <v>64</v>
      </c>
      <c r="D10" t="s">
        <v>65</v>
      </c>
      <c r="E10">
        <v>2.1416711369705799E-2</v>
      </c>
      <c r="F10">
        <f t="shared" si="0"/>
        <v>9.494838606712375E-3</v>
      </c>
      <c r="G10">
        <v>2.12513284509489E-2</v>
      </c>
      <c r="H10">
        <f t="shared" si="1"/>
        <v>1.6993745881347985E-3</v>
      </c>
      <c r="J10">
        <v>2.1197837735438198E-3</v>
      </c>
      <c r="K10">
        <f t="shared" si="2"/>
        <v>9.6107972695012964E-2</v>
      </c>
      <c r="L10">
        <v>1.9098708551397101E-3</v>
      </c>
      <c r="M10">
        <f t="shared" si="3"/>
        <v>-1.2434807142275043E-2</v>
      </c>
      <c r="O10" t="s">
        <v>66</v>
      </c>
      <c r="P10">
        <v>51185066</v>
      </c>
      <c r="Q10">
        <v>71530097</v>
      </c>
      <c r="R10">
        <v>98782080</v>
      </c>
      <c r="S10">
        <v>498</v>
      </c>
      <c r="T10">
        <v>4743055</v>
      </c>
      <c r="U10">
        <v>66787042</v>
      </c>
      <c r="V10">
        <f t="shared" si="4"/>
        <v>4743055</v>
      </c>
      <c r="W10">
        <f t="shared" si="5"/>
        <v>66787042</v>
      </c>
      <c r="X10" s="3">
        <f t="shared" si="6"/>
        <v>0</v>
      </c>
      <c r="Y10" t="s">
        <v>67</v>
      </c>
      <c r="Z10">
        <v>45625309</v>
      </c>
      <c r="AA10">
        <v>64843572</v>
      </c>
      <c r="AB10">
        <v>90562680</v>
      </c>
      <c r="AC10">
        <v>319</v>
      </c>
      <c r="AE10">
        <v>67111</v>
      </c>
      <c r="AF10">
        <v>754689</v>
      </c>
      <c r="AG10">
        <v>8.15</v>
      </c>
      <c r="AH10">
        <v>91.68</v>
      </c>
      <c r="AI10">
        <v>64676</v>
      </c>
      <c r="AJ10">
        <v>7.8599999999999897</v>
      </c>
    </row>
    <row r="11" spans="1:36">
      <c r="A11" s="6" t="s">
        <v>165</v>
      </c>
      <c r="B11">
        <v>2</v>
      </c>
      <c r="C11" t="s">
        <v>68</v>
      </c>
      <c r="D11" t="s">
        <v>69</v>
      </c>
      <c r="E11">
        <v>2.1250394341814902E-2</v>
      </c>
      <c r="F11">
        <f t="shared" si="0"/>
        <v>1.6553445625539221E-3</v>
      </c>
      <c r="G11">
        <v>2.1252699078587501E-2</v>
      </c>
      <c r="H11">
        <f t="shared" si="1"/>
        <v>1.7639802833292974E-3</v>
      </c>
      <c r="J11">
        <v>1.9731437137228101E-3</v>
      </c>
      <c r="K11">
        <f t="shared" si="2"/>
        <v>2.0282626406239859E-2</v>
      </c>
      <c r="L11">
        <v>1.9197296770678801E-3</v>
      </c>
      <c r="M11">
        <f t="shared" si="3"/>
        <v>-7.3369601582018874E-3</v>
      </c>
      <c r="O11" t="s">
        <v>70</v>
      </c>
      <c r="P11">
        <v>49038490</v>
      </c>
      <c r="Q11">
        <v>70187507</v>
      </c>
      <c r="R11">
        <v>98782080</v>
      </c>
      <c r="S11">
        <v>470</v>
      </c>
      <c r="T11">
        <v>1943927</v>
      </c>
      <c r="U11">
        <v>68243580</v>
      </c>
      <c r="V11">
        <f t="shared" si="4"/>
        <v>1943927</v>
      </c>
      <c r="W11">
        <f t="shared" si="5"/>
        <v>68243580</v>
      </c>
      <c r="X11" s="3">
        <f t="shared" si="6"/>
        <v>0</v>
      </c>
      <c r="Y11" t="s">
        <v>71</v>
      </c>
      <c r="Z11">
        <v>45965358</v>
      </c>
      <c r="AA11">
        <v>66088481</v>
      </c>
      <c r="AB11">
        <v>93229440</v>
      </c>
      <c r="AC11">
        <v>340</v>
      </c>
      <c r="AE11">
        <v>45471</v>
      </c>
      <c r="AF11">
        <v>776912</v>
      </c>
      <c r="AG11">
        <v>5.52</v>
      </c>
      <c r="AH11">
        <v>94.38</v>
      </c>
      <c r="AI11">
        <v>42978</v>
      </c>
      <c r="AJ11">
        <v>5.23</v>
      </c>
    </row>
    <row r="12" spans="1:36">
      <c r="A12" s="6" t="s">
        <v>165</v>
      </c>
      <c r="B12">
        <v>1</v>
      </c>
      <c r="C12" t="s">
        <v>72</v>
      </c>
      <c r="D12" t="s">
        <v>73</v>
      </c>
      <c r="E12">
        <v>2.1231780564530602E-2</v>
      </c>
      <c r="F12">
        <f t="shared" si="0"/>
        <v>7.7796839722654092E-4</v>
      </c>
      <c r="G12">
        <v>2.1271008676636598E-2</v>
      </c>
      <c r="H12">
        <f t="shared" si="1"/>
        <v>2.6270187026485418E-3</v>
      </c>
      <c r="J12">
        <v>1.9480230664742301E-3</v>
      </c>
      <c r="K12">
        <f t="shared" si="2"/>
        <v>7.2931214991449429E-3</v>
      </c>
      <c r="L12">
        <v>1.9314323062515899E-3</v>
      </c>
      <c r="M12">
        <f t="shared" si="3"/>
        <v>-1.2857084645854463E-3</v>
      </c>
      <c r="O12" t="s">
        <v>74</v>
      </c>
      <c r="P12">
        <v>48257681</v>
      </c>
      <c r="Q12">
        <v>69708748</v>
      </c>
      <c r="R12">
        <v>98782080</v>
      </c>
      <c r="S12">
        <v>462</v>
      </c>
      <c r="T12">
        <v>980418</v>
      </c>
      <c r="U12">
        <v>68728330</v>
      </c>
      <c r="V12">
        <f t="shared" si="4"/>
        <v>980418</v>
      </c>
      <c r="W12">
        <f t="shared" si="5"/>
        <v>68728330</v>
      </c>
      <c r="X12" s="3">
        <f t="shared" si="6"/>
        <v>0</v>
      </c>
      <c r="Y12" t="s">
        <v>75</v>
      </c>
      <c r="Z12">
        <v>46069328</v>
      </c>
      <c r="AA12">
        <v>66504322</v>
      </c>
      <c r="AB12">
        <v>94125000</v>
      </c>
      <c r="AC12">
        <v>335</v>
      </c>
      <c r="AE12">
        <v>38229</v>
      </c>
      <c r="AF12">
        <v>784375</v>
      </c>
      <c r="AG12">
        <v>4.6399999999999997</v>
      </c>
      <c r="AH12">
        <v>95.29</v>
      </c>
      <c r="AI12">
        <v>35715</v>
      </c>
      <c r="AJ12">
        <v>4.33</v>
      </c>
    </row>
    <row r="13" spans="1:36">
      <c r="A13" s="6" t="s">
        <v>165</v>
      </c>
      <c r="B13">
        <v>0</v>
      </c>
      <c r="C13" t="s">
        <v>76</v>
      </c>
      <c r="D13" t="s">
        <v>77</v>
      </c>
      <c r="E13" s="23">
        <v>2.1215275750458298E-2</v>
      </c>
      <c r="F13">
        <f t="shared" si="0"/>
        <v>0</v>
      </c>
      <c r="G13">
        <v>2.1274834257708701E-2</v>
      </c>
      <c r="H13">
        <f t="shared" si="1"/>
        <v>2.8073407082213403E-3</v>
      </c>
      <c r="J13" s="23">
        <v>1.9339187619736801E-3</v>
      </c>
      <c r="K13">
        <f t="shared" si="2"/>
        <v>0</v>
      </c>
      <c r="L13">
        <v>1.93371040181911E-3</v>
      </c>
      <c r="M13">
        <f t="shared" si="3"/>
        <v>-1.0773986925768847E-4</v>
      </c>
      <c r="O13" t="s">
        <v>78</v>
      </c>
      <c r="P13">
        <v>47437271</v>
      </c>
      <c r="Q13">
        <v>69205781</v>
      </c>
      <c r="R13">
        <v>98782080</v>
      </c>
      <c r="S13">
        <v>510</v>
      </c>
      <c r="T13">
        <v>0</v>
      </c>
      <c r="U13">
        <v>69205781</v>
      </c>
      <c r="V13">
        <f t="shared" si="4"/>
        <v>0</v>
      </c>
      <c r="W13">
        <f>Q13-T13</f>
        <v>69205781</v>
      </c>
      <c r="X13" s="3">
        <f t="shared" si="6"/>
        <v>0</v>
      </c>
      <c r="Y13" t="s">
        <v>79</v>
      </c>
      <c r="Z13">
        <v>46162412</v>
      </c>
      <c r="AA13">
        <v>66906843</v>
      </c>
      <c r="AB13">
        <v>95012640</v>
      </c>
      <c r="AC13">
        <v>343</v>
      </c>
      <c r="AE13">
        <v>31005</v>
      </c>
      <c r="AF13">
        <v>791772</v>
      </c>
      <c r="AG13">
        <v>3.77</v>
      </c>
      <c r="AH13">
        <v>96.18</v>
      </c>
      <c r="AI13">
        <v>28481</v>
      </c>
      <c r="AJ13">
        <v>3.46</v>
      </c>
    </row>
    <row r="14" spans="1:36" s="5" customFormat="1">
      <c r="A14" s="7" t="s">
        <v>166</v>
      </c>
      <c r="B14" s="5">
        <v>25</v>
      </c>
      <c r="C14" s="5" t="s">
        <v>80</v>
      </c>
      <c r="D14" s="5" t="s">
        <v>81</v>
      </c>
      <c r="E14" s="5">
        <v>2.6150124023830601E-2</v>
      </c>
      <c r="F14" s="5">
        <f>(E14-$E$21)/$E$21</f>
        <v>0.23260825508080887</v>
      </c>
      <c r="G14" s="5">
        <v>2.10553244379445E-2</v>
      </c>
      <c r="H14" s="5">
        <f>(G14-$E$21)/$E$21</f>
        <v>-7.5394406556484519E-3</v>
      </c>
      <c r="J14" s="5">
        <v>6.9840054245684496E-3</v>
      </c>
      <c r="K14" s="5">
        <f>(J14-$J$21)/$J$21</f>
        <v>2.6113230616992689</v>
      </c>
      <c r="L14" s="5">
        <v>1.83155834976345E-3</v>
      </c>
      <c r="M14" s="5">
        <f>(L14-$J$21)/$J$21</f>
        <v>-5.2929013474053641E-2</v>
      </c>
      <c r="O14" s="5" t="s">
        <v>82</v>
      </c>
      <c r="P14" s="5">
        <v>55825116</v>
      </c>
      <c r="Q14" s="5">
        <v>74727918</v>
      </c>
      <c r="R14" s="5">
        <v>98782080</v>
      </c>
      <c r="S14" s="5">
        <v>341</v>
      </c>
      <c r="T14" s="5">
        <v>18463665</v>
      </c>
      <c r="U14" s="5">
        <v>56264271</v>
      </c>
      <c r="V14" s="5">
        <f t="shared" si="4"/>
        <v>18463647</v>
      </c>
      <c r="W14" s="5">
        <f t="shared" ref="W14:W37" si="7">Q14-T14</f>
        <v>56264253</v>
      </c>
      <c r="X14" s="5">
        <f t="shared" si="6"/>
        <v>18</v>
      </c>
      <c r="Y14" s="5" t="s">
        <v>83</v>
      </c>
      <c r="Z14" s="5">
        <v>41029148</v>
      </c>
      <c r="AA14" s="5">
        <v>54321681</v>
      </c>
      <c r="AB14" s="5">
        <v>71248080</v>
      </c>
      <c r="AC14" s="5">
        <v>254</v>
      </c>
      <c r="AE14" s="5">
        <v>229130</v>
      </c>
      <c r="AF14" s="5">
        <v>593734</v>
      </c>
      <c r="AG14" s="5">
        <v>27.83</v>
      </c>
      <c r="AH14" s="5">
        <v>72.13</v>
      </c>
      <c r="AI14" s="5">
        <v>227215</v>
      </c>
      <c r="AJ14" s="5">
        <v>27.599999999999898</v>
      </c>
    </row>
    <row r="15" spans="1:36">
      <c r="A15" s="6" t="s">
        <v>166</v>
      </c>
      <c r="B15">
        <v>20</v>
      </c>
      <c r="C15" t="s">
        <v>84</v>
      </c>
      <c r="D15" t="s">
        <v>85</v>
      </c>
      <c r="E15">
        <v>2.4697598204792701E-2</v>
      </c>
      <c r="F15" s="5">
        <f t="shared" ref="F15:F21" si="8">(E15-$E$21)/$E$21</f>
        <v>0.16414221975216028</v>
      </c>
      <c r="G15">
        <v>2.11296784977885E-2</v>
      </c>
      <c r="H15" s="5">
        <f t="shared" ref="H15:H21" si="9">(G15-$E$21)/$E$21</f>
        <v>-4.0346990384015598E-3</v>
      </c>
      <c r="J15">
        <v>5.4452283218334703E-3</v>
      </c>
      <c r="K15" s="5">
        <f t="shared" ref="K15:K21" si="10">(J15-$J$21)/$J$21</f>
        <v>1.8156448083042993</v>
      </c>
      <c r="L15">
        <v>1.85690798257653E-3</v>
      </c>
      <c r="M15" s="5">
        <f t="shared" ref="M15:M21" si="11">(L15-$J$21)/$J$21</f>
        <v>-3.9821103611692547E-2</v>
      </c>
      <c r="O15" t="s">
        <v>86</v>
      </c>
      <c r="P15">
        <v>55725093</v>
      </c>
      <c r="Q15">
        <v>74625207</v>
      </c>
      <c r="R15">
        <v>98782080</v>
      </c>
      <c r="S15">
        <v>398</v>
      </c>
      <c r="T15">
        <v>15596043</v>
      </c>
      <c r="U15">
        <v>59029187</v>
      </c>
      <c r="V15">
        <f t="shared" si="4"/>
        <v>15596020</v>
      </c>
      <c r="W15">
        <f t="shared" si="7"/>
        <v>59029164</v>
      </c>
      <c r="X15" s="3">
        <f t="shared" si="6"/>
        <v>23</v>
      </c>
      <c r="Y15" t="s">
        <v>87</v>
      </c>
      <c r="Z15">
        <v>42287501</v>
      </c>
      <c r="AA15">
        <v>57010470</v>
      </c>
      <c r="AB15">
        <v>76005120</v>
      </c>
      <c r="AC15">
        <v>263</v>
      </c>
      <c r="AE15">
        <v>189486</v>
      </c>
      <c r="AF15">
        <v>633376</v>
      </c>
      <c r="AG15">
        <v>23.02</v>
      </c>
      <c r="AH15">
        <v>76.94</v>
      </c>
      <c r="AI15">
        <v>187450</v>
      </c>
      <c r="AJ15">
        <v>22.77</v>
      </c>
    </row>
    <row r="16" spans="1:36">
      <c r="A16" s="6" t="s">
        <v>166</v>
      </c>
      <c r="B16">
        <v>15</v>
      </c>
      <c r="C16" t="s">
        <v>88</v>
      </c>
      <c r="D16" t="s">
        <v>89</v>
      </c>
      <c r="E16">
        <v>2.3326223469593E-2</v>
      </c>
      <c r="F16" s="5">
        <f t="shared" si="8"/>
        <v>9.9501309526419918E-2</v>
      </c>
      <c r="G16">
        <v>2.1147129144685799E-2</v>
      </c>
      <c r="H16" s="5">
        <f t="shared" si="9"/>
        <v>-3.212148009484514E-3</v>
      </c>
      <c r="J16">
        <v>4.0610978511145196E-3</v>
      </c>
      <c r="K16" s="5">
        <f t="shared" si="10"/>
        <v>1.0999319779957695</v>
      </c>
      <c r="L16">
        <v>1.85058107428759E-3</v>
      </c>
      <c r="M16" s="5">
        <f t="shared" si="11"/>
        <v>-4.3092651731161134E-2</v>
      </c>
      <c r="O16" t="s">
        <v>90</v>
      </c>
      <c r="P16">
        <v>54954025</v>
      </c>
      <c r="Q16">
        <v>74074188</v>
      </c>
      <c r="R16">
        <v>98782080</v>
      </c>
      <c r="S16">
        <v>483</v>
      </c>
      <c r="T16">
        <v>12360498</v>
      </c>
      <c r="U16">
        <v>61713709</v>
      </c>
      <c r="V16">
        <f t="shared" si="4"/>
        <v>12360479</v>
      </c>
      <c r="W16">
        <f t="shared" si="7"/>
        <v>61713690</v>
      </c>
      <c r="X16" s="3">
        <f t="shared" si="6"/>
        <v>19</v>
      </c>
      <c r="Y16" t="s">
        <v>91</v>
      </c>
      <c r="Z16">
        <v>43427823</v>
      </c>
      <c r="AA16">
        <v>59617130</v>
      </c>
      <c r="AB16">
        <v>80741280</v>
      </c>
      <c r="AC16">
        <v>301</v>
      </c>
      <c r="AE16">
        <v>149984</v>
      </c>
      <c r="AF16">
        <v>672844</v>
      </c>
      <c r="AG16">
        <v>18.22</v>
      </c>
      <c r="AH16">
        <v>81.739999999999995</v>
      </c>
      <c r="AI16">
        <v>147806</v>
      </c>
      <c r="AJ16">
        <v>17.95</v>
      </c>
    </row>
    <row r="17" spans="1:36">
      <c r="A17" s="6" t="s">
        <v>166</v>
      </c>
      <c r="B17">
        <v>10</v>
      </c>
      <c r="C17" t="s">
        <v>92</v>
      </c>
      <c r="D17" t="s">
        <v>93</v>
      </c>
      <c r="E17">
        <v>2.2201918433491601E-2</v>
      </c>
      <c r="F17" s="5">
        <f t="shared" si="8"/>
        <v>4.650623893078501E-2</v>
      </c>
      <c r="G17">
        <v>2.1192860846693098E-2</v>
      </c>
      <c r="H17" s="5">
        <f t="shared" si="9"/>
        <v>-1.0565454830213899E-3</v>
      </c>
      <c r="J17">
        <v>2.9113516179070098E-3</v>
      </c>
      <c r="K17" s="5">
        <f t="shared" si="10"/>
        <v>0.50541567471831184</v>
      </c>
      <c r="L17">
        <v>1.8718657790495099E-3</v>
      </c>
      <c r="M17" s="5">
        <f t="shared" si="11"/>
        <v>-3.2086654385027724E-2</v>
      </c>
      <c r="O17" t="s">
        <v>94</v>
      </c>
      <c r="P17">
        <v>53461908</v>
      </c>
      <c r="Q17">
        <v>73040591</v>
      </c>
      <c r="R17">
        <v>98782080</v>
      </c>
      <c r="S17">
        <v>475</v>
      </c>
      <c r="T17">
        <v>8742104</v>
      </c>
      <c r="U17">
        <v>64298504</v>
      </c>
      <c r="V17">
        <f t="shared" si="4"/>
        <v>8742087</v>
      </c>
      <c r="W17">
        <f t="shared" si="7"/>
        <v>64298487</v>
      </c>
      <c r="X17" s="3">
        <f t="shared" si="6"/>
        <v>17</v>
      </c>
      <c r="Y17" t="s">
        <v>95</v>
      </c>
      <c r="Z17">
        <v>44446095</v>
      </c>
      <c r="AA17">
        <v>62135682</v>
      </c>
      <c r="AB17">
        <v>85513440</v>
      </c>
      <c r="AC17">
        <v>298</v>
      </c>
      <c r="AE17">
        <v>110200</v>
      </c>
      <c r="AF17">
        <v>712612</v>
      </c>
      <c r="AG17">
        <v>13.39</v>
      </c>
      <c r="AH17">
        <v>86.57</v>
      </c>
      <c r="AI17">
        <v>107918</v>
      </c>
      <c r="AJ17">
        <v>13.11</v>
      </c>
    </row>
    <row r="18" spans="1:36">
      <c r="A18" s="6" t="s">
        <v>166</v>
      </c>
      <c r="B18">
        <v>5</v>
      </c>
      <c r="C18" t="s">
        <v>96</v>
      </c>
      <c r="D18" t="s">
        <v>97</v>
      </c>
      <c r="E18">
        <v>2.14930030681631E-2</v>
      </c>
      <c r="F18" s="5">
        <f t="shared" si="8"/>
        <v>1.3090912461922741E-2</v>
      </c>
      <c r="G18">
        <v>2.1239868017500701E-2</v>
      </c>
      <c r="H18" s="5">
        <f t="shared" si="9"/>
        <v>1.1591773461568698E-3</v>
      </c>
      <c r="J18">
        <v>2.1962296154758301E-3</v>
      </c>
      <c r="K18" s="5">
        <f t="shared" si="10"/>
        <v>0.13563695572943615</v>
      </c>
      <c r="L18">
        <v>1.89987121558499E-3</v>
      </c>
      <c r="M18" s="5">
        <f t="shared" si="11"/>
        <v>-1.7605468780882257E-2</v>
      </c>
      <c r="O18" t="s">
        <v>98</v>
      </c>
      <c r="P18">
        <v>50991916</v>
      </c>
      <c r="Q18">
        <v>71425804</v>
      </c>
      <c r="R18">
        <v>98782080</v>
      </c>
      <c r="S18">
        <v>498</v>
      </c>
      <c r="T18">
        <v>4638769</v>
      </c>
      <c r="U18">
        <v>66787042</v>
      </c>
      <c r="V18">
        <f t="shared" si="4"/>
        <v>4638762</v>
      </c>
      <c r="W18">
        <f t="shared" si="7"/>
        <v>66787035</v>
      </c>
      <c r="X18" s="3">
        <f t="shared" si="6"/>
        <v>7</v>
      </c>
      <c r="Y18" t="s">
        <v>99</v>
      </c>
      <c r="Z18">
        <v>45347590</v>
      </c>
      <c r="AA18">
        <v>64557949</v>
      </c>
      <c r="AB18">
        <v>90269040</v>
      </c>
      <c r="AC18">
        <v>319</v>
      </c>
      <c r="AE18">
        <v>70552</v>
      </c>
      <c r="AF18">
        <v>752242</v>
      </c>
      <c r="AG18">
        <v>8.57</v>
      </c>
      <c r="AH18">
        <v>91.38</v>
      </c>
      <c r="AI18">
        <v>68154</v>
      </c>
      <c r="AJ18">
        <v>8.2799999999999994</v>
      </c>
    </row>
    <row r="19" spans="1:36">
      <c r="A19" s="6" t="s">
        <v>166</v>
      </c>
      <c r="B19">
        <v>2</v>
      </c>
      <c r="C19" t="s">
        <v>100</v>
      </c>
      <c r="D19" t="s">
        <v>101</v>
      </c>
      <c r="E19">
        <v>2.12620975870829E-2</v>
      </c>
      <c r="F19" s="5">
        <f t="shared" si="8"/>
        <v>2.2069869454131629E-3</v>
      </c>
      <c r="G19">
        <v>2.1250167363745999E-2</v>
      </c>
      <c r="H19" s="5">
        <f t="shared" si="9"/>
        <v>1.6446457589384307E-3</v>
      </c>
      <c r="J19">
        <v>1.9851331981353098E-3</v>
      </c>
      <c r="K19" s="5">
        <f t="shared" si="10"/>
        <v>2.6482206579020083E-2</v>
      </c>
      <c r="L19">
        <v>1.91661221548811E-3</v>
      </c>
      <c r="M19" s="5">
        <f t="shared" si="11"/>
        <v>-8.9489521617276569E-3</v>
      </c>
      <c r="O19" t="s">
        <v>102</v>
      </c>
      <c r="P19">
        <v>49002733</v>
      </c>
      <c r="Q19">
        <v>70168248</v>
      </c>
      <c r="R19">
        <v>98782080</v>
      </c>
      <c r="S19">
        <v>470</v>
      </c>
      <c r="T19">
        <v>1924668</v>
      </c>
      <c r="U19">
        <v>68243580</v>
      </c>
      <c r="V19">
        <f t="shared" si="4"/>
        <v>1924668</v>
      </c>
      <c r="W19">
        <f t="shared" si="7"/>
        <v>68243580</v>
      </c>
      <c r="X19" s="3">
        <f t="shared" si="6"/>
        <v>0</v>
      </c>
      <c r="Y19" t="s">
        <v>103</v>
      </c>
      <c r="Z19">
        <v>45852250</v>
      </c>
      <c r="AA19">
        <v>65974207</v>
      </c>
      <c r="AB19">
        <v>93114000</v>
      </c>
      <c r="AC19">
        <v>340</v>
      </c>
      <c r="AE19">
        <v>46838</v>
      </c>
      <c r="AF19">
        <v>775950</v>
      </c>
      <c r="AG19">
        <v>5.69</v>
      </c>
      <c r="AH19">
        <v>94.26</v>
      </c>
      <c r="AI19">
        <v>44357</v>
      </c>
      <c r="AJ19">
        <v>5.39</v>
      </c>
    </row>
    <row r="20" spans="1:36">
      <c r="A20" s="6" t="s">
        <v>166</v>
      </c>
      <c r="B20">
        <v>1</v>
      </c>
      <c r="C20" t="s">
        <v>104</v>
      </c>
      <c r="D20" t="s">
        <v>105</v>
      </c>
      <c r="E20">
        <v>2.12374296830188E-2</v>
      </c>
      <c r="F20" s="5">
        <f t="shared" si="8"/>
        <v>1.044244384144897E-3</v>
      </c>
      <c r="G20">
        <v>2.1270251997161701E-2</v>
      </c>
      <c r="H20" s="5">
        <f t="shared" si="9"/>
        <v>2.5913519744005624E-3</v>
      </c>
      <c r="J20">
        <v>1.9530761903920799E-3</v>
      </c>
      <c r="K20" s="5">
        <f t="shared" si="10"/>
        <v>9.9060150793762007E-3</v>
      </c>
      <c r="L20">
        <v>1.9296728359015E-3</v>
      </c>
      <c r="M20" s="5">
        <f t="shared" si="11"/>
        <v>-2.1955038420780489E-3</v>
      </c>
      <c r="O20" t="s">
        <v>106</v>
      </c>
      <c r="P20">
        <v>48243342</v>
      </c>
      <c r="Q20">
        <v>69701196</v>
      </c>
      <c r="R20">
        <v>98782080</v>
      </c>
      <c r="S20">
        <v>462</v>
      </c>
      <c r="T20">
        <v>972866</v>
      </c>
      <c r="U20">
        <v>68728330</v>
      </c>
      <c r="V20">
        <f t="shared" si="4"/>
        <v>972866</v>
      </c>
      <c r="W20">
        <f t="shared" si="7"/>
        <v>68728330</v>
      </c>
      <c r="X20" s="3">
        <f t="shared" si="6"/>
        <v>0</v>
      </c>
      <c r="Y20" t="s">
        <v>107</v>
      </c>
      <c r="Z20">
        <v>46006998</v>
      </c>
      <c r="AA20">
        <v>66441717</v>
      </c>
      <c r="AB20">
        <v>94062120</v>
      </c>
      <c r="AC20">
        <v>335</v>
      </c>
      <c r="AE20">
        <v>38930</v>
      </c>
      <c r="AF20">
        <v>783851</v>
      </c>
      <c r="AG20">
        <v>4.7300000000000004</v>
      </c>
      <c r="AH20">
        <v>95.22</v>
      </c>
      <c r="AI20">
        <v>36423</v>
      </c>
      <c r="AJ20">
        <v>4.43</v>
      </c>
    </row>
    <row r="21" spans="1:36">
      <c r="A21" s="6" t="s">
        <v>166</v>
      </c>
      <c r="B21">
        <v>0</v>
      </c>
      <c r="C21" t="s">
        <v>76</v>
      </c>
      <c r="D21" t="s">
        <v>77</v>
      </c>
      <c r="E21" s="23">
        <v>2.1215275750458298E-2</v>
      </c>
      <c r="F21" s="5">
        <f t="shared" si="8"/>
        <v>0</v>
      </c>
      <c r="G21">
        <v>2.1274834257708701E-2</v>
      </c>
      <c r="H21" s="5">
        <f t="shared" si="9"/>
        <v>2.8073407082213403E-3</v>
      </c>
      <c r="J21" s="23">
        <v>1.9339187619736801E-3</v>
      </c>
      <c r="K21" s="5">
        <f t="shared" si="10"/>
        <v>0</v>
      </c>
      <c r="L21">
        <v>1.93371040181911E-3</v>
      </c>
      <c r="M21" s="5">
        <f t="shared" si="11"/>
        <v>-1.0773986925768847E-4</v>
      </c>
      <c r="O21" t="s">
        <v>78</v>
      </c>
      <c r="P21">
        <v>47437271</v>
      </c>
      <c r="Q21">
        <v>69205781</v>
      </c>
      <c r="R21">
        <v>98782080</v>
      </c>
      <c r="S21">
        <v>510</v>
      </c>
      <c r="T21">
        <v>0</v>
      </c>
      <c r="U21">
        <v>69205781</v>
      </c>
      <c r="V21">
        <f t="shared" si="4"/>
        <v>0</v>
      </c>
      <c r="W21">
        <f t="shared" si="7"/>
        <v>69205781</v>
      </c>
      <c r="X21" s="3">
        <f t="shared" si="6"/>
        <v>0</v>
      </c>
      <c r="Y21" t="s">
        <v>79</v>
      </c>
      <c r="Z21">
        <v>46162412</v>
      </c>
      <c r="AA21">
        <v>66906843</v>
      </c>
      <c r="AB21">
        <v>95012640</v>
      </c>
      <c r="AC21">
        <v>343</v>
      </c>
      <c r="AE21">
        <v>31005</v>
      </c>
      <c r="AF21">
        <v>791772</v>
      </c>
      <c r="AG21">
        <v>3.77</v>
      </c>
      <c r="AH21">
        <v>96.18</v>
      </c>
      <c r="AI21">
        <v>28481</v>
      </c>
      <c r="AJ21">
        <v>3.46</v>
      </c>
    </row>
    <row r="22" spans="1:36" s="5" customFormat="1">
      <c r="A22" s="7" t="s">
        <v>167</v>
      </c>
      <c r="B22" s="5">
        <v>25</v>
      </c>
      <c r="C22" s="5" t="s">
        <v>108</v>
      </c>
      <c r="D22" s="5" t="s">
        <v>109</v>
      </c>
      <c r="E22" s="5">
        <v>2.6125540689980201E-2</v>
      </c>
      <c r="F22" s="5">
        <f>(E22-$E$29)/$E$29</f>
        <v>0.23144949880822688</v>
      </c>
      <c r="G22" s="5">
        <v>2.3085646363077299E-2</v>
      </c>
      <c r="H22" s="5">
        <f>(G22-$E$29)/$E$29</f>
        <v>8.8161503749419612E-2</v>
      </c>
      <c r="J22" s="5">
        <v>6.9609141380140198E-3</v>
      </c>
      <c r="K22" s="5">
        <f>(J22-$J$29)/$J$29</f>
        <v>2.5993829083647699</v>
      </c>
      <c r="L22" s="5">
        <v>3.8592879052090599E-3</v>
      </c>
      <c r="M22" s="5">
        <f>(L22-$J$29)/$J$29</f>
        <v>0.99557912208805766</v>
      </c>
      <c r="O22" s="5" t="s">
        <v>110</v>
      </c>
      <c r="P22" s="5">
        <v>55934107</v>
      </c>
      <c r="Q22" s="5">
        <v>74816940</v>
      </c>
      <c r="R22" s="5">
        <v>98781738</v>
      </c>
      <c r="S22" s="5">
        <v>341</v>
      </c>
      <c r="T22" s="5">
        <v>18552678</v>
      </c>
      <c r="U22" s="5">
        <v>56264271</v>
      </c>
      <c r="V22" s="5">
        <f t="shared" si="4"/>
        <v>18552669</v>
      </c>
      <c r="W22" s="5">
        <f t="shared" si="7"/>
        <v>56264262</v>
      </c>
      <c r="X22" s="5">
        <f t="shared" si="6"/>
        <v>9</v>
      </c>
      <c r="Y22" s="5" t="s">
        <v>111</v>
      </c>
      <c r="Z22" s="5">
        <v>46898817</v>
      </c>
      <c r="AA22" s="5">
        <v>61891391</v>
      </c>
      <c r="AB22" s="5">
        <v>80893192</v>
      </c>
      <c r="AC22" s="5">
        <v>254</v>
      </c>
      <c r="AE22" s="5">
        <v>148681</v>
      </c>
      <c r="AF22" s="5">
        <v>674111</v>
      </c>
      <c r="AG22" s="5">
        <v>18.059999999999999</v>
      </c>
      <c r="AH22" s="5">
        <v>81.89</v>
      </c>
      <c r="AI22" s="5">
        <v>145902</v>
      </c>
      <c r="AJ22" s="5">
        <v>17.73</v>
      </c>
    </row>
    <row r="23" spans="1:36">
      <c r="A23" s="6" t="s">
        <v>167</v>
      </c>
      <c r="B23">
        <v>20</v>
      </c>
      <c r="C23" t="s">
        <v>112</v>
      </c>
      <c r="D23" t="s">
        <v>113</v>
      </c>
      <c r="E23">
        <v>2.4663535018467901E-2</v>
      </c>
      <c r="F23" s="5">
        <f t="shared" ref="F23:F29" si="12">(E23-$E$29)/$E$29</f>
        <v>0.16253662260011456</v>
      </c>
      <c r="G23">
        <v>2.2486398511044899E-2</v>
      </c>
      <c r="H23" s="5">
        <f t="shared" ref="H23:H29" si="13">(G23-$E$29)/$E$29</f>
        <v>5.9915448450352619E-2</v>
      </c>
      <c r="J23">
        <v>5.4121716892846497E-3</v>
      </c>
      <c r="K23" s="5">
        <f t="shared" ref="K23:K29" si="14">(J23-$J$29)/$J$29</f>
        <v>1.7985517260100439</v>
      </c>
      <c r="L23">
        <v>3.1930848958496801E-3</v>
      </c>
      <c r="M23" s="5">
        <f t="shared" ref="M23:M29" si="15">(L23-$J$29)/$J$29</f>
        <v>0.65109567094273679</v>
      </c>
      <c r="O23" t="s">
        <v>114</v>
      </c>
      <c r="P23">
        <v>55824168</v>
      </c>
      <c r="Q23">
        <v>74699668</v>
      </c>
      <c r="R23">
        <v>98781831</v>
      </c>
      <c r="S23">
        <v>398</v>
      </c>
      <c r="T23">
        <v>15670513</v>
      </c>
      <c r="U23">
        <v>59029187</v>
      </c>
      <c r="V23">
        <f t="shared" si="4"/>
        <v>15670481</v>
      </c>
      <c r="W23">
        <f t="shared" si="7"/>
        <v>59029155</v>
      </c>
      <c r="X23" s="3">
        <f t="shared" si="6"/>
        <v>32</v>
      </c>
      <c r="Y23" t="s">
        <v>115</v>
      </c>
      <c r="Z23">
        <v>47451056</v>
      </c>
      <c r="AA23">
        <v>63344340</v>
      </c>
      <c r="AB23">
        <v>83714636</v>
      </c>
      <c r="AC23">
        <v>263</v>
      </c>
      <c r="AE23">
        <v>125181</v>
      </c>
      <c r="AF23">
        <v>697623</v>
      </c>
      <c r="AG23">
        <v>15.21</v>
      </c>
      <c r="AH23">
        <v>84.75</v>
      </c>
      <c r="AI23">
        <v>122453</v>
      </c>
      <c r="AJ23">
        <v>14.87</v>
      </c>
    </row>
    <row r="24" spans="1:36">
      <c r="A24" s="6" t="s">
        <v>167</v>
      </c>
      <c r="B24">
        <v>15</v>
      </c>
      <c r="C24" t="s">
        <v>116</v>
      </c>
      <c r="D24" t="s">
        <v>117</v>
      </c>
      <c r="E24">
        <v>2.33035072419783E-2</v>
      </c>
      <c r="F24" s="5">
        <f t="shared" si="12"/>
        <v>9.8430560888415064E-2</v>
      </c>
      <c r="G24">
        <v>2.1960676391848399E-2</v>
      </c>
      <c r="H24" s="5">
        <f t="shared" si="13"/>
        <v>3.5135090873094056E-2</v>
      </c>
      <c r="J24">
        <v>4.03862432914214E-3</v>
      </c>
      <c r="K24" s="5">
        <f t="shared" si="14"/>
        <v>1.0883112613378245</v>
      </c>
      <c r="L24">
        <v>2.6516584413167599E-3</v>
      </c>
      <c r="M24" s="5">
        <f t="shared" si="15"/>
        <v>0.37113227993640407</v>
      </c>
      <c r="O24" t="s">
        <v>118</v>
      </c>
      <c r="P24">
        <v>55011393</v>
      </c>
      <c r="Q24">
        <v>74120050</v>
      </c>
      <c r="R24">
        <v>98781879</v>
      </c>
      <c r="S24">
        <v>483</v>
      </c>
      <c r="T24">
        <v>12406369</v>
      </c>
      <c r="U24">
        <v>61713709</v>
      </c>
      <c r="V24">
        <f t="shared" si="4"/>
        <v>12406341</v>
      </c>
      <c r="W24">
        <f t="shared" si="7"/>
        <v>61713681</v>
      </c>
      <c r="X24" s="3">
        <f t="shared" si="6"/>
        <v>28</v>
      </c>
      <c r="Y24" t="s">
        <v>119</v>
      </c>
      <c r="Z24">
        <v>47701715</v>
      </c>
      <c r="AA24">
        <v>64612575</v>
      </c>
      <c r="AB24">
        <v>86553256</v>
      </c>
      <c r="AC24">
        <v>301</v>
      </c>
      <c r="AE24">
        <v>101512</v>
      </c>
      <c r="AF24">
        <v>721278</v>
      </c>
      <c r="AG24">
        <v>12.33</v>
      </c>
      <c r="AH24">
        <v>87.62</v>
      </c>
      <c r="AI24">
        <v>98817</v>
      </c>
      <c r="AJ24">
        <v>12.01</v>
      </c>
    </row>
    <row r="25" spans="1:36">
      <c r="A25" s="6" t="s">
        <v>167</v>
      </c>
      <c r="B25">
        <v>10</v>
      </c>
      <c r="C25" t="s">
        <v>120</v>
      </c>
      <c r="D25" t="s">
        <v>121</v>
      </c>
      <c r="E25">
        <v>2.21953878141701E-2</v>
      </c>
      <c r="F25" s="5">
        <f t="shared" si="12"/>
        <v>4.6198412655118509E-2</v>
      </c>
      <c r="G25">
        <v>2.15776858456437E-2</v>
      </c>
      <c r="H25" s="5">
        <f t="shared" si="13"/>
        <v>1.7082506937369072E-2</v>
      </c>
      <c r="J25">
        <v>2.90418597922714E-3</v>
      </c>
      <c r="K25" s="5">
        <f t="shared" si="14"/>
        <v>0.50171043186076958</v>
      </c>
      <c r="L25">
        <v>2.243591706378E-3</v>
      </c>
      <c r="M25" s="5">
        <f t="shared" si="15"/>
        <v>0.16012717312297034</v>
      </c>
      <c r="O25" t="s">
        <v>122</v>
      </c>
      <c r="P25">
        <v>53504093</v>
      </c>
      <c r="Q25">
        <v>73075234</v>
      </c>
      <c r="R25">
        <v>98781914</v>
      </c>
      <c r="S25">
        <v>475</v>
      </c>
      <c r="T25">
        <v>8776737</v>
      </c>
      <c r="U25">
        <v>64298504</v>
      </c>
      <c r="V25">
        <f t="shared" si="4"/>
        <v>8776730</v>
      </c>
      <c r="W25">
        <f t="shared" si="7"/>
        <v>64298497</v>
      </c>
      <c r="X25" s="3">
        <f t="shared" si="6"/>
        <v>7</v>
      </c>
      <c r="Y25" t="s">
        <v>123</v>
      </c>
      <c r="Z25">
        <v>47605627</v>
      </c>
      <c r="AA25">
        <v>65637198</v>
      </c>
      <c r="AB25">
        <v>89387599</v>
      </c>
      <c r="AC25">
        <v>298</v>
      </c>
      <c r="AE25">
        <v>77882</v>
      </c>
      <c r="AF25">
        <v>744897</v>
      </c>
      <c r="AG25">
        <v>9.4600000000000009</v>
      </c>
      <c r="AH25">
        <v>90.49</v>
      </c>
      <c r="AI25">
        <v>75241</v>
      </c>
      <c r="AJ25">
        <v>9.14</v>
      </c>
    </row>
    <row r="26" spans="1:36">
      <c r="A26" s="6" t="s">
        <v>167</v>
      </c>
      <c r="B26">
        <v>5</v>
      </c>
      <c r="C26" t="s">
        <v>124</v>
      </c>
      <c r="D26" t="s">
        <v>125</v>
      </c>
      <c r="E26">
        <v>2.14967871151798E-2</v>
      </c>
      <c r="F26" s="5">
        <f t="shared" si="12"/>
        <v>1.3269276724598779E-2</v>
      </c>
      <c r="G26">
        <v>2.1354708085810799E-2</v>
      </c>
      <c r="H26" s="5">
        <f t="shared" si="13"/>
        <v>6.572261279681412E-3</v>
      </c>
      <c r="J26">
        <v>2.1993364461149099E-3</v>
      </c>
      <c r="K26" s="5">
        <f t="shared" si="14"/>
        <v>0.13724345063510068</v>
      </c>
      <c r="L26">
        <v>2.0103136889531E-3</v>
      </c>
      <c r="M26" s="5">
        <f t="shared" si="15"/>
        <v>3.9502655686247286E-2</v>
      </c>
      <c r="O26" t="s">
        <v>126</v>
      </c>
      <c r="P26">
        <v>50994552</v>
      </c>
      <c r="Q26">
        <v>71432016</v>
      </c>
      <c r="R26">
        <v>98782000</v>
      </c>
      <c r="S26">
        <v>498</v>
      </c>
      <c r="T26">
        <v>4644974</v>
      </c>
      <c r="U26">
        <v>66787042</v>
      </c>
      <c r="V26">
        <f t="shared" si="4"/>
        <v>4644974</v>
      </c>
      <c r="W26">
        <f t="shared" si="7"/>
        <v>66787042</v>
      </c>
      <c r="X26" s="3">
        <f t="shared" si="6"/>
        <v>0</v>
      </c>
      <c r="Y26" t="s">
        <v>127</v>
      </c>
      <c r="Z26">
        <v>47085010</v>
      </c>
      <c r="AA26">
        <v>66390023</v>
      </c>
      <c r="AB26">
        <v>92201115</v>
      </c>
      <c r="AC26">
        <v>319</v>
      </c>
      <c r="AE26">
        <v>54435</v>
      </c>
      <c r="AF26">
        <v>768343</v>
      </c>
      <c r="AG26">
        <v>6.61</v>
      </c>
      <c r="AH26">
        <v>93.34</v>
      </c>
      <c r="AI26">
        <v>51872</v>
      </c>
      <c r="AJ26">
        <v>6.3</v>
      </c>
    </row>
    <row r="27" spans="1:36">
      <c r="A27" s="6" t="s">
        <v>167</v>
      </c>
      <c r="B27">
        <v>2</v>
      </c>
      <c r="C27" t="s">
        <v>128</v>
      </c>
      <c r="D27" t="s">
        <v>129</v>
      </c>
      <c r="E27">
        <v>2.12629815268187E-2</v>
      </c>
      <c r="F27" s="5">
        <f t="shared" si="12"/>
        <v>2.2486521938971768E-3</v>
      </c>
      <c r="G27">
        <v>2.1276228221296999E-2</v>
      </c>
      <c r="H27" s="5">
        <f t="shared" si="13"/>
        <v>2.8730463631793323E-3</v>
      </c>
      <c r="J27">
        <v>1.9860260317881E-3</v>
      </c>
      <c r="K27" s="5">
        <f t="shared" si="14"/>
        <v>2.6943877291536987E-2</v>
      </c>
      <c r="L27">
        <v>1.94078201502756E-3</v>
      </c>
      <c r="M27" s="5">
        <f t="shared" si="15"/>
        <v>3.5488838460181944E-3</v>
      </c>
      <c r="O27" t="s">
        <v>130</v>
      </c>
      <c r="P27">
        <v>49004484</v>
      </c>
      <c r="Q27">
        <v>70170131</v>
      </c>
      <c r="R27">
        <v>98782080</v>
      </c>
      <c r="S27">
        <v>470</v>
      </c>
      <c r="T27">
        <v>1926551</v>
      </c>
      <c r="U27">
        <v>68243580</v>
      </c>
      <c r="V27">
        <f t="shared" si="4"/>
        <v>1926551</v>
      </c>
      <c r="W27">
        <f t="shared" si="7"/>
        <v>68243580</v>
      </c>
      <c r="X27" s="3">
        <f t="shared" si="6"/>
        <v>0</v>
      </c>
      <c r="Y27" t="s">
        <v>131</v>
      </c>
      <c r="Z27">
        <v>46584047</v>
      </c>
      <c r="AA27">
        <v>66721318</v>
      </c>
      <c r="AB27">
        <v>93876840</v>
      </c>
      <c r="AC27">
        <v>340</v>
      </c>
      <c r="AE27">
        <v>40474</v>
      </c>
      <c r="AF27">
        <v>782307</v>
      </c>
      <c r="AG27">
        <v>4.92</v>
      </c>
      <c r="AH27">
        <v>95.03</v>
      </c>
      <c r="AI27">
        <v>37917</v>
      </c>
      <c r="AJ27">
        <v>4.6099999999999897</v>
      </c>
    </row>
    <row r="28" spans="1:36">
      <c r="A28" s="6" t="s">
        <v>167</v>
      </c>
      <c r="B28">
        <v>1</v>
      </c>
      <c r="C28" t="s">
        <v>132</v>
      </c>
      <c r="D28" t="s">
        <v>133</v>
      </c>
      <c r="E28">
        <v>2.12352961161664E-2</v>
      </c>
      <c r="F28" s="5">
        <f t="shared" si="12"/>
        <v>9.4367690260492001E-4</v>
      </c>
      <c r="G28">
        <v>2.12819759492139E-2</v>
      </c>
      <c r="H28" s="5">
        <f t="shared" si="13"/>
        <v>3.1439703890797071E-3</v>
      </c>
      <c r="J28">
        <v>1.9516131773709101E-3</v>
      </c>
      <c r="K28" s="5">
        <f t="shared" si="14"/>
        <v>9.1495132810913999E-3</v>
      </c>
      <c r="L28">
        <v>1.93863752973466E-3</v>
      </c>
      <c r="M28" s="5">
        <f t="shared" si="15"/>
        <v>2.4400030930793251E-3</v>
      </c>
      <c r="O28" t="s">
        <v>134</v>
      </c>
      <c r="P28">
        <v>48251512</v>
      </c>
      <c r="Q28">
        <v>69705608</v>
      </c>
      <c r="R28">
        <v>98782065</v>
      </c>
      <c r="S28">
        <v>462</v>
      </c>
      <c r="T28">
        <v>977278</v>
      </c>
      <c r="U28">
        <v>68728330</v>
      </c>
      <c r="V28">
        <f t="shared" si="4"/>
        <v>977278</v>
      </c>
      <c r="W28">
        <f t="shared" si="7"/>
        <v>68728330</v>
      </c>
      <c r="X28" s="3">
        <f t="shared" si="6"/>
        <v>0</v>
      </c>
      <c r="Y28" t="s">
        <v>135</v>
      </c>
      <c r="Z28">
        <v>46384690</v>
      </c>
      <c r="AA28">
        <v>66822995</v>
      </c>
      <c r="AB28">
        <v>94447065</v>
      </c>
      <c r="AC28">
        <v>335</v>
      </c>
      <c r="AE28">
        <v>35719</v>
      </c>
      <c r="AF28">
        <v>787059</v>
      </c>
      <c r="AG28">
        <v>4.34</v>
      </c>
      <c r="AH28">
        <v>95.61</v>
      </c>
      <c r="AI28">
        <v>33165</v>
      </c>
      <c r="AJ28">
        <v>4.03</v>
      </c>
    </row>
    <row r="29" spans="1:36">
      <c r="A29" s="6" t="s">
        <v>167</v>
      </c>
      <c r="B29">
        <v>0</v>
      </c>
      <c r="C29" t="s">
        <v>76</v>
      </c>
      <c r="D29" t="s">
        <v>77</v>
      </c>
      <c r="E29" s="23">
        <v>2.1215275750458298E-2</v>
      </c>
      <c r="F29" s="5">
        <f t="shared" si="12"/>
        <v>0</v>
      </c>
      <c r="G29">
        <v>2.1274834257708701E-2</v>
      </c>
      <c r="H29" s="5">
        <f t="shared" si="13"/>
        <v>2.8073407082213403E-3</v>
      </c>
      <c r="J29" s="23">
        <v>1.9339187619736801E-3</v>
      </c>
      <c r="K29" s="5">
        <f t="shared" si="14"/>
        <v>0</v>
      </c>
      <c r="L29">
        <v>1.93371040181911E-3</v>
      </c>
      <c r="M29" s="5">
        <f t="shared" si="15"/>
        <v>-1.0773986925768847E-4</v>
      </c>
      <c r="O29" t="s">
        <v>78</v>
      </c>
      <c r="P29">
        <v>47437271</v>
      </c>
      <c r="Q29">
        <v>69205781</v>
      </c>
      <c r="R29">
        <v>98782080</v>
      </c>
      <c r="S29">
        <v>510</v>
      </c>
      <c r="T29">
        <v>0</v>
      </c>
      <c r="U29">
        <v>69205781</v>
      </c>
      <c r="V29">
        <f t="shared" si="4"/>
        <v>0</v>
      </c>
      <c r="W29">
        <f t="shared" si="7"/>
        <v>69205781</v>
      </c>
      <c r="X29" s="3">
        <f t="shared" si="6"/>
        <v>0</v>
      </c>
      <c r="Y29" t="s">
        <v>79</v>
      </c>
      <c r="Z29">
        <v>46162412</v>
      </c>
      <c r="AA29">
        <v>66906843</v>
      </c>
      <c r="AB29">
        <v>95012640</v>
      </c>
      <c r="AC29">
        <v>343</v>
      </c>
      <c r="AE29">
        <v>31005</v>
      </c>
      <c r="AF29">
        <v>791772</v>
      </c>
      <c r="AG29">
        <v>3.77</v>
      </c>
      <c r="AH29">
        <v>96.18</v>
      </c>
      <c r="AI29">
        <v>28481</v>
      </c>
      <c r="AJ29">
        <v>3.46</v>
      </c>
    </row>
    <row r="30" spans="1:36" s="5" customFormat="1">
      <c r="A30" s="7" t="s">
        <v>168</v>
      </c>
      <c r="B30" s="5">
        <v>25</v>
      </c>
      <c r="C30" s="5" t="s">
        <v>136</v>
      </c>
      <c r="D30" s="5" t="s">
        <v>137</v>
      </c>
      <c r="E30" s="5">
        <v>2.62189488784909E-2</v>
      </c>
      <c r="F30" s="5">
        <f>(E30-$E$37)/$E$37</f>
        <v>0.23585237292635761</v>
      </c>
      <c r="G30" s="5">
        <v>2.5334966129674001E-2</v>
      </c>
      <c r="H30" s="5">
        <f>(G30-$E$37)/$E$37</f>
        <v>0.19418509698733036</v>
      </c>
      <c r="J30" s="5">
        <v>7.0555470921216303E-3</v>
      </c>
      <c r="K30" s="5">
        <f>(J30-$J$37)/$J$37</f>
        <v>2.6483161706963436</v>
      </c>
      <c r="L30" s="5">
        <v>6.1139924517220603E-3</v>
      </c>
      <c r="M30" s="5">
        <f>(L30-$J$37)/$J$37</f>
        <v>2.1614525759512073</v>
      </c>
      <c r="O30" s="5" t="s">
        <v>138</v>
      </c>
      <c r="P30" s="5">
        <v>55479854</v>
      </c>
      <c r="Q30" s="5">
        <v>74536335</v>
      </c>
      <c r="R30" s="5">
        <v>98782080</v>
      </c>
      <c r="S30" s="5">
        <v>341</v>
      </c>
      <c r="T30" s="5">
        <v>18272125</v>
      </c>
      <c r="U30" s="5">
        <v>56264271</v>
      </c>
      <c r="V30" s="5">
        <f t="shared" si="4"/>
        <v>18272064</v>
      </c>
      <c r="W30" s="5">
        <f t="shared" si="7"/>
        <v>56264210</v>
      </c>
      <c r="X30" s="5">
        <f t="shared" si="6"/>
        <v>61</v>
      </c>
      <c r="Y30" s="5" t="s">
        <v>139</v>
      </c>
      <c r="Z30" s="5">
        <v>51840629</v>
      </c>
      <c r="AA30" s="5">
        <v>68985911</v>
      </c>
      <c r="AB30" s="5">
        <v>90742080</v>
      </c>
      <c r="AC30" s="5">
        <v>254</v>
      </c>
      <c r="AE30" s="5">
        <v>65739</v>
      </c>
      <c r="AF30" s="5">
        <v>756184</v>
      </c>
      <c r="AG30" s="5">
        <v>7.99</v>
      </c>
      <c r="AH30" s="5">
        <v>91.86</v>
      </c>
      <c r="AI30" s="5">
        <v>63330</v>
      </c>
      <c r="AJ30" s="5">
        <v>7.7</v>
      </c>
    </row>
    <row r="31" spans="1:36">
      <c r="A31" s="6" t="s">
        <v>168</v>
      </c>
      <c r="B31">
        <v>20</v>
      </c>
      <c r="C31" t="s">
        <v>140</v>
      </c>
      <c r="D31" t="s">
        <v>141</v>
      </c>
      <c r="E31">
        <v>2.4766791908704101E-2</v>
      </c>
      <c r="F31" s="5">
        <f t="shared" ref="F31:F37" si="16">(E31-$E$37)/$E$37</f>
        <v>0.16740372361971689</v>
      </c>
      <c r="G31">
        <v>2.4113548729564501E-2</v>
      </c>
      <c r="H31" s="5">
        <f t="shared" ref="H31:H37" si="17">(G31-$E$37)/$E$37</f>
        <v>0.13661255282263268</v>
      </c>
      <c r="J31">
        <v>5.5174668926997097E-3</v>
      </c>
      <c r="K31" s="5">
        <f t="shared" ref="K31:K37" si="18">(J31-$J$37)/$J$37</f>
        <v>1.8529982754129775</v>
      </c>
      <c r="L31">
        <v>4.81992303756806E-3</v>
      </c>
      <c r="M31" s="5">
        <f t="shared" ref="M31:M37" si="19">(L31-$J$37)/$J$37</f>
        <v>1.4923089492389223</v>
      </c>
      <c r="O31" t="s">
        <v>142</v>
      </c>
      <c r="P31">
        <v>55477330</v>
      </c>
      <c r="Q31">
        <v>74494322</v>
      </c>
      <c r="R31">
        <v>98782080</v>
      </c>
      <c r="S31">
        <v>398</v>
      </c>
      <c r="T31">
        <v>15465176</v>
      </c>
      <c r="U31">
        <v>59029187</v>
      </c>
      <c r="V31">
        <f t="shared" si="4"/>
        <v>15465135</v>
      </c>
      <c r="W31">
        <f t="shared" si="7"/>
        <v>59029146</v>
      </c>
      <c r="X31" s="3">
        <f t="shared" si="6"/>
        <v>41</v>
      </c>
      <c r="Y31" t="s">
        <v>143</v>
      </c>
      <c r="Z31">
        <v>51973990</v>
      </c>
      <c r="AA31">
        <v>69381840</v>
      </c>
      <c r="AB31">
        <v>91601880</v>
      </c>
      <c r="AC31">
        <v>263</v>
      </c>
      <c r="AE31">
        <v>58760</v>
      </c>
      <c r="AF31">
        <v>763349</v>
      </c>
      <c r="AG31">
        <v>7.14</v>
      </c>
      <c r="AH31">
        <v>92.73</v>
      </c>
      <c r="AI31">
        <v>56305</v>
      </c>
      <c r="AJ31">
        <v>6.84</v>
      </c>
    </row>
    <row r="32" spans="1:36">
      <c r="A32" s="6" t="s">
        <v>168</v>
      </c>
      <c r="B32">
        <v>15</v>
      </c>
      <c r="C32" t="s">
        <v>144</v>
      </c>
      <c r="D32" t="s">
        <v>145</v>
      </c>
      <c r="E32">
        <v>2.3370552859415999E-2</v>
      </c>
      <c r="F32" s="5">
        <f t="shared" si="16"/>
        <v>0.10159081287977802</v>
      </c>
      <c r="G32">
        <v>2.2965260911065901E-2</v>
      </c>
      <c r="H32" s="5">
        <f t="shared" si="17"/>
        <v>8.2487033456060496E-2</v>
      </c>
      <c r="J32">
        <v>4.1072275130576898E-3</v>
      </c>
      <c r="K32" s="5">
        <f t="shared" si="18"/>
        <v>1.1237849251051362</v>
      </c>
      <c r="L32">
        <v>3.6510408207640599E-3</v>
      </c>
      <c r="M32" s="5">
        <f t="shared" si="19"/>
        <v>0.88789771967357811</v>
      </c>
      <c r="O32" t="s">
        <v>146</v>
      </c>
      <c r="P32">
        <v>54826558</v>
      </c>
      <c r="Q32">
        <v>74015646</v>
      </c>
      <c r="R32">
        <v>98782080</v>
      </c>
      <c r="S32">
        <v>483</v>
      </c>
      <c r="T32">
        <v>12301987</v>
      </c>
      <c r="U32">
        <v>61713709</v>
      </c>
      <c r="V32">
        <f t="shared" si="4"/>
        <v>12301937</v>
      </c>
      <c r="W32">
        <f t="shared" si="7"/>
        <v>61713659</v>
      </c>
      <c r="X32" s="3">
        <f t="shared" si="6"/>
        <v>50</v>
      </c>
      <c r="Y32" t="s">
        <v>147</v>
      </c>
      <c r="Z32">
        <v>51595860</v>
      </c>
      <c r="AA32">
        <v>69435302</v>
      </c>
      <c r="AB32">
        <v>92457840</v>
      </c>
      <c r="AC32">
        <v>301</v>
      </c>
      <c r="AE32">
        <v>51796</v>
      </c>
      <c r="AF32">
        <v>770482</v>
      </c>
      <c r="AG32">
        <v>6.29</v>
      </c>
      <c r="AH32">
        <v>93.6</v>
      </c>
      <c r="AI32">
        <v>49306</v>
      </c>
      <c r="AJ32">
        <v>5.99</v>
      </c>
    </row>
    <row r="33" spans="1:36">
      <c r="A33" s="6" t="s">
        <v>168</v>
      </c>
      <c r="B33">
        <v>10</v>
      </c>
      <c r="C33" t="s">
        <v>148</v>
      </c>
      <c r="D33" t="s">
        <v>149</v>
      </c>
      <c r="E33">
        <v>2.22482094451152E-2</v>
      </c>
      <c r="F33" s="5">
        <f t="shared" si="16"/>
        <v>4.8688204989962833E-2</v>
      </c>
      <c r="G33">
        <v>2.20714535541526E-2</v>
      </c>
      <c r="H33" s="5">
        <f t="shared" si="17"/>
        <v>4.0356666289185814E-2</v>
      </c>
      <c r="J33">
        <v>2.9578148729317798E-3</v>
      </c>
      <c r="K33" s="5">
        <f t="shared" si="18"/>
        <v>0.52944111774020552</v>
      </c>
      <c r="L33">
        <v>2.7302977416614402E-3</v>
      </c>
      <c r="M33" s="5">
        <f t="shared" si="19"/>
        <v>0.41179546697970271</v>
      </c>
      <c r="O33" t="s">
        <v>150</v>
      </c>
      <c r="P33">
        <v>53362621</v>
      </c>
      <c r="Q33">
        <v>72997470</v>
      </c>
      <c r="R33">
        <v>98782080</v>
      </c>
      <c r="S33">
        <v>475</v>
      </c>
      <c r="T33">
        <v>8698978</v>
      </c>
      <c r="U33">
        <v>64298504</v>
      </c>
      <c r="V33">
        <f t="shared" si="4"/>
        <v>8698966</v>
      </c>
      <c r="W33">
        <f t="shared" si="7"/>
        <v>64298492</v>
      </c>
      <c r="X33" s="3">
        <f t="shared" si="6"/>
        <v>12</v>
      </c>
      <c r="Y33" t="s">
        <v>151</v>
      </c>
      <c r="Z33">
        <v>50544127</v>
      </c>
      <c r="AA33">
        <v>69031366</v>
      </c>
      <c r="AB33">
        <v>93287880</v>
      </c>
      <c r="AC33">
        <v>298</v>
      </c>
      <c r="AE33">
        <v>45000</v>
      </c>
      <c r="AF33">
        <v>777399</v>
      </c>
      <c r="AG33">
        <v>5.47</v>
      </c>
      <c r="AH33">
        <v>94.44</v>
      </c>
      <c r="AI33">
        <v>42478</v>
      </c>
      <c r="AJ33">
        <v>5.16</v>
      </c>
    </row>
    <row r="34" spans="1:36">
      <c r="A34" s="6" t="s">
        <v>168</v>
      </c>
      <c r="B34">
        <v>5</v>
      </c>
      <c r="C34" t="s">
        <v>152</v>
      </c>
      <c r="D34" t="s">
        <v>153</v>
      </c>
      <c r="E34">
        <v>2.1508600968661001E-2</v>
      </c>
      <c r="F34" s="5">
        <f t="shared" si="16"/>
        <v>1.3826132719315066E-2</v>
      </c>
      <c r="G34">
        <v>2.1501022740292999E-2</v>
      </c>
      <c r="H34" s="5">
        <f t="shared" si="17"/>
        <v>1.3468926503513745E-2</v>
      </c>
      <c r="J34">
        <v>2.2120174084482298E-3</v>
      </c>
      <c r="K34" s="5">
        <f t="shared" si="18"/>
        <v>0.14380058353161299</v>
      </c>
      <c r="L34">
        <v>2.1519720280148598E-3</v>
      </c>
      <c r="M34" s="5">
        <f t="shared" si="19"/>
        <v>0.11275202988291157</v>
      </c>
      <c r="O34" t="s">
        <v>154</v>
      </c>
      <c r="P34">
        <v>50967757</v>
      </c>
      <c r="Q34">
        <v>71418477</v>
      </c>
      <c r="R34">
        <v>98782080</v>
      </c>
      <c r="S34">
        <v>498</v>
      </c>
      <c r="T34">
        <v>4631455</v>
      </c>
      <c r="U34">
        <v>66787042</v>
      </c>
      <c r="V34">
        <f t="shared" si="4"/>
        <v>4631435</v>
      </c>
      <c r="W34">
        <f t="shared" si="7"/>
        <v>66787022</v>
      </c>
      <c r="X34" s="3">
        <f t="shared" si="6"/>
        <v>20</v>
      </c>
      <c r="Y34" t="s">
        <v>155</v>
      </c>
      <c r="Z34">
        <v>48806323</v>
      </c>
      <c r="AA34">
        <v>68236699</v>
      </c>
      <c r="AB34">
        <v>94179960</v>
      </c>
      <c r="AC34">
        <v>319</v>
      </c>
      <c r="AE34">
        <v>37767</v>
      </c>
      <c r="AF34">
        <v>784833</v>
      </c>
      <c r="AG34">
        <v>4.59</v>
      </c>
      <c r="AH34">
        <v>95.34</v>
      </c>
      <c r="AI34">
        <v>35271</v>
      </c>
      <c r="AJ34">
        <v>4.28</v>
      </c>
    </row>
    <row r="35" spans="1:36">
      <c r="A35" s="6" t="s">
        <v>168</v>
      </c>
      <c r="B35">
        <v>2</v>
      </c>
      <c r="C35" t="s">
        <v>156</v>
      </c>
      <c r="D35" t="s">
        <v>157</v>
      </c>
      <c r="E35">
        <v>2.1267071982606599E-2</v>
      </c>
      <c r="F35" s="5">
        <f t="shared" si="16"/>
        <v>2.441459293649834E-3</v>
      </c>
      <c r="G35">
        <v>2.1309174020814E-2</v>
      </c>
      <c r="H35" s="5">
        <f t="shared" si="17"/>
        <v>4.4259745411828174E-3</v>
      </c>
      <c r="J35">
        <v>1.9903532768947799E-3</v>
      </c>
      <c r="K35" s="5">
        <f t="shared" si="18"/>
        <v>2.9181429970463208E-2</v>
      </c>
      <c r="L35">
        <v>1.9726804176259899E-3</v>
      </c>
      <c r="M35" s="5">
        <f t="shared" si="19"/>
        <v>2.0043063035776746E-2</v>
      </c>
      <c r="O35" t="s">
        <v>158</v>
      </c>
      <c r="P35">
        <v>48995135</v>
      </c>
      <c r="Q35">
        <v>70165338</v>
      </c>
      <c r="R35">
        <v>98782080</v>
      </c>
      <c r="S35">
        <v>470</v>
      </c>
      <c r="T35">
        <v>1921774</v>
      </c>
      <c r="U35">
        <v>68243580</v>
      </c>
      <c r="V35">
        <f t="shared" si="4"/>
        <v>1921758</v>
      </c>
      <c r="W35">
        <f t="shared" si="7"/>
        <v>68243564</v>
      </c>
      <c r="X35" s="3">
        <f t="shared" si="6"/>
        <v>16</v>
      </c>
      <c r="Y35" t="s">
        <v>159</v>
      </c>
      <c r="Z35">
        <v>47328456</v>
      </c>
      <c r="AA35">
        <v>67490178</v>
      </c>
      <c r="AB35">
        <v>94670760</v>
      </c>
      <c r="AC35">
        <v>340</v>
      </c>
      <c r="AE35">
        <v>33784</v>
      </c>
      <c r="AF35">
        <v>788923</v>
      </c>
      <c r="AG35">
        <v>4.0999999999999996</v>
      </c>
      <c r="AH35">
        <v>95.84</v>
      </c>
      <c r="AI35">
        <v>31259</v>
      </c>
      <c r="AJ35">
        <v>3.8</v>
      </c>
    </row>
    <row r="36" spans="1:36">
      <c r="A36" s="6" t="s">
        <v>168</v>
      </c>
      <c r="B36">
        <v>1</v>
      </c>
      <c r="C36" t="s">
        <v>160</v>
      </c>
      <c r="D36" t="s">
        <v>161</v>
      </c>
      <c r="E36">
        <v>2.1237484938532E-2</v>
      </c>
      <c r="F36" s="5">
        <f t="shared" si="16"/>
        <v>1.0468488995822459E-3</v>
      </c>
      <c r="G36">
        <v>2.12951940952254E-2</v>
      </c>
      <c r="H36" s="5">
        <f t="shared" si="17"/>
        <v>3.7670189021877598E-3</v>
      </c>
      <c r="J36">
        <v>1.9536922863485598E-3</v>
      </c>
      <c r="K36" s="5">
        <f t="shared" si="18"/>
        <v>1.0224588935007621E-2</v>
      </c>
      <c r="L36">
        <v>1.94960334238525E-3</v>
      </c>
      <c r="M36" s="5">
        <f t="shared" si="19"/>
        <v>8.1102581556025885E-3</v>
      </c>
      <c r="O36" t="s">
        <v>162</v>
      </c>
      <c r="P36">
        <v>48247066</v>
      </c>
      <c r="Q36">
        <v>69703345</v>
      </c>
      <c r="R36">
        <v>98782080</v>
      </c>
      <c r="S36">
        <v>462</v>
      </c>
      <c r="T36">
        <v>975021</v>
      </c>
      <c r="U36">
        <v>68728330</v>
      </c>
      <c r="V36">
        <f t="shared" si="4"/>
        <v>975015</v>
      </c>
      <c r="W36">
        <f t="shared" si="7"/>
        <v>68728324</v>
      </c>
      <c r="X36" s="3">
        <f t="shared" si="6"/>
        <v>6</v>
      </c>
      <c r="Y36" t="s">
        <v>163</v>
      </c>
      <c r="Z36">
        <v>46771275</v>
      </c>
      <c r="AA36">
        <v>67215344</v>
      </c>
      <c r="AB36">
        <v>94845360</v>
      </c>
      <c r="AC36">
        <v>335</v>
      </c>
      <c r="AE36">
        <v>32359</v>
      </c>
      <c r="AF36">
        <v>790378</v>
      </c>
      <c r="AG36">
        <v>3.93</v>
      </c>
      <c r="AH36">
        <v>96.01</v>
      </c>
      <c r="AI36">
        <v>29833</v>
      </c>
      <c r="AJ36">
        <v>3.6199999999999899</v>
      </c>
    </row>
    <row r="37" spans="1:36">
      <c r="A37" s="6" t="s">
        <v>168</v>
      </c>
      <c r="B37">
        <v>0</v>
      </c>
      <c r="C37" t="s">
        <v>76</v>
      </c>
      <c r="D37" t="s">
        <v>77</v>
      </c>
      <c r="E37" s="23">
        <v>2.1215275750458298E-2</v>
      </c>
      <c r="F37" s="5">
        <f t="shared" si="16"/>
        <v>0</v>
      </c>
      <c r="G37">
        <v>2.1274834257708701E-2</v>
      </c>
      <c r="H37" s="5">
        <f t="shared" si="17"/>
        <v>2.8073407082213403E-3</v>
      </c>
      <c r="J37" s="23">
        <v>1.9339187619736801E-3</v>
      </c>
      <c r="K37" s="5">
        <f t="shared" si="18"/>
        <v>0</v>
      </c>
      <c r="L37">
        <v>1.93371040181911E-3</v>
      </c>
      <c r="M37" s="5">
        <f t="shared" si="19"/>
        <v>-1.0773986925768847E-4</v>
      </c>
      <c r="O37" t="s">
        <v>78</v>
      </c>
      <c r="P37">
        <v>47437271</v>
      </c>
      <c r="Q37">
        <v>69205781</v>
      </c>
      <c r="R37">
        <v>98782080</v>
      </c>
      <c r="S37">
        <v>510</v>
      </c>
      <c r="T37">
        <v>0</v>
      </c>
      <c r="U37">
        <v>69205781</v>
      </c>
      <c r="V37">
        <f t="shared" si="4"/>
        <v>0</v>
      </c>
      <c r="W37">
        <f t="shared" si="7"/>
        <v>69205781</v>
      </c>
      <c r="X37" s="3">
        <f t="shared" si="6"/>
        <v>0</v>
      </c>
      <c r="Y37" t="s">
        <v>79</v>
      </c>
      <c r="Z37">
        <v>46162412</v>
      </c>
      <c r="AA37">
        <v>66906843</v>
      </c>
      <c r="AB37">
        <v>95012640</v>
      </c>
      <c r="AC37">
        <v>343</v>
      </c>
      <c r="AE37">
        <v>31005</v>
      </c>
      <c r="AF37">
        <v>791772</v>
      </c>
      <c r="AG37">
        <v>3.77</v>
      </c>
      <c r="AH37">
        <v>96.18</v>
      </c>
      <c r="AI37">
        <v>28481</v>
      </c>
      <c r="AJ37">
        <v>3.46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F102-77F2-E342-870C-BDA51E0D0118}">
  <dimension ref="A1:U10"/>
  <sheetViews>
    <sheetView zoomScale="90" zoomScaleNormal="90" workbookViewId="0">
      <selection activeCell="U3" sqref="U3:U10"/>
    </sheetView>
  </sheetViews>
  <sheetFormatPr baseColWidth="10" defaultRowHeight="16"/>
  <cols>
    <col min="1" max="1" width="10.83203125" style="6"/>
    <col min="3" max="3" width="36.33203125" customWidth="1"/>
    <col min="4" max="4" width="43.1640625" customWidth="1"/>
    <col min="7" max="7" width="16" customWidth="1"/>
    <col min="8" max="8" width="13.33203125" customWidth="1"/>
    <col min="13" max="13" width="10.83203125" style="9"/>
    <col min="15" max="15" width="15.33203125" customWidth="1"/>
  </cols>
  <sheetData>
    <row r="1" spans="1:21">
      <c r="E1" t="s">
        <v>169</v>
      </c>
      <c r="G1" t="s">
        <v>170</v>
      </c>
      <c r="I1" t="s">
        <v>171</v>
      </c>
      <c r="K1" t="s">
        <v>172</v>
      </c>
      <c r="N1" t="s">
        <v>169</v>
      </c>
      <c r="P1" t="s">
        <v>170</v>
      </c>
      <c r="R1" t="s">
        <v>171</v>
      </c>
      <c r="T1" t="s">
        <v>172</v>
      </c>
    </row>
    <row r="2" spans="1:21">
      <c r="A2" s="6" t="s">
        <v>164</v>
      </c>
      <c r="B2" t="s">
        <v>0</v>
      </c>
      <c r="C2" t="s">
        <v>1</v>
      </c>
      <c r="D2" t="s">
        <v>2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1" t="s">
        <v>5</v>
      </c>
      <c r="L2" s="1" t="s">
        <v>6</v>
      </c>
      <c r="N2" s="2" t="s">
        <v>9</v>
      </c>
      <c r="O2" s="2" t="s">
        <v>10</v>
      </c>
      <c r="P2" s="2" t="s">
        <v>9</v>
      </c>
      <c r="Q2" s="2" t="s">
        <v>10</v>
      </c>
      <c r="R2" s="2" t="s">
        <v>9</v>
      </c>
      <c r="S2" s="2" t="s">
        <v>10</v>
      </c>
      <c r="T2" s="2" t="s">
        <v>9</v>
      </c>
      <c r="U2" s="2" t="s">
        <v>10</v>
      </c>
    </row>
    <row r="3" spans="1:21">
      <c r="A3" s="8" t="s">
        <v>167</v>
      </c>
      <c r="B3" s="9">
        <v>25</v>
      </c>
      <c r="C3" s="9" t="s">
        <v>108</v>
      </c>
      <c r="D3" s="9" t="s">
        <v>109</v>
      </c>
      <c r="E3" s="9">
        <v>2.3085646363077299E-2</v>
      </c>
      <c r="F3" s="21"/>
      <c r="G3">
        <v>2.2779872842096802E-2</v>
      </c>
      <c r="H3" s="22"/>
      <c r="I3">
        <v>2.36344710744496E-2</v>
      </c>
      <c r="J3" s="22"/>
      <c r="K3">
        <v>2.3796310949460199E-2</v>
      </c>
      <c r="L3" s="22"/>
      <c r="N3" s="9">
        <v>3.8592879052090599E-3</v>
      </c>
      <c r="O3" s="9"/>
      <c r="P3">
        <v>3.5462258169789399E-3</v>
      </c>
      <c r="R3">
        <v>3.6647159166120998E-3</v>
      </c>
      <c r="T3">
        <v>3.5582429026762498E-3</v>
      </c>
    </row>
    <row r="4" spans="1:21">
      <c r="A4" s="6" t="s">
        <v>167</v>
      </c>
      <c r="B4">
        <v>20</v>
      </c>
      <c r="C4" t="s">
        <v>112</v>
      </c>
      <c r="D4" t="s">
        <v>113</v>
      </c>
      <c r="E4">
        <v>2.2486398511044899E-2</v>
      </c>
      <c r="F4" s="22"/>
      <c r="G4">
        <v>2.2296299599816698E-2</v>
      </c>
      <c r="H4" s="22"/>
      <c r="I4">
        <v>2.32350158612913E-2</v>
      </c>
      <c r="J4" s="22"/>
      <c r="K4">
        <v>2.3429620702063201E-2</v>
      </c>
      <c r="L4" s="22"/>
      <c r="N4">
        <v>3.1930848958496801E-3</v>
      </c>
      <c r="P4">
        <v>3.0031951130872199E-3</v>
      </c>
      <c r="R4">
        <v>3.1497503953786801E-3</v>
      </c>
      <c r="T4">
        <v>3.0887339286866898E-3</v>
      </c>
    </row>
    <row r="5" spans="1:21">
      <c r="A5" s="6" t="s">
        <v>167</v>
      </c>
      <c r="B5">
        <v>15</v>
      </c>
      <c r="C5" t="s">
        <v>116</v>
      </c>
      <c r="D5" t="s">
        <v>117</v>
      </c>
      <c r="E5">
        <v>2.1960676391848399E-2</v>
      </c>
      <c r="F5" s="22"/>
      <c r="G5">
        <v>2.18378976011172E-2</v>
      </c>
      <c r="H5" s="22"/>
      <c r="I5">
        <v>2.2919971930066001E-2</v>
      </c>
      <c r="J5" s="22"/>
      <c r="K5">
        <v>2.3013338451789701E-2</v>
      </c>
      <c r="L5" s="22"/>
      <c r="N5">
        <v>2.6516584413167599E-3</v>
      </c>
      <c r="P5">
        <v>2.5204596427707E-3</v>
      </c>
      <c r="R5">
        <v>2.79971168227854E-3</v>
      </c>
      <c r="T5">
        <v>2.67514240580157E-3</v>
      </c>
    </row>
    <row r="6" spans="1:21">
      <c r="A6" s="6" t="s">
        <v>167</v>
      </c>
      <c r="B6">
        <v>10</v>
      </c>
      <c r="C6" t="s">
        <v>120</v>
      </c>
      <c r="D6" t="s">
        <v>121</v>
      </c>
      <c r="E6">
        <v>2.15776858456437E-2</v>
      </c>
      <c r="F6" s="22"/>
      <c r="G6">
        <v>2.15236148182083E-2</v>
      </c>
      <c r="H6" s="22"/>
      <c r="I6">
        <v>2.2654421809637101E-2</v>
      </c>
      <c r="J6" s="22"/>
      <c r="K6">
        <v>2.2797121533387601E-2</v>
      </c>
      <c r="L6" s="22"/>
      <c r="N6">
        <v>2.243591706378E-3</v>
      </c>
      <c r="P6">
        <v>2.1853638497254498E-3</v>
      </c>
      <c r="R6">
        <v>2.5107152415587601E-3</v>
      </c>
      <c r="T6">
        <v>2.37023329582386E-3</v>
      </c>
    </row>
    <row r="7" spans="1:21">
      <c r="A7" s="6" t="s">
        <v>167</v>
      </c>
      <c r="B7">
        <v>5</v>
      </c>
      <c r="C7" t="s">
        <v>124</v>
      </c>
      <c r="D7" t="s">
        <v>125</v>
      </c>
      <c r="E7">
        <v>2.1354708085810799E-2</v>
      </c>
      <c r="F7" s="22"/>
      <c r="G7">
        <v>2.1338121340702801E-2</v>
      </c>
      <c r="H7" s="22"/>
      <c r="I7">
        <v>2.2490938537502E-2</v>
      </c>
      <c r="J7" s="22"/>
      <c r="K7">
        <v>2.2650533430162802E-2</v>
      </c>
      <c r="L7" s="22"/>
      <c r="N7">
        <v>2.0103136889531E-3</v>
      </c>
      <c r="P7">
        <v>1.99262156770729E-3</v>
      </c>
      <c r="R7">
        <v>2.3466859681944199E-3</v>
      </c>
      <c r="T7">
        <v>2.2103642346119599E-3</v>
      </c>
    </row>
    <row r="8" spans="1:21">
      <c r="A8" s="6" t="s">
        <v>167</v>
      </c>
      <c r="B8">
        <v>2</v>
      </c>
      <c r="C8" t="s">
        <v>128</v>
      </c>
      <c r="D8" t="s">
        <v>129</v>
      </c>
      <c r="E8">
        <v>2.1276228221296999E-2</v>
      </c>
      <c r="F8" s="22"/>
      <c r="G8">
        <v>2.1271225540528901E-2</v>
      </c>
      <c r="H8" s="22"/>
      <c r="I8">
        <v>2.2448482627620801E-2</v>
      </c>
      <c r="J8" s="22"/>
      <c r="K8">
        <v>2.26388886547319E-2</v>
      </c>
      <c r="L8" s="22"/>
      <c r="N8">
        <v>1.94078201502756E-3</v>
      </c>
      <c r="P8">
        <v>1.9330727291337799E-3</v>
      </c>
      <c r="R8">
        <v>2.2963766531457399E-3</v>
      </c>
      <c r="T8">
        <v>2.2013461328617102E-3</v>
      </c>
    </row>
    <row r="9" spans="1:21">
      <c r="A9" s="6" t="s">
        <v>167</v>
      </c>
      <c r="B9">
        <v>1</v>
      </c>
      <c r="C9" t="s">
        <v>132</v>
      </c>
      <c r="D9" t="s">
        <v>133</v>
      </c>
      <c r="E9">
        <v>2.12819759492139E-2</v>
      </c>
      <c r="F9" s="22"/>
      <c r="G9">
        <v>2.1282863201053399E-2</v>
      </c>
      <c r="H9" s="22"/>
      <c r="I9">
        <v>2.2481115681776399E-2</v>
      </c>
      <c r="J9" s="22"/>
      <c r="K9">
        <v>2.26462542225828E-2</v>
      </c>
      <c r="L9" s="22"/>
      <c r="N9">
        <v>1.93863752973466E-3</v>
      </c>
      <c r="P9">
        <v>1.9385158554100499E-3</v>
      </c>
      <c r="R9">
        <v>2.30303065861825E-3</v>
      </c>
      <c r="T9">
        <v>2.1972312398695899E-3</v>
      </c>
    </row>
    <row r="10" spans="1:21">
      <c r="A10" s="6" t="s">
        <v>167</v>
      </c>
      <c r="B10">
        <v>0</v>
      </c>
      <c r="C10" t="s">
        <v>76</v>
      </c>
      <c r="D10" t="s">
        <v>77</v>
      </c>
      <c r="E10">
        <v>2.1274834257708701E-2</v>
      </c>
      <c r="F10" s="22"/>
      <c r="G10">
        <v>2.12742664328055E-2</v>
      </c>
      <c r="H10" s="22"/>
      <c r="I10">
        <v>2.2452153150278001E-2</v>
      </c>
      <c r="J10" s="22"/>
      <c r="K10">
        <v>2.2628222044375899E-2</v>
      </c>
      <c r="L10" s="22"/>
      <c r="N10">
        <v>1.93371040181911E-3</v>
      </c>
      <c r="P10">
        <v>1.93305230161522E-3</v>
      </c>
      <c r="R10">
        <v>2.2860985946395701E-3</v>
      </c>
      <c r="T10">
        <v>2.19015878600858E-3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58DB-845A-FC48-9230-E8D3B45A5C4C}">
  <dimension ref="A1:AJ38"/>
  <sheetViews>
    <sheetView tabSelected="1" zoomScale="80" zoomScaleNormal="80" workbookViewId="0">
      <selection activeCell="G9" sqref="G9"/>
    </sheetView>
  </sheetViews>
  <sheetFormatPr baseColWidth="10" defaultRowHeight="16"/>
  <cols>
    <col min="1" max="1" width="10.83203125" style="6"/>
    <col min="3" max="3" width="36.33203125" customWidth="1"/>
    <col min="4" max="4" width="24.33203125" customWidth="1"/>
    <col min="6" max="6" width="10.83203125" style="18"/>
    <col min="8" max="8" width="10.83203125" style="18"/>
    <col min="9" max="9" width="15" customWidth="1"/>
    <col min="10" max="10" width="15.6640625" style="18" customWidth="1"/>
    <col min="11" max="11" width="15.33203125" customWidth="1"/>
    <col min="12" max="12" width="13.1640625" style="18" customWidth="1"/>
    <col min="13" max="13" width="13.1640625" customWidth="1"/>
    <col min="14" max="14" width="12" style="18" customWidth="1"/>
    <col min="15" max="15" width="12" customWidth="1"/>
    <col min="19" max="19" width="14.5" customWidth="1"/>
  </cols>
  <sheetData>
    <row r="1" spans="1:36">
      <c r="E1" t="s">
        <v>173</v>
      </c>
      <c r="G1" t="s">
        <v>169</v>
      </c>
      <c r="I1" t="s">
        <v>170</v>
      </c>
      <c r="K1" t="s">
        <v>171</v>
      </c>
      <c r="M1" t="s">
        <v>172</v>
      </c>
      <c r="P1" t="s">
        <v>173</v>
      </c>
      <c r="R1" t="s">
        <v>169</v>
      </c>
      <c r="T1" t="s">
        <v>170</v>
      </c>
      <c r="V1" t="s">
        <v>171</v>
      </c>
      <c r="X1" t="s">
        <v>172</v>
      </c>
      <c r="AA1" t="s">
        <v>173</v>
      </c>
      <c r="AC1" t="s">
        <v>169</v>
      </c>
      <c r="AE1" t="s">
        <v>170</v>
      </c>
      <c r="AG1" t="s">
        <v>171</v>
      </c>
      <c r="AI1" t="s">
        <v>172</v>
      </c>
    </row>
    <row r="2" spans="1:36">
      <c r="A2" s="6" t="s">
        <v>164</v>
      </c>
      <c r="B2" t="s">
        <v>0</v>
      </c>
      <c r="C2" t="s">
        <v>1</v>
      </c>
      <c r="D2" t="s">
        <v>2</v>
      </c>
      <c r="E2" s="20" t="s">
        <v>7</v>
      </c>
      <c r="F2" s="18" t="s">
        <v>8</v>
      </c>
      <c r="G2" s="20" t="s">
        <v>9</v>
      </c>
      <c r="H2" s="18" t="s">
        <v>10</v>
      </c>
      <c r="I2" s="20" t="s">
        <v>9</v>
      </c>
      <c r="J2" s="18" t="s">
        <v>10</v>
      </c>
      <c r="K2" s="20" t="s">
        <v>9</v>
      </c>
      <c r="L2" s="18" t="s">
        <v>10</v>
      </c>
      <c r="M2" s="20" t="s">
        <v>9</v>
      </c>
      <c r="N2" s="18" t="s">
        <v>10</v>
      </c>
      <c r="O2" s="9"/>
      <c r="P2" s="16" t="s">
        <v>3</v>
      </c>
      <c r="Q2" s="16" t="s">
        <v>4</v>
      </c>
      <c r="R2" s="16" t="s">
        <v>5</v>
      </c>
      <c r="S2" s="16" t="s">
        <v>6</v>
      </c>
      <c r="T2" s="16" t="s">
        <v>191</v>
      </c>
      <c r="U2" s="16"/>
      <c r="V2" s="16" t="s">
        <v>191</v>
      </c>
      <c r="W2" s="16"/>
      <c r="X2" s="16" t="s">
        <v>191</v>
      </c>
      <c r="Y2" s="16"/>
      <c r="AA2" s="19" t="s">
        <v>193</v>
      </c>
      <c r="AB2" s="19"/>
      <c r="AC2" s="19" t="s">
        <v>192</v>
      </c>
      <c r="AD2" s="19"/>
      <c r="AE2" s="19" t="s">
        <v>192</v>
      </c>
      <c r="AF2" s="19"/>
      <c r="AG2" s="19" t="s">
        <v>192</v>
      </c>
      <c r="AH2" s="19"/>
      <c r="AI2" s="19" t="s">
        <v>192</v>
      </c>
      <c r="AJ2" s="19"/>
    </row>
    <row r="3" spans="1:36">
      <c r="A3" s="6" t="s">
        <v>165</v>
      </c>
      <c r="B3">
        <v>60</v>
      </c>
      <c r="C3" t="s">
        <v>32</v>
      </c>
      <c r="D3" t="s">
        <v>33</v>
      </c>
      <c r="E3">
        <v>2.1406951249579399E-2</v>
      </c>
      <c r="F3" s="18">
        <f>(E3-$E$14)/$E$14</f>
        <v>10.069209146992463</v>
      </c>
      <c r="G3">
        <v>3.9571459064884299E-3</v>
      </c>
      <c r="H3" s="18">
        <f>(G3-$E$14)/$E$14</f>
        <v>1.0461800072976826</v>
      </c>
      <c r="I3">
        <v>3.8494274656818402E-3</v>
      </c>
      <c r="J3" s="18">
        <f>(I3-$E$14)/$E$14</f>
        <v>0.99048043866810032</v>
      </c>
      <c r="K3">
        <v>4.3401118690353704E-3</v>
      </c>
      <c r="L3" s="18">
        <f>(K3-$E$14)/$E$14</f>
        <v>1.2442058861903931</v>
      </c>
      <c r="M3">
        <v>4.2322797811328297E-3</v>
      </c>
      <c r="N3" s="18">
        <f>(M3-$E$14)/$E$14</f>
        <v>1.18844755237471</v>
      </c>
      <c r="P3">
        <v>4.0148600778859699E-2</v>
      </c>
      <c r="Q3">
        <f>(P3-$P$14)/$P$14</f>
        <v>0.89243831902549731</v>
      </c>
      <c r="R3">
        <v>2.2901785646390099E-2</v>
      </c>
      <c r="S3">
        <f>(R3-$P$14)/$P$14</f>
        <v>7.9495073067592237E-2</v>
      </c>
      <c r="T3">
        <v>2.27721235020929E-2</v>
      </c>
      <c r="U3">
        <f>(T3-$P$14)/$P$14</f>
        <v>7.3383338022413896E-2</v>
      </c>
      <c r="V3">
        <v>2.3950124503352301E-2</v>
      </c>
      <c r="W3">
        <f>(V3-$P$14)/$P$14</f>
        <v>0.12890941343691575</v>
      </c>
      <c r="X3">
        <v>2.4198894318286299E-2</v>
      </c>
      <c r="Y3">
        <f>(X3-$P$14)/$P$14</f>
        <v>0.14063538946758905</v>
      </c>
      <c r="AA3">
        <v>8.1262184976377994E-2</v>
      </c>
      <c r="AB3">
        <f>(AA3-$AA$14)/$AA$14</f>
        <v>0.29592497418870461</v>
      </c>
      <c r="AC3">
        <v>6.5472921938358006E-2</v>
      </c>
      <c r="AD3">
        <f>(AC3-$AA$14)/$AA$14</f>
        <v>4.4126424827120148E-2</v>
      </c>
      <c r="AE3">
        <v>6.5607276996023298E-2</v>
      </c>
      <c r="AF3">
        <f>(AE3-$AA$14)/$AA$14</f>
        <v>4.6269045957571274E-2</v>
      </c>
      <c r="AG3">
        <v>6.8844349767558294E-2</v>
      </c>
      <c r="AH3">
        <f>(AG3-$AA$14)/$AA$14</f>
        <v>9.7892115766952947E-2</v>
      </c>
      <c r="AI3">
        <v>6.9430373173779605E-2</v>
      </c>
      <c r="AJ3">
        <f>(AI3-$AA$14)/$AA$14</f>
        <v>0.10723769720562694</v>
      </c>
    </row>
    <row r="4" spans="1:36">
      <c r="A4" s="6" t="s">
        <v>165</v>
      </c>
      <c r="B4">
        <v>50</v>
      </c>
      <c r="C4" t="s">
        <v>36</v>
      </c>
      <c r="D4" t="s">
        <v>37</v>
      </c>
      <c r="E4">
        <v>1.5437018807109199E-2</v>
      </c>
      <c r="F4" s="18">
        <f t="shared" ref="F4:F14" si="0">(E4-$E$14)/$E$14</f>
        <v>6.9822478123924894</v>
      </c>
      <c r="G4">
        <v>2.92777516112541E-3</v>
      </c>
      <c r="H4" s="18">
        <f t="shared" ref="H4:H14" si="1">(G4-$E$14)/$E$14</f>
        <v>0.51390803931052398</v>
      </c>
      <c r="I4">
        <v>2.8562644317292598E-3</v>
      </c>
      <c r="J4" s="18">
        <f t="shared" ref="J4:J14" si="2">(I4-$E$14)/$E$14</f>
        <v>0.47693092796424946</v>
      </c>
      <c r="K4">
        <v>3.1798086997363302E-3</v>
      </c>
      <c r="L4" s="18">
        <f t="shared" ref="L4:L14" si="3">(K4-$E$14)/$E$14</f>
        <v>0.64423075170497068</v>
      </c>
      <c r="M4">
        <v>3.2066800861625302E-3</v>
      </c>
      <c r="N4" s="18">
        <f t="shared" ref="N4:N14" si="4">(M4-$E$14)/$E$14</f>
        <v>0.65812553723297085</v>
      </c>
      <c r="P4">
        <v>3.4461882553799103E-2</v>
      </c>
      <c r="Q4">
        <f t="shared" ref="Q4:Q14" si="5">(P4-$P$14)/$P$14</f>
        <v>0.62439003664869397</v>
      </c>
      <c r="R4">
        <v>2.2081024666653001E-2</v>
      </c>
      <c r="S4">
        <f t="shared" ref="S4:S14" si="6">(R4-$P$14)/$P$14</f>
        <v>4.0807808787307456E-2</v>
      </c>
      <c r="T4">
        <v>2.20108140465731E-2</v>
      </c>
      <c r="U4">
        <f t="shared" ref="U4:U14" si="7">(T4-$P$14)/$P$14</f>
        <v>3.7498371714429206E-2</v>
      </c>
      <c r="V4">
        <v>2.3105548480075198E-2</v>
      </c>
      <c r="W4">
        <f t="shared" ref="W4:W14" si="8">(V4-$P$14)/$P$14</f>
        <v>8.9099606898867006E-2</v>
      </c>
      <c r="X4">
        <v>2.3346269345508701E-2</v>
      </c>
      <c r="Y4">
        <f t="shared" ref="Y4:Y14" si="9">(X4-$P$14)/$P$14</f>
        <v>0.10044618887427698</v>
      </c>
      <c r="AA4">
        <v>7.5416745116328399E-2</v>
      </c>
      <c r="AB4">
        <f t="shared" ref="AB4:AB14" si="10">(AA4-$AA$14)/$AA$14</f>
        <v>0.20270508966359077</v>
      </c>
      <c r="AC4">
        <v>6.4207545173369407E-2</v>
      </c>
      <c r="AD4">
        <f t="shared" ref="AD4:AD14" si="11">(AC4-$AA$14)/$AA$14</f>
        <v>2.3946886804809799E-2</v>
      </c>
      <c r="AE4">
        <v>6.43844657628697E-2</v>
      </c>
      <c r="AF4">
        <f t="shared" ref="AF4:AF14" si="12">(AE4-$AA$14)/$AA$14</f>
        <v>2.6768319805267091E-2</v>
      </c>
      <c r="AG4">
        <v>6.7398737007729304E-2</v>
      </c>
      <c r="AH4">
        <f t="shared" ref="AH4:AH14" si="13">(AG4-$AA$14)/$AA$14</f>
        <v>7.4838272469325354E-2</v>
      </c>
      <c r="AI4">
        <v>6.7896514325649401E-2</v>
      </c>
      <c r="AJ4">
        <f t="shared" ref="AJ4:AJ14" si="14">(AI4-$AA$14)/$AA$14</f>
        <v>8.2776553455307253E-2</v>
      </c>
    </row>
    <row r="5" spans="1:36">
      <c r="A5" s="6" t="s">
        <v>165</v>
      </c>
      <c r="B5">
        <v>40</v>
      </c>
      <c r="C5" t="s">
        <v>40</v>
      </c>
      <c r="D5" t="s">
        <v>41</v>
      </c>
      <c r="E5">
        <v>1.09541135106828E-2</v>
      </c>
      <c r="F5" s="18">
        <f t="shared" si="0"/>
        <v>4.6642056150815092</v>
      </c>
      <c r="G5">
        <v>2.3877224182550201E-3</v>
      </c>
      <c r="H5" s="18">
        <f t="shared" si="1"/>
        <v>0.23465497372713123</v>
      </c>
      <c r="I5">
        <v>2.3420828148121801E-3</v>
      </c>
      <c r="J5" s="18">
        <f t="shared" si="2"/>
        <v>0.21105542842034589</v>
      </c>
      <c r="K5">
        <v>2.7851036574897399E-3</v>
      </c>
      <c r="L5" s="18">
        <f t="shared" si="3"/>
        <v>0.44013477311082838</v>
      </c>
      <c r="M5">
        <v>2.6232949816571401E-3</v>
      </c>
      <c r="N5" s="18">
        <f t="shared" si="4"/>
        <v>0.35646596601602348</v>
      </c>
      <c r="P5">
        <v>3.00479658265627E-2</v>
      </c>
      <c r="Q5">
        <f t="shared" si="5"/>
        <v>0.41633633142447346</v>
      </c>
      <c r="R5">
        <v>2.1565543879700999E-2</v>
      </c>
      <c r="S5">
        <f t="shared" si="6"/>
        <v>1.6510185083742506E-2</v>
      </c>
      <c r="T5">
        <v>2.1521292378903899E-2</v>
      </c>
      <c r="U5">
        <f t="shared" si="7"/>
        <v>1.4424353095622134E-2</v>
      </c>
      <c r="V5">
        <v>2.26226141902813E-2</v>
      </c>
      <c r="W5">
        <f t="shared" si="8"/>
        <v>6.6336089918256194E-2</v>
      </c>
      <c r="X5">
        <v>2.2797269134330399E-2</v>
      </c>
      <c r="Y5">
        <f t="shared" si="9"/>
        <v>7.4568598705954905E-2</v>
      </c>
      <c r="AA5">
        <v>7.1349759164424501E-2</v>
      </c>
      <c r="AB5">
        <f t="shared" si="10"/>
        <v>0.13784701740920871</v>
      </c>
      <c r="AC5">
        <v>6.3773876112574401E-2</v>
      </c>
      <c r="AD5">
        <f t="shared" si="11"/>
        <v>1.7030969314028876E-2</v>
      </c>
      <c r="AE5">
        <v>6.3989982031292206E-2</v>
      </c>
      <c r="AF5">
        <f t="shared" si="12"/>
        <v>2.0477308558018027E-2</v>
      </c>
      <c r="AG5">
        <v>6.7115254167736296E-2</v>
      </c>
      <c r="AH5">
        <f t="shared" si="13"/>
        <v>7.0317442858262469E-2</v>
      </c>
      <c r="AI5">
        <v>6.7458334787575305E-2</v>
      </c>
      <c r="AJ5">
        <f t="shared" si="14"/>
        <v>7.5788705334637607E-2</v>
      </c>
    </row>
    <row r="6" spans="1:36">
      <c r="A6" s="6" t="s">
        <v>165</v>
      </c>
      <c r="B6">
        <v>30</v>
      </c>
      <c r="C6" t="s">
        <v>44</v>
      </c>
      <c r="D6" t="s">
        <v>45</v>
      </c>
      <c r="E6">
        <v>7.4316767023709903E-3</v>
      </c>
      <c r="F6" s="18">
        <f t="shared" si="0"/>
        <v>2.842807075715279</v>
      </c>
      <c r="G6">
        <v>2.1014387261617498E-3</v>
      </c>
      <c r="H6" s="18">
        <f t="shared" si="1"/>
        <v>8.6622027502905846E-2</v>
      </c>
      <c r="I6">
        <v>2.0839230316376202E-3</v>
      </c>
      <c r="J6" s="18">
        <f t="shared" si="2"/>
        <v>7.7564928069083786E-2</v>
      </c>
      <c r="K6">
        <v>2.4089015699494398E-3</v>
      </c>
      <c r="L6" s="18">
        <f t="shared" si="3"/>
        <v>0.24560639118626229</v>
      </c>
      <c r="M6">
        <v>2.3416420480633E-3</v>
      </c>
      <c r="N6" s="18">
        <f t="shared" si="4"/>
        <v>0.21082751463330024</v>
      </c>
      <c r="P6">
        <v>2.66106406359265E-2</v>
      </c>
      <c r="Q6">
        <f t="shared" si="5"/>
        <v>0.25431509582672523</v>
      </c>
      <c r="R6">
        <v>2.1330181535594801E-2</v>
      </c>
      <c r="S6">
        <f t="shared" si="6"/>
        <v>5.4161815518245469E-3</v>
      </c>
      <c r="T6">
        <v>2.1312790264109101E-2</v>
      </c>
      <c r="U6">
        <f t="shared" si="7"/>
        <v>4.5964292332469842E-3</v>
      </c>
      <c r="V6">
        <v>2.24610260642088E-2</v>
      </c>
      <c r="W6">
        <f t="shared" si="8"/>
        <v>5.8719496668507384E-2</v>
      </c>
      <c r="X6">
        <v>2.26751936483836E-2</v>
      </c>
      <c r="Y6">
        <f t="shared" si="9"/>
        <v>6.8814467230941562E-2</v>
      </c>
      <c r="AA6">
        <v>6.7923114501988999E-2</v>
      </c>
      <c r="AB6">
        <f t="shared" si="10"/>
        <v>8.3200758549550391E-2</v>
      </c>
      <c r="AC6">
        <v>6.33514480820348E-2</v>
      </c>
      <c r="AD6">
        <f t="shared" si="11"/>
        <v>1.0294317638557055E-2</v>
      </c>
      <c r="AE6">
        <v>6.3545086538713699E-2</v>
      </c>
      <c r="AF6">
        <f t="shared" si="12"/>
        <v>1.3382358060390268E-2</v>
      </c>
      <c r="AG6">
        <v>6.6574308962082898E-2</v>
      </c>
      <c r="AH6">
        <f t="shared" si="13"/>
        <v>6.1690743959166128E-2</v>
      </c>
      <c r="AI6">
        <v>6.7141598149882895E-2</v>
      </c>
      <c r="AJ6">
        <f t="shared" si="14"/>
        <v>7.073756230734303E-2</v>
      </c>
    </row>
    <row r="7" spans="1:36">
      <c r="A7" s="6" t="s">
        <v>165</v>
      </c>
      <c r="B7">
        <v>25</v>
      </c>
      <c r="C7" t="s">
        <v>48</v>
      </c>
      <c r="D7" t="s">
        <v>49</v>
      </c>
      <c r="E7">
        <v>5.9316983820905103E-3</v>
      </c>
      <c r="F7" s="18">
        <f t="shared" si="0"/>
        <v>2.067191083061243</v>
      </c>
      <c r="G7">
        <v>2.0519586106508801E-3</v>
      </c>
      <c r="H7" s="18">
        <f t="shared" si="1"/>
        <v>6.1036611774081602E-2</v>
      </c>
      <c r="I7">
        <v>2.0210047796905802E-3</v>
      </c>
      <c r="J7" s="18">
        <f t="shared" si="2"/>
        <v>4.5030856222742055E-2</v>
      </c>
      <c r="K7">
        <v>2.4457319019614001E-3</v>
      </c>
      <c r="L7" s="18">
        <f t="shared" si="3"/>
        <v>0.26465079611999009</v>
      </c>
      <c r="M7">
        <v>2.3435511880229801E-3</v>
      </c>
      <c r="N7" s="18">
        <f t="shared" si="4"/>
        <v>0.21181470189122401</v>
      </c>
      <c r="P7">
        <v>2.5123940735912498E-2</v>
      </c>
      <c r="Q7">
        <f t="shared" si="5"/>
        <v>0.18423823623267135</v>
      </c>
      <c r="R7">
        <v>2.1273123048422899E-2</v>
      </c>
      <c r="S7">
        <f t="shared" si="6"/>
        <v>2.7266814084823308E-3</v>
      </c>
      <c r="T7">
        <v>2.12532959584486E-2</v>
      </c>
      <c r="U7">
        <f t="shared" si="7"/>
        <v>1.7921147213691277E-3</v>
      </c>
      <c r="V7">
        <v>2.2400855992514498E-2</v>
      </c>
      <c r="W7">
        <f t="shared" si="8"/>
        <v>5.5883329351992458E-2</v>
      </c>
      <c r="X7">
        <v>2.2572236691259101E-2</v>
      </c>
      <c r="Y7">
        <f t="shared" si="9"/>
        <v>6.3961503812718021E-2</v>
      </c>
      <c r="Z7" s="4"/>
      <c r="AA7">
        <v>6.6569567225054097E-2</v>
      </c>
      <c r="AB7">
        <f t="shared" si="10"/>
        <v>6.16151253250075E-2</v>
      </c>
      <c r="AC7">
        <v>6.3352704675780802E-2</v>
      </c>
      <c r="AD7">
        <f t="shared" si="11"/>
        <v>1.031435710978622E-2</v>
      </c>
      <c r="AE7">
        <v>6.3545129165009304E-2</v>
      </c>
      <c r="AF7">
        <f t="shared" si="12"/>
        <v>1.3383037841287703E-2</v>
      </c>
      <c r="AG7">
        <v>6.6683219593331594E-2</v>
      </c>
      <c r="AH7">
        <f t="shared" si="13"/>
        <v>6.3427591264353281E-2</v>
      </c>
      <c r="AI7">
        <v>6.7106341406202002E-2</v>
      </c>
      <c r="AJ7">
        <f t="shared" si="14"/>
        <v>7.0175307001779694E-2</v>
      </c>
    </row>
    <row r="8" spans="1:36">
      <c r="A8" s="6" t="s">
        <v>165</v>
      </c>
      <c r="B8">
        <v>20</v>
      </c>
      <c r="C8" t="s">
        <v>52</v>
      </c>
      <c r="D8" t="s">
        <v>53</v>
      </c>
      <c r="E8">
        <v>4.5812350645163501E-3</v>
      </c>
      <c r="F8" s="18">
        <f t="shared" si="0"/>
        <v>1.3688870259684149</v>
      </c>
      <c r="G8">
        <v>1.99292213096635E-3</v>
      </c>
      <c r="H8" s="18">
        <f t="shared" si="1"/>
        <v>3.0509745369269523E-2</v>
      </c>
      <c r="I8">
        <v>1.9921117483885299E-3</v>
      </c>
      <c r="J8" s="18">
        <f t="shared" si="2"/>
        <v>3.0090708854523144E-2</v>
      </c>
      <c r="K8">
        <v>2.35419269879E-3</v>
      </c>
      <c r="L8" s="18">
        <f t="shared" si="3"/>
        <v>0.2173172653785132</v>
      </c>
      <c r="M8">
        <v>2.2795513674894702E-3</v>
      </c>
      <c r="N8" s="18">
        <f t="shared" si="4"/>
        <v>0.17872136736656472</v>
      </c>
      <c r="P8">
        <v>2.38508234015656E-2</v>
      </c>
      <c r="Q8">
        <f t="shared" si="5"/>
        <v>0.12422877185795561</v>
      </c>
      <c r="R8">
        <v>2.1269759204598199E-2</v>
      </c>
      <c r="S8">
        <f t="shared" si="6"/>
        <v>2.5681237793349601E-3</v>
      </c>
      <c r="T8">
        <v>2.1279955483293801E-2</v>
      </c>
      <c r="U8">
        <f t="shared" si="7"/>
        <v>3.0487340158237113E-3</v>
      </c>
      <c r="V8">
        <v>2.24265450663244E-2</v>
      </c>
      <c r="W8">
        <f t="shared" si="8"/>
        <v>5.7094205614552779E-2</v>
      </c>
      <c r="X8">
        <v>2.2612830383477299E-2</v>
      </c>
      <c r="Y8">
        <f t="shared" si="9"/>
        <v>6.5874921893900443E-2</v>
      </c>
      <c r="AA8">
        <v>6.5253219659068301E-2</v>
      </c>
      <c r="AB8">
        <f t="shared" si="10"/>
        <v>4.0622732787575874E-2</v>
      </c>
      <c r="AC8">
        <v>6.3229726968169406E-2</v>
      </c>
      <c r="AD8">
        <f t="shared" si="11"/>
        <v>8.3531757483890096E-3</v>
      </c>
      <c r="AE8">
        <v>6.3414698298060193E-2</v>
      </c>
      <c r="AF8">
        <f t="shared" si="12"/>
        <v>1.130299756260739E-2</v>
      </c>
      <c r="AG8">
        <v>6.6603616520951703E-2</v>
      </c>
      <c r="AH8">
        <f t="shared" si="13"/>
        <v>6.2158124912331858E-2</v>
      </c>
      <c r="AI8">
        <v>6.6860772830030002E-2</v>
      </c>
      <c r="AJ8">
        <f t="shared" si="14"/>
        <v>6.6259113377035717E-2</v>
      </c>
    </row>
    <row r="9" spans="1:36">
      <c r="A9" s="6" t="s">
        <v>165</v>
      </c>
      <c r="B9">
        <v>15</v>
      </c>
      <c r="C9" t="s">
        <v>56</v>
      </c>
      <c r="D9" t="s">
        <v>57</v>
      </c>
      <c r="E9">
        <v>3.46836760852686E-3</v>
      </c>
      <c r="F9" s="18">
        <f t="shared" si="0"/>
        <v>0.79344017790446519</v>
      </c>
      <c r="G9">
        <v>1.9315493897581399E-3</v>
      </c>
      <c r="H9" s="18">
        <f t="shared" si="1"/>
        <v>-1.225166362790803E-3</v>
      </c>
      <c r="I9">
        <v>1.9165025606243599E-3</v>
      </c>
      <c r="J9" s="18">
        <f t="shared" si="2"/>
        <v>-9.0056530252314651E-3</v>
      </c>
      <c r="K9">
        <v>2.3236912819751799E-3</v>
      </c>
      <c r="L9" s="18">
        <f t="shared" si="3"/>
        <v>0.20154544630598317</v>
      </c>
      <c r="M9">
        <v>2.18456235864539E-3</v>
      </c>
      <c r="N9" s="18">
        <f t="shared" si="4"/>
        <v>0.12960399454210428</v>
      </c>
      <c r="P9">
        <v>2.2742287025335199E-2</v>
      </c>
      <c r="Q9">
        <f t="shared" si="5"/>
        <v>7.1976970407462829E-2</v>
      </c>
      <c r="R9">
        <v>2.1229920819818199E-2</v>
      </c>
      <c r="S9">
        <f t="shared" si="6"/>
        <v>6.903077542880408E-4</v>
      </c>
      <c r="T9">
        <v>2.1223605690660601E-2</v>
      </c>
      <c r="U9">
        <f t="shared" si="7"/>
        <v>3.9263879010023464E-4</v>
      </c>
      <c r="V9">
        <v>2.2421255782109899E-2</v>
      </c>
      <c r="W9">
        <f t="shared" si="8"/>
        <v>5.6844890721043227E-2</v>
      </c>
      <c r="X9">
        <v>2.2513746845855599E-2</v>
      </c>
      <c r="Y9">
        <f t="shared" si="9"/>
        <v>6.1204535386218124E-2</v>
      </c>
      <c r="AA9">
        <v>6.4228281958682298E-2</v>
      </c>
      <c r="AB9">
        <f t="shared" si="10"/>
        <v>2.4277585739119496E-2</v>
      </c>
      <c r="AC9">
        <v>6.3213311322136201E-2</v>
      </c>
      <c r="AD9">
        <f t="shared" si="11"/>
        <v>8.0913879848916841E-3</v>
      </c>
      <c r="AE9">
        <v>6.3408405536427098E-2</v>
      </c>
      <c r="AF9">
        <f t="shared" si="12"/>
        <v>1.1202644034587997E-2</v>
      </c>
      <c r="AG9">
        <v>6.6619520099750307E-2</v>
      </c>
      <c r="AH9">
        <f t="shared" si="13"/>
        <v>6.2411746507051225E-2</v>
      </c>
      <c r="AI9">
        <v>6.6911870960273095E-2</v>
      </c>
      <c r="AJ9">
        <f t="shared" si="14"/>
        <v>6.7073998469475968E-2</v>
      </c>
    </row>
    <row r="10" spans="1:36">
      <c r="A10" s="6" t="s">
        <v>165</v>
      </c>
      <c r="B10">
        <v>10</v>
      </c>
      <c r="C10" t="s">
        <v>60</v>
      </c>
      <c r="D10" t="s">
        <v>61</v>
      </c>
      <c r="E10">
        <v>2.6338135362946602E-3</v>
      </c>
      <c r="F10" s="18">
        <f t="shared" si="0"/>
        <v>0.36190495075744317</v>
      </c>
      <c r="G10">
        <v>1.91153295707202E-3</v>
      </c>
      <c r="H10" s="18">
        <f t="shared" si="1"/>
        <v>-1.1575359493805214E-2</v>
      </c>
      <c r="I10">
        <v>1.90805601950971E-3</v>
      </c>
      <c r="J10" s="18">
        <f t="shared" si="2"/>
        <v>-1.3373231064564251E-2</v>
      </c>
      <c r="K10">
        <v>2.2875375543197599E-3</v>
      </c>
      <c r="L10" s="18">
        <f t="shared" si="3"/>
        <v>0.18285090320194763</v>
      </c>
      <c r="M10">
        <v>2.1517773201541399E-3</v>
      </c>
      <c r="N10" s="18">
        <f t="shared" si="4"/>
        <v>0.11265134940731536</v>
      </c>
      <c r="P10">
        <v>2.1929424620068499E-2</v>
      </c>
      <c r="Q10">
        <f t="shared" si="5"/>
        <v>3.3662012127972166E-2</v>
      </c>
      <c r="R10">
        <v>2.12373049337015E-2</v>
      </c>
      <c r="S10">
        <f t="shared" si="6"/>
        <v>1.0383642193632944E-3</v>
      </c>
      <c r="T10">
        <v>2.12365746478064E-2</v>
      </c>
      <c r="U10">
        <f t="shared" si="7"/>
        <v>1.0039415748645843E-3</v>
      </c>
      <c r="V10">
        <v>2.24211365342733E-2</v>
      </c>
      <c r="W10">
        <f t="shared" si="8"/>
        <v>5.6839269873216365E-2</v>
      </c>
      <c r="X10">
        <v>2.2572400363478101E-2</v>
      </c>
      <c r="Y10">
        <f t="shared" si="9"/>
        <v>6.396921864145394E-2</v>
      </c>
      <c r="AA10">
        <v>6.3398952244001702E-2</v>
      </c>
      <c r="AB10">
        <f t="shared" si="10"/>
        <v>1.1051888086468453E-2</v>
      </c>
      <c r="AC10">
        <v>6.3130528704821096E-2</v>
      </c>
      <c r="AD10">
        <f t="shared" si="11"/>
        <v>6.7712159855966084E-3</v>
      </c>
      <c r="AE10">
        <v>6.3341500140663906E-2</v>
      </c>
      <c r="AF10">
        <f t="shared" si="12"/>
        <v>1.0135673299027492E-2</v>
      </c>
      <c r="AG10">
        <v>6.6471204390962907E-2</v>
      </c>
      <c r="AH10">
        <f t="shared" si="13"/>
        <v>6.0046488532041538E-2</v>
      </c>
      <c r="AI10">
        <v>6.6804522607301298E-2</v>
      </c>
      <c r="AJ10">
        <f t="shared" si="14"/>
        <v>6.5362065525578175E-2</v>
      </c>
    </row>
    <row r="11" spans="1:36">
      <c r="A11" s="6" t="s">
        <v>165</v>
      </c>
      <c r="B11">
        <v>5</v>
      </c>
      <c r="C11" t="s">
        <v>64</v>
      </c>
      <c r="D11" t="s">
        <v>65</v>
      </c>
      <c r="E11">
        <v>2.1197837735438198E-3</v>
      </c>
      <c r="F11" s="18">
        <f t="shared" si="0"/>
        <v>9.6107972695012964E-2</v>
      </c>
      <c r="G11">
        <v>1.9098708551397101E-3</v>
      </c>
      <c r="H11" s="18">
        <f t="shared" si="1"/>
        <v>-1.2434807142275043E-2</v>
      </c>
      <c r="I11">
        <v>1.90739849086052E-3</v>
      </c>
      <c r="J11" s="18">
        <f t="shared" si="2"/>
        <v>-1.371322913589945E-2</v>
      </c>
      <c r="K11">
        <v>2.2804096247699399E-3</v>
      </c>
      <c r="L11" s="18">
        <f t="shared" si="3"/>
        <v>0.17916515916244857</v>
      </c>
      <c r="M11">
        <v>2.1491811531365499E-3</v>
      </c>
      <c r="N11" s="18">
        <f t="shared" si="4"/>
        <v>0.111308910899226</v>
      </c>
      <c r="P11">
        <v>2.1416711369705799E-2</v>
      </c>
      <c r="Q11">
        <f t="shared" si="5"/>
        <v>9.494838606712375E-3</v>
      </c>
      <c r="R11">
        <v>2.12513284509489E-2</v>
      </c>
      <c r="S11">
        <f t="shared" si="6"/>
        <v>1.6993745881347985E-3</v>
      </c>
      <c r="T11">
        <v>2.1249308692444398E-2</v>
      </c>
      <c r="U11">
        <f t="shared" si="7"/>
        <v>1.6041715595124827E-3</v>
      </c>
      <c r="V11">
        <v>2.24192681663463E-2</v>
      </c>
      <c r="W11">
        <f t="shared" si="8"/>
        <v>5.6751202767750641E-2</v>
      </c>
      <c r="X11">
        <v>2.25837115005415E-2</v>
      </c>
      <c r="Y11">
        <f t="shared" si="9"/>
        <v>6.4502378671822833E-2</v>
      </c>
      <c r="AA11">
        <v>6.2898371721630805E-2</v>
      </c>
      <c r="AB11">
        <f t="shared" si="10"/>
        <v>3.0689031258567361E-3</v>
      </c>
      <c r="AC11">
        <v>6.3089484471653398E-2</v>
      </c>
      <c r="AD11">
        <f t="shared" si="11"/>
        <v>6.1166649564321175E-3</v>
      </c>
      <c r="AE11">
        <v>6.3305132814124698E-2</v>
      </c>
      <c r="AF11">
        <f t="shared" si="12"/>
        <v>9.5557070241810167E-3</v>
      </c>
      <c r="AG11">
        <v>6.64110706433821E-2</v>
      </c>
      <c r="AH11">
        <f t="shared" si="13"/>
        <v>5.9087508345818635E-2</v>
      </c>
      <c r="AI11">
        <v>6.6741742798925405E-2</v>
      </c>
      <c r="AJ11">
        <f t="shared" si="14"/>
        <v>6.4360887405979866E-2</v>
      </c>
    </row>
    <row r="12" spans="1:36">
      <c r="A12" s="6" t="s">
        <v>165</v>
      </c>
      <c r="B12">
        <v>2</v>
      </c>
      <c r="C12" t="s">
        <v>68</v>
      </c>
      <c r="D12" t="s">
        <v>69</v>
      </c>
      <c r="E12">
        <v>1.9731437137228101E-3</v>
      </c>
      <c r="F12" s="18">
        <f t="shared" si="0"/>
        <v>2.0282626406239859E-2</v>
      </c>
      <c r="G12">
        <v>1.9197296770678801E-3</v>
      </c>
      <c r="H12" s="18">
        <f t="shared" si="1"/>
        <v>-7.3369601582018874E-3</v>
      </c>
      <c r="I12">
        <v>1.9153054909335401E-3</v>
      </c>
      <c r="J12" s="18">
        <f t="shared" si="2"/>
        <v>-9.6246395692154256E-3</v>
      </c>
      <c r="K12">
        <v>2.2875523230004801E-3</v>
      </c>
      <c r="L12" s="18">
        <f t="shared" si="3"/>
        <v>0.18285853986229275</v>
      </c>
      <c r="M12">
        <v>2.1887706261153302E-3</v>
      </c>
      <c r="N12" s="18">
        <f t="shared" si="4"/>
        <v>0.13178002569330188</v>
      </c>
      <c r="P12">
        <v>2.1250394341814902E-2</v>
      </c>
      <c r="Q12">
        <f t="shared" si="5"/>
        <v>1.6553445625539221E-3</v>
      </c>
      <c r="R12">
        <v>2.1252699078587501E-2</v>
      </c>
      <c r="S12">
        <f t="shared" si="6"/>
        <v>1.7639802833292974E-3</v>
      </c>
      <c r="T12">
        <v>2.1253543182105799E-2</v>
      </c>
      <c r="U12">
        <f t="shared" si="7"/>
        <v>1.8037678179447598E-3</v>
      </c>
      <c r="V12">
        <v>2.2434683346697602E-2</v>
      </c>
      <c r="W12">
        <f t="shared" si="8"/>
        <v>5.7477810356198707E-2</v>
      </c>
      <c r="X12">
        <v>2.26240501653843E-2</v>
      </c>
      <c r="Y12">
        <f t="shared" si="9"/>
        <v>6.6403775821559541E-2</v>
      </c>
      <c r="AA12">
        <v>6.2729102638486495E-2</v>
      </c>
      <c r="AB12">
        <f t="shared" si="10"/>
        <v>3.694921726747383E-4</v>
      </c>
      <c r="AC12">
        <v>6.3070758516952499E-2</v>
      </c>
      <c r="AD12">
        <f t="shared" si="11"/>
        <v>5.8180336512380039E-3</v>
      </c>
      <c r="AE12">
        <v>6.3287451352654595E-2</v>
      </c>
      <c r="AF12">
        <f t="shared" si="12"/>
        <v>9.2737327269611786E-3</v>
      </c>
      <c r="AG12">
        <v>6.6422703396100999E-2</v>
      </c>
      <c r="AH12">
        <f t="shared" si="13"/>
        <v>5.9273021137178653E-2</v>
      </c>
      <c r="AI12">
        <v>6.6823547305397094E-2</v>
      </c>
      <c r="AJ12">
        <f t="shared" si="14"/>
        <v>6.5665461027383965E-2</v>
      </c>
    </row>
    <row r="13" spans="1:36">
      <c r="A13" s="6" t="s">
        <v>165</v>
      </c>
      <c r="B13">
        <v>1</v>
      </c>
      <c r="C13" t="s">
        <v>72</v>
      </c>
      <c r="D13" t="s">
        <v>73</v>
      </c>
      <c r="E13">
        <v>1.9480230664742301E-3</v>
      </c>
      <c r="F13" s="18">
        <f t="shared" si="0"/>
        <v>7.2931214991449429E-3</v>
      </c>
      <c r="G13">
        <v>1.9314323062515899E-3</v>
      </c>
      <c r="H13" s="18">
        <f t="shared" si="1"/>
        <v>-1.2857084645854463E-3</v>
      </c>
      <c r="I13">
        <v>1.93287682185916E-3</v>
      </c>
      <c r="J13" s="18">
        <f t="shared" si="2"/>
        <v>-5.3877139774823979E-4</v>
      </c>
      <c r="K13">
        <v>2.2981409692478501E-3</v>
      </c>
      <c r="L13" s="18">
        <f t="shared" si="3"/>
        <v>0.18833376790990922</v>
      </c>
      <c r="M13">
        <v>2.1923445439322401E-3</v>
      </c>
      <c r="N13" s="18">
        <f t="shared" si="4"/>
        <v>0.13362804427980265</v>
      </c>
      <c r="P13">
        <v>2.1231780564530602E-2</v>
      </c>
      <c r="Q13">
        <f t="shared" si="5"/>
        <v>7.7796839722654092E-4</v>
      </c>
      <c r="R13">
        <v>2.1271008676636598E-2</v>
      </c>
      <c r="S13">
        <f t="shared" si="6"/>
        <v>2.6270187026485418E-3</v>
      </c>
      <c r="T13">
        <v>2.12763971066188E-2</v>
      </c>
      <c r="U13">
        <f t="shared" si="7"/>
        <v>2.8810069159332431E-3</v>
      </c>
      <c r="V13">
        <v>2.2476565123489198E-2</v>
      </c>
      <c r="W13">
        <f t="shared" si="8"/>
        <v>5.9451943395251575E-2</v>
      </c>
      <c r="X13">
        <v>2.26411237998503E-2</v>
      </c>
      <c r="Y13">
        <f t="shared" si="9"/>
        <v>6.7208556050052742E-2</v>
      </c>
      <c r="AA13">
        <v>6.2707625879168699E-2</v>
      </c>
      <c r="AB13">
        <f t="shared" si="10"/>
        <v>2.6992536802754454E-5</v>
      </c>
      <c r="AC13">
        <v>6.3073534418490396E-2</v>
      </c>
      <c r="AD13">
        <f t="shared" si="11"/>
        <v>5.8623022139144138E-3</v>
      </c>
      <c r="AE13">
        <v>6.3296104816090604E-2</v>
      </c>
      <c r="AF13">
        <f t="shared" si="12"/>
        <v>9.4117334388939527E-3</v>
      </c>
      <c r="AG13">
        <v>6.6430457368107196E-2</v>
      </c>
      <c r="AH13">
        <f t="shared" si="13"/>
        <v>5.9396677250719183E-2</v>
      </c>
      <c r="AI13">
        <v>6.6804702643404698E-2</v>
      </c>
      <c r="AJ13">
        <f t="shared" si="14"/>
        <v>6.536493664309391E-2</v>
      </c>
    </row>
    <row r="14" spans="1:36">
      <c r="A14" s="6" t="s">
        <v>165</v>
      </c>
      <c r="B14">
        <v>0</v>
      </c>
      <c r="C14" t="s">
        <v>76</v>
      </c>
      <c r="D14" t="s">
        <v>77</v>
      </c>
      <c r="E14" s="23">
        <v>1.9339187619736801E-3</v>
      </c>
      <c r="F14" s="18">
        <f t="shared" si="0"/>
        <v>0</v>
      </c>
      <c r="G14">
        <v>1.93371040181911E-3</v>
      </c>
      <c r="H14" s="18">
        <f t="shared" si="1"/>
        <v>-1.0773986925768847E-4</v>
      </c>
      <c r="I14">
        <v>1.93305230161522E-3</v>
      </c>
      <c r="J14" s="18">
        <f t="shared" si="2"/>
        <v>-4.4803348284176096E-4</v>
      </c>
      <c r="K14">
        <v>2.2860985946395701E-3</v>
      </c>
      <c r="L14" s="18">
        <f t="shared" si="3"/>
        <v>0.18210683902071945</v>
      </c>
      <c r="M14">
        <v>2.19015878600858E-3</v>
      </c>
      <c r="N14" s="18">
        <f t="shared" si="4"/>
        <v>0.13249782207676172</v>
      </c>
      <c r="P14" s="23">
        <v>2.1215275750458298E-2</v>
      </c>
      <c r="Q14">
        <f t="shared" si="5"/>
        <v>0</v>
      </c>
      <c r="R14">
        <v>2.1274834257708701E-2</v>
      </c>
      <c r="S14">
        <f t="shared" si="6"/>
        <v>2.8073407082213403E-3</v>
      </c>
      <c r="T14">
        <v>2.12742664328055E-2</v>
      </c>
      <c r="U14">
        <f t="shared" si="7"/>
        <v>2.7805758002427596E-3</v>
      </c>
      <c r="V14">
        <v>2.2452153150278001E-2</v>
      </c>
      <c r="W14">
        <f t="shared" si="8"/>
        <v>5.8301264351606791E-2</v>
      </c>
      <c r="X14">
        <v>2.2628222044375899E-2</v>
      </c>
      <c r="Y14">
        <f t="shared" si="9"/>
        <v>6.6600420873015403E-2</v>
      </c>
      <c r="AA14" s="23">
        <v>6.27059332869567E-2</v>
      </c>
      <c r="AB14">
        <f t="shared" si="10"/>
        <v>0</v>
      </c>
      <c r="AC14">
        <v>6.3076266646388796E-2</v>
      </c>
      <c r="AD14">
        <f t="shared" si="11"/>
        <v>5.9058742932246219E-3</v>
      </c>
      <c r="AE14">
        <v>6.3300353506305806E-2</v>
      </c>
      <c r="AF14">
        <f t="shared" si="12"/>
        <v>9.4794892315676685E-3</v>
      </c>
      <c r="AG14">
        <v>6.6420419495860597E-2</v>
      </c>
      <c r="AH14">
        <f t="shared" si="13"/>
        <v>5.9236598742666957E-2</v>
      </c>
      <c r="AI14">
        <v>6.6785677611946606E-2</v>
      </c>
      <c r="AJ14">
        <f t="shared" si="14"/>
        <v>6.5061535825008177E-2</v>
      </c>
    </row>
    <row r="15" spans="1:36" s="18" customFormat="1">
      <c r="A15" s="17" t="s">
        <v>166</v>
      </c>
      <c r="B15" s="18">
        <v>25</v>
      </c>
      <c r="C15" s="18" t="s">
        <v>80</v>
      </c>
      <c r="D15" s="18" t="s">
        <v>81</v>
      </c>
      <c r="E15" s="18">
        <v>6.9840054245684496E-3</v>
      </c>
      <c r="F15" s="18">
        <f>(E15-$E$22)/$E$22</f>
        <v>2.6113230616992689</v>
      </c>
      <c r="G15" s="18">
        <v>1.83155834976345E-3</v>
      </c>
      <c r="H15" s="18">
        <f>(G15-$E$22)/$E$22</f>
        <v>-5.2929013474053641E-2</v>
      </c>
      <c r="I15" s="18">
        <v>1.8148147735902399E-3</v>
      </c>
      <c r="J15" s="18">
        <f>(I15-$E$22)/$E$22</f>
        <v>-6.1586862243317497E-2</v>
      </c>
      <c r="K15" s="18">
        <v>2.2498995269897202E-3</v>
      </c>
      <c r="L15" s="18">
        <f>(K15-$E$22)/$E$22</f>
        <v>0.16338885129464423</v>
      </c>
      <c r="M15" s="18">
        <v>2.1413237756909799E-3</v>
      </c>
      <c r="N15" s="18">
        <f>(M15-$E$22)/$E$22</f>
        <v>0.10724598043902864</v>
      </c>
      <c r="P15" s="18">
        <v>2.6150124023830601E-2</v>
      </c>
      <c r="Q15" s="18">
        <f>(P15-$P$22)/$P$22</f>
        <v>0.23260825508080887</v>
      </c>
      <c r="R15" s="18">
        <v>2.10553244379445E-2</v>
      </c>
      <c r="S15" s="18">
        <f>(R15-$P$22)/$P$22</f>
        <v>-7.5394406556484519E-3</v>
      </c>
      <c r="T15" s="18">
        <v>2.1043133749822598E-2</v>
      </c>
      <c r="U15" s="18">
        <f>(T15-$P$22)/$P$22</f>
        <v>-8.1140590704780868E-3</v>
      </c>
      <c r="V15" s="18">
        <v>2.21942234527472E-2</v>
      </c>
      <c r="W15" s="18">
        <f>(V15-$P$22)/$P$22</f>
        <v>4.6143529492787952E-2</v>
      </c>
      <c r="X15" s="18">
        <v>2.2364615024545498E-2</v>
      </c>
      <c r="Y15" s="18">
        <f>(X15-$P$22)/$P$22</f>
        <v>5.4175080616728336E-2</v>
      </c>
      <c r="AA15" s="18">
        <v>6.7561523298536305E-2</v>
      </c>
      <c r="AB15" s="18">
        <f>(AA15-$AA$22)/$AA$22</f>
        <v>7.743429938853337E-2</v>
      </c>
      <c r="AC15" s="18">
        <v>6.31405525987567E-2</v>
      </c>
      <c r="AD15" s="18">
        <f>(AC15-$AA$22)/$AA$22</f>
        <v>6.9310715751742706E-3</v>
      </c>
      <c r="AE15" s="18">
        <v>6.3347148614806198E-2</v>
      </c>
      <c r="AF15" s="18">
        <f>(AE15-$AA$22)/$AA$22</f>
        <v>1.0225752081787061E-2</v>
      </c>
      <c r="AG15" s="18">
        <v>6.6490738317283402E-2</v>
      </c>
      <c r="AH15" s="18">
        <f>(AG15-$AA$22)/$AA$22</f>
        <v>6.035800492764485E-2</v>
      </c>
      <c r="AI15" s="18">
        <v>6.6919925845849201E-2</v>
      </c>
      <c r="AJ15" s="18">
        <f>(AI15-$AA$22)/$AA$22</f>
        <v>6.7202453388394798E-2</v>
      </c>
    </row>
    <row r="16" spans="1:36" s="9" customFormat="1">
      <c r="A16" s="8" t="s">
        <v>166</v>
      </c>
      <c r="B16" s="9">
        <v>20</v>
      </c>
      <c r="C16" s="9" t="s">
        <v>84</v>
      </c>
      <c r="D16" s="9" t="s">
        <v>85</v>
      </c>
      <c r="E16" s="9">
        <v>5.4452283218334703E-3</v>
      </c>
      <c r="F16" s="18">
        <f t="shared" ref="F16:F22" si="15">(E16-$E$22)/$E$22</f>
        <v>1.8156448083042993</v>
      </c>
      <c r="G16" s="9">
        <v>1.85690798257653E-3</v>
      </c>
      <c r="H16" s="18">
        <f t="shared" ref="H16:H22" si="16">(G16-$E$22)/$E$22</f>
        <v>-3.9821103611692547E-2</v>
      </c>
      <c r="I16" s="9">
        <v>1.8633602470622399E-3</v>
      </c>
      <c r="J16" s="18">
        <f t="shared" ref="J16:J22" si="17">(I16-$E$22)/$E$22</f>
        <v>-3.6484735708045446E-2</v>
      </c>
      <c r="K16" s="9">
        <v>2.22767832239922E-3</v>
      </c>
      <c r="L16" s="18">
        <f t="shared" ref="L16:L22" si="18">(K16-$E$22)/$E$22</f>
        <v>0.15189860412013415</v>
      </c>
      <c r="M16" s="9">
        <v>2.15257660625722E-3</v>
      </c>
      <c r="N16" s="18">
        <f t="shared" ref="N16:N22" si="19">(M16-$E$22)/$E$22</f>
        <v>0.11306464810361862</v>
      </c>
      <c r="P16" s="9">
        <v>2.4697598204792701E-2</v>
      </c>
      <c r="Q16" s="18">
        <f t="shared" ref="Q16:Q22" si="20">(P16-$P$22)/$P$22</f>
        <v>0.16414221975216028</v>
      </c>
      <c r="R16" s="9">
        <v>2.11296784977885E-2</v>
      </c>
      <c r="S16" s="18">
        <f t="shared" ref="S16:S22" si="21">(R16-$P$22)/$P$22</f>
        <v>-4.0346990384015598E-3</v>
      </c>
      <c r="T16" s="9">
        <v>2.1144236384792299E-2</v>
      </c>
      <c r="U16" s="18">
        <f t="shared" ref="U16:U22" si="22">(T16-$P$22)/$P$22</f>
        <v>-3.3485006983453784E-3</v>
      </c>
      <c r="V16" s="9">
        <v>2.2294588486866999E-2</v>
      </c>
      <c r="W16" s="18">
        <f t="shared" ref="W16:W22" si="23">(V16-$P$22)/$P$22</f>
        <v>5.0874320423828792E-2</v>
      </c>
      <c r="X16" s="9">
        <v>2.2477927473512099E-2</v>
      </c>
      <c r="Y16" s="18">
        <f t="shared" ref="Y16:Y22" si="24">(X16-$P$22)/$P$22</f>
        <v>5.9516158918015705E-2</v>
      </c>
      <c r="AA16" s="9">
        <v>6.60809077096398E-2</v>
      </c>
      <c r="AB16" s="18">
        <f t="shared" ref="AB16:AB22" si="25">(AA16-$AA$22)/$AA$22</f>
        <v>5.3822250077013356E-2</v>
      </c>
      <c r="AC16" s="9">
        <v>6.3098549089680003E-2</v>
      </c>
      <c r="AD16" s="18">
        <f t="shared" ref="AD16:AD22" si="26">(AC16-$AA$22)/$AA$22</f>
        <v>6.261222537373037E-3</v>
      </c>
      <c r="AE16" s="9">
        <v>6.32893435836345E-2</v>
      </c>
      <c r="AF16" s="18">
        <f t="shared" ref="AF16:AF22" si="27">(AE16-$AA$22)/$AA$22</f>
        <v>9.3039089938743245E-3</v>
      </c>
      <c r="AG16" s="9">
        <v>6.6477813069476893E-2</v>
      </c>
      <c r="AH16" s="18">
        <f t="shared" ref="AH16:AH22" si="28">(AG16-$AA$22)/$AA$22</f>
        <v>6.0151880130054174E-2</v>
      </c>
      <c r="AI16" s="9">
        <v>6.6744587674921002E-2</v>
      </c>
      <c r="AJ16" s="18">
        <f t="shared" ref="AJ16:AJ22" si="29">(AI16-$AA$22)/$AA$22</f>
        <v>6.4406255935662349E-2</v>
      </c>
    </row>
    <row r="17" spans="1:36" s="9" customFormat="1">
      <c r="A17" s="8" t="s">
        <v>166</v>
      </c>
      <c r="B17" s="9">
        <v>15</v>
      </c>
      <c r="C17" s="9" t="s">
        <v>88</v>
      </c>
      <c r="D17" s="9" t="s">
        <v>89</v>
      </c>
      <c r="E17" s="9">
        <v>4.0610978511145196E-3</v>
      </c>
      <c r="F17" s="18">
        <f t="shared" si="15"/>
        <v>1.0999319779957695</v>
      </c>
      <c r="G17" s="9">
        <v>1.85058107428759E-3</v>
      </c>
      <c r="H17" s="18">
        <f t="shared" si="16"/>
        <v>-4.3092651731161134E-2</v>
      </c>
      <c r="I17" s="9">
        <v>1.8422283680111699E-3</v>
      </c>
      <c r="J17" s="18">
        <f t="shared" si="17"/>
        <v>-4.7411709201752916E-2</v>
      </c>
      <c r="K17" s="9">
        <v>2.2523982783048098E-3</v>
      </c>
      <c r="L17" s="18">
        <f t="shared" si="18"/>
        <v>0.16468091762350054</v>
      </c>
      <c r="M17" s="9">
        <v>2.1162773285628902E-3</v>
      </c>
      <c r="N17" s="18">
        <f t="shared" si="19"/>
        <v>9.429484328654128E-2</v>
      </c>
      <c r="P17" s="9">
        <v>2.3326223469593E-2</v>
      </c>
      <c r="Q17" s="18">
        <f t="shared" si="20"/>
        <v>9.9501309526419918E-2</v>
      </c>
      <c r="R17" s="9">
        <v>2.1147129144685799E-2</v>
      </c>
      <c r="S17" s="18">
        <f t="shared" si="21"/>
        <v>-3.212148009484514E-3</v>
      </c>
      <c r="T17" s="9">
        <v>2.1149508981102301E-2</v>
      </c>
      <c r="U17" s="18">
        <f t="shared" si="22"/>
        <v>-3.0999724033554778E-3</v>
      </c>
      <c r="V17" s="9">
        <v>2.2344144068388399E-2</v>
      </c>
      <c r="W17" s="18">
        <f t="shared" si="23"/>
        <v>5.3210164751486412E-2</v>
      </c>
      <c r="X17" s="9">
        <v>2.2442632982087499E-2</v>
      </c>
      <c r="Y17" s="18">
        <f t="shared" si="24"/>
        <v>5.7852523156701682E-2</v>
      </c>
      <c r="AA17" s="9">
        <v>6.4799189557898595E-2</v>
      </c>
      <c r="AB17" s="18">
        <f t="shared" si="25"/>
        <v>3.3382108537682961E-2</v>
      </c>
      <c r="AC17" s="9">
        <v>6.3149252971446995E-2</v>
      </c>
      <c r="AD17" s="18">
        <f t="shared" si="26"/>
        <v>7.069820370291963E-3</v>
      </c>
      <c r="AE17" s="9">
        <v>6.3340938758304294E-2</v>
      </c>
      <c r="AF17" s="18">
        <f t="shared" si="27"/>
        <v>1.0126720679551384E-2</v>
      </c>
      <c r="AG17" s="9">
        <v>6.6552002936341698E-2</v>
      </c>
      <c r="AH17" s="18">
        <f t="shared" si="28"/>
        <v>6.1335019634976215E-2</v>
      </c>
      <c r="AI17" s="9">
        <v>6.6853795336908994E-2</v>
      </c>
      <c r="AJ17" s="18">
        <f t="shared" si="29"/>
        <v>6.6147840124964385E-2</v>
      </c>
    </row>
    <row r="18" spans="1:36" s="9" customFormat="1">
      <c r="A18" s="8" t="s">
        <v>166</v>
      </c>
      <c r="B18" s="9">
        <v>10</v>
      </c>
      <c r="C18" s="9" t="s">
        <v>92</v>
      </c>
      <c r="D18" s="9" t="s">
        <v>93</v>
      </c>
      <c r="E18" s="9">
        <v>2.9113516179070098E-3</v>
      </c>
      <c r="F18" s="18">
        <f t="shared" si="15"/>
        <v>0.50541567471831184</v>
      </c>
      <c r="G18" s="9">
        <v>1.8718657790495099E-3</v>
      </c>
      <c r="H18" s="18">
        <f t="shared" si="16"/>
        <v>-3.2086654385027724E-2</v>
      </c>
      <c r="I18" s="9">
        <v>1.87027734779066E-3</v>
      </c>
      <c r="J18" s="18">
        <f t="shared" si="17"/>
        <v>-3.2908008047902781E-2</v>
      </c>
      <c r="K18" s="9">
        <v>2.2491474391749199E-3</v>
      </c>
      <c r="L18" s="18">
        <f t="shared" si="18"/>
        <v>0.16299995811588799</v>
      </c>
      <c r="M18" s="9">
        <v>2.1157574967022299E-3</v>
      </c>
      <c r="N18" s="18">
        <f t="shared" si="19"/>
        <v>9.4026046131830535E-2</v>
      </c>
      <c r="P18" s="9">
        <v>2.2201918433491601E-2</v>
      </c>
      <c r="Q18" s="18">
        <f t="shared" si="20"/>
        <v>4.650623893078501E-2</v>
      </c>
      <c r="R18" s="9">
        <v>2.1192860846693098E-2</v>
      </c>
      <c r="S18" s="18">
        <f t="shared" si="21"/>
        <v>-1.0565454830213899E-3</v>
      </c>
      <c r="T18" s="9">
        <v>2.11960044512488E-2</v>
      </c>
      <c r="U18" s="18">
        <f t="shared" si="22"/>
        <v>-9.0836901844570234E-4</v>
      </c>
      <c r="V18" s="9">
        <v>2.2380410247292599E-2</v>
      </c>
      <c r="W18" s="18">
        <f t="shared" si="23"/>
        <v>5.4919601825544576E-2</v>
      </c>
      <c r="X18" s="9">
        <v>2.25300002241859E-2</v>
      </c>
      <c r="Y18" s="18">
        <f t="shared" si="24"/>
        <v>6.1970652146682612E-2</v>
      </c>
      <c r="AA18" s="9">
        <v>6.3663780697566605E-2</v>
      </c>
      <c r="AB18" s="18">
        <f t="shared" si="25"/>
        <v>1.5275227724090734E-2</v>
      </c>
      <c r="AC18" s="9">
        <v>6.3099989392947003E-2</v>
      </c>
      <c r="AD18" s="18">
        <f t="shared" si="26"/>
        <v>6.2841917077768811E-3</v>
      </c>
      <c r="AE18" s="9">
        <v>6.3303338107367504E-2</v>
      </c>
      <c r="AF18" s="18">
        <f t="shared" si="27"/>
        <v>9.5270860203442529E-3</v>
      </c>
      <c r="AG18" s="9">
        <v>6.6434287088125002E-2</v>
      </c>
      <c r="AH18" s="18">
        <f t="shared" si="28"/>
        <v>5.9457751535353154E-2</v>
      </c>
      <c r="AI18" s="9">
        <v>6.6775080542203102E-2</v>
      </c>
      <c r="AJ18" s="18">
        <f t="shared" si="29"/>
        <v>6.4892539540477828E-2</v>
      </c>
    </row>
    <row r="19" spans="1:36" s="9" customFormat="1">
      <c r="A19" s="8" t="s">
        <v>166</v>
      </c>
      <c r="B19" s="9">
        <v>5</v>
      </c>
      <c r="C19" s="9" t="s">
        <v>96</v>
      </c>
      <c r="D19" s="9" t="s">
        <v>97</v>
      </c>
      <c r="E19" s="9">
        <v>2.1962296154758301E-3</v>
      </c>
      <c r="F19" s="18">
        <f t="shared" si="15"/>
        <v>0.13563695572943615</v>
      </c>
      <c r="G19" s="9">
        <v>1.89987121558499E-3</v>
      </c>
      <c r="H19" s="18">
        <f t="shared" si="16"/>
        <v>-1.7605468780882257E-2</v>
      </c>
      <c r="I19" s="9">
        <v>1.8969923856150201E-3</v>
      </c>
      <c r="J19" s="18">
        <f t="shared" si="17"/>
        <v>-1.909406800571831E-2</v>
      </c>
      <c r="K19" s="9">
        <v>2.2694593647145599E-3</v>
      </c>
      <c r="L19" s="18">
        <f t="shared" si="18"/>
        <v>0.17350294611053907</v>
      </c>
      <c r="M19" s="9">
        <v>2.1389215134128801E-3</v>
      </c>
      <c r="N19" s="18">
        <f t="shared" si="19"/>
        <v>0.1060038071247535</v>
      </c>
      <c r="P19" s="9">
        <v>2.14930030681631E-2</v>
      </c>
      <c r="Q19" s="18">
        <f t="shared" si="20"/>
        <v>1.3090912461922741E-2</v>
      </c>
      <c r="R19" s="9">
        <v>2.1239868017500701E-2</v>
      </c>
      <c r="S19" s="18">
        <f t="shared" si="21"/>
        <v>1.1591773461568698E-3</v>
      </c>
      <c r="T19" s="9">
        <v>2.12392960507089E-2</v>
      </c>
      <c r="U19" s="18">
        <f t="shared" si="22"/>
        <v>1.1322172067493802E-3</v>
      </c>
      <c r="V19" s="9">
        <v>2.2408055652388501E-2</v>
      </c>
      <c r="W19" s="18">
        <f t="shared" si="23"/>
        <v>5.6222691421035871E-2</v>
      </c>
      <c r="X19" s="9">
        <v>2.25732892429353E-2</v>
      </c>
      <c r="Y19" s="18">
        <f t="shared" si="24"/>
        <v>6.4011116727891962E-2</v>
      </c>
      <c r="AA19" s="9">
        <v>6.2969723482333498E-2</v>
      </c>
      <c r="AB19" s="18">
        <f t="shared" si="25"/>
        <v>4.206782062705831E-3</v>
      </c>
      <c r="AC19" s="9">
        <v>6.3076297531969402E-2</v>
      </c>
      <c r="AD19" s="18">
        <f t="shared" si="26"/>
        <v>5.9063668396072038E-3</v>
      </c>
      <c r="AE19" s="9">
        <v>6.3296077933329503E-2</v>
      </c>
      <c r="AF19" s="18">
        <f t="shared" si="27"/>
        <v>9.4113047272921732E-3</v>
      </c>
      <c r="AG19" s="9">
        <v>6.6400749817464202E-2</v>
      </c>
      <c r="AH19" s="18">
        <f t="shared" si="28"/>
        <v>5.8922917447048855E-2</v>
      </c>
      <c r="AI19" s="9">
        <v>6.6733043718250701E-2</v>
      </c>
      <c r="AJ19" s="18">
        <f t="shared" si="29"/>
        <v>6.4222159215221661E-2</v>
      </c>
    </row>
    <row r="20" spans="1:36" s="9" customFormat="1">
      <c r="A20" s="8" t="s">
        <v>166</v>
      </c>
      <c r="B20" s="9">
        <v>2</v>
      </c>
      <c r="C20" s="9" t="s">
        <v>100</v>
      </c>
      <c r="D20" s="9" t="s">
        <v>101</v>
      </c>
      <c r="E20" s="9">
        <v>1.9851331981353098E-3</v>
      </c>
      <c r="F20" s="18">
        <f t="shared" si="15"/>
        <v>2.6482206579020083E-2</v>
      </c>
      <c r="G20" s="9">
        <v>1.91661221548811E-3</v>
      </c>
      <c r="H20" s="18">
        <f t="shared" si="16"/>
        <v>-8.9489521617276569E-3</v>
      </c>
      <c r="I20" s="9">
        <v>1.9121786120297401E-3</v>
      </c>
      <c r="J20" s="18">
        <f t="shared" si="17"/>
        <v>-1.1241501127872021E-2</v>
      </c>
      <c r="K20" s="9">
        <v>2.2844022393662101E-3</v>
      </c>
      <c r="L20" s="18">
        <f t="shared" si="18"/>
        <v>0.18122967949017701</v>
      </c>
      <c r="M20" s="9">
        <v>2.1855181224219502E-3</v>
      </c>
      <c r="N20" s="18">
        <f t="shared" si="19"/>
        <v>0.13009820546520676</v>
      </c>
      <c r="P20" s="9">
        <v>2.12620975870829E-2</v>
      </c>
      <c r="Q20" s="18">
        <f t="shared" si="20"/>
        <v>2.2069869454131629E-3</v>
      </c>
      <c r="R20" s="9">
        <v>2.1250167363745999E-2</v>
      </c>
      <c r="S20" s="18">
        <f t="shared" si="21"/>
        <v>1.6446457589384307E-3</v>
      </c>
      <c r="T20" s="9">
        <v>2.1250349518354899E-2</v>
      </c>
      <c r="U20" s="18">
        <f t="shared" si="22"/>
        <v>1.6532317707839762E-3</v>
      </c>
      <c r="V20" s="9">
        <v>2.24316274843392E-2</v>
      </c>
      <c r="W20" s="18">
        <f t="shared" si="23"/>
        <v>5.7333769694444127E-2</v>
      </c>
      <c r="X20" s="9">
        <v>2.2622041236663702E-2</v>
      </c>
      <c r="Y20" s="18">
        <f t="shared" si="24"/>
        <v>6.6309083263978497E-2</v>
      </c>
      <c r="AA20" s="9">
        <v>6.2739375470590303E-2</v>
      </c>
      <c r="AB20" s="18">
        <f t="shared" si="25"/>
        <v>5.3331769229179437E-4</v>
      </c>
      <c r="AC20" s="9">
        <v>6.3068551532910799E-2</v>
      </c>
      <c r="AD20" s="18">
        <f t="shared" si="26"/>
        <v>5.7828378742833687E-3</v>
      </c>
      <c r="AE20" s="9">
        <v>6.3284645296015699E-2</v>
      </c>
      <c r="AF20" s="18">
        <f t="shared" si="27"/>
        <v>9.2289832671922784E-3</v>
      </c>
      <c r="AG20" s="9">
        <v>6.64207242802069E-2</v>
      </c>
      <c r="AH20" s="18">
        <f t="shared" si="28"/>
        <v>5.9241459277074568E-2</v>
      </c>
      <c r="AI20" s="9">
        <v>6.6819801870707102E-2</v>
      </c>
      <c r="AJ20" s="18">
        <f t="shared" si="29"/>
        <v>6.5605730879156166E-2</v>
      </c>
    </row>
    <row r="21" spans="1:36" s="9" customFormat="1">
      <c r="A21" s="8" t="s">
        <v>166</v>
      </c>
      <c r="B21" s="9">
        <v>1</v>
      </c>
      <c r="C21" s="9" t="s">
        <v>104</v>
      </c>
      <c r="D21" s="9" t="s">
        <v>105</v>
      </c>
      <c r="E21" s="9">
        <v>1.9530761903920799E-3</v>
      </c>
      <c r="F21" s="18">
        <f t="shared" si="15"/>
        <v>9.9060150793762007E-3</v>
      </c>
      <c r="G21" s="9">
        <v>1.9296728359015E-3</v>
      </c>
      <c r="H21" s="18">
        <f t="shared" si="16"/>
        <v>-2.1955038420780489E-3</v>
      </c>
      <c r="I21" s="9">
        <v>1.9314721773867601E-3</v>
      </c>
      <c r="J21" s="18">
        <f t="shared" si="17"/>
        <v>-1.2650917065529337E-3</v>
      </c>
      <c r="K21" s="9">
        <v>2.2970384825883299E-3</v>
      </c>
      <c r="L21" s="18">
        <f t="shared" si="18"/>
        <v>0.18776368881393155</v>
      </c>
      <c r="M21" s="9">
        <v>2.1899759418582102E-3</v>
      </c>
      <c r="N21" s="18">
        <f t="shared" si="19"/>
        <v>0.13240327614548214</v>
      </c>
      <c r="P21" s="9">
        <v>2.12374296830188E-2</v>
      </c>
      <c r="Q21" s="18">
        <f t="shared" si="20"/>
        <v>1.044244384144897E-3</v>
      </c>
      <c r="R21" s="9">
        <v>2.1270251997161701E-2</v>
      </c>
      <c r="S21" s="18">
        <f t="shared" si="21"/>
        <v>2.5913519744005624E-3</v>
      </c>
      <c r="T21" s="9">
        <v>2.12752392383854E-2</v>
      </c>
      <c r="U21" s="18">
        <f t="shared" si="22"/>
        <v>2.8264298155919955E-3</v>
      </c>
      <c r="V21" s="9">
        <v>2.2475832995331398E-2</v>
      </c>
      <c r="W21" s="18">
        <f t="shared" si="23"/>
        <v>5.9417433914139388E-2</v>
      </c>
      <c r="X21" s="9">
        <v>2.2639533524397501E-2</v>
      </c>
      <c r="Y21" s="18">
        <f t="shared" si="24"/>
        <v>6.7133597069009829E-2</v>
      </c>
      <c r="AA21" s="9">
        <v>6.2712964839351099E-2</v>
      </c>
      <c r="AB21" s="18">
        <f t="shared" si="25"/>
        <v>1.1213535985854296E-4</v>
      </c>
      <c r="AC21" s="9">
        <v>6.3072466905333094E-2</v>
      </c>
      <c r="AD21" s="18">
        <f t="shared" si="26"/>
        <v>5.8452780967161791E-3</v>
      </c>
      <c r="AE21" s="9">
        <v>6.3296043369653096E-2</v>
      </c>
      <c r="AF21" s="18">
        <f t="shared" si="27"/>
        <v>9.4107535246452257E-3</v>
      </c>
      <c r="AG21" s="9">
        <v>6.6429432530249993E-2</v>
      </c>
      <c r="AH21" s="18">
        <f t="shared" si="28"/>
        <v>5.9380333695915326E-2</v>
      </c>
      <c r="AI21" s="9">
        <v>6.6803376125173106E-2</v>
      </c>
      <c r="AJ21" s="18">
        <f t="shared" si="29"/>
        <v>6.5343782054332403E-2</v>
      </c>
    </row>
    <row r="22" spans="1:36" s="9" customFormat="1">
      <c r="A22" s="8" t="s">
        <v>166</v>
      </c>
      <c r="B22" s="9">
        <v>0</v>
      </c>
      <c r="C22" s="9" t="s">
        <v>76</v>
      </c>
      <c r="D22" s="9" t="s">
        <v>77</v>
      </c>
      <c r="E22" s="23">
        <v>1.9339187619736801E-3</v>
      </c>
      <c r="F22" s="18">
        <f t="shared" si="15"/>
        <v>0</v>
      </c>
      <c r="G22" s="9">
        <v>1.93371040181911E-3</v>
      </c>
      <c r="H22" s="18">
        <f t="shared" si="16"/>
        <v>-1.0773986925768847E-4</v>
      </c>
      <c r="I22" s="9">
        <v>1.93305230161522E-3</v>
      </c>
      <c r="J22" s="18">
        <f t="shared" si="17"/>
        <v>-4.4803348284176096E-4</v>
      </c>
      <c r="K22" s="9">
        <v>2.2861250718338999E-3</v>
      </c>
      <c r="L22" s="18">
        <f t="shared" si="18"/>
        <v>0.18212052997550537</v>
      </c>
      <c r="M22" s="9">
        <v>2.19015878600858E-3</v>
      </c>
      <c r="N22" s="18">
        <f t="shared" si="19"/>
        <v>0.13249782207676172</v>
      </c>
      <c r="P22" s="23">
        <v>2.1215275750458298E-2</v>
      </c>
      <c r="Q22" s="18">
        <f t="shared" si="20"/>
        <v>0</v>
      </c>
      <c r="R22" s="9">
        <v>2.1274834257708701E-2</v>
      </c>
      <c r="S22" s="18">
        <f t="shared" si="21"/>
        <v>2.8073407082213403E-3</v>
      </c>
      <c r="T22" s="9">
        <v>2.12742664328055E-2</v>
      </c>
      <c r="U22" s="18">
        <f t="shared" si="22"/>
        <v>2.7805758002427596E-3</v>
      </c>
      <c r="V22" s="9">
        <v>2.2452152580613699E-2</v>
      </c>
      <c r="W22" s="18">
        <f t="shared" si="23"/>
        <v>5.8301237499997202E-2</v>
      </c>
      <c r="X22" s="9">
        <v>2.2628222044375899E-2</v>
      </c>
      <c r="Y22" s="18">
        <f t="shared" si="24"/>
        <v>6.6600420873015403E-2</v>
      </c>
      <c r="AA22" s="23">
        <v>6.27059332869567E-2</v>
      </c>
      <c r="AB22" s="18">
        <f t="shared" si="25"/>
        <v>0</v>
      </c>
      <c r="AC22" s="9">
        <v>6.3076266646388796E-2</v>
      </c>
      <c r="AD22" s="18">
        <f t="shared" si="26"/>
        <v>5.9058742932246219E-3</v>
      </c>
      <c r="AE22" s="9">
        <v>6.3300353506305806E-2</v>
      </c>
      <c r="AF22" s="18">
        <f t="shared" si="27"/>
        <v>9.4794892315676685E-3</v>
      </c>
      <c r="AG22" s="9">
        <v>6.6420397704935602E-2</v>
      </c>
      <c r="AH22" s="18">
        <f t="shared" si="28"/>
        <v>5.923625123288833E-2</v>
      </c>
      <c r="AI22" s="9">
        <v>6.6785677611946606E-2</v>
      </c>
      <c r="AJ22" s="18">
        <f t="shared" si="29"/>
        <v>6.5061535825008177E-2</v>
      </c>
    </row>
    <row r="23" spans="1:36" s="18" customFormat="1">
      <c r="A23" s="17" t="s">
        <v>167</v>
      </c>
      <c r="B23" s="18">
        <v>25</v>
      </c>
      <c r="C23" s="18" t="s">
        <v>108</v>
      </c>
      <c r="D23" s="18" t="s">
        <v>109</v>
      </c>
      <c r="E23" s="18">
        <v>6.9609141380140198E-3</v>
      </c>
      <c r="F23" s="18">
        <f>(E23-$E$30)/$E$30</f>
        <v>2.5993829083647699</v>
      </c>
      <c r="G23" s="18">
        <v>3.8592879052090599E-3</v>
      </c>
      <c r="H23" s="18">
        <f>(G23-$E$30)/$E$30</f>
        <v>0.99557912208805766</v>
      </c>
      <c r="I23" s="18">
        <v>3.5462258169789399E-3</v>
      </c>
      <c r="J23" s="18">
        <f>(I23-$E$30)/$E$30</f>
        <v>0.83369947420118296</v>
      </c>
      <c r="K23" s="18">
        <v>3.6647159166120998E-3</v>
      </c>
      <c r="L23" s="18">
        <f>(K23-$E$30)/$E$30</f>
        <v>0.89496890390164963</v>
      </c>
      <c r="M23" s="18">
        <v>3.5582429026762498E-3</v>
      </c>
      <c r="N23" s="18">
        <f>(M23-$E$30)/$E$30</f>
        <v>0.83991332657885254</v>
      </c>
      <c r="P23" s="18">
        <v>2.6125540689980201E-2</v>
      </c>
      <c r="Q23" s="18">
        <f>(P23-$P$30)/$P$30</f>
        <v>0.23144949880822688</v>
      </c>
      <c r="R23" s="18">
        <v>2.3085646363077299E-2</v>
      </c>
      <c r="S23" s="18">
        <f>(R23-$P$30)/$P$30</f>
        <v>8.8161503749419612E-2</v>
      </c>
      <c r="T23" s="18">
        <v>2.2779872842096802E-2</v>
      </c>
      <c r="U23" s="18">
        <f>(T23-$P$30)/$P$30</f>
        <v>7.3748609730170694E-2</v>
      </c>
      <c r="V23" s="18">
        <v>2.36344710744496E-2</v>
      </c>
      <c r="W23" s="18">
        <f>(V23-$P$30)/$P$30</f>
        <v>0.11403082158567</v>
      </c>
      <c r="X23" s="18">
        <v>2.3796310949460199E-2</v>
      </c>
      <c r="Y23" s="18">
        <f>(X23-$P$30)/$P$30</f>
        <v>0.12165928123494432</v>
      </c>
      <c r="AA23" s="18">
        <v>6.7536841700375799E-2</v>
      </c>
      <c r="AB23" s="18">
        <f>(AA23-$AA$30)/$AA$30</f>
        <v>7.7040690731956046E-2</v>
      </c>
      <c r="AC23" s="18">
        <v>6.50526763831452E-2</v>
      </c>
      <c r="AD23" s="18">
        <f>(AC23-$AA$30)/$AA$30</f>
        <v>3.7424578076994189E-2</v>
      </c>
      <c r="AE23" s="18">
        <v>6.4980187091885203E-2</v>
      </c>
      <c r="AF23" s="18">
        <f>(AE23-$AA$30)/$AA$30</f>
        <v>3.6268558423666178E-2</v>
      </c>
      <c r="AG23" s="18">
        <v>6.7828942876274195E-2</v>
      </c>
      <c r="AH23" s="18">
        <f>(AG23-$AA$30)/$AA$30</f>
        <v>8.1698960860265513E-2</v>
      </c>
      <c r="AI23" s="18">
        <v>6.8243590386640393E-2</v>
      </c>
      <c r="AJ23" s="18">
        <f>(AI23-$AA$30)/$AA$30</f>
        <v>8.831153304651583E-2</v>
      </c>
    </row>
    <row r="24" spans="1:36" s="9" customFormat="1">
      <c r="A24" s="8" t="s">
        <v>167</v>
      </c>
      <c r="B24" s="9">
        <v>20</v>
      </c>
      <c r="C24" s="9" t="s">
        <v>112</v>
      </c>
      <c r="D24" s="9" t="s">
        <v>113</v>
      </c>
      <c r="E24" s="9">
        <v>5.4121716892846497E-3</v>
      </c>
      <c r="F24" s="18">
        <f t="shared" ref="F24:F30" si="30">(E24-$E$30)/$E$30</f>
        <v>1.7985517260100439</v>
      </c>
      <c r="G24" s="9">
        <v>3.1930848958496801E-3</v>
      </c>
      <c r="H24" s="18">
        <f t="shared" ref="H24:H30" si="31">(G24-$E$30)/$E$30</f>
        <v>0.65109567094273679</v>
      </c>
      <c r="I24" s="9">
        <v>3.0031951130872199E-3</v>
      </c>
      <c r="J24" s="18">
        <f t="shared" ref="J24:J30" si="32">(I24-$E$30)/$E$30</f>
        <v>0.55290655023289559</v>
      </c>
      <c r="K24" s="9">
        <v>3.1497503953786801E-3</v>
      </c>
      <c r="L24" s="18">
        <f t="shared" ref="L24:L30" si="33">(K24-$E$30)/$E$30</f>
        <v>0.62868805934959282</v>
      </c>
      <c r="M24" s="9">
        <v>3.0887339286866898E-3</v>
      </c>
      <c r="N24" s="18">
        <f t="shared" ref="N24:N30" si="34">(M24-$E$30)/$E$30</f>
        <v>0.59713737175518766</v>
      </c>
      <c r="P24" s="9">
        <v>2.4663535018467901E-2</v>
      </c>
      <c r="Q24" s="18">
        <f t="shared" ref="Q24:Q30" si="35">(P24-$P$30)/$P$30</f>
        <v>0.16253662260011456</v>
      </c>
      <c r="R24" s="9">
        <v>2.2486398511044899E-2</v>
      </c>
      <c r="S24" s="18">
        <f t="shared" ref="S24:S30" si="36">(R24-$P$30)/$P$30</f>
        <v>5.9915448450352619E-2</v>
      </c>
      <c r="T24" s="9">
        <v>2.2296299599816698E-2</v>
      </c>
      <c r="U24" s="18">
        <f t="shared" ref="U24:U30" si="37">(T24-$P$30)/$P$30</f>
        <v>5.0954975182683986E-2</v>
      </c>
      <c r="V24" s="9">
        <v>2.32350158612913E-2</v>
      </c>
      <c r="W24" s="18">
        <f t="shared" ref="W24:W30" si="38">(V24-$P$30)/$P$30</f>
        <v>9.5202161621178574E-2</v>
      </c>
      <c r="X24" s="9">
        <v>2.3429620702063201E-2</v>
      </c>
      <c r="Y24" s="18">
        <f t="shared" ref="Y24:Y30" si="39">(X24-$P$30)/$P$30</f>
        <v>0.10437502569614575</v>
      </c>
      <c r="AA24" s="9">
        <v>6.6047279278518098E-2</v>
      </c>
      <c r="AB24" s="18">
        <f t="shared" ref="AB24:AB30" si="40">(AA24-$AA$30)/$AA$30</f>
        <v>5.3285962211432752E-2</v>
      </c>
      <c r="AC24" s="9">
        <v>6.4356537556608001E-2</v>
      </c>
      <c r="AD24" s="18">
        <f t="shared" ref="AD24:AD30" si="41">(AC24-$AA$30)/$AA$30</f>
        <v>2.6322936014647264E-2</v>
      </c>
      <c r="AE24" s="9">
        <v>6.4384040146199306E-2</v>
      </c>
      <c r="AF24" s="18">
        <f t="shared" ref="AF24:AF30" si="42">(AE24-$AA$30)/$AA$30</f>
        <v>2.6761532302903544E-2</v>
      </c>
      <c r="AG24" s="9">
        <v>6.7354678426289893E-2</v>
      </c>
      <c r="AH24" s="18">
        <f t="shared" ref="AH24:AH30" si="43">(AG24-$AA$30)/$AA$30</f>
        <v>7.4135650259114588E-2</v>
      </c>
      <c r="AI24" s="9">
        <v>6.7605199605080796E-2</v>
      </c>
      <c r="AJ24" s="18">
        <f t="shared" ref="AJ24:AJ30" si="44">(AI24-$AA$30)/$AA$30</f>
        <v>7.8130825287360484E-2</v>
      </c>
    </row>
    <row r="25" spans="1:36" s="9" customFormat="1">
      <c r="A25" s="8" t="s">
        <v>167</v>
      </c>
      <c r="B25" s="9">
        <v>15</v>
      </c>
      <c r="C25" s="9" t="s">
        <v>116</v>
      </c>
      <c r="D25" s="9" t="s">
        <v>117</v>
      </c>
      <c r="E25" s="9">
        <v>4.03862432914214E-3</v>
      </c>
      <c r="F25" s="18">
        <f t="shared" si="30"/>
        <v>1.0883112613378245</v>
      </c>
      <c r="G25" s="9">
        <v>2.6516584413167599E-3</v>
      </c>
      <c r="H25" s="18">
        <f t="shared" si="31"/>
        <v>0.37113227993640407</v>
      </c>
      <c r="I25" s="9">
        <v>2.5204596427707E-3</v>
      </c>
      <c r="J25" s="18">
        <f t="shared" si="32"/>
        <v>0.30329137517566651</v>
      </c>
      <c r="K25" s="9">
        <v>2.79971168227854E-3</v>
      </c>
      <c r="L25" s="18">
        <f t="shared" si="33"/>
        <v>0.44768836071545542</v>
      </c>
      <c r="M25" s="9">
        <v>2.67514240580157E-3</v>
      </c>
      <c r="N25" s="18">
        <f t="shared" si="34"/>
        <v>0.38327548106075909</v>
      </c>
      <c r="P25" s="9">
        <v>2.33035072419783E-2</v>
      </c>
      <c r="Q25" s="18">
        <f t="shared" si="35"/>
        <v>9.8430560888415064E-2</v>
      </c>
      <c r="R25" s="9">
        <v>2.1960676391848399E-2</v>
      </c>
      <c r="S25" s="18">
        <f t="shared" si="36"/>
        <v>3.5135090873094056E-2</v>
      </c>
      <c r="T25" s="9">
        <v>2.18378976011172E-2</v>
      </c>
      <c r="U25" s="18">
        <f t="shared" si="37"/>
        <v>2.934780853109822E-2</v>
      </c>
      <c r="V25" s="9">
        <v>2.2919971930066001E-2</v>
      </c>
      <c r="W25" s="18">
        <f t="shared" si="38"/>
        <v>8.03522989594362E-2</v>
      </c>
      <c r="X25" s="9">
        <v>2.3013338451789701E-2</v>
      </c>
      <c r="Y25" s="18">
        <f t="shared" si="39"/>
        <v>8.4753209078253913E-2</v>
      </c>
      <c r="AA25" s="9">
        <v>6.4777504523850102E-2</v>
      </c>
      <c r="AB25" s="18">
        <f t="shared" si="40"/>
        <v>3.3036287450079374E-2</v>
      </c>
      <c r="AC25" s="9">
        <v>6.3887515728381999E-2</v>
      </c>
      <c r="AD25" s="18">
        <f t="shared" si="41"/>
        <v>1.8843231883944826E-2</v>
      </c>
      <c r="AE25" s="9">
        <v>6.3982471017639098E-2</v>
      </c>
      <c r="AF25" s="18">
        <f t="shared" si="42"/>
        <v>2.0357527011689133E-2</v>
      </c>
      <c r="AG25" s="9">
        <v>6.7079557927414796E-2</v>
      </c>
      <c r="AH25" s="18">
        <f t="shared" si="43"/>
        <v>6.9748178700146102E-2</v>
      </c>
      <c r="AI25" s="9">
        <v>6.7364061827169502E-2</v>
      </c>
      <c r="AJ25" s="18">
        <f t="shared" si="44"/>
        <v>7.4285291615007798E-2</v>
      </c>
    </row>
    <row r="26" spans="1:36" s="9" customFormat="1">
      <c r="A26" s="8" t="s">
        <v>167</v>
      </c>
      <c r="B26" s="9">
        <v>10</v>
      </c>
      <c r="C26" s="9" t="s">
        <v>120</v>
      </c>
      <c r="D26" s="9" t="s">
        <v>121</v>
      </c>
      <c r="E26" s="9">
        <v>2.90418597922714E-3</v>
      </c>
      <c r="F26" s="18">
        <f t="shared" si="30"/>
        <v>0.50171043186076958</v>
      </c>
      <c r="G26" s="9">
        <v>2.243591706378E-3</v>
      </c>
      <c r="H26" s="18">
        <f t="shared" si="31"/>
        <v>0.16012717312297034</v>
      </c>
      <c r="I26" s="9">
        <v>2.1853638497254498E-3</v>
      </c>
      <c r="J26" s="18">
        <f t="shared" si="32"/>
        <v>0.13001843339849234</v>
      </c>
      <c r="K26" s="9">
        <v>2.5107152415587601E-3</v>
      </c>
      <c r="L26" s="18">
        <f t="shared" si="33"/>
        <v>0.29825269340498289</v>
      </c>
      <c r="M26" s="9">
        <v>2.37023329582386E-3</v>
      </c>
      <c r="N26" s="18">
        <f t="shared" si="34"/>
        <v>0.22561161431873941</v>
      </c>
      <c r="P26" s="9">
        <v>2.21953878141701E-2</v>
      </c>
      <c r="Q26" s="18">
        <f t="shared" si="35"/>
        <v>4.6198412655118509E-2</v>
      </c>
      <c r="R26" s="9">
        <v>2.15776858456437E-2</v>
      </c>
      <c r="S26" s="18">
        <f t="shared" si="36"/>
        <v>1.7082506937369072E-2</v>
      </c>
      <c r="T26" s="9">
        <v>2.15236148182083E-2</v>
      </c>
      <c r="U26" s="18">
        <f t="shared" si="37"/>
        <v>1.4533823240234832E-2</v>
      </c>
      <c r="V26" s="9">
        <v>2.2654421809637101E-2</v>
      </c>
      <c r="W26" s="18">
        <f t="shared" si="38"/>
        <v>6.7835369009884974E-2</v>
      </c>
      <c r="X26" s="9">
        <v>2.2797121533387601E-2</v>
      </c>
      <c r="Y26" s="18">
        <f t="shared" si="39"/>
        <v>7.4561641410441318E-2</v>
      </c>
      <c r="AA26" s="9">
        <v>6.3655175221992794E-2</v>
      </c>
      <c r="AB26" s="18">
        <f t="shared" si="40"/>
        <v>1.5137992296393156E-2</v>
      </c>
      <c r="AC26" s="9">
        <v>6.3430936892910003E-2</v>
      </c>
      <c r="AD26" s="18">
        <f t="shared" si="41"/>
        <v>1.1561961810464105E-2</v>
      </c>
      <c r="AE26" s="9">
        <v>6.3596711512551807E-2</v>
      </c>
      <c r="AF26" s="18">
        <f t="shared" si="42"/>
        <v>1.4205644966939601E-2</v>
      </c>
      <c r="AG26" s="9">
        <v>6.6672900499045396E-2</v>
      </c>
      <c r="AH26" s="18">
        <f t="shared" si="43"/>
        <v>6.3263027980700742E-2</v>
      </c>
      <c r="AI26" s="9">
        <v>6.7014730384360593E-2</v>
      </c>
      <c r="AJ26" s="18">
        <f t="shared" si="44"/>
        <v>6.8714344425524335E-2</v>
      </c>
    </row>
    <row r="27" spans="1:36" s="9" customFormat="1">
      <c r="A27" s="8" t="s">
        <v>167</v>
      </c>
      <c r="B27" s="9">
        <v>5</v>
      </c>
      <c r="C27" s="9" t="s">
        <v>124</v>
      </c>
      <c r="D27" s="9" t="s">
        <v>125</v>
      </c>
      <c r="E27" s="9">
        <v>2.1993364461149099E-3</v>
      </c>
      <c r="F27" s="18">
        <f t="shared" si="30"/>
        <v>0.13724345063510068</v>
      </c>
      <c r="G27" s="9">
        <v>2.0103136889531E-3</v>
      </c>
      <c r="H27" s="18">
        <f t="shared" si="31"/>
        <v>3.9502655686247286E-2</v>
      </c>
      <c r="I27" s="9">
        <v>1.99262156770729E-3</v>
      </c>
      <c r="J27" s="18">
        <f t="shared" si="32"/>
        <v>3.0354328675988536E-2</v>
      </c>
      <c r="K27" s="9">
        <v>2.3466859681944199E-3</v>
      </c>
      <c r="L27" s="18">
        <f t="shared" si="33"/>
        <v>0.21343564907529317</v>
      </c>
      <c r="M27" s="9">
        <v>2.2103642346119599E-3</v>
      </c>
      <c r="N27" s="18">
        <f t="shared" si="34"/>
        <v>0.1429457524659157</v>
      </c>
      <c r="P27" s="9">
        <v>2.14967871151798E-2</v>
      </c>
      <c r="Q27" s="18">
        <f t="shared" si="35"/>
        <v>1.3269276724598779E-2</v>
      </c>
      <c r="R27" s="9">
        <v>2.1354708085810799E-2</v>
      </c>
      <c r="S27" s="18">
        <f t="shared" si="36"/>
        <v>6.572261279681412E-3</v>
      </c>
      <c r="T27" s="9">
        <v>2.1338121340702801E-2</v>
      </c>
      <c r="U27" s="18">
        <f t="shared" si="37"/>
        <v>5.7904309936602514E-3</v>
      </c>
      <c r="V27" s="9">
        <v>2.2490938537502E-2</v>
      </c>
      <c r="W27" s="18">
        <f t="shared" si="38"/>
        <v>6.0129446444557484E-2</v>
      </c>
      <c r="X27" s="9">
        <v>2.2650533430162802E-2</v>
      </c>
      <c r="Y27" s="18">
        <f t="shared" si="39"/>
        <v>6.7652086948410198E-2</v>
      </c>
      <c r="AA27" s="9">
        <v>6.2973364171966806E-2</v>
      </c>
      <c r="AB27" s="18">
        <f t="shared" si="40"/>
        <v>4.2648417939380795E-3</v>
      </c>
      <c r="AC27" s="9">
        <v>6.3175892782011897E-2</v>
      </c>
      <c r="AD27" s="18">
        <f t="shared" si="41"/>
        <v>7.4946575295284255E-3</v>
      </c>
      <c r="AE27" s="9">
        <v>6.3378080385033397E-2</v>
      </c>
      <c r="AF27" s="18">
        <f t="shared" si="42"/>
        <v>1.0719035071223621E-2</v>
      </c>
      <c r="AG27" s="9">
        <v>6.6471243174527295E-2</v>
      </c>
      <c r="AH27" s="18">
        <f t="shared" si="43"/>
        <v>6.0047107031158842E-2</v>
      </c>
      <c r="AI27" s="9">
        <v>6.6800033125719999E-2</v>
      </c>
      <c r="AJ27" s="18">
        <f t="shared" si="44"/>
        <v>6.5290469723618669E-2</v>
      </c>
    </row>
    <row r="28" spans="1:36" s="9" customFormat="1">
      <c r="A28" s="8" t="s">
        <v>167</v>
      </c>
      <c r="B28" s="9">
        <v>2</v>
      </c>
      <c r="C28" s="9" t="s">
        <v>128</v>
      </c>
      <c r="D28" s="9" t="s">
        <v>129</v>
      </c>
      <c r="E28" s="9">
        <v>1.9860260317881E-3</v>
      </c>
      <c r="F28" s="18">
        <f t="shared" si="30"/>
        <v>2.6943877291536987E-2</v>
      </c>
      <c r="G28" s="9">
        <v>1.94078201502756E-3</v>
      </c>
      <c r="H28" s="18">
        <f t="shared" si="31"/>
        <v>3.5488838460181944E-3</v>
      </c>
      <c r="I28" s="9">
        <v>1.9330727291337799E-3</v>
      </c>
      <c r="J28" s="18">
        <f t="shared" si="32"/>
        <v>-4.3747072345310723E-4</v>
      </c>
      <c r="K28" s="9">
        <v>2.2963766531457399E-3</v>
      </c>
      <c r="L28" s="18">
        <f t="shared" si="33"/>
        <v>0.18742146686769293</v>
      </c>
      <c r="M28" s="9">
        <v>2.2013461328617102E-3</v>
      </c>
      <c r="N28" s="18">
        <f t="shared" si="34"/>
        <v>0.13828262910852804</v>
      </c>
      <c r="P28" s="9">
        <v>2.12629815268187E-2</v>
      </c>
      <c r="Q28" s="18">
        <f t="shared" si="35"/>
        <v>2.2486521938971768E-3</v>
      </c>
      <c r="R28" s="9">
        <v>2.1276228221296999E-2</v>
      </c>
      <c r="S28" s="18">
        <f t="shared" si="36"/>
        <v>2.8730463631793323E-3</v>
      </c>
      <c r="T28" s="9">
        <v>2.1271225540528901E-2</v>
      </c>
      <c r="U28" s="18">
        <f t="shared" si="37"/>
        <v>2.6372407659793736E-3</v>
      </c>
      <c r="V28" s="9">
        <v>2.2448482627620801E-2</v>
      </c>
      <c r="W28" s="18">
        <f t="shared" si="38"/>
        <v>5.8128251155814596E-2</v>
      </c>
      <c r="X28" s="9">
        <v>2.26388886547319E-2</v>
      </c>
      <c r="Y28" s="18">
        <f t="shared" si="39"/>
        <v>6.710320059086898E-2</v>
      </c>
      <c r="AA28" s="9">
        <v>6.2740948318587605E-2</v>
      </c>
      <c r="AB28" s="18">
        <f t="shared" si="40"/>
        <v>5.5840061371335923E-4</v>
      </c>
      <c r="AC28" s="9">
        <v>6.3087213646327397E-2</v>
      </c>
      <c r="AD28" s="18">
        <f t="shared" si="41"/>
        <v>6.080451073519174E-3</v>
      </c>
      <c r="AE28" s="9">
        <v>6.3306770857404299E-2</v>
      </c>
      <c r="AF28" s="18">
        <f t="shared" si="42"/>
        <v>9.5818296443819524E-3</v>
      </c>
      <c r="AG28" s="9">
        <v>6.6425703288148702E-2</v>
      </c>
      <c r="AH28" s="18">
        <f t="shared" si="43"/>
        <v>5.9320861778254436E-2</v>
      </c>
      <c r="AI28" s="9">
        <v>6.6835887772952907E-2</v>
      </c>
      <c r="AJ28" s="18">
        <f t="shared" si="44"/>
        <v>6.5862260068701786E-2</v>
      </c>
    </row>
    <row r="29" spans="1:36" s="9" customFormat="1">
      <c r="A29" s="8" t="s">
        <v>167</v>
      </c>
      <c r="B29" s="9">
        <v>1</v>
      </c>
      <c r="C29" s="9" t="s">
        <v>132</v>
      </c>
      <c r="D29" s="9" t="s">
        <v>133</v>
      </c>
      <c r="E29" s="9">
        <v>1.9516131773709101E-3</v>
      </c>
      <c r="F29" s="18">
        <f t="shared" si="30"/>
        <v>9.1495132810913999E-3</v>
      </c>
      <c r="G29" s="9">
        <v>1.93863752973466E-3</v>
      </c>
      <c r="H29" s="18">
        <f t="shared" si="31"/>
        <v>2.4400030930793251E-3</v>
      </c>
      <c r="I29" s="9">
        <v>1.9385158554100499E-3</v>
      </c>
      <c r="J29" s="18">
        <f t="shared" si="32"/>
        <v>2.3770871490373293E-3</v>
      </c>
      <c r="K29" s="9">
        <v>2.30303065861825E-3</v>
      </c>
      <c r="L29" s="18">
        <f t="shared" si="33"/>
        <v>0.19086215196954243</v>
      </c>
      <c r="M29" s="9">
        <v>2.1972312398695899E-3</v>
      </c>
      <c r="N29" s="18">
        <f t="shared" si="34"/>
        <v>0.13615488048070007</v>
      </c>
      <c r="P29" s="9">
        <v>2.12352961161664E-2</v>
      </c>
      <c r="Q29" s="18">
        <f t="shared" si="35"/>
        <v>9.4367690260492001E-4</v>
      </c>
      <c r="R29" s="9">
        <v>2.12819759492139E-2</v>
      </c>
      <c r="S29" s="18">
        <f t="shared" si="36"/>
        <v>3.1439703890797071E-3</v>
      </c>
      <c r="T29" s="9">
        <v>2.1282863201053399E-2</v>
      </c>
      <c r="U29" s="18">
        <f t="shared" si="37"/>
        <v>3.1857917563781974E-3</v>
      </c>
      <c r="V29" s="9">
        <v>2.2481115681776399E-2</v>
      </c>
      <c r="W29" s="18">
        <f t="shared" si="38"/>
        <v>5.9666437816192665E-2</v>
      </c>
      <c r="X29" s="9">
        <v>2.26462542225828E-2</v>
      </c>
      <c r="Y29" s="18">
        <f t="shared" si="39"/>
        <v>6.7450382872991391E-2</v>
      </c>
      <c r="AA29" s="9">
        <v>6.2710665047198105E-2</v>
      </c>
      <c r="AB29" s="18">
        <f t="shared" si="40"/>
        <v>7.5459529798429232E-5</v>
      </c>
      <c r="AC29" s="9">
        <v>6.30754976106329E-2</v>
      </c>
      <c r="AD29" s="18">
        <f t="shared" si="41"/>
        <v>5.8936101307190316E-3</v>
      </c>
      <c r="AE29" s="9">
        <v>6.3300661356835694E-2</v>
      </c>
      <c r="AF29" s="18">
        <f t="shared" si="42"/>
        <v>9.4843986637976104E-3</v>
      </c>
      <c r="AG29" s="9">
        <v>6.6433539766047101E-2</v>
      </c>
      <c r="AH29" s="18">
        <f t="shared" si="43"/>
        <v>5.9445833650733186E-2</v>
      </c>
      <c r="AI29" s="9">
        <v>6.6811929294050595E-2</v>
      </c>
      <c r="AJ29" s="18">
        <f t="shared" si="44"/>
        <v>6.548018332338533E-2</v>
      </c>
    </row>
    <row r="30" spans="1:36" s="9" customFormat="1">
      <c r="A30" s="8" t="s">
        <v>167</v>
      </c>
      <c r="B30" s="9">
        <v>0</v>
      </c>
      <c r="C30" s="9" t="s">
        <v>76</v>
      </c>
      <c r="D30" s="9" t="s">
        <v>77</v>
      </c>
      <c r="E30" s="23">
        <v>1.9339187619736801E-3</v>
      </c>
      <c r="F30" s="18">
        <f t="shared" si="30"/>
        <v>0</v>
      </c>
      <c r="G30" s="9">
        <v>1.93371040181911E-3</v>
      </c>
      <c r="H30" s="18">
        <f t="shared" si="31"/>
        <v>-1.0773986925768847E-4</v>
      </c>
      <c r="I30" s="9">
        <v>1.93305230161522E-3</v>
      </c>
      <c r="J30" s="18">
        <f t="shared" si="32"/>
        <v>-4.4803348284176096E-4</v>
      </c>
      <c r="K30" s="9">
        <v>2.2860985946395701E-3</v>
      </c>
      <c r="L30" s="18">
        <f t="shared" si="33"/>
        <v>0.18210683902071945</v>
      </c>
      <c r="M30" s="9">
        <v>2.19015878600858E-3</v>
      </c>
      <c r="N30" s="18">
        <f t="shared" si="34"/>
        <v>0.13249782207676172</v>
      </c>
      <c r="P30" s="23">
        <v>2.1215275750458298E-2</v>
      </c>
      <c r="Q30" s="18">
        <f t="shared" si="35"/>
        <v>0</v>
      </c>
      <c r="R30" s="9">
        <v>2.1274834257708701E-2</v>
      </c>
      <c r="S30" s="18">
        <f t="shared" si="36"/>
        <v>2.8073407082213403E-3</v>
      </c>
      <c r="T30" s="9">
        <v>2.12742664328055E-2</v>
      </c>
      <c r="U30" s="18">
        <f t="shared" si="37"/>
        <v>2.7805758002427596E-3</v>
      </c>
      <c r="V30" s="9">
        <v>2.2452153150278001E-2</v>
      </c>
      <c r="W30" s="18">
        <f t="shared" si="38"/>
        <v>5.8301264351606791E-2</v>
      </c>
      <c r="X30" s="9">
        <v>2.2628222044375899E-2</v>
      </c>
      <c r="Y30" s="18">
        <f t="shared" si="39"/>
        <v>6.6600420873015403E-2</v>
      </c>
      <c r="AA30" s="23">
        <v>6.27059332869567E-2</v>
      </c>
      <c r="AB30" s="18">
        <f t="shared" si="40"/>
        <v>0</v>
      </c>
      <c r="AC30" s="9">
        <v>6.3076266646388796E-2</v>
      </c>
      <c r="AD30" s="18">
        <f t="shared" si="41"/>
        <v>5.9058742932246219E-3</v>
      </c>
      <c r="AE30" s="9">
        <v>6.3300353506305806E-2</v>
      </c>
      <c r="AF30" s="18">
        <f t="shared" si="42"/>
        <v>9.4794892315676685E-3</v>
      </c>
      <c r="AG30" s="9">
        <v>6.6420419495860597E-2</v>
      </c>
      <c r="AH30" s="18">
        <f t="shared" si="43"/>
        <v>5.9236598742666957E-2</v>
      </c>
      <c r="AI30" s="9">
        <v>6.6785677611946606E-2</v>
      </c>
      <c r="AJ30" s="18">
        <f t="shared" si="44"/>
        <v>6.5061535825008177E-2</v>
      </c>
    </row>
    <row r="31" spans="1:36" s="18" customFormat="1">
      <c r="A31" s="17" t="s">
        <v>168</v>
      </c>
      <c r="B31" s="18">
        <v>25</v>
      </c>
      <c r="C31" s="18" t="s">
        <v>136</v>
      </c>
      <c r="D31" s="18" t="s">
        <v>137</v>
      </c>
      <c r="E31" s="18">
        <v>7.0555470921216303E-3</v>
      </c>
      <c r="F31" s="18">
        <f>(E31-$E$38)/$E$38</f>
        <v>2.6483161706963436</v>
      </c>
      <c r="G31" s="18">
        <v>6.1139924517220603E-3</v>
      </c>
      <c r="H31" s="18">
        <f>(G31-$E$38)/$E$38</f>
        <v>2.1614525759512073</v>
      </c>
      <c r="I31" s="18">
        <v>5.89262627453945E-3</v>
      </c>
      <c r="J31" s="18">
        <f>(I31-$E$38)/$E$38</f>
        <v>2.0469874900668894</v>
      </c>
      <c r="K31" s="18">
        <v>6.2072516027583602E-3</v>
      </c>
      <c r="L31" s="18">
        <f>(K31-$E$38)/$E$38</f>
        <v>2.2096754655937501</v>
      </c>
      <c r="M31" s="18">
        <v>6.1382584357982904E-3</v>
      </c>
      <c r="N31" s="18">
        <f>(M31-$E$38)/$E$38</f>
        <v>2.1740001475211037</v>
      </c>
      <c r="P31" s="18">
        <v>2.62189488784909E-2</v>
      </c>
      <c r="Q31" s="18">
        <f>(P31-$P$38)/$P$38</f>
        <v>0.23585237292635761</v>
      </c>
      <c r="R31" s="18">
        <v>2.5334966129674001E-2</v>
      </c>
      <c r="S31" s="18">
        <f>(R31-$P$38)/$P$38</f>
        <v>0.19418509698733036</v>
      </c>
      <c r="T31" s="18">
        <v>2.5122542988716301E-2</v>
      </c>
      <c r="U31" s="18">
        <f>(T31-$P$38)/$P$38</f>
        <v>0.18417235223414885</v>
      </c>
      <c r="V31" s="18">
        <v>2.6202866533873902E-2</v>
      </c>
      <c r="W31" s="18">
        <f>(V31-$P$38)/$P$38</f>
        <v>0.23509431798490105</v>
      </c>
      <c r="X31" s="18">
        <v>2.6381901874207601E-2</v>
      </c>
      <c r="Y31" s="18">
        <f>(X31-$P$38)/$P$38</f>
        <v>0.24353330046335561</v>
      </c>
      <c r="AA31" s="18">
        <v>6.7632037896773495E-2</v>
      </c>
      <c r="AB31" s="18">
        <f>(AA31-$AA$38)/$AA$38</f>
        <v>7.855882771529471E-2</v>
      </c>
      <c r="AC31" s="18">
        <v>6.7160802185529098E-2</v>
      </c>
      <c r="AD31" s="18">
        <f>(AC31-$AA$38)/$AA$38</f>
        <v>7.1043817786522662E-2</v>
      </c>
      <c r="AE31" s="18">
        <v>6.7179208459748493E-2</v>
      </c>
      <c r="AF31" s="18">
        <f>(AE31-$AA$38)/$AA$38</f>
        <v>7.1337351001875091E-2</v>
      </c>
      <c r="AG31" s="18">
        <v>7.0205872134248504E-2</v>
      </c>
      <c r="AH31" s="18">
        <f>(AG31-$AA$38)/$AA$38</f>
        <v>0.11960493137021608</v>
      </c>
      <c r="AI31" s="18">
        <v>7.0643602900358302E-2</v>
      </c>
      <c r="AJ31" s="18">
        <f>(AI31-$AA$38)/$AA$38</f>
        <v>0.12658562272053284</v>
      </c>
    </row>
    <row r="32" spans="1:36" s="9" customFormat="1">
      <c r="A32" s="8" t="s">
        <v>168</v>
      </c>
      <c r="B32" s="9">
        <v>20</v>
      </c>
      <c r="C32" s="9" t="s">
        <v>140</v>
      </c>
      <c r="D32" s="9" t="s">
        <v>141</v>
      </c>
      <c r="E32" s="9">
        <v>5.5174668926997097E-3</v>
      </c>
      <c r="F32" s="18">
        <f t="shared" ref="F32:F38" si="45">(E32-$E$38)/$E$38</f>
        <v>1.8529982754129775</v>
      </c>
      <c r="G32" s="9">
        <v>4.81992303756806E-3</v>
      </c>
      <c r="H32" s="18">
        <f t="shared" ref="H32:H38" si="46">(G32-$E$38)/$E$38</f>
        <v>1.4923089492389223</v>
      </c>
      <c r="I32" s="9">
        <v>4.6690230179444701E-3</v>
      </c>
      <c r="J32" s="18">
        <f t="shared" ref="J32:J38" si="47">(I32-$E$38)/$E$38</f>
        <v>1.4142808424793667</v>
      </c>
      <c r="K32" s="9">
        <v>4.9087552118484102E-3</v>
      </c>
      <c r="L32" s="18">
        <f t="shared" ref="L32:L38" si="48">(K32-$E$38)/$E$38</f>
        <v>1.5382427164824293</v>
      </c>
      <c r="M32" s="9">
        <v>4.8582397204220903E-3</v>
      </c>
      <c r="N32" s="18">
        <f t="shared" ref="N32:N38" si="49">(M32-$E$38)/$E$38</f>
        <v>1.5121219236034327</v>
      </c>
      <c r="P32" s="9">
        <v>2.4766791908704101E-2</v>
      </c>
      <c r="Q32" s="18">
        <f t="shared" ref="Q32:Q38" si="50">(P32-$P$38)/$P$38</f>
        <v>0.16740372361971689</v>
      </c>
      <c r="R32" s="9">
        <v>2.4113548729564501E-2</v>
      </c>
      <c r="S32" s="18">
        <f t="shared" ref="S32:S38" si="51">(R32-$P$38)/$P$38</f>
        <v>0.13661255282263268</v>
      </c>
      <c r="T32" s="9">
        <v>2.3971576442471599E-2</v>
      </c>
      <c r="U32" s="18">
        <f t="shared" ref="U32:U38" si="52">(T32-$P$38)/$P$38</f>
        <v>0.12992056876535099</v>
      </c>
      <c r="V32" s="9">
        <v>2.50282823813936E-2</v>
      </c>
      <c r="W32" s="18">
        <f t="shared" ref="W32:W38" si="53">(V32-$P$38)/$P$38</f>
        <v>0.17972929863298767</v>
      </c>
      <c r="X32" s="9">
        <v>2.5211383979153901E-2</v>
      </c>
      <c r="Y32" s="18">
        <f t="shared" ref="Y32:Y38" si="54">(X32-$P$38)/$P$38</f>
        <v>0.18835994760092983</v>
      </c>
      <c r="AA32" s="9">
        <v>6.6150061467765406E-2</v>
      </c>
      <c r="AB32" s="18">
        <f t="shared" ref="AB32:AB38" si="55">(AA32-$AA$38)/$AA$38</f>
        <v>5.4925076468403514E-2</v>
      </c>
      <c r="AC32" s="9">
        <v>6.5892222555558905E-2</v>
      </c>
      <c r="AD32" s="18">
        <f t="shared" ref="AD32:AD38" si="56">(AC32-$AA$38)/$AA$38</f>
        <v>5.0813202221566753E-2</v>
      </c>
      <c r="AE32" s="9">
        <v>6.5946573005883094E-2</v>
      </c>
      <c r="AF32" s="18">
        <f t="shared" ref="AF32:AF38" si="57">(AE32-$AA$38)/$AA$38</f>
        <v>5.167995353958748E-2</v>
      </c>
      <c r="AG32" s="9">
        <v>6.9012762788617205E-2</v>
      </c>
      <c r="AH32" s="18">
        <f t="shared" ref="AH32:AH38" si="58">(AG32-$AA$38)/$AA$38</f>
        <v>0.10057787470922425</v>
      </c>
      <c r="AI32" s="9">
        <v>6.9263087623960495E-2</v>
      </c>
      <c r="AJ32" s="18">
        <f t="shared" ref="AJ32:AJ38" si="59">(AI32-$AA$38)/$AA$38</f>
        <v>0.10456991855932925</v>
      </c>
    </row>
    <row r="33" spans="1:36" s="9" customFormat="1">
      <c r="A33" s="8" t="s">
        <v>168</v>
      </c>
      <c r="B33" s="9">
        <v>15</v>
      </c>
      <c r="C33" s="9" t="s">
        <v>144</v>
      </c>
      <c r="D33" s="9" t="s">
        <v>145</v>
      </c>
      <c r="E33" s="9">
        <v>4.1072275130576898E-3</v>
      </c>
      <c r="F33" s="18">
        <f t="shared" si="45"/>
        <v>1.1237849251051362</v>
      </c>
      <c r="G33" s="9">
        <v>3.6510408207640599E-3</v>
      </c>
      <c r="H33" s="18">
        <f t="shared" si="46"/>
        <v>0.88789771967357811</v>
      </c>
      <c r="I33" s="9">
        <v>3.5361630061517802E-3</v>
      </c>
      <c r="J33" s="18">
        <f t="shared" si="47"/>
        <v>0.82849614765767809</v>
      </c>
      <c r="K33" s="9">
        <v>3.8806059562186399E-3</v>
      </c>
      <c r="L33" s="18">
        <f t="shared" si="48"/>
        <v>1.0066023622720579</v>
      </c>
      <c r="M33" s="9">
        <v>3.7590293503245698E-3</v>
      </c>
      <c r="N33" s="18">
        <f t="shared" si="49"/>
        <v>0.94373694709298694</v>
      </c>
      <c r="P33" s="9">
        <v>2.3370552859415999E-2</v>
      </c>
      <c r="Q33" s="18">
        <f t="shared" si="50"/>
        <v>0.10159081287977802</v>
      </c>
      <c r="R33" s="9">
        <v>2.2965260911065901E-2</v>
      </c>
      <c r="S33" s="18">
        <f t="shared" si="51"/>
        <v>8.2487033456060496E-2</v>
      </c>
      <c r="T33" s="9">
        <v>2.28636656443479E-2</v>
      </c>
      <c r="U33" s="18">
        <f t="shared" si="52"/>
        <v>7.7698254469022981E-2</v>
      </c>
      <c r="V33" s="9">
        <v>2.40269434290304E-2</v>
      </c>
      <c r="W33" s="18">
        <f t="shared" si="53"/>
        <v>0.13253033859394278</v>
      </c>
      <c r="X33" s="9">
        <v>2.4111734352727201E-2</v>
      </c>
      <c r="Y33" s="18">
        <f t="shared" si="54"/>
        <v>0.1365270306329312</v>
      </c>
      <c r="AA33" s="9">
        <v>6.4843348050209595E-2</v>
      </c>
      <c r="AB33" s="18">
        <f t="shared" si="55"/>
        <v>3.408632407194382E-2</v>
      </c>
      <c r="AC33" s="9">
        <v>6.4821855920130594E-2</v>
      </c>
      <c r="AD33" s="18">
        <f t="shared" si="56"/>
        <v>3.3743579311561286E-2</v>
      </c>
      <c r="AE33" s="9">
        <v>6.4931460665543506E-2</v>
      </c>
      <c r="AF33" s="18">
        <f t="shared" si="57"/>
        <v>3.5491495970601111E-2</v>
      </c>
      <c r="AG33" s="9">
        <v>6.8097623493564893E-2</v>
      </c>
      <c r="AH33" s="18">
        <f t="shared" si="58"/>
        <v>8.5983732702527294E-2</v>
      </c>
      <c r="AI33" s="9">
        <v>6.8398550733253904E-2</v>
      </c>
      <c r="AJ33" s="18">
        <f t="shared" si="59"/>
        <v>9.0782756079021809E-2</v>
      </c>
    </row>
    <row r="34" spans="1:36" s="9" customFormat="1">
      <c r="A34" s="8" t="s">
        <v>168</v>
      </c>
      <c r="B34" s="9">
        <v>10</v>
      </c>
      <c r="C34" s="9" t="s">
        <v>148</v>
      </c>
      <c r="D34" s="9" t="s">
        <v>149</v>
      </c>
      <c r="E34" s="9">
        <v>2.9578148729317798E-3</v>
      </c>
      <c r="F34" s="18">
        <f t="shared" si="45"/>
        <v>0.52944111774020552</v>
      </c>
      <c r="G34" s="9">
        <v>2.7302977416614402E-3</v>
      </c>
      <c r="H34" s="18">
        <f t="shared" si="46"/>
        <v>0.41179546697970271</v>
      </c>
      <c r="I34" s="9">
        <v>2.67596271678205E-3</v>
      </c>
      <c r="J34" s="18">
        <f t="shared" si="47"/>
        <v>0.38369965140162843</v>
      </c>
      <c r="K34" s="9">
        <v>3.0142939142414598E-3</v>
      </c>
      <c r="L34" s="18">
        <f t="shared" si="48"/>
        <v>0.5586455716294888</v>
      </c>
      <c r="M34" s="9">
        <v>2.8987706564935702E-3</v>
      </c>
      <c r="N34" s="18">
        <f t="shared" si="49"/>
        <v>0.49891025077764944</v>
      </c>
      <c r="P34" s="9">
        <v>2.22482094451152E-2</v>
      </c>
      <c r="Q34" s="18">
        <f t="shared" si="50"/>
        <v>4.8688204989962833E-2</v>
      </c>
      <c r="R34" s="9">
        <v>2.20714535541526E-2</v>
      </c>
      <c r="S34" s="18">
        <f t="shared" si="51"/>
        <v>4.0356666289185814E-2</v>
      </c>
      <c r="T34" s="9">
        <v>2.2028718136117498E-2</v>
      </c>
      <c r="U34" s="18">
        <f t="shared" si="52"/>
        <v>3.8342296146757736E-2</v>
      </c>
      <c r="V34" s="9">
        <v>2.31878041635321E-2</v>
      </c>
      <c r="W34" s="18">
        <f t="shared" si="53"/>
        <v>9.2976798240823763E-2</v>
      </c>
      <c r="X34" s="9">
        <v>2.3340845753831101E-2</v>
      </c>
      <c r="Y34" s="18">
        <f t="shared" si="54"/>
        <v>0.10019054328468416</v>
      </c>
      <c r="AA34" s="9">
        <v>6.3709782261398396E-2</v>
      </c>
      <c r="AB34" s="18">
        <f t="shared" si="55"/>
        <v>1.6008835557041357E-2</v>
      </c>
      <c r="AC34" s="9">
        <v>6.3888300319400404E-2</v>
      </c>
      <c r="AD34" s="18">
        <f t="shared" si="56"/>
        <v>1.8855744113287047E-2</v>
      </c>
      <c r="AE34" s="9">
        <v>6.40528933475802E-2</v>
      </c>
      <c r="AF34" s="18">
        <f t="shared" si="57"/>
        <v>2.1480583894023283E-2</v>
      </c>
      <c r="AG34" s="9">
        <v>6.7154687989530795E-2</v>
      </c>
      <c r="AH34" s="18">
        <f t="shared" si="58"/>
        <v>7.0946311925788194E-2</v>
      </c>
      <c r="AI34" s="9">
        <v>6.7515860723399101E-2</v>
      </c>
      <c r="AJ34" s="18">
        <f t="shared" si="59"/>
        <v>7.6706097562268524E-2</v>
      </c>
    </row>
    <row r="35" spans="1:36" s="9" customFormat="1">
      <c r="A35" s="8" t="s">
        <v>168</v>
      </c>
      <c r="B35" s="9">
        <v>5</v>
      </c>
      <c r="C35" s="9" t="s">
        <v>152</v>
      </c>
      <c r="D35" s="9" t="s">
        <v>153</v>
      </c>
      <c r="E35" s="9">
        <v>2.2120174084482298E-3</v>
      </c>
      <c r="F35" s="18">
        <f t="shared" si="45"/>
        <v>0.14380058353161299</v>
      </c>
      <c r="G35" s="9">
        <v>2.1519720280148598E-3</v>
      </c>
      <c r="H35" s="18">
        <f t="shared" si="46"/>
        <v>0.11275202988291157</v>
      </c>
      <c r="I35" s="9">
        <v>2.1341261820205701E-3</v>
      </c>
      <c r="J35" s="18">
        <f t="shared" si="47"/>
        <v>0.10352421414153218</v>
      </c>
      <c r="K35" s="9">
        <v>2.49168514129005E-3</v>
      </c>
      <c r="L35" s="18">
        <f t="shared" si="48"/>
        <v>0.2884125177766701</v>
      </c>
      <c r="M35" s="9">
        <v>2.3615828033226498E-3</v>
      </c>
      <c r="N35" s="18">
        <f t="shared" si="49"/>
        <v>0.22113857611708204</v>
      </c>
      <c r="P35" s="9">
        <v>2.1508600968661001E-2</v>
      </c>
      <c r="Q35" s="18">
        <f t="shared" si="50"/>
        <v>1.3826132719315066E-2</v>
      </c>
      <c r="R35" s="9">
        <v>2.1501022740292999E-2</v>
      </c>
      <c r="S35" s="18">
        <f t="shared" si="51"/>
        <v>1.3468926503513745E-2</v>
      </c>
      <c r="T35" s="9">
        <v>2.14895116974415E-2</v>
      </c>
      <c r="U35" s="18">
        <f t="shared" si="52"/>
        <v>1.2926343744425627E-2</v>
      </c>
      <c r="V35" s="9">
        <v>2.2646701191853899E-2</v>
      </c>
      <c r="W35" s="18">
        <f t="shared" si="53"/>
        <v>6.7471451148339592E-2</v>
      </c>
      <c r="X35" s="9">
        <v>2.2809415183166901E-2</v>
      </c>
      <c r="Y35" s="18">
        <f t="shared" si="54"/>
        <v>7.5141113010240554E-2</v>
      </c>
      <c r="AA35" s="9">
        <v>6.2985171736913995E-2</v>
      </c>
      <c r="AB35" s="18">
        <f t="shared" si="55"/>
        <v>4.4531423953046946E-3</v>
      </c>
      <c r="AC35" s="9">
        <v>6.3307419652520402E-2</v>
      </c>
      <c r="AD35" s="18">
        <f t="shared" si="56"/>
        <v>9.5921762747898723E-3</v>
      </c>
      <c r="AE35" s="9">
        <v>6.3507269433804997E-2</v>
      </c>
      <c r="AF35" s="18">
        <f t="shared" si="57"/>
        <v>1.2779271511376755E-2</v>
      </c>
      <c r="AG35" s="9">
        <v>6.6601455088414904E-2</v>
      </c>
      <c r="AH35" s="18">
        <f t="shared" si="58"/>
        <v>6.2123655565915988E-2</v>
      </c>
      <c r="AI35" s="9">
        <v>6.6943569601721695E-2</v>
      </c>
      <c r="AJ35" s="18">
        <f t="shared" si="59"/>
        <v>6.7579511102603337E-2</v>
      </c>
    </row>
    <row r="36" spans="1:36" s="9" customFormat="1">
      <c r="A36" s="8" t="s">
        <v>168</v>
      </c>
      <c r="B36" s="9">
        <v>2</v>
      </c>
      <c r="C36" s="9" t="s">
        <v>156</v>
      </c>
      <c r="D36" s="9" t="s">
        <v>157</v>
      </c>
      <c r="E36" s="9">
        <v>1.9903532768947799E-3</v>
      </c>
      <c r="F36" s="18">
        <f t="shared" si="45"/>
        <v>2.9181429970463208E-2</v>
      </c>
      <c r="G36" s="9">
        <v>1.9726804176259899E-3</v>
      </c>
      <c r="H36" s="18">
        <f t="shared" si="46"/>
        <v>2.0043063035776746E-2</v>
      </c>
      <c r="I36" s="9">
        <v>1.9651069869633898E-3</v>
      </c>
      <c r="J36" s="18">
        <f t="shared" si="47"/>
        <v>1.6126957141612438E-2</v>
      </c>
      <c r="K36" s="9">
        <v>2.33162663980246E-3</v>
      </c>
      <c r="L36" s="18">
        <f t="shared" si="48"/>
        <v>0.20564869923641216</v>
      </c>
      <c r="M36" s="9">
        <v>2.2367870418998899E-3</v>
      </c>
      <c r="N36" s="18">
        <f t="shared" si="49"/>
        <v>0.15660858453904988</v>
      </c>
      <c r="P36" s="9">
        <v>2.1267071982606599E-2</v>
      </c>
      <c r="Q36" s="18">
        <f t="shared" si="50"/>
        <v>2.441459293649834E-3</v>
      </c>
      <c r="R36" s="9">
        <v>2.1309174020814E-2</v>
      </c>
      <c r="S36" s="18">
        <f t="shared" si="51"/>
        <v>4.4259745411828174E-3</v>
      </c>
      <c r="T36" s="9">
        <v>2.1308337334215801E-2</v>
      </c>
      <c r="U36" s="18">
        <f t="shared" si="52"/>
        <v>4.3865366093812025E-3</v>
      </c>
      <c r="V36" s="9">
        <v>2.24843309358E-2</v>
      </c>
      <c r="W36" s="18">
        <f t="shared" si="53"/>
        <v>5.9817991539152508E-2</v>
      </c>
      <c r="X36" s="9">
        <v>2.2677988569864901E-2</v>
      </c>
      <c r="Y36" s="18">
        <f t="shared" si="54"/>
        <v>6.8946208223336677E-2</v>
      </c>
      <c r="AA36" s="9">
        <v>6.2745161435202201E-2</v>
      </c>
      <c r="AB36" s="18">
        <f t="shared" si="55"/>
        <v>6.2558909802019034E-4</v>
      </c>
      <c r="AC36" s="9">
        <v>6.3117510148106501E-2</v>
      </c>
      <c r="AD36" s="18">
        <f t="shared" si="56"/>
        <v>6.5636031484665285E-3</v>
      </c>
      <c r="AE36" s="9">
        <v>6.33327215775044E-2</v>
      </c>
      <c r="AF36" s="18">
        <f t="shared" si="57"/>
        <v>9.9956775649821441E-3</v>
      </c>
      <c r="AG36" s="9">
        <v>6.6448815988390406E-2</v>
      </c>
      <c r="AH36" s="18">
        <f t="shared" si="58"/>
        <v>5.9689450507106209E-2</v>
      </c>
      <c r="AI36" s="9">
        <v>6.6869469701161394E-2</v>
      </c>
      <c r="AJ36" s="18">
        <f t="shared" si="59"/>
        <v>6.639780633120311E-2</v>
      </c>
    </row>
    <row r="37" spans="1:36" s="9" customFormat="1">
      <c r="A37" s="8" t="s">
        <v>168</v>
      </c>
      <c r="B37" s="9">
        <v>1</v>
      </c>
      <c r="C37" s="9" t="s">
        <v>160</v>
      </c>
      <c r="D37" s="9" t="s">
        <v>161</v>
      </c>
      <c r="E37" s="9">
        <v>1.9536922863485598E-3</v>
      </c>
      <c r="F37" s="18">
        <f t="shared" si="45"/>
        <v>1.0224588935007621E-2</v>
      </c>
      <c r="G37" s="9">
        <v>1.94960334238525E-3</v>
      </c>
      <c r="H37" s="18">
        <f t="shared" si="46"/>
        <v>8.1102581556025885E-3</v>
      </c>
      <c r="I37" s="9">
        <v>1.9502803543685E-3</v>
      </c>
      <c r="J37" s="18">
        <f t="shared" si="47"/>
        <v>8.4603307628713185E-3</v>
      </c>
      <c r="K37" s="9">
        <v>2.31507606009973E-3</v>
      </c>
      <c r="L37" s="18">
        <f t="shared" si="48"/>
        <v>0.19709064600886131</v>
      </c>
      <c r="M37" s="9">
        <v>2.21072129397836E-3</v>
      </c>
      <c r="N37" s="18">
        <f t="shared" si="49"/>
        <v>0.14313038243767093</v>
      </c>
      <c r="P37" s="9">
        <v>2.1237484938532E-2</v>
      </c>
      <c r="Q37" s="18">
        <f t="shared" si="50"/>
        <v>1.0468488995822459E-3</v>
      </c>
      <c r="R37" s="9">
        <v>2.12951940952254E-2</v>
      </c>
      <c r="S37" s="18">
        <f t="shared" si="51"/>
        <v>3.7670189021877598E-3</v>
      </c>
      <c r="T37" s="9">
        <v>2.12978209161255E-2</v>
      </c>
      <c r="U37" s="18">
        <f t="shared" si="52"/>
        <v>3.8908363312420702E-3</v>
      </c>
      <c r="V37" s="9">
        <v>2.2492070508577999E-2</v>
      </c>
      <c r="W37" s="18">
        <f t="shared" si="53"/>
        <v>6.0182802860439769E-2</v>
      </c>
      <c r="X37" s="9">
        <v>2.2663454039218201E-2</v>
      </c>
      <c r="Y37" s="18">
        <f t="shared" si="54"/>
        <v>6.8261110804964151E-2</v>
      </c>
      <c r="AA37" s="9">
        <v>6.2713300249499296E-2</v>
      </c>
      <c r="AB37" s="18">
        <f t="shared" si="55"/>
        <v>1.1748429783961652E-4</v>
      </c>
      <c r="AC37" s="9">
        <v>6.3089233168417302E-2</v>
      </c>
      <c r="AD37" s="18">
        <f t="shared" si="56"/>
        <v>6.1126573095808111E-3</v>
      </c>
      <c r="AE37" s="9">
        <v>6.3309167000640307E-2</v>
      </c>
      <c r="AF37" s="18">
        <f t="shared" si="57"/>
        <v>9.6200420289268545E-3</v>
      </c>
      <c r="AG37" s="9">
        <v>6.6438293052546296E-2</v>
      </c>
      <c r="AH37" s="18">
        <f t="shared" si="58"/>
        <v>5.9521636469542109E-2</v>
      </c>
      <c r="AI37" s="9">
        <v>6.6822660995869906E-2</v>
      </c>
      <c r="AJ37" s="18">
        <f t="shared" si="59"/>
        <v>6.5651326646780278E-2</v>
      </c>
    </row>
    <row r="38" spans="1:36" s="9" customFormat="1">
      <c r="A38" s="8" t="s">
        <v>168</v>
      </c>
      <c r="B38" s="9">
        <v>0</v>
      </c>
      <c r="C38" s="9" t="s">
        <v>76</v>
      </c>
      <c r="D38" s="9" t="s">
        <v>77</v>
      </c>
      <c r="E38" s="23">
        <v>1.9339187619736801E-3</v>
      </c>
      <c r="F38" s="18">
        <f t="shared" si="45"/>
        <v>0</v>
      </c>
      <c r="G38" s="9">
        <v>1.93371040181911E-3</v>
      </c>
      <c r="H38" s="18">
        <f t="shared" si="46"/>
        <v>-1.0773986925768847E-4</v>
      </c>
      <c r="I38" s="9">
        <v>1.93305230161522E-3</v>
      </c>
      <c r="J38" s="18">
        <f t="shared" si="47"/>
        <v>-4.4803348284176096E-4</v>
      </c>
      <c r="K38" s="9">
        <v>2.2860985946395701E-3</v>
      </c>
      <c r="L38" s="18">
        <f t="shared" si="48"/>
        <v>0.18210683902071945</v>
      </c>
      <c r="M38" s="9">
        <v>2.19015878600858E-3</v>
      </c>
      <c r="N38" s="18">
        <f t="shared" si="49"/>
        <v>0.13249782207676172</v>
      </c>
      <c r="P38" s="23">
        <v>2.1215275750458298E-2</v>
      </c>
      <c r="Q38" s="18">
        <f t="shared" si="50"/>
        <v>0</v>
      </c>
      <c r="R38" s="9">
        <v>2.1274834257708701E-2</v>
      </c>
      <c r="S38" s="18">
        <f t="shared" si="51"/>
        <v>2.8073407082213403E-3</v>
      </c>
      <c r="T38" s="9">
        <v>2.12742664328055E-2</v>
      </c>
      <c r="U38" s="18">
        <f t="shared" si="52"/>
        <v>2.7805758002427596E-3</v>
      </c>
      <c r="V38" s="9">
        <v>2.2452153150278001E-2</v>
      </c>
      <c r="W38" s="18">
        <f t="shared" si="53"/>
        <v>5.8301264351606791E-2</v>
      </c>
      <c r="X38" s="9">
        <v>2.2628222044375899E-2</v>
      </c>
      <c r="Y38" s="18">
        <f t="shared" si="54"/>
        <v>6.6600420873015403E-2</v>
      </c>
      <c r="AA38" s="23">
        <v>6.27059332869567E-2</v>
      </c>
      <c r="AB38" s="18">
        <f t="shared" si="55"/>
        <v>0</v>
      </c>
      <c r="AC38" s="9">
        <v>6.3076266646388796E-2</v>
      </c>
      <c r="AD38" s="18">
        <f t="shared" si="56"/>
        <v>5.9058742932246219E-3</v>
      </c>
      <c r="AE38" s="9">
        <v>6.3300353506305806E-2</v>
      </c>
      <c r="AF38" s="18">
        <f t="shared" si="57"/>
        <v>9.4794892315676685E-3</v>
      </c>
      <c r="AG38" s="9">
        <v>6.6420419495860597E-2</v>
      </c>
      <c r="AH38" s="18">
        <f t="shared" si="58"/>
        <v>5.9236598742666957E-2</v>
      </c>
      <c r="AI38" s="9">
        <v>6.6785677611946606E-2</v>
      </c>
      <c r="AJ38" s="18">
        <f t="shared" si="59"/>
        <v>6.5061535825008177E-2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F585-2C8F-F74A-AD1E-A252AE285BA5}">
  <dimension ref="B2:G6"/>
  <sheetViews>
    <sheetView workbookViewId="0">
      <selection activeCell="C3" sqref="C3"/>
    </sheetView>
  </sheetViews>
  <sheetFormatPr baseColWidth="10" defaultRowHeight="16"/>
  <cols>
    <col min="2" max="2" width="29.33203125" customWidth="1"/>
    <col min="3" max="3" width="21" customWidth="1"/>
    <col min="4" max="4" width="52.5" customWidth="1"/>
    <col min="5" max="5" width="17.1640625" customWidth="1"/>
  </cols>
  <sheetData>
    <row r="2" spans="2:7" s="11" customFormat="1" ht="15">
      <c r="B2" s="11" t="s">
        <v>186</v>
      </c>
      <c r="C2" s="11" t="s">
        <v>187</v>
      </c>
      <c r="D2" s="11" t="s">
        <v>188</v>
      </c>
      <c r="E2" s="11" t="s">
        <v>189</v>
      </c>
      <c r="F2" s="11" t="s">
        <v>190</v>
      </c>
    </row>
    <row r="3" spans="2:7" s="11" customFormat="1" ht="15">
      <c r="B3" s="12" t="s">
        <v>176</v>
      </c>
      <c r="C3" s="13">
        <v>124963774</v>
      </c>
      <c r="D3" s="10" t="s">
        <v>177</v>
      </c>
      <c r="E3" s="14"/>
      <c r="F3" s="10" t="s">
        <v>178</v>
      </c>
      <c r="G3" s="11" t="s">
        <v>179</v>
      </c>
    </row>
    <row r="4" spans="2:7" s="11" customFormat="1" ht="15">
      <c r="B4" s="14" t="s">
        <v>180</v>
      </c>
      <c r="C4" s="13">
        <v>146773509</v>
      </c>
      <c r="D4" s="10" t="s">
        <v>181</v>
      </c>
      <c r="E4" s="15">
        <v>1.7829456010531801E-3</v>
      </c>
      <c r="F4" s="10" t="s">
        <v>182</v>
      </c>
      <c r="G4" s="11" t="s">
        <v>183</v>
      </c>
    </row>
    <row r="5" spans="2:7" s="11" customFormat="1" ht="15">
      <c r="B5" s="14" t="s">
        <v>174</v>
      </c>
      <c r="C5" s="13">
        <v>166592095</v>
      </c>
      <c r="D5" s="10" t="s">
        <v>175</v>
      </c>
      <c r="E5" s="15">
        <v>2.1629787149453801E-2</v>
      </c>
    </row>
    <row r="6" spans="2:7" s="11" customFormat="1" ht="15">
      <c r="B6" s="14" t="s">
        <v>184</v>
      </c>
      <c r="C6" s="13">
        <v>165709965</v>
      </c>
      <c r="D6" s="10" t="s">
        <v>185</v>
      </c>
      <c r="E6" s="15">
        <v>6.2708437226706104E-2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Rachtman, Nora</dc:creator>
  <cp:lastModifiedBy>Rachtman, Nora</cp:lastModifiedBy>
  <dcterms:created xsi:type="dcterms:W3CDTF">2019-08-19T06:47:45Z</dcterms:created>
  <dcterms:modified xsi:type="dcterms:W3CDTF">2019-08-21T21:09:46Z</dcterms:modified>
</cp:coreProperties>
</file>