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ourhan.rassem\Desktop\"/>
    </mc:Choice>
  </mc:AlternateContent>
  <xr:revisionPtr revIDLastSave="0" documentId="13_ncr:1_{2513ACFE-6B2D-41CE-88F7-26FF64A67775}" xr6:coauthVersionLast="47" xr6:coauthVersionMax="47" xr10:uidLastSave="{00000000-0000-0000-0000-000000000000}"/>
  <bookViews>
    <workbookView xWindow="-120" yWindow="-120" windowWidth="20730" windowHeight="11760" tabRatio="774" activeTab="6" xr2:uid="{00000000-000D-0000-FFFF-FFFF00000000}"/>
  </bookViews>
  <sheets>
    <sheet name="Graphs" sheetId="8" r:id="rId1"/>
    <sheet name="dashboard" sheetId="17" r:id="rId2"/>
    <sheet name="master raw data" sheetId="18" r:id="rId3"/>
    <sheet name="cards" sheetId="22" r:id="rId4"/>
    <sheet name="pv-n" sheetId="33" r:id="rId5"/>
    <sheet name="n-table" sheetId="19" r:id="rId6"/>
    <sheet name="dim_country" sheetId="34" r:id="rId7"/>
    <sheet name="dim_date" sheetId="35" r:id="rId8"/>
  </sheets>
  <definedNames>
    <definedName name="_xlnm._FilterDatabase" localSheetId="2" hidden="1">'master raw data'!$E$1:$E$1201</definedName>
    <definedName name="_xlcn.WorksheetConnection_data_modeling_output_v2.xlsxTable11" hidden="1">Table1</definedName>
    <definedName name="_xlcn.WorksheetConnection_data_modeling_output_v2.xlsxTable21" hidden="1">Table2</definedName>
    <definedName name="_xlcn.WorksheetConnection_data_modeling_output_v2.xlsxTable31" hidden="1">Table3</definedName>
    <definedName name="_xlcn.WorksheetConnection_data_modeling_output_v2.xlsxTable41" hidden="1">Table4</definedName>
    <definedName name="Slicer_country">#N/A</definedName>
    <definedName name="Slicer_region">#N/A</definedName>
    <definedName name="Slicer_year">#N/A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Fact_table" connection="WorksheetConnection_data_modeling_output_v2.xlsx!Table4"/>
          <x15:modelTable id="Table3" name="Vehicle_Dim" connection="WorksheetConnection_data_modeling_output_v2.xlsx!Table3"/>
          <x15:modelTable id="Table2" name="Country_Dim" connection="WorksheetConnection_data_modeling_output_v2.xlsx!Table2"/>
          <x15:modelTable id="Table1" name="Date_Dim" connection="WorksheetConnection_data_modeling_output_v2.xlsx!Table1"/>
        </x15:modelTables>
        <x15:modelRelationships>
          <x15:modelRelationship fromTable="Fact_table" fromColumn="Counrty_ID" toTable="Country_Dim" toColumn="country_id"/>
          <x15:modelRelationship fromTable="Fact_table" fromColumn="Year_ID" toTable="Date_Dim" toColumn="year_id"/>
          <x15:modelRelationship fromTable="Fact_table" fromColumn="Vichicle_ID" toTable="Vehicle_Dim" toColumn="vehicl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 i="19" l="1"/>
  <c r="Y3" i="19"/>
  <c r="Y4" i="19"/>
  <c r="Y5" i="19"/>
  <c r="Y6" i="19"/>
  <c r="Y7" i="19"/>
  <c r="Y8" i="19"/>
  <c r="Y9" i="19"/>
  <c r="Y10" i="19"/>
  <c r="Y11" i="19"/>
  <c r="Y12" i="19"/>
  <c r="Y13" i="19"/>
  <c r="Y14" i="19"/>
  <c r="Y15" i="19"/>
  <c r="Y16" i="19"/>
  <c r="Y17" i="19"/>
  <c r="Y18" i="19"/>
  <c r="Y19" i="19"/>
  <c r="Y20" i="19"/>
  <c r="Y21" i="19"/>
  <c r="Y22" i="19"/>
  <c r="Y23" i="19"/>
  <c r="Y24" i="19"/>
  <c r="Y25" i="19"/>
  <c r="Y26" i="19"/>
  <c r="Y27" i="19"/>
  <c r="Y28" i="19"/>
  <c r="Y29" i="19"/>
  <c r="Y30" i="19"/>
  <c r="Y31" i="19"/>
  <c r="Y32" i="19"/>
  <c r="Y33" i="19"/>
  <c r="Y34" i="19"/>
  <c r="Y35" i="19"/>
  <c r="Y36" i="19"/>
  <c r="Y37" i="19"/>
  <c r="Y38" i="19"/>
  <c r="Y39" i="19"/>
  <c r="Y40" i="19"/>
  <c r="Y41" i="19"/>
  <c r="Y42" i="19"/>
  <c r="Y43" i="19"/>
  <c r="Y44" i="19"/>
  <c r="Y45" i="19"/>
  <c r="Y46" i="19"/>
  <c r="Y47" i="19"/>
  <c r="Y48" i="19"/>
  <c r="Y49" i="19"/>
  <c r="Y50" i="19"/>
  <c r="Y51" i="19"/>
  <c r="Y52" i="19"/>
  <c r="Y53" i="19"/>
  <c r="Y54" i="19"/>
  <c r="Y55" i="19"/>
  <c r="Y56" i="19"/>
  <c r="Y57" i="19"/>
  <c r="Y58" i="19"/>
  <c r="Y59" i="19"/>
  <c r="Y60" i="19"/>
  <c r="Y61" i="19"/>
  <c r="Y62" i="19"/>
  <c r="Y63" i="19"/>
  <c r="Y64" i="19"/>
  <c r="Y65" i="19"/>
  <c r="Y66" i="19"/>
  <c r="Y67" i="19"/>
  <c r="Y68" i="19"/>
  <c r="Y69" i="19"/>
  <c r="Y70" i="19"/>
  <c r="Y71" i="19"/>
  <c r="Y72" i="19"/>
  <c r="Y73" i="19"/>
  <c r="Y74" i="19"/>
  <c r="Y75" i="19"/>
  <c r="Y76" i="19"/>
  <c r="Y77" i="19"/>
  <c r="Y78" i="19"/>
  <c r="Y79" i="19"/>
  <c r="Y80" i="19"/>
  <c r="Y81" i="19"/>
  <c r="Y82" i="19"/>
  <c r="Y83" i="19"/>
  <c r="Y84" i="19"/>
  <c r="Y85" i="19"/>
  <c r="Y86" i="19"/>
  <c r="Y87" i="19"/>
  <c r="Y88" i="19"/>
  <c r="Y89" i="19"/>
  <c r="Y90" i="19"/>
  <c r="Y91" i="19"/>
  <c r="Y92" i="19"/>
  <c r="Y93" i="19"/>
  <c r="Y94" i="19"/>
  <c r="Y95" i="19"/>
  <c r="Y96" i="19"/>
  <c r="Y97" i="19"/>
  <c r="Y98" i="19"/>
  <c r="Y99" i="19"/>
  <c r="Y100" i="19"/>
  <c r="Y101" i="19"/>
  <c r="Y102" i="19"/>
  <c r="Y103" i="19"/>
  <c r="Y104" i="19"/>
  <c r="Y105" i="19"/>
  <c r="Y106" i="19"/>
  <c r="Y107" i="19"/>
  <c r="Y108" i="19"/>
  <c r="Y109" i="19"/>
  <c r="Y110" i="19"/>
  <c r="Y111" i="19"/>
  <c r="Y112" i="19"/>
  <c r="Y113" i="19"/>
  <c r="Y114" i="19"/>
  <c r="Y115" i="19"/>
  <c r="Y116" i="19"/>
  <c r="Y117" i="19"/>
  <c r="Y118" i="19"/>
  <c r="Y119" i="19"/>
  <c r="Y120" i="19"/>
  <c r="Y121" i="19"/>
  <c r="Y122" i="19"/>
  <c r="Y123" i="19"/>
  <c r="Y124" i="19"/>
  <c r="Y125" i="19"/>
  <c r="Y126" i="19"/>
  <c r="Y127" i="19"/>
  <c r="Y128" i="19"/>
  <c r="Y129" i="19"/>
  <c r="Y130" i="19"/>
  <c r="Y131" i="19"/>
  <c r="Y132" i="19"/>
  <c r="Y133" i="19"/>
  <c r="Y134" i="19"/>
  <c r="Y135" i="19"/>
  <c r="Y136" i="19"/>
  <c r="Y137" i="19"/>
  <c r="Y138" i="19"/>
  <c r="Y139" i="19"/>
  <c r="Y140" i="19"/>
  <c r="Y141" i="19"/>
  <c r="Y142" i="19"/>
  <c r="Y143" i="19"/>
  <c r="Y144" i="19"/>
  <c r="Y145" i="19"/>
  <c r="Y146" i="19"/>
  <c r="Y147" i="19"/>
  <c r="Y148" i="19"/>
  <c r="Y149" i="19"/>
  <c r="Y150" i="19"/>
  <c r="Y151" i="19"/>
  <c r="Y152" i="19"/>
  <c r="Y153" i="19"/>
  <c r="Y154" i="19"/>
  <c r="Y155" i="19"/>
  <c r="Y156" i="19"/>
  <c r="Y157" i="19"/>
  <c r="Y158" i="19"/>
  <c r="Y159" i="19"/>
  <c r="Y160" i="19"/>
  <c r="Y161" i="19"/>
  <c r="Y162" i="19"/>
  <c r="Y163" i="19"/>
  <c r="Y164" i="19"/>
  <c r="Y165" i="19"/>
  <c r="Y166" i="19"/>
  <c r="Y167" i="19"/>
  <c r="Y168" i="19"/>
  <c r="Y169" i="19"/>
  <c r="Y170" i="19"/>
  <c r="Y171" i="19"/>
  <c r="Y172" i="19"/>
  <c r="Y173" i="19"/>
  <c r="Y174" i="19"/>
  <c r="Y175" i="19"/>
  <c r="Y176" i="19"/>
  <c r="Y177" i="19"/>
  <c r="Y178" i="19"/>
  <c r="Y179" i="19"/>
  <c r="Y180" i="19"/>
  <c r="Y181" i="19"/>
  <c r="Y182" i="19"/>
  <c r="Y183" i="19"/>
  <c r="Y184" i="19"/>
  <c r="Y185" i="19"/>
  <c r="Y186" i="19"/>
  <c r="Y187" i="19"/>
  <c r="Y188" i="19"/>
  <c r="Y189" i="19"/>
  <c r="Y190" i="19"/>
  <c r="Y191" i="19"/>
  <c r="Y192" i="19"/>
  <c r="Y193" i="19"/>
  <c r="Y194" i="19"/>
  <c r="Y195" i="19"/>
  <c r="Y196" i="19"/>
  <c r="Y197" i="19"/>
  <c r="Y198" i="19"/>
  <c r="Y199" i="19"/>
  <c r="Y200" i="19"/>
  <c r="Y201" i="19"/>
  <c r="Y202" i="19"/>
  <c r="Y203" i="19"/>
  <c r="Y204" i="19"/>
  <c r="Y205" i="19"/>
  <c r="Y206" i="19"/>
  <c r="Y207" i="19"/>
  <c r="Y208" i="19"/>
  <c r="Y209" i="19"/>
  <c r="Y210" i="19"/>
  <c r="Y211" i="19"/>
  <c r="Y212" i="19"/>
  <c r="Y213" i="19"/>
  <c r="Y214" i="19"/>
  <c r="Y215" i="19"/>
  <c r="Y216" i="19"/>
  <c r="Y217" i="19"/>
  <c r="Y218" i="19"/>
  <c r="Y219" i="19"/>
  <c r="Y220" i="19"/>
  <c r="Y221" i="19"/>
  <c r="Y222" i="19"/>
  <c r="Y223" i="19"/>
  <c r="Y224" i="19"/>
  <c r="Y225" i="19"/>
  <c r="Y226" i="19"/>
  <c r="Y227" i="19"/>
  <c r="Y228" i="19"/>
  <c r="Y229" i="19"/>
  <c r="Y230" i="19"/>
  <c r="Y231" i="19"/>
  <c r="Y232" i="19"/>
  <c r="Y233" i="19"/>
  <c r="Y234" i="19"/>
  <c r="Y235" i="19"/>
  <c r="Y236" i="19"/>
  <c r="Y237" i="19"/>
  <c r="Y238" i="19"/>
  <c r="Y239" i="19"/>
  <c r="Y240" i="19"/>
  <c r="Y241" i="19"/>
  <c r="Y242" i="19"/>
  <c r="Y243" i="19"/>
  <c r="Y244" i="19"/>
  <c r="Y245" i="19"/>
  <c r="Y246" i="19"/>
  <c r="Y247" i="19"/>
  <c r="Y248" i="19"/>
  <c r="Y249" i="19"/>
  <c r="Y250" i="19"/>
  <c r="Y251" i="19"/>
  <c r="Y252" i="19"/>
  <c r="Y253" i="19"/>
  <c r="Y254" i="19"/>
  <c r="Y255" i="19"/>
  <c r="Y256" i="19"/>
  <c r="Y257" i="19"/>
  <c r="Y258" i="19"/>
  <c r="Y259" i="19"/>
  <c r="Y260" i="19"/>
  <c r="Y261" i="19"/>
  <c r="Y262" i="19"/>
  <c r="Y263" i="19"/>
  <c r="Y264" i="19"/>
  <c r="Y265" i="19"/>
  <c r="Y266" i="19"/>
  <c r="Y267" i="19"/>
  <c r="Y268" i="19"/>
  <c r="Y269" i="19"/>
  <c r="Y270" i="19"/>
  <c r="Y271" i="19"/>
  <c r="Y272" i="19"/>
  <c r="Y273" i="19"/>
  <c r="Y274" i="19"/>
  <c r="Y275" i="19"/>
  <c r="Y276" i="19"/>
  <c r="Y277" i="19"/>
  <c r="Y278" i="19"/>
  <c r="Y279" i="19"/>
  <c r="Y280" i="19"/>
  <c r="Y281" i="19"/>
  <c r="Y282" i="19"/>
  <c r="Y283" i="19"/>
  <c r="Y284" i="19"/>
  <c r="Y285" i="19"/>
  <c r="Y286" i="19"/>
  <c r="Y287" i="19"/>
  <c r="Y288" i="19"/>
  <c r="Y289" i="19"/>
  <c r="Y290" i="19"/>
  <c r="Y291" i="19"/>
  <c r="Y292" i="19"/>
  <c r="Y293" i="19"/>
  <c r="Y294" i="19"/>
  <c r="Y295" i="19"/>
  <c r="Y296" i="19"/>
  <c r="Y297" i="19"/>
  <c r="Y298" i="19"/>
  <c r="Y299" i="19"/>
  <c r="Y300" i="19"/>
  <c r="Y301" i="19"/>
  <c r="Y302" i="19"/>
  <c r="Y303" i="19"/>
  <c r="Y304" i="19"/>
  <c r="Y305" i="19"/>
  <c r="Y306" i="19"/>
  <c r="Y307" i="19"/>
  <c r="Y308" i="19"/>
  <c r="Y309" i="19"/>
  <c r="Y310" i="19"/>
  <c r="Y311" i="19"/>
  <c r="Y312" i="19"/>
  <c r="Y313" i="19"/>
  <c r="Y314" i="19"/>
  <c r="Y315" i="19"/>
  <c r="Y316" i="19"/>
  <c r="Y317" i="19"/>
  <c r="Y318" i="19"/>
  <c r="Y319" i="19"/>
  <c r="Y320" i="19"/>
  <c r="Y321" i="19"/>
  <c r="Y322" i="19"/>
  <c r="Y323" i="19"/>
  <c r="Y324" i="19"/>
  <c r="Y325" i="19"/>
  <c r="Y326" i="19"/>
  <c r="Y327" i="19"/>
  <c r="Y328" i="19"/>
  <c r="Y329" i="19"/>
  <c r="Y330" i="19"/>
  <c r="Y331" i="19"/>
  <c r="Y332" i="19"/>
  <c r="Y333" i="19"/>
  <c r="Y334" i="19"/>
  <c r="Y335" i="19"/>
  <c r="Y336" i="19"/>
  <c r="Y337" i="19"/>
  <c r="Y338" i="19"/>
  <c r="Y339" i="19"/>
  <c r="Y340" i="19"/>
  <c r="Y341" i="19"/>
  <c r="Y342" i="19"/>
  <c r="Y343" i="19"/>
  <c r="Y344" i="19"/>
  <c r="Y345" i="19"/>
  <c r="Y346" i="19"/>
  <c r="Y347" i="19"/>
  <c r="Y348" i="19"/>
  <c r="Y349" i="19"/>
  <c r="Y350" i="19"/>
  <c r="Y351" i="19"/>
  <c r="Y352" i="19"/>
  <c r="Y353" i="19"/>
  <c r="Y354" i="19"/>
  <c r="Y355" i="19"/>
  <c r="Y356" i="19"/>
  <c r="Y357" i="19"/>
  <c r="Y358" i="19"/>
  <c r="Y359" i="19"/>
  <c r="Y360" i="19"/>
  <c r="Y361" i="19"/>
  <c r="Y362" i="19"/>
  <c r="Y363" i="19"/>
  <c r="Y364" i="19"/>
  <c r="Y365" i="19"/>
  <c r="Y366" i="19"/>
  <c r="Y367" i="19"/>
  <c r="Y368" i="19"/>
  <c r="Y369" i="19"/>
  <c r="Y370" i="19"/>
  <c r="Y371" i="19"/>
  <c r="Y372" i="19"/>
  <c r="Y373" i="19"/>
  <c r="Y374" i="19"/>
  <c r="Y375" i="19"/>
  <c r="Y376" i="19"/>
  <c r="Y377" i="19"/>
  <c r="Y378" i="19"/>
  <c r="Y379" i="19"/>
  <c r="Y380" i="19"/>
  <c r="Y381" i="19"/>
  <c r="Y382" i="19"/>
  <c r="Y383" i="19"/>
  <c r="Y384" i="19"/>
  <c r="Y385" i="19"/>
  <c r="Y386" i="19"/>
  <c r="Y387" i="19"/>
  <c r="Y388" i="19"/>
  <c r="Y389" i="19"/>
  <c r="Y390" i="19"/>
  <c r="Y391" i="19"/>
  <c r="Y392" i="19"/>
  <c r="Y393" i="19"/>
  <c r="Y394" i="19"/>
  <c r="Y395" i="19"/>
  <c r="Y396" i="19"/>
  <c r="Y397" i="19"/>
  <c r="Y398" i="19"/>
  <c r="Y399" i="19"/>
  <c r="Y400" i="19"/>
  <c r="Y401" i="19"/>
  <c r="Y402" i="19"/>
  <c r="Y403" i="19"/>
  <c r="Y404" i="19"/>
  <c r="Y405" i="19"/>
  <c r="Y406" i="19"/>
  <c r="Y407" i="19"/>
  <c r="Y408" i="19"/>
  <c r="Y409" i="19"/>
  <c r="Y410" i="19"/>
  <c r="Y411" i="19"/>
  <c r="Y412" i="19"/>
  <c r="Y413" i="19"/>
  <c r="Y414" i="19"/>
  <c r="Y415" i="19"/>
  <c r="Y416" i="19"/>
  <c r="Y417" i="19"/>
  <c r="Y418" i="19"/>
  <c r="Y419" i="19"/>
  <c r="Y420" i="19"/>
  <c r="Y421" i="19"/>
  <c r="Y422" i="19"/>
  <c r="Y423" i="19"/>
  <c r="Y424" i="19"/>
  <c r="Y425" i="19"/>
  <c r="Y426" i="19"/>
  <c r="Y427" i="19"/>
  <c r="Y428" i="19"/>
  <c r="Y429" i="19"/>
  <c r="Y430" i="19"/>
  <c r="Y431" i="19"/>
  <c r="Y432" i="19"/>
  <c r="Y433" i="19"/>
  <c r="Y434" i="19"/>
  <c r="Y435" i="19"/>
  <c r="Y436" i="19"/>
  <c r="Y437" i="19"/>
  <c r="Y438" i="19"/>
  <c r="Y439" i="19"/>
  <c r="Y440" i="19"/>
  <c r="Y441" i="19"/>
  <c r="Y442" i="19"/>
  <c r="Y443" i="19"/>
  <c r="Y444" i="19"/>
  <c r="Y445" i="19"/>
  <c r="Y446" i="19"/>
  <c r="Y447" i="19"/>
  <c r="Y448" i="19"/>
  <c r="Y449" i="19"/>
  <c r="Y450" i="19"/>
  <c r="Y451" i="19"/>
  <c r="Y452" i="19"/>
  <c r="Y453" i="19"/>
  <c r="Y454" i="19"/>
  <c r="Y455" i="19"/>
  <c r="Y456" i="19"/>
  <c r="Y457" i="19"/>
  <c r="Y458" i="19"/>
  <c r="Y459" i="19"/>
  <c r="Y460" i="19"/>
  <c r="Y461" i="19"/>
  <c r="Y462" i="19"/>
  <c r="Y463" i="19"/>
  <c r="Y464" i="19"/>
  <c r="Y465" i="19"/>
  <c r="Y466" i="19"/>
  <c r="Y467" i="19"/>
  <c r="Y468" i="19"/>
  <c r="Y469" i="19"/>
  <c r="Y470" i="19"/>
  <c r="Y471" i="19"/>
  <c r="Y472" i="19"/>
  <c r="Y473" i="19"/>
  <c r="Y474" i="19"/>
  <c r="Y475" i="19"/>
  <c r="Y476" i="19"/>
  <c r="Y477" i="19"/>
  <c r="Y478" i="19"/>
  <c r="Y479" i="19"/>
  <c r="Y480" i="19"/>
  <c r="Y481" i="19"/>
  <c r="Y482" i="19"/>
  <c r="Y483" i="19"/>
  <c r="Y484" i="19"/>
  <c r="Y485" i="19"/>
  <c r="Y486" i="19"/>
  <c r="Y487" i="19"/>
  <c r="Y488" i="19"/>
  <c r="Y489" i="19"/>
  <c r="Y490" i="19"/>
  <c r="Y491" i="19"/>
  <c r="Y492" i="19"/>
  <c r="Y493" i="19"/>
  <c r="Y494" i="19"/>
  <c r="Y495" i="19"/>
  <c r="Y496" i="19"/>
  <c r="Y497" i="19"/>
  <c r="Y498" i="19"/>
  <c r="Y499" i="19"/>
  <c r="Y500" i="19"/>
  <c r="Y501" i="19"/>
  <c r="Y502" i="19"/>
  <c r="Y503" i="19"/>
  <c r="Y504" i="19"/>
  <c r="Y505" i="19"/>
  <c r="Y506" i="19"/>
  <c r="Y507" i="19"/>
  <c r="Y508" i="19"/>
  <c r="Y509" i="19"/>
  <c r="Y510" i="19"/>
  <c r="Y511" i="19"/>
  <c r="Y512" i="19"/>
  <c r="Y513" i="19"/>
  <c r="Y514" i="19"/>
  <c r="Y515" i="19"/>
  <c r="Y516" i="19"/>
  <c r="Y517" i="19"/>
  <c r="Y518" i="19"/>
  <c r="Y519" i="19"/>
  <c r="Y520" i="19"/>
  <c r="Y521" i="19"/>
  <c r="Y522" i="19"/>
  <c r="Y523" i="19"/>
  <c r="Y524" i="19"/>
  <c r="Y525" i="19"/>
  <c r="Y526" i="19"/>
  <c r="Y527" i="19"/>
  <c r="Y528" i="19"/>
  <c r="Y529" i="19"/>
  <c r="Y530" i="19"/>
  <c r="Y531" i="19"/>
  <c r="Y532" i="19"/>
  <c r="Y533" i="19"/>
  <c r="Y534" i="19"/>
  <c r="Y535" i="19"/>
  <c r="Y536" i="19"/>
  <c r="Y537" i="19"/>
  <c r="Y538" i="19"/>
  <c r="Y539" i="19"/>
  <c r="Y540" i="19"/>
  <c r="Y541" i="19"/>
  <c r="Y542" i="19"/>
  <c r="Y543" i="19"/>
  <c r="Y544" i="19"/>
  <c r="Y545" i="19"/>
  <c r="Y546" i="19"/>
  <c r="Y547" i="19"/>
  <c r="Y548" i="19"/>
  <c r="Y549" i="19"/>
  <c r="Y550" i="19"/>
  <c r="Y551" i="19"/>
  <c r="Y552" i="19"/>
  <c r="Y553" i="19"/>
  <c r="Y554" i="19"/>
  <c r="Y555" i="19"/>
  <c r="Y556" i="19"/>
  <c r="Y557" i="19"/>
  <c r="Y558" i="19"/>
  <c r="Y559" i="19"/>
  <c r="Y560" i="19"/>
  <c r="Y561" i="19"/>
  <c r="Y562" i="19"/>
  <c r="Y563" i="19"/>
  <c r="Y564" i="19"/>
  <c r="Y565" i="19"/>
  <c r="Y566" i="19"/>
  <c r="Y567" i="19"/>
  <c r="Y568" i="19"/>
  <c r="Y569" i="19"/>
  <c r="Y570" i="19"/>
  <c r="Y571" i="19"/>
  <c r="Y572" i="19"/>
  <c r="Y573" i="19"/>
  <c r="Y574" i="19"/>
  <c r="Y575" i="19"/>
  <c r="Y576" i="19"/>
  <c r="Y577" i="19"/>
  <c r="Y578" i="19"/>
  <c r="Y579" i="19"/>
  <c r="Y580" i="19"/>
  <c r="Y581" i="19"/>
  <c r="Y582" i="19"/>
  <c r="Y583" i="19"/>
  <c r="Y584" i="19"/>
  <c r="Y585" i="19"/>
  <c r="Y586" i="19"/>
  <c r="Y587" i="19"/>
  <c r="Y588" i="19"/>
  <c r="Y589" i="19"/>
  <c r="Y590" i="19"/>
  <c r="Y591" i="19"/>
  <c r="Y592" i="19"/>
  <c r="Y593" i="19"/>
  <c r="Y594" i="19"/>
  <c r="Y595" i="19"/>
  <c r="Y596" i="19"/>
  <c r="Y597" i="19"/>
  <c r="Y598" i="19"/>
  <c r="Y599" i="19"/>
  <c r="Y600" i="19"/>
  <c r="Y601" i="19"/>
  <c r="Y602" i="19"/>
  <c r="Y603" i="19"/>
  <c r="Y604" i="19"/>
  <c r="Y605" i="19"/>
  <c r="Y606" i="19"/>
  <c r="Y607" i="19"/>
  <c r="Y608" i="19"/>
  <c r="Y609" i="19"/>
  <c r="Y610" i="19"/>
  <c r="Y611" i="19"/>
  <c r="Y612" i="19"/>
  <c r="Y613" i="19"/>
  <c r="Y614" i="19"/>
  <c r="Y615" i="19"/>
  <c r="Y616" i="19"/>
  <c r="Y617" i="19"/>
  <c r="Y618" i="19"/>
  <c r="Y619" i="19"/>
  <c r="Y620" i="19"/>
  <c r="Y621" i="19"/>
  <c r="Y622" i="19"/>
  <c r="Y623" i="19"/>
  <c r="Y624" i="19"/>
  <c r="Y625" i="19"/>
  <c r="Y626" i="19"/>
  <c r="Y627" i="19"/>
  <c r="Y628" i="19"/>
  <c r="Y629" i="19"/>
  <c r="Y630" i="19"/>
  <c r="Y631" i="19"/>
  <c r="Y632" i="19"/>
  <c r="Y633" i="19"/>
  <c r="Y634" i="19"/>
  <c r="Y635" i="19"/>
  <c r="Y636" i="19"/>
  <c r="Y637" i="19"/>
  <c r="Y638" i="19"/>
  <c r="Y639" i="19"/>
  <c r="Y640" i="19"/>
  <c r="Y641" i="19"/>
  <c r="Y642" i="19"/>
  <c r="Y643" i="19"/>
  <c r="Y644" i="19"/>
  <c r="Y645" i="19"/>
  <c r="Y646" i="19"/>
  <c r="Y647" i="19"/>
  <c r="Y648" i="19"/>
  <c r="Y649" i="19"/>
  <c r="Y650" i="19"/>
  <c r="Y651" i="19"/>
  <c r="Y652" i="19"/>
  <c r="Y653" i="19"/>
  <c r="Y654" i="19"/>
  <c r="Y655" i="19"/>
  <c r="Y656" i="19"/>
  <c r="Y657" i="19"/>
  <c r="Y658" i="19"/>
  <c r="Y659" i="19"/>
  <c r="Y660" i="19"/>
  <c r="Y661" i="19"/>
  <c r="Y662" i="19"/>
  <c r="Y663" i="19"/>
  <c r="Y664" i="19"/>
  <c r="Y665" i="19"/>
  <c r="Y666" i="19"/>
  <c r="Y667" i="19"/>
  <c r="Y668" i="19"/>
  <c r="Y669" i="19"/>
  <c r="Y670" i="19"/>
  <c r="Y671" i="19"/>
  <c r="Y672" i="19"/>
  <c r="Y673" i="19"/>
  <c r="Y674" i="19"/>
  <c r="Y675" i="19"/>
  <c r="Y676" i="19"/>
  <c r="Y677" i="19"/>
  <c r="Y678" i="19"/>
  <c r="Y679" i="19"/>
  <c r="Y680" i="19"/>
  <c r="Y681" i="19"/>
  <c r="Y682" i="19"/>
  <c r="Y683" i="19"/>
  <c r="Y684" i="19"/>
  <c r="Y685" i="19"/>
  <c r="Y686" i="19"/>
  <c r="Y687" i="19"/>
  <c r="Y688" i="19"/>
  <c r="Y689" i="19"/>
  <c r="Y690" i="19"/>
  <c r="Y691" i="19"/>
  <c r="Y692" i="19"/>
  <c r="Y693" i="19"/>
  <c r="Y694" i="19"/>
  <c r="Y695" i="19"/>
  <c r="Y696" i="19"/>
  <c r="Y697" i="19"/>
  <c r="Y698" i="19"/>
  <c r="Y699" i="19"/>
  <c r="Y700" i="19"/>
  <c r="Y701" i="19"/>
  <c r="Y702" i="19"/>
  <c r="Y703" i="19"/>
  <c r="Y704" i="19"/>
  <c r="Y705" i="19"/>
  <c r="Y706" i="19"/>
  <c r="Y707" i="19"/>
  <c r="Y708" i="19"/>
  <c r="Y709" i="19"/>
  <c r="Y710" i="19"/>
  <c r="Y711" i="19"/>
  <c r="Y712" i="19"/>
  <c r="Y713" i="19"/>
  <c r="Y714" i="19"/>
  <c r="Y715" i="19"/>
  <c r="Y716" i="19"/>
  <c r="Y717" i="19"/>
  <c r="Y718" i="19"/>
  <c r="Y719" i="19"/>
  <c r="Y720" i="19"/>
  <c r="Y721" i="19"/>
  <c r="Y722" i="19"/>
  <c r="Y723" i="19"/>
  <c r="Y724" i="19"/>
  <c r="Y725" i="19"/>
  <c r="Y726" i="19"/>
  <c r="Y727" i="19"/>
  <c r="Y728" i="19"/>
  <c r="Y729" i="19"/>
  <c r="Y730" i="19"/>
  <c r="Y731" i="19"/>
  <c r="Y732" i="19"/>
  <c r="Y733" i="19"/>
  <c r="Y734" i="19"/>
  <c r="Y735" i="19"/>
  <c r="Y736" i="19"/>
  <c r="Y737" i="19"/>
  <c r="Y738" i="19"/>
  <c r="Y739" i="19"/>
  <c r="Y740" i="19"/>
  <c r="Y741" i="19"/>
  <c r="Y742" i="19"/>
  <c r="Y743" i="19"/>
  <c r="Y744" i="19"/>
  <c r="Y745" i="19"/>
  <c r="Y746" i="19"/>
  <c r="Y747" i="19"/>
  <c r="Y748" i="19"/>
  <c r="Y749" i="19"/>
  <c r="Y750" i="19"/>
  <c r="Y751" i="19"/>
  <c r="Y752" i="19"/>
  <c r="Y753" i="19"/>
  <c r="Y754" i="19"/>
  <c r="Y755" i="19"/>
  <c r="Y756" i="19"/>
  <c r="Y757" i="19"/>
  <c r="Y758" i="19"/>
  <c r="Y759" i="19"/>
  <c r="Y760" i="19"/>
  <c r="Y761" i="19"/>
  <c r="Y762" i="19"/>
  <c r="Y763" i="19"/>
  <c r="Y764" i="19"/>
  <c r="Y765" i="19"/>
  <c r="Y766" i="19"/>
  <c r="Y767" i="19"/>
  <c r="Y768" i="19"/>
  <c r="Y769" i="19"/>
  <c r="Y770" i="19"/>
  <c r="Y771" i="19"/>
  <c r="Y772" i="19"/>
  <c r="Y773" i="19"/>
  <c r="Y774" i="19"/>
  <c r="Y775" i="19"/>
  <c r="Y776" i="19"/>
  <c r="Y777" i="19"/>
  <c r="Y778" i="19"/>
  <c r="Y779" i="19"/>
  <c r="Y780" i="19"/>
  <c r="Y781" i="19"/>
  <c r="Y782" i="19"/>
  <c r="Y783" i="19"/>
  <c r="Y784" i="19"/>
  <c r="Y785" i="19"/>
  <c r="Y786" i="19"/>
  <c r="Y787" i="19"/>
  <c r="Y788" i="19"/>
  <c r="Y789" i="19"/>
  <c r="Y790" i="19"/>
  <c r="Y791" i="19"/>
  <c r="Y792" i="19"/>
  <c r="Y793" i="19"/>
  <c r="Y794" i="19"/>
  <c r="Y795" i="19"/>
  <c r="Y796" i="19"/>
  <c r="Y797" i="19"/>
  <c r="Y798" i="19"/>
  <c r="Y799" i="19"/>
  <c r="Y800" i="19"/>
  <c r="Y801" i="19"/>
  <c r="Y802" i="19"/>
  <c r="Y803" i="19"/>
  <c r="Y804" i="19"/>
  <c r="Y805" i="19"/>
  <c r="Y806" i="19"/>
  <c r="Y807" i="19"/>
  <c r="Y808" i="19"/>
  <c r="Y809" i="19"/>
  <c r="Y810" i="19"/>
  <c r="Y811" i="19"/>
  <c r="Y812" i="19"/>
  <c r="Y813" i="19"/>
  <c r="Y814" i="19"/>
  <c r="Y815" i="19"/>
  <c r="Y816" i="19"/>
  <c r="Y817" i="19"/>
  <c r="Y818" i="19"/>
  <c r="Y819" i="19"/>
  <c r="Y820" i="19"/>
  <c r="Y821" i="19"/>
  <c r="Y822" i="19"/>
  <c r="Y823" i="19"/>
  <c r="Y824" i="19"/>
  <c r="Y825" i="19"/>
  <c r="Y826" i="19"/>
  <c r="Y827" i="19"/>
  <c r="Y828" i="19"/>
  <c r="Y829" i="19"/>
  <c r="Y830" i="19"/>
  <c r="Y831" i="19"/>
  <c r="Y832" i="19"/>
  <c r="Y833" i="19"/>
  <c r="Y834" i="19"/>
  <c r="Y835" i="19"/>
  <c r="Y836" i="19"/>
  <c r="Y837" i="19"/>
  <c r="Y838" i="19"/>
  <c r="Y839" i="19"/>
  <c r="Y840" i="19"/>
  <c r="Y841" i="19"/>
  <c r="Y842" i="19"/>
  <c r="Y843" i="19"/>
  <c r="Y844" i="19"/>
  <c r="Y845" i="19"/>
  <c r="Y846" i="19"/>
  <c r="Y847" i="19"/>
  <c r="Y848" i="19"/>
  <c r="Y849" i="19"/>
  <c r="Y850" i="19"/>
  <c r="Y851" i="19"/>
  <c r="Y852" i="19"/>
  <c r="Y853" i="19"/>
  <c r="Y854" i="19"/>
  <c r="Y855" i="19"/>
  <c r="Y856" i="19"/>
  <c r="Y857" i="19"/>
  <c r="Y858" i="19"/>
  <c r="Y859" i="19"/>
  <c r="Y860" i="19"/>
  <c r="Y861" i="19"/>
  <c r="Y862" i="19"/>
  <c r="Y863" i="19"/>
  <c r="Y864" i="19"/>
  <c r="Y865" i="19"/>
  <c r="Y866" i="19"/>
  <c r="Y867" i="19"/>
  <c r="Y868" i="19"/>
  <c r="Y869" i="19"/>
  <c r="Y870" i="19"/>
  <c r="Y871" i="19"/>
  <c r="Y872" i="19"/>
  <c r="Y873" i="19"/>
  <c r="Y874" i="19"/>
  <c r="Y875" i="19"/>
  <c r="Y876" i="19"/>
  <c r="Y877" i="19"/>
  <c r="Y878" i="19"/>
  <c r="Y879" i="19"/>
  <c r="Y880" i="19"/>
  <c r="Y881" i="19"/>
  <c r="Y882" i="19"/>
  <c r="Y883" i="19"/>
  <c r="Y884" i="19"/>
  <c r="Y885" i="19"/>
  <c r="Y886" i="19"/>
  <c r="Y887" i="19"/>
  <c r="Y888" i="19"/>
  <c r="Y889" i="19"/>
  <c r="Y890" i="19"/>
  <c r="Y891" i="19"/>
  <c r="Y892" i="19"/>
  <c r="Y893" i="19"/>
  <c r="Y894" i="19"/>
  <c r="Y895" i="19"/>
  <c r="Y896" i="19"/>
  <c r="Y897" i="19"/>
  <c r="Y898" i="19"/>
  <c r="Y899" i="19"/>
  <c r="Y900" i="19"/>
  <c r="Y901" i="19"/>
  <c r="Y902" i="19"/>
  <c r="Y903" i="19"/>
  <c r="Y904" i="19"/>
  <c r="Y905" i="19"/>
  <c r="Y906" i="19"/>
  <c r="Y907" i="19"/>
  <c r="Y908" i="19"/>
  <c r="Y909" i="19"/>
  <c r="Y910" i="19"/>
  <c r="Y911" i="19"/>
  <c r="Y912" i="19"/>
  <c r="Y913" i="19"/>
  <c r="Y914" i="19"/>
  <c r="Y915" i="19"/>
  <c r="Y916" i="19"/>
  <c r="Y917" i="19"/>
  <c r="Y918" i="19"/>
  <c r="Y919" i="19"/>
  <c r="Y920" i="19"/>
  <c r="Y921" i="19"/>
  <c r="Y922" i="19"/>
  <c r="Y923" i="19"/>
  <c r="Y924" i="19"/>
  <c r="Y925" i="19"/>
  <c r="Y926" i="19"/>
  <c r="Y927" i="19"/>
  <c r="Y928" i="19"/>
  <c r="Y929" i="19"/>
  <c r="Y930" i="19"/>
  <c r="Y931" i="19"/>
  <c r="Y932" i="19"/>
  <c r="Y933" i="19"/>
  <c r="Y934" i="19"/>
  <c r="Y935" i="19"/>
  <c r="Y936" i="19"/>
  <c r="Y937" i="19"/>
  <c r="Y938" i="19"/>
  <c r="Y939" i="19"/>
  <c r="Y940" i="19"/>
  <c r="Y941" i="19"/>
  <c r="Y942" i="19"/>
  <c r="Y943" i="19"/>
  <c r="Y944" i="19"/>
  <c r="Y945" i="19"/>
  <c r="Y946" i="19"/>
  <c r="Y947" i="19"/>
  <c r="Y948" i="19"/>
  <c r="Y949" i="19"/>
  <c r="Y950" i="19"/>
  <c r="Y951" i="19"/>
  <c r="Y952" i="19"/>
  <c r="Y953" i="19"/>
  <c r="Y954" i="19"/>
  <c r="Y955" i="19"/>
  <c r="Y956" i="19"/>
  <c r="Y957" i="19"/>
  <c r="Y958" i="19"/>
  <c r="Y959" i="19"/>
  <c r="Y960" i="19"/>
  <c r="Y961" i="19"/>
  <c r="Y962" i="19"/>
  <c r="Y963" i="19"/>
  <c r="Y964" i="19"/>
  <c r="Y965" i="19"/>
  <c r="Y966" i="19"/>
  <c r="Y967" i="19"/>
  <c r="Y968" i="19"/>
  <c r="Y969" i="19"/>
  <c r="Y970" i="19"/>
  <c r="Y971" i="19"/>
  <c r="Y972" i="19"/>
  <c r="Y973" i="19"/>
  <c r="Y974" i="19"/>
  <c r="Y975" i="19"/>
  <c r="Y976" i="19"/>
  <c r="Y977" i="19"/>
  <c r="Y978" i="19"/>
  <c r="Y979" i="19"/>
  <c r="Y980" i="19"/>
  <c r="Y981" i="19"/>
  <c r="Y982" i="19"/>
  <c r="Y983" i="19"/>
  <c r="Y984" i="19"/>
  <c r="Y985" i="19"/>
  <c r="Y986" i="19"/>
  <c r="Y987" i="19"/>
  <c r="Y988" i="19"/>
  <c r="Y989" i="19"/>
  <c r="Y990" i="19"/>
  <c r="Y991" i="19"/>
  <c r="Y992" i="19"/>
  <c r="Y993" i="19"/>
  <c r="Y994" i="19"/>
  <c r="Y995" i="19"/>
  <c r="Y996" i="19"/>
  <c r="Y997" i="19"/>
  <c r="Y998" i="19"/>
  <c r="Y999" i="19"/>
  <c r="Y1000" i="19"/>
  <c r="Y1001" i="19"/>
  <c r="Y1002" i="19"/>
  <c r="Y1003" i="19"/>
  <c r="Y1004" i="19"/>
  <c r="Y1005" i="19"/>
  <c r="Y1006" i="19"/>
  <c r="Y1007" i="19"/>
  <c r="Y1008" i="19"/>
  <c r="Y1009" i="19"/>
  <c r="Y1010" i="19"/>
  <c r="Y1011" i="19"/>
  <c r="Y1012" i="19"/>
  <c r="Y1013" i="19"/>
  <c r="Y1014" i="19"/>
  <c r="Y1015" i="19"/>
  <c r="Y1016" i="19"/>
  <c r="Y1017" i="19"/>
  <c r="Y1018" i="19"/>
  <c r="Y1019" i="19"/>
  <c r="Y1020" i="19"/>
  <c r="Y1021" i="19"/>
  <c r="Y1022" i="19"/>
  <c r="Y1023" i="19"/>
  <c r="Y1024" i="19"/>
  <c r="Y1025" i="19"/>
  <c r="Y1026" i="19"/>
  <c r="Y1027" i="19"/>
  <c r="Y1028" i="19"/>
  <c r="Y1029" i="19"/>
  <c r="Y1030" i="19"/>
  <c r="Y1031" i="19"/>
  <c r="Y1032" i="19"/>
  <c r="Y1033" i="19"/>
  <c r="Y1034" i="19"/>
  <c r="Y1035" i="19"/>
  <c r="Y1036" i="19"/>
  <c r="Y1037" i="19"/>
  <c r="Y1038" i="19"/>
  <c r="Y1039" i="19"/>
  <c r="Y1040" i="19"/>
  <c r="Y1041" i="19"/>
  <c r="Y1042" i="19"/>
  <c r="Y1043" i="19"/>
  <c r="Y1044" i="19"/>
  <c r="Y1045" i="19"/>
  <c r="Y1046" i="19"/>
  <c r="Y1047" i="19"/>
  <c r="Y1048" i="19"/>
  <c r="Y1049" i="19"/>
  <c r="Y1050" i="19"/>
  <c r="Y1051" i="19"/>
  <c r="Y1052" i="19"/>
  <c r="Y1053" i="19"/>
  <c r="Y1054" i="19"/>
  <c r="Y1055" i="19"/>
  <c r="Y1056" i="19"/>
  <c r="Y1057" i="19"/>
  <c r="Y1058" i="19"/>
  <c r="Y1059" i="19"/>
  <c r="Y1060" i="19"/>
  <c r="Y1061" i="19"/>
  <c r="Y1062" i="19"/>
  <c r="Y1063" i="19"/>
  <c r="Y1064" i="19"/>
  <c r="Y1065" i="19"/>
  <c r="Y1066" i="19"/>
  <c r="Y1067" i="19"/>
  <c r="Y1068" i="19"/>
  <c r="Y1069" i="19"/>
  <c r="Y1070" i="19"/>
  <c r="Y1071" i="19"/>
  <c r="Y1072" i="19"/>
  <c r="Y1073" i="19"/>
  <c r="Y1074" i="19"/>
  <c r="Y1075" i="19"/>
  <c r="Y1076" i="19"/>
  <c r="Y1077" i="19"/>
  <c r="Y1078" i="19"/>
  <c r="Y1079" i="19"/>
  <c r="Y1080" i="19"/>
  <c r="Y1081" i="19"/>
  <c r="Y1082" i="19"/>
  <c r="Y1083" i="19"/>
  <c r="Y1084" i="19"/>
  <c r="Y1085" i="19"/>
  <c r="Y1086" i="19"/>
  <c r="Y1087" i="19"/>
  <c r="Y1088" i="19"/>
  <c r="Y1089" i="19"/>
  <c r="Y1090" i="19"/>
  <c r="Y1091" i="19"/>
  <c r="Y1092" i="19"/>
  <c r="Y1093" i="19"/>
  <c r="Y1094" i="19"/>
  <c r="Y1095" i="19"/>
  <c r="Y1096" i="19"/>
  <c r="Y1097" i="19"/>
  <c r="Y1098" i="19"/>
  <c r="Y1099" i="19"/>
  <c r="Y1100" i="19"/>
  <c r="Y1101" i="19"/>
  <c r="Y1102" i="19"/>
  <c r="Y1103" i="19"/>
  <c r="Y1104" i="19"/>
  <c r="Y1105" i="19"/>
  <c r="Y1106" i="19"/>
  <c r="Y1107" i="19"/>
  <c r="Y1108" i="19"/>
  <c r="Y1109" i="19"/>
  <c r="Y1110" i="19"/>
  <c r="Y1111" i="19"/>
  <c r="Y1112" i="19"/>
  <c r="Y1113" i="19"/>
  <c r="Y1114" i="19"/>
  <c r="Y1115" i="19"/>
  <c r="Y1116" i="19"/>
  <c r="Y1117" i="19"/>
  <c r="Y1118" i="19"/>
  <c r="Y1119" i="19"/>
  <c r="Y1120" i="19"/>
  <c r="Y1121" i="19"/>
  <c r="Y1122" i="19"/>
  <c r="Y1123" i="19"/>
  <c r="Y1124" i="19"/>
  <c r="Y1125" i="19"/>
  <c r="Y1126" i="19"/>
  <c r="Y1127" i="19"/>
  <c r="Y1128" i="19"/>
  <c r="Y1129" i="19"/>
  <c r="Y1130" i="19"/>
  <c r="Y1131" i="19"/>
  <c r="Y1132" i="19"/>
  <c r="Y1133" i="19"/>
  <c r="Y1134" i="19"/>
  <c r="Y1135" i="19"/>
  <c r="Y1136" i="19"/>
  <c r="Y1137" i="19"/>
  <c r="Y1138" i="19"/>
  <c r="Y1139" i="19"/>
  <c r="Y1140" i="19"/>
  <c r="Y1141" i="19"/>
  <c r="Y1142" i="19"/>
  <c r="Y1143" i="19"/>
  <c r="Y1144" i="19"/>
  <c r="Y1145" i="19"/>
  <c r="Y1146" i="19"/>
  <c r="Y1147" i="19"/>
  <c r="Y1148" i="19"/>
  <c r="Y1149" i="19"/>
  <c r="Y1150" i="19"/>
  <c r="Y1151" i="19"/>
  <c r="Y1152" i="19"/>
  <c r="Y1153" i="19"/>
  <c r="Y1154" i="19"/>
  <c r="Y1155" i="19"/>
  <c r="Y1156" i="19"/>
  <c r="Y1157" i="19"/>
  <c r="Y1158" i="19"/>
  <c r="Y1159" i="19"/>
  <c r="Y1160" i="19"/>
  <c r="Y1161" i="19"/>
  <c r="Y1162" i="19"/>
  <c r="Y1163" i="19"/>
  <c r="Y1164" i="19"/>
  <c r="Y1165" i="19"/>
  <c r="Y1166" i="19"/>
  <c r="Y1167" i="19"/>
  <c r="Y1168" i="19"/>
  <c r="Y1169" i="19"/>
  <c r="Y1170" i="19"/>
  <c r="Y1171" i="19"/>
  <c r="Y1172" i="19"/>
  <c r="Y1173" i="19"/>
  <c r="Y1174" i="19"/>
  <c r="Y1175" i="19"/>
  <c r="Y1176" i="19"/>
  <c r="Y1177" i="19"/>
  <c r="Y1178" i="19"/>
  <c r="Y1179" i="19"/>
  <c r="Y1180" i="19"/>
  <c r="Y1181" i="19"/>
  <c r="Y1182" i="19"/>
  <c r="Y1183" i="19"/>
  <c r="Y1184" i="19"/>
  <c r="Y1185" i="19"/>
  <c r="Y1186" i="19"/>
  <c r="Y1187" i="19"/>
  <c r="Y1188" i="19"/>
  <c r="Y1189" i="19"/>
  <c r="Y1190" i="19"/>
  <c r="Y1191" i="19"/>
  <c r="Y1192" i="19"/>
  <c r="Y1193" i="19"/>
  <c r="Y1194" i="19"/>
  <c r="Y1195" i="19"/>
  <c r="Y1196" i="19"/>
  <c r="Y1197" i="19"/>
  <c r="Y1198" i="19"/>
  <c r="Y1199" i="19"/>
  <c r="Y1200" i="19"/>
  <c r="Y1201" i="19"/>
  <c r="X2" i="19"/>
  <c r="Z2" i="19" s="1"/>
  <c r="X3" i="19"/>
  <c r="Z3" i="19" s="1"/>
  <c r="X4" i="19"/>
  <c r="Z4" i="19" s="1"/>
  <c r="X5" i="19"/>
  <c r="Z5" i="19" s="1"/>
  <c r="X6" i="19"/>
  <c r="Z6" i="19" s="1"/>
  <c r="X7" i="19"/>
  <c r="Z7" i="19" s="1"/>
  <c r="X8" i="19"/>
  <c r="Z8" i="19" s="1"/>
  <c r="X9" i="19"/>
  <c r="Z9" i="19" s="1"/>
  <c r="X10" i="19"/>
  <c r="Z10" i="19" s="1"/>
  <c r="X11" i="19"/>
  <c r="Z11" i="19" s="1"/>
  <c r="X12" i="19"/>
  <c r="Z12" i="19" s="1"/>
  <c r="X13" i="19"/>
  <c r="Z13" i="19" s="1"/>
  <c r="X14" i="19"/>
  <c r="Z14" i="19" s="1"/>
  <c r="X15" i="19"/>
  <c r="Z15" i="19" s="1"/>
  <c r="X16" i="19"/>
  <c r="Z16" i="19" s="1"/>
  <c r="X17" i="19"/>
  <c r="Z17" i="19" s="1"/>
  <c r="X18" i="19"/>
  <c r="Z18" i="19" s="1"/>
  <c r="X19" i="19"/>
  <c r="Z19" i="19" s="1"/>
  <c r="X20" i="19"/>
  <c r="Z20" i="19" s="1"/>
  <c r="X21" i="19"/>
  <c r="Z21" i="19" s="1"/>
  <c r="X22" i="19"/>
  <c r="Z22" i="19" s="1"/>
  <c r="X23" i="19"/>
  <c r="Z23" i="19" s="1"/>
  <c r="X24" i="19"/>
  <c r="Z24" i="19" s="1"/>
  <c r="X25" i="19"/>
  <c r="Z25" i="19" s="1"/>
  <c r="X26" i="19"/>
  <c r="Z26" i="19" s="1"/>
  <c r="X27" i="19"/>
  <c r="Z27" i="19" s="1"/>
  <c r="X28" i="19"/>
  <c r="Z28" i="19" s="1"/>
  <c r="X29" i="19"/>
  <c r="Z29" i="19" s="1"/>
  <c r="X30" i="19"/>
  <c r="Z30" i="19" s="1"/>
  <c r="X31" i="19"/>
  <c r="Z31" i="19" s="1"/>
  <c r="X32" i="19"/>
  <c r="Z32" i="19" s="1"/>
  <c r="X33" i="19"/>
  <c r="Z33" i="19" s="1"/>
  <c r="X34" i="19"/>
  <c r="Z34" i="19" s="1"/>
  <c r="X35" i="19"/>
  <c r="Z35" i="19" s="1"/>
  <c r="X36" i="19"/>
  <c r="Z36" i="19" s="1"/>
  <c r="X37" i="19"/>
  <c r="Z37" i="19" s="1"/>
  <c r="X38" i="19"/>
  <c r="Z38" i="19" s="1"/>
  <c r="X39" i="19"/>
  <c r="Z39" i="19" s="1"/>
  <c r="X40" i="19"/>
  <c r="Z40" i="19" s="1"/>
  <c r="X41" i="19"/>
  <c r="Z41" i="19" s="1"/>
  <c r="X42" i="19"/>
  <c r="Z42" i="19" s="1"/>
  <c r="X43" i="19"/>
  <c r="Z43" i="19" s="1"/>
  <c r="X44" i="19"/>
  <c r="Z44" i="19" s="1"/>
  <c r="X45" i="19"/>
  <c r="Z45" i="19" s="1"/>
  <c r="X46" i="19"/>
  <c r="Z46" i="19" s="1"/>
  <c r="X47" i="19"/>
  <c r="Z47" i="19" s="1"/>
  <c r="X48" i="19"/>
  <c r="Z48" i="19" s="1"/>
  <c r="X49" i="19"/>
  <c r="Z49" i="19" s="1"/>
  <c r="X50" i="19"/>
  <c r="Z50" i="19" s="1"/>
  <c r="X51" i="19"/>
  <c r="Z51" i="19" s="1"/>
  <c r="X52" i="19"/>
  <c r="Z52" i="19" s="1"/>
  <c r="X53" i="19"/>
  <c r="Z53" i="19" s="1"/>
  <c r="X54" i="19"/>
  <c r="Z54" i="19" s="1"/>
  <c r="X55" i="19"/>
  <c r="Z55" i="19" s="1"/>
  <c r="X56" i="19"/>
  <c r="Z56" i="19" s="1"/>
  <c r="X57" i="19"/>
  <c r="Z57" i="19" s="1"/>
  <c r="X58" i="19"/>
  <c r="Z58" i="19" s="1"/>
  <c r="X59" i="19"/>
  <c r="Z59" i="19" s="1"/>
  <c r="X60" i="19"/>
  <c r="Z60" i="19" s="1"/>
  <c r="X61" i="19"/>
  <c r="Z61" i="19" s="1"/>
  <c r="X62" i="19"/>
  <c r="Z62" i="19" s="1"/>
  <c r="X63" i="19"/>
  <c r="Z63" i="19" s="1"/>
  <c r="X64" i="19"/>
  <c r="Z64" i="19" s="1"/>
  <c r="X65" i="19"/>
  <c r="Z65" i="19" s="1"/>
  <c r="X66" i="19"/>
  <c r="Z66" i="19" s="1"/>
  <c r="X67" i="19"/>
  <c r="Z67" i="19" s="1"/>
  <c r="X68" i="19"/>
  <c r="Z68" i="19" s="1"/>
  <c r="X69" i="19"/>
  <c r="Z69" i="19" s="1"/>
  <c r="X70" i="19"/>
  <c r="Z70" i="19" s="1"/>
  <c r="X71" i="19"/>
  <c r="Z71" i="19" s="1"/>
  <c r="X72" i="19"/>
  <c r="Z72" i="19" s="1"/>
  <c r="X73" i="19"/>
  <c r="Z73" i="19" s="1"/>
  <c r="X74" i="19"/>
  <c r="Z74" i="19" s="1"/>
  <c r="X75" i="19"/>
  <c r="Z75" i="19" s="1"/>
  <c r="X76" i="19"/>
  <c r="Z76" i="19" s="1"/>
  <c r="X77" i="19"/>
  <c r="Z77" i="19" s="1"/>
  <c r="X78" i="19"/>
  <c r="Z78" i="19" s="1"/>
  <c r="X79" i="19"/>
  <c r="Z79" i="19" s="1"/>
  <c r="X80" i="19"/>
  <c r="Z80" i="19" s="1"/>
  <c r="X81" i="19"/>
  <c r="Z81" i="19" s="1"/>
  <c r="X82" i="19"/>
  <c r="Z82" i="19" s="1"/>
  <c r="X83" i="19"/>
  <c r="Z83" i="19" s="1"/>
  <c r="X84" i="19"/>
  <c r="Z84" i="19" s="1"/>
  <c r="X85" i="19"/>
  <c r="Z85" i="19" s="1"/>
  <c r="X86" i="19"/>
  <c r="Z86" i="19" s="1"/>
  <c r="X87" i="19"/>
  <c r="Z87" i="19" s="1"/>
  <c r="X88" i="19"/>
  <c r="Z88" i="19" s="1"/>
  <c r="X89" i="19"/>
  <c r="Z89" i="19" s="1"/>
  <c r="X90" i="19"/>
  <c r="Z90" i="19" s="1"/>
  <c r="X91" i="19"/>
  <c r="Z91" i="19" s="1"/>
  <c r="X92" i="19"/>
  <c r="Z92" i="19" s="1"/>
  <c r="X93" i="19"/>
  <c r="Z93" i="19" s="1"/>
  <c r="X94" i="19"/>
  <c r="Z94" i="19" s="1"/>
  <c r="X95" i="19"/>
  <c r="Z95" i="19" s="1"/>
  <c r="X96" i="19"/>
  <c r="Z96" i="19" s="1"/>
  <c r="X97" i="19"/>
  <c r="Z97" i="19" s="1"/>
  <c r="X98" i="19"/>
  <c r="Z98" i="19" s="1"/>
  <c r="X99" i="19"/>
  <c r="Z99" i="19" s="1"/>
  <c r="X100" i="19"/>
  <c r="Z100" i="19" s="1"/>
  <c r="X101" i="19"/>
  <c r="Z101" i="19" s="1"/>
  <c r="X102" i="19"/>
  <c r="Z102" i="19" s="1"/>
  <c r="X103" i="19"/>
  <c r="Z103" i="19" s="1"/>
  <c r="X104" i="19"/>
  <c r="Z104" i="19" s="1"/>
  <c r="X105" i="19"/>
  <c r="Z105" i="19" s="1"/>
  <c r="X106" i="19"/>
  <c r="Z106" i="19" s="1"/>
  <c r="X107" i="19"/>
  <c r="Z107" i="19" s="1"/>
  <c r="X108" i="19"/>
  <c r="Z108" i="19" s="1"/>
  <c r="X109" i="19"/>
  <c r="Z109" i="19" s="1"/>
  <c r="X110" i="19"/>
  <c r="Z110" i="19" s="1"/>
  <c r="X111" i="19"/>
  <c r="Z111" i="19" s="1"/>
  <c r="X112" i="19"/>
  <c r="Z112" i="19" s="1"/>
  <c r="X113" i="19"/>
  <c r="Z113" i="19" s="1"/>
  <c r="X114" i="19"/>
  <c r="Z114" i="19" s="1"/>
  <c r="X115" i="19"/>
  <c r="Z115" i="19" s="1"/>
  <c r="X116" i="19"/>
  <c r="Z116" i="19" s="1"/>
  <c r="X117" i="19"/>
  <c r="Z117" i="19" s="1"/>
  <c r="X118" i="19"/>
  <c r="Z118" i="19" s="1"/>
  <c r="X119" i="19"/>
  <c r="Z119" i="19" s="1"/>
  <c r="X120" i="19"/>
  <c r="Z120" i="19" s="1"/>
  <c r="X121" i="19"/>
  <c r="Z121" i="19" s="1"/>
  <c r="X122" i="19"/>
  <c r="Z122" i="19" s="1"/>
  <c r="X123" i="19"/>
  <c r="Z123" i="19" s="1"/>
  <c r="X124" i="19"/>
  <c r="Z124" i="19" s="1"/>
  <c r="X125" i="19"/>
  <c r="Z125" i="19" s="1"/>
  <c r="X126" i="19"/>
  <c r="Z126" i="19" s="1"/>
  <c r="X127" i="19"/>
  <c r="Z127" i="19" s="1"/>
  <c r="X128" i="19"/>
  <c r="Z128" i="19" s="1"/>
  <c r="X129" i="19"/>
  <c r="Z129" i="19" s="1"/>
  <c r="X130" i="19"/>
  <c r="Z130" i="19" s="1"/>
  <c r="X131" i="19"/>
  <c r="Z131" i="19" s="1"/>
  <c r="X132" i="19"/>
  <c r="Z132" i="19" s="1"/>
  <c r="X133" i="19"/>
  <c r="Z133" i="19" s="1"/>
  <c r="X134" i="19"/>
  <c r="Z134" i="19" s="1"/>
  <c r="X135" i="19"/>
  <c r="Z135" i="19" s="1"/>
  <c r="X136" i="19"/>
  <c r="Z136" i="19" s="1"/>
  <c r="X137" i="19"/>
  <c r="Z137" i="19" s="1"/>
  <c r="X138" i="19"/>
  <c r="Z138" i="19" s="1"/>
  <c r="X139" i="19"/>
  <c r="Z139" i="19" s="1"/>
  <c r="X140" i="19"/>
  <c r="Z140" i="19" s="1"/>
  <c r="X141" i="19"/>
  <c r="Z141" i="19" s="1"/>
  <c r="X142" i="19"/>
  <c r="Z142" i="19" s="1"/>
  <c r="X143" i="19"/>
  <c r="Z143" i="19" s="1"/>
  <c r="X144" i="19"/>
  <c r="Z144" i="19" s="1"/>
  <c r="X145" i="19"/>
  <c r="Z145" i="19" s="1"/>
  <c r="X146" i="19"/>
  <c r="Z146" i="19" s="1"/>
  <c r="X147" i="19"/>
  <c r="Z147" i="19" s="1"/>
  <c r="X148" i="19"/>
  <c r="Z148" i="19" s="1"/>
  <c r="X149" i="19"/>
  <c r="Z149" i="19" s="1"/>
  <c r="X150" i="19"/>
  <c r="Z150" i="19" s="1"/>
  <c r="X151" i="19"/>
  <c r="Z151" i="19" s="1"/>
  <c r="X152" i="19"/>
  <c r="Z152" i="19" s="1"/>
  <c r="X153" i="19"/>
  <c r="Z153" i="19" s="1"/>
  <c r="X154" i="19"/>
  <c r="Z154" i="19" s="1"/>
  <c r="X155" i="19"/>
  <c r="Z155" i="19" s="1"/>
  <c r="X156" i="19"/>
  <c r="Z156" i="19" s="1"/>
  <c r="X157" i="19"/>
  <c r="Z157" i="19" s="1"/>
  <c r="X158" i="19"/>
  <c r="Z158" i="19" s="1"/>
  <c r="X159" i="19"/>
  <c r="Z159" i="19" s="1"/>
  <c r="X160" i="19"/>
  <c r="Z160" i="19" s="1"/>
  <c r="X161" i="19"/>
  <c r="Z161" i="19" s="1"/>
  <c r="X162" i="19"/>
  <c r="Z162" i="19" s="1"/>
  <c r="X163" i="19"/>
  <c r="Z163" i="19" s="1"/>
  <c r="X164" i="19"/>
  <c r="Z164" i="19" s="1"/>
  <c r="X165" i="19"/>
  <c r="Z165" i="19" s="1"/>
  <c r="X166" i="19"/>
  <c r="Z166" i="19" s="1"/>
  <c r="X167" i="19"/>
  <c r="Z167" i="19" s="1"/>
  <c r="X168" i="19"/>
  <c r="Z168" i="19" s="1"/>
  <c r="X169" i="19"/>
  <c r="Z169" i="19" s="1"/>
  <c r="X170" i="19"/>
  <c r="Z170" i="19" s="1"/>
  <c r="X171" i="19"/>
  <c r="Z171" i="19" s="1"/>
  <c r="X172" i="19"/>
  <c r="Z172" i="19" s="1"/>
  <c r="X173" i="19"/>
  <c r="Z173" i="19" s="1"/>
  <c r="X174" i="19"/>
  <c r="Z174" i="19" s="1"/>
  <c r="X175" i="19"/>
  <c r="Z175" i="19" s="1"/>
  <c r="X176" i="19"/>
  <c r="Z176" i="19" s="1"/>
  <c r="X177" i="19"/>
  <c r="Z177" i="19" s="1"/>
  <c r="X178" i="19"/>
  <c r="Z178" i="19" s="1"/>
  <c r="X179" i="19"/>
  <c r="Z179" i="19" s="1"/>
  <c r="X180" i="19"/>
  <c r="Z180" i="19" s="1"/>
  <c r="X181" i="19"/>
  <c r="Z181" i="19" s="1"/>
  <c r="X182" i="19"/>
  <c r="Z182" i="19" s="1"/>
  <c r="X183" i="19"/>
  <c r="Z183" i="19" s="1"/>
  <c r="X184" i="19"/>
  <c r="Z184" i="19" s="1"/>
  <c r="X185" i="19"/>
  <c r="Z185" i="19" s="1"/>
  <c r="X186" i="19"/>
  <c r="Z186" i="19" s="1"/>
  <c r="X187" i="19"/>
  <c r="Z187" i="19" s="1"/>
  <c r="X188" i="19"/>
  <c r="Z188" i="19" s="1"/>
  <c r="X189" i="19"/>
  <c r="Z189" i="19" s="1"/>
  <c r="X190" i="19"/>
  <c r="Z190" i="19" s="1"/>
  <c r="X191" i="19"/>
  <c r="Z191" i="19" s="1"/>
  <c r="X192" i="19"/>
  <c r="Z192" i="19" s="1"/>
  <c r="X193" i="19"/>
  <c r="Z193" i="19" s="1"/>
  <c r="X194" i="19"/>
  <c r="Z194" i="19" s="1"/>
  <c r="X195" i="19"/>
  <c r="Z195" i="19" s="1"/>
  <c r="X196" i="19"/>
  <c r="Z196" i="19" s="1"/>
  <c r="X197" i="19"/>
  <c r="Z197" i="19" s="1"/>
  <c r="X198" i="19"/>
  <c r="Z198" i="19" s="1"/>
  <c r="X199" i="19"/>
  <c r="Z199" i="19" s="1"/>
  <c r="X200" i="19"/>
  <c r="Z200" i="19" s="1"/>
  <c r="X201" i="19"/>
  <c r="Z201" i="19" s="1"/>
  <c r="X202" i="19"/>
  <c r="Z202" i="19" s="1"/>
  <c r="X203" i="19"/>
  <c r="Z203" i="19" s="1"/>
  <c r="X204" i="19"/>
  <c r="Z204" i="19" s="1"/>
  <c r="X205" i="19"/>
  <c r="Z205" i="19" s="1"/>
  <c r="X206" i="19"/>
  <c r="Z206" i="19" s="1"/>
  <c r="X207" i="19"/>
  <c r="Z207" i="19" s="1"/>
  <c r="X208" i="19"/>
  <c r="Z208" i="19" s="1"/>
  <c r="X209" i="19"/>
  <c r="Z209" i="19" s="1"/>
  <c r="X210" i="19"/>
  <c r="Z210" i="19" s="1"/>
  <c r="X211" i="19"/>
  <c r="Z211" i="19" s="1"/>
  <c r="X212" i="19"/>
  <c r="Z212" i="19" s="1"/>
  <c r="X213" i="19"/>
  <c r="Z213" i="19" s="1"/>
  <c r="X214" i="19"/>
  <c r="Z214" i="19" s="1"/>
  <c r="X215" i="19"/>
  <c r="Z215" i="19" s="1"/>
  <c r="X216" i="19"/>
  <c r="Z216" i="19" s="1"/>
  <c r="X217" i="19"/>
  <c r="Z217" i="19" s="1"/>
  <c r="X218" i="19"/>
  <c r="Z218" i="19" s="1"/>
  <c r="X219" i="19"/>
  <c r="Z219" i="19" s="1"/>
  <c r="X220" i="19"/>
  <c r="Z220" i="19" s="1"/>
  <c r="X221" i="19"/>
  <c r="Z221" i="19" s="1"/>
  <c r="X222" i="19"/>
  <c r="Z222" i="19" s="1"/>
  <c r="X223" i="19"/>
  <c r="Z223" i="19" s="1"/>
  <c r="X224" i="19"/>
  <c r="Z224" i="19" s="1"/>
  <c r="X225" i="19"/>
  <c r="Z225" i="19" s="1"/>
  <c r="X226" i="19"/>
  <c r="Z226" i="19" s="1"/>
  <c r="X227" i="19"/>
  <c r="Z227" i="19" s="1"/>
  <c r="X228" i="19"/>
  <c r="Z228" i="19" s="1"/>
  <c r="X229" i="19"/>
  <c r="Z229" i="19" s="1"/>
  <c r="X230" i="19"/>
  <c r="Z230" i="19" s="1"/>
  <c r="X231" i="19"/>
  <c r="Z231" i="19" s="1"/>
  <c r="X232" i="19"/>
  <c r="Z232" i="19" s="1"/>
  <c r="X233" i="19"/>
  <c r="Z233" i="19" s="1"/>
  <c r="X234" i="19"/>
  <c r="Z234" i="19" s="1"/>
  <c r="X235" i="19"/>
  <c r="Z235" i="19" s="1"/>
  <c r="X236" i="19"/>
  <c r="Z236" i="19" s="1"/>
  <c r="X237" i="19"/>
  <c r="Z237" i="19" s="1"/>
  <c r="X238" i="19"/>
  <c r="Z238" i="19" s="1"/>
  <c r="X239" i="19"/>
  <c r="Z239" i="19" s="1"/>
  <c r="X240" i="19"/>
  <c r="Z240" i="19" s="1"/>
  <c r="X241" i="19"/>
  <c r="Z241" i="19" s="1"/>
  <c r="X242" i="19"/>
  <c r="Z242" i="19" s="1"/>
  <c r="X243" i="19"/>
  <c r="Z243" i="19" s="1"/>
  <c r="X244" i="19"/>
  <c r="Z244" i="19" s="1"/>
  <c r="X245" i="19"/>
  <c r="Z245" i="19" s="1"/>
  <c r="X246" i="19"/>
  <c r="Z246" i="19" s="1"/>
  <c r="X247" i="19"/>
  <c r="Z247" i="19" s="1"/>
  <c r="X248" i="19"/>
  <c r="Z248" i="19" s="1"/>
  <c r="X249" i="19"/>
  <c r="Z249" i="19" s="1"/>
  <c r="X250" i="19"/>
  <c r="Z250" i="19" s="1"/>
  <c r="X251" i="19"/>
  <c r="Z251" i="19" s="1"/>
  <c r="X252" i="19"/>
  <c r="Z252" i="19" s="1"/>
  <c r="X253" i="19"/>
  <c r="Z253" i="19" s="1"/>
  <c r="X254" i="19"/>
  <c r="Z254" i="19" s="1"/>
  <c r="X255" i="19"/>
  <c r="Z255" i="19" s="1"/>
  <c r="X256" i="19"/>
  <c r="Z256" i="19" s="1"/>
  <c r="X257" i="19"/>
  <c r="Z257" i="19" s="1"/>
  <c r="X258" i="19"/>
  <c r="Z258" i="19" s="1"/>
  <c r="X259" i="19"/>
  <c r="Z259" i="19" s="1"/>
  <c r="X260" i="19"/>
  <c r="Z260" i="19" s="1"/>
  <c r="X261" i="19"/>
  <c r="Z261" i="19" s="1"/>
  <c r="X262" i="19"/>
  <c r="Z262" i="19" s="1"/>
  <c r="X263" i="19"/>
  <c r="Z263" i="19" s="1"/>
  <c r="X264" i="19"/>
  <c r="Z264" i="19" s="1"/>
  <c r="X265" i="19"/>
  <c r="Z265" i="19" s="1"/>
  <c r="X266" i="19"/>
  <c r="Z266" i="19" s="1"/>
  <c r="X267" i="19"/>
  <c r="Z267" i="19" s="1"/>
  <c r="X268" i="19"/>
  <c r="Z268" i="19" s="1"/>
  <c r="X269" i="19"/>
  <c r="Z269" i="19" s="1"/>
  <c r="X270" i="19"/>
  <c r="Z270" i="19" s="1"/>
  <c r="X271" i="19"/>
  <c r="Z271" i="19" s="1"/>
  <c r="X272" i="19"/>
  <c r="Z272" i="19" s="1"/>
  <c r="X273" i="19"/>
  <c r="Z273" i="19" s="1"/>
  <c r="X274" i="19"/>
  <c r="Z274" i="19" s="1"/>
  <c r="X275" i="19"/>
  <c r="Z275" i="19" s="1"/>
  <c r="X276" i="19"/>
  <c r="Z276" i="19" s="1"/>
  <c r="X277" i="19"/>
  <c r="Z277" i="19" s="1"/>
  <c r="X278" i="19"/>
  <c r="Z278" i="19" s="1"/>
  <c r="X279" i="19"/>
  <c r="Z279" i="19" s="1"/>
  <c r="X280" i="19"/>
  <c r="Z280" i="19" s="1"/>
  <c r="X281" i="19"/>
  <c r="Z281" i="19" s="1"/>
  <c r="X282" i="19"/>
  <c r="Z282" i="19" s="1"/>
  <c r="X283" i="19"/>
  <c r="Z283" i="19" s="1"/>
  <c r="X284" i="19"/>
  <c r="Z284" i="19" s="1"/>
  <c r="X285" i="19"/>
  <c r="Z285" i="19" s="1"/>
  <c r="X286" i="19"/>
  <c r="Z286" i="19" s="1"/>
  <c r="X287" i="19"/>
  <c r="Z287" i="19" s="1"/>
  <c r="X288" i="19"/>
  <c r="Z288" i="19" s="1"/>
  <c r="X289" i="19"/>
  <c r="Z289" i="19" s="1"/>
  <c r="X290" i="19"/>
  <c r="Z290" i="19" s="1"/>
  <c r="X291" i="19"/>
  <c r="Z291" i="19" s="1"/>
  <c r="X292" i="19"/>
  <c r="Z292" i="19" s="1"/>
  <c r="X293" i="19"/>
  <c r="Z293" i="19" s="1"/>
  <c r="X294" i="19"/>
  <c r="Z294" i="19" s="1"/>
  <c r="X295" i="19"/>
  <c r="Z295" i="19" s="1"/>
  <c r="X296" i="19"/>
  <c r="Z296" i="19" s="1"/>
  <c r="X297" i="19"/>
  <c r="Z297" i="19" s="1"/>
  <c r="X298" i="19"/>
  <c r="Z298" i="19" s="1"/>
  <c r="X299" i="19"/>
  <c r="Z299" i="19" s="1"/>
  <c r="X300" i="19"/>
  <c r="Z300" i="19" s="1"/>
  <c r="X301" i="19"/>
  <c r="Z301" i="19" s="1"/>
  <c r="X302" i="19"/>
  <c r="Z302" i="19" s="1"/>
  <c r="X303" i="19"/>
  <c r="Z303" i="19" s="1"/>
  <c r="X304" i="19"/>
  <c r="Z304" i="19" s="1"/>
  <c r="X305" i="19"/>
  <c r="Z305" i="19" s="1"/>
  <c r="X306" i="19"/>
  <c r="Z306" i="19" s="1"/>
  <c r="X307" i="19"/>
  <c r="Z307" i="19" s="1"/>
  <c r="X308" i="19"/>
  <c r="Z308" i="19" s="1"/>
  <c r="X309" i="19"/>
  <c r="Z309" i="19" s="1"/>
  <c r="X310" i="19"/>
  <c r="Z310" i="19" s="1"/>
  <c r="X311" i="19"/>
  <c r="Z311" i="19" s="1"/>
  <c r="X312" i="19"/>
  <c r="Z312" i="19" s="1"/>
  <c r="X313" i="19"/>
  <c r="Z313" i="19" s="1"/>
  <c r="X314" i="19"/>
  <c r="Z314" i="19" s="1"/>
  <c r="X315" i="19"/>
  <c r="Z315" i="19" s="1"/>
  <c r="X316" i="19"/>
  <c r="Z316" i="19" s="1"/>
  <c r="X317" i="19"/>
  <c r="Z317" i="19" s="1"/>
  <c r="X318" i="19"/>
  <c r="Z318" i="19" s="1"/>
  <c r="X319" i="19"/>
  <c r="Z319" i="19" s="1"/>
  <c r="X320" i="19"/>
  <c r="Z320" i="19" s="1"/>
  <c r="X321" i="19"/>
  <c r="Z321" i="19" s="1"/>
  <c r="X322" i="19"/>
  <c r="Z322" i="19" s="1"/>
  <c r="X323" i="19"/>
  <c r="Z323" i="19" s="1"/>
  <c r="X324" i="19"/>
  <c r="Z324" i="19" s="1"/>
  <c r="X325" i="19"/>
  <c r="Z325" i="19" s="1"/>
  <c r="X326" i="19"/>
  <c r="Z326" i="19" s="1"/>
  <c r="X327" i="19"/>
  <c r="Z327" i="19" s="1"/>
  <c r="X328" i="19"/>
  <c r="Z328" i="19" s="1"/>
  <c r="X329" i="19"/>
  <c r="Z329" i="19" s="1"/>
  <c r="X330" i="19"/>
  <c r="Z330" i="19" s="1"/>
  <c r="X331" i="19"/>
  <c r="Z331" i="19" s="1"/>
  <c r="X332" i="19"/>
  <c r="Z332" i="19" s="1"/>
  <c r="X333" i="19"/>
  <c r="Z333" i="19" s="1"/>
  <c r="X334" i="19"/>
  <c r="Z334" i="19" s="1"/>
  <c r="X335" i="19"/>
  <c r="Z335" i="19" s="1"/>
  <c r="X336" i="19"/>
  <c r="Z336" i="19" s="1"/>
  <c r="X337" i="19"/>
  <c r="Z337" i="19" s="1"/>
  <c r="X338" i="19"/>
  <c r="Z338" i="19" s="1"/>
  <c r="X339" i="19"/>
  <c r="Z339" i="19" s="1"/>
  <c r="X340" i="19"/>
  <c r="Z340" i="19" s="1"/>
  <c r="X341" i="19"/>
  <c r="Z341" i="19" s="1"/>
  <c r="X342" i="19"/>
  <c r="Z342" i="19" s="1"/>
  <c r="X343" i="19"/>
  <c r="Z343" i="19" s="1"/>
  <c r="X344" i="19"/>
  <c r="Z344" i="19" s="1"/>
  <c r="X345" i="19"/>
  <c r="Z345" i="19" s="1"/>
  <c r="X346" i="19"/>
  <c r="Z346" i="19" s="1"/>
  <c r="X347" i="19"/>
  <c r="Z347" i="19" s="1"/>
  <c r="X348" i="19"/>
  <c r="Z348" i="19" s="1"/>
  <c r="X349" i="19"/>
  <c r="Z349" i="19" s="1"/>
  <c r="X350" i="19"/>
  <c r="Z350" i="19" s="1"/>
  <c r="X351" i="19"/>
  <c r="Z351" i="19" s="1"/>
  <c r="X352" i="19"/>
  <c r="Z352" i="19" s="1"/>
  <c r="X353" i="19"/>
  <c r="Z353" i="19" s="1"/>
  <c r="X354" i="19"/>
  <c r="Z354" i="19" s="1"/>
  <c r="X355" i="19"/>
  <c r="Z355" i="19" s="1"/>
  <c r="X356" i="19"/>
  <c r="Z356" i="19" s="1"/>
  <c r="X357" i="19"/>
  <c r="Z357" i="19" s="1"/>
  <c r="X358" i="19"/>
  <c r="Z358" i="19" s="1"/>
  <c r="X359" i="19"/>
  <c r="Z359" i="19" s="1"/>
  <c r="X360" i="19"/>
  <c r="Z360" i="19" s="1"/>
  <c r="X361" i="19"/>
  <c r="Z361" i="19" s="1"/>
  <c r="X362" i="19"/>
  <c r="Z362" i="19" s="1"/>
  <c r="X363" i="19"/>
  <c r="Z363" i="19" s="1"/>
  <c r="X364" i="19"/>
  <c r="Z364" i="19" s="1"/>
  <c r="X365" i="19"/>
  <c r="Z365" i="19" s="1"/>
  <c r="X366" i="19"/>
  <c r="Z366" i="19" s="1"/>
  <c r="X367" i="19"/>
  <c r="Z367" i="19" s="1"/>
  <c r="X368" i="19"/>
  <c r="Z368" i="19" s="1"/>
  <c r="X369" i="19"/>
  <c r="Z369" i="19" s="1"/>
  <c r="X370" i="19"/>
  <c r="Z370" i="19" s="1"/>
  <c r="X371" i="19"/>
  <c r="Z371" i="19" s="1"/>
  <c r="X372" i="19"/>
  <c r="Z372" i="19" s="1"/>
  <c r="X373" i="19"/>
  <c r="Z373" i="19" s="1"/>
  <c r="X374" i="19"/>
  <c r="Z374" i="19" s="1"/>
  <c r="X375" i="19"/>
  <c r="Z375" i="19" s="1"/>
  <c r="X376" i="19"/>
  <c r="Z376" i="19" s="1"/>
  <c r="X377" i="19"/>
  <c r="Z377" i="19" s="1"/>
  <c r="X378" i="19"/>
  <c r="Z378" i="19" s="1"/>
  <c r="X379" i="19"/>
  <c r="Z379" i="19" s="1"/>
  <c r="X380" i="19"/>
  <c r="Z380" i="19" s="1"/>
  <c r="X381" i="19"/>
  <c r="Z381" i="19" s="1"/>
  <c r="X382" i="19"/>
  <c r="Z382" i="19" s="1"/>
  <c r="X383" i="19"/>
  <c r="Z383" i="19" s="1"/>
  <c r="X384" i="19"/>
  <c r="Z384" i="19" s="1"/>
  <c r="X385" i="19"/>
  <c r="Z385" i="19" s="1"/>
  <c r="X386" i="19"/>
  <c r="Z386" i="19" s="1"/>
  <c r="X387" i="19"/>
  <c r="Z387" i="19" s="1"/>
  <c r="X388" i="19"/>
  <c r="Z388" i="19" s="1"/>
  <c r="X389" i="19"/>
  <c r="Z389" i="19" s="1"/>
  <c r="X390" i="19"/>
  <c r="Z390" i="19" s="1"/>
  <c r="X391" i="19"/>
  <c r="Z391" i="19" s="1"/>
  <c r="X392" i="19"/>
  <c r="Z392" i="19" s="1"/>
  <c r="X393" i="19"/>
  <c r="Z393" i="19" s="1"/>
  <c r="X394" i="19"/>
  <c r="Z394" i="19" s="1"/>
  <c r="X395" i="19"/>
  <c r="Z395" i="19" s="1"/>
  <c r="X396" i="19"/>
  <c r="Z396" i="19" s="1"/>
  <c r="X397" i="19"/>
  <c r="Z397" i="19" s="1"/>
  <c r="X398" i="19"/>
  <c r="Z398" i="19" s="1"/>
  <c r="X399" i="19"/>
  <c r="Z399" i="19" s="1"/>
  <c r="X400" i="19"/>
  <c r="Z400" i="19" s="1"/>
  <c r="X401" i="19"/>
  <c r="Z401" i="19" s="1"/>
  <c r="X402" i="19"/>
  <c r="Z402" i="19" s="1"/>
  <c r="X403" i="19"/>
  <c r="Z403" i="19" s="1"/>
  <c r="X404" i="19"/>
  <c r="Z404" i="19" s="1"/>
  <c r="X405" i="19"/>
  <c r="Z405" i="19" s="1"/>
  <c r="X406" i="19"/>
  <c r="Z406" i="19" s="1"/>
  <c r="X407" i="19"/>
  <c r="Z407" i="19" s="1"/>
  <c r="X408" i="19"/>
  <c r="Z408" i="19" s="1"/>
  <c r="X409" i="19"/>
  <c r="Z409" i="19" s="1"/>
  <c r="X410" i="19"/>
  <c r="Z410" i="19" s="1"/>
  <c r="X411" i="19"/>
  <c r="Z411" i="19" s="1"/>
  <c r="X412" i="19"/>
  <c r="Z412" i="19" s="1"/>
  <c r="X413" i="19"/>
  <c r="Z413" i="19" s="1"/>
  <c r="X414" i="19"/>
  <c r="Z414" i="19" s="1"/>
  <c r="X415" i="19"/>
  <c r="Z415" i="19" s="1"/>
  <c r="X416" i="19"/>
  <c r="Z416" i="19" s="1"/>
  <c r="X417" i="19"/>
  <c r="Z417" i="19" s="1"/>
  <c r="X418" i="19"/>
  <c r="Z418" i="19" s="1"/>
  <c r="X419" i="19"/>
  <c r="Z419" i="19" s="1"/>
  <c r="X420" i="19"/>
  <c r="Z420" i="19" s="1"/>
  <c r="X421" i="19"/>
  <c r="Z421" i="19" s="1"/>
  <c r="X422" i="19"/>
  <c r="Z422" i="19" s="1"/>
  <c r="X423" i="19"/>
  <c r="Z423" i="19" s="1"/>
  <c r="X424" i="19"/>
  <c r="Z424" i="19" s="1"/>
  <c r="X425" i="19"/>
  <c r="Z425" i="19" s="1"/>
  <c r="X426" i="19"/>
  <c r="Z426" i="19" s="1"/>
  <c r="X427" i="19"/>
  <c r="Z427" i="19" s="1"/>
  <c r="X428" i="19"/>
  <c r="Z428" i="19" s="1"/>
  <c r="X429" i="19"/>
  <c r="Z429" i="19" s="1"/>
  <c r="X430" i="19"/>
  <c r="Z430" i="19" s="1"/>
  <c r="X431" i="19"/>
  <c r="Z431" i="19" s="1"/>
  <c r="X432" i="19"/>
  <c r="Z432" i="19" s="1"/>
  <c r="X433" i="19"/>
  <c r="Z433" i="19" s="1"/>
  <c r="X434" i="19"/>
  <c r="Z434" i="19" s="1"/>
  <c r="X435" i="19"/>
  <c r="Z435" i="19" s="1"/>
  <c r="X436" i="19"/>
  <c r="Z436" i="19" s="1"/>
  <c r="X437" i="19"/>
  <c r="Z437" i="19" s="1"/>
  <c r="X438" i="19"/>
  <c r="Z438" i="19" s="1"/>
  <c r="X439" i="19"/>
  <c r="Z439" i="19" s="1"/>
  <c r="X440" i="19"/>
  <c r="Z440" i="19" s="1"/>
  <c r="X441" i="19"/>
  <c r="Z441" i="19" s="1"/>
  <c r="X442" i="19"/>
  <c r="Z442" i="19" s="1"/>
  <c r="X443" i="19"/>
  <c r="Z443" i="19" s="1"/>
  <c r="X444" i="19"/>
  <c r="Z444" i="19" s="1"/>
  <c r="X445" i="19"/>
  <c r="Z445" i="19" s="1"/>
  <c r="X446" i="19"/>
  <c r="Z446" i="19" s="1"/>
  <c r="X447" i="19"/>
  <c r="Z447" i="19" s="1"/>
  <c r="X448" i="19"/>
  <c r="Z448" i="19" s="1"/>
  <c r="X449" i="19"/>
  <c r="Z449" i="19" s="1"/>
  <c r="X450" i="19"/>
  <c r="Z450" i="19" s="1"/>
  <c r="X451" i="19"/>
  <c r="Z451" i="19" s="1"/>
  <c r="X452" i="19"/>
  <c r="Z452" i="19" s="1"/>
  <c r="X453" i="19"/>
  <c r="Z453" i="19" s="1"/>
  <c r="X454" i="19"/>
  <c r="Z454" i="19" s="1"/>
  <c r="X455" i="19"/>
  <c r="Z455" i="19" s="1"/>
  <c r="X456" i="19"/>
  <c r="Z456" i="19" s="1"/>
  <c r="X457" i="19"/>
  <c r="Z457" i="19" s="1"/>
  <c r="X458" i="19"/>
  <c r="Z458" i="19" s="1"/>
  <c r="X459" i="19"/>
  <c r="Z459" i="19" s="1"/>
  <c r="X460" i="19"/>
  <c r="Z460" i="19" s="1"/>
  <c r="X461" i="19"/>
  <c r="Z461" i="19" s="1"/>
  <c r="X462" i="19"/>
  <c r="Z462" i="19" s="1"/>
  <c r="X463" i="19"/>
  <c r="Z463" i="19" s="1"/>
  <c r="X464" i="19"/>
  <c r="Z464" i="19" s="1"/>
  <c r="X465" i="19"/>
  <c r="Z465" i="19" s="1"/>
  <c r="X466" i="19"/>
  <c r="Z466" i="19" s="1"/>
  <c r="X467" i="19"/>
  <c r="Z467" i="19" s="1"/>
  <c r="X468" i="19"/>
  <c r="Z468" i="19" s="1"/>
  <c r="X469" i="19"/>
  <c r="Z469" i="19" s="1"/>
  <c r="X470" i="19"/>
  <c r="Z470" i="19" s="1"/>
  <c r="X471" i="19"/>
  <c r="Z471" i="19" s="1"/>
  <c r="X472" i="19"/>
  <c r="Z472" i="19" s="1"/>
  <c r="X473" i="19"/>
  <c r="Z473" i="19" s="1"/>
  <c r="X474" i="19"/>
  <c r="Z474" i="19" s="1"/>
  <c r="X475" i="19"/>
  <c r="Z475" i="19" s="1"/>
  <c r="X476" i="19"/>
  <c r="Z476" i="19" s="1"/>
  <c r="X477" i="19"/>
  <c r="Z477" i="19" s="1"/>
  <c r="X478" i="19"/>
  <c r="Z478" i="19" s="1"/>
  <c r="X479" i="19"/>
  <c r="Z479" i="19" s="1"/>
  <c r="X480" i="19"/>
  <c r="Z480" i="19" s="1"/>
  <c r="X481" i="19"/>
  <c r="Z481" i="19" s="1"/>
  <c r="X482" i="19"/>
  <c r="Z482" i="19" s="1"/>
  <c r="X483" i="19"/>
  <c r="Z483" i="19" s="1"/>
  <c r="X484" i="19"/>
  <c r="Z484" i="19" s="1"/>
  <c r="X485" i="19"/>
  <c r="Z485" i="19" s="1"/>
  <c r="X486" i="19"/>
  <c r="Z486" i="19" s="1"/>
  <c r="X487" i="19"/>
  <c r="Z487" i="19" s="1"/>
  <c r="X488" i="19"/>
  <c r="Z488" i="19" s="1"/>
  <c r="X489" i="19"/>
  <c r="Z489" i="19" s="1"/>
  <c r="X490" i="19"/>
  <c r="Z490" i="19" s="1"/>
  <c r="X491" i="19"/>
  <c r="Z491" i="19" s="1"/>
  <c r="X492" i="19"/>
  <c r="Z492" i="19" s="1"/>
  <c r="X493" i="19"/>
  <c r="Z493" i="19" s="1"/>
  <c r="X494" i="19"/>
  <c r="Z494" i="19" s="1"/>
  <c r="X495" i="19"/>
  <c r="Z495" i="19" s="1"/>
  <c r="X496" i="19"/>
  <c r="Z496" i="19" s="1"/>
  <c r="X497" i="19"/>
  <c r="Z497" i="19" s="1"/>
  <c r="X498" i="19"/>
  <c r="Z498" i="19" s="1"/>
  <c r="X499" i="19"/>
  <c r="Z499" i="19" s="1"/>
  <c r="X500" i="19"/>
  <c r="Z500" i="19" s="1"/>
  <c r="X501" i="19"/>
  <c r="Z501" i="19" s="1"/>
  <c r="X502" i="19"/>
  <c r="Z502" i="19" s="1"/>
  <c r="X503" i="19"/>
  <c r="Z503" i="19" s="1"/>
  <c r="X504" i="19"/>
  <c r="Z504" i="19" s="1"/>
  <c r="X505" i="19"/>
  <c r="Z505" i="19" s="1"/>
  <c r="X506" i="19"/>
  <c r="Z506" i="19" s="1"/>
  <c r="X507" i="19"/>
  <c r="Z507" i="19" s="1"/>
  <c r="X508" i="19"/>
  <c r="Z508" i="19" s="1"/>
  <c r="X509" i="19"/>
  <c r="Z509" i="19" s="1"/>
  <c r="X510" i="19"/>
  <c r="Z510" i="19" s="1"/>
  <c r="X511" i="19"/>
  <c r="Z511" i="19" s="1"/>
  <c r="X512" i="19"/>
  <c r="Z512" i="19" s="1"/>
  <c r="X513" i="19"/>
  <c r="Z513" i="19" s="1"/>
  <c r="X514" i="19"/>
  <c r="Z514" i="19" s="1"/>
  <c r="X515" i="19"/>
  <c r="Z515" i="19" s="1"/>
  <c r="X516" i="19"/>
  <c r="Z516" i="19" s="1"/>
  <c r="X517" i="19"/>
  <c r="Z517" i="19" s="1"/>
  <c r="X518" i="19"/>
  <c r="Z518" i="19" s="1"/>
  <c r="X519" i="19"/>
  <c r="Z519" i="19" s="1"/>
  <c r="X520" i="19"/>
  <c r="Z520" i="19" s="1"/>
  <c r="X521" i="19"/>
  <c r="Z521" i="19" s="1"/>
  <c r="X522" i="19"/>
  <c r="Z522" i="19" s="1"/>
  <c r="X523" i="19"/>
  <c r="Z523" i="19" s="1"/>
  <c r="X524" i="19"/>
  <c r="Z524" i="19" s="1"/>
  <c r="X525" i="19"/>
  <c r="Z525" i="19" s="1"/>
  <c r="X526" i="19"/>
  <c r="Z526" i="19" s="1"/>
  <c r="X527" i="19"/>
  <c r="Z527" i="19" s="1"/>
  <c r="X528" i="19"/>
  <c r="Z528" i="19" s="1"/>
  <c r="X529" i="19"/>
  <c r="Z529" i="19" s="1"/>
  <c r="X530" i="19"/>
  <c r="Z530" i="19" s="1"/>
  <c r="X531" i="19"/>
  <c r="Z531" i="19" s="1"/>
  <c r="X532" i="19"/>
  <c r="Z532" i="19" s="1"/>
  <c r="X533" i="19"/>
  <c r="Z533" i="19" s="1"/>
  <c r="X534" i="19"/>
  <c r="Z534" i="19" s="1"/>
  <c r="X535" i="19"/>
  <c r="Z535" i="19" s="1"/>
  <c r="X536" i="19"/>
  <c r="Z536" i="19" s="1"/>
  <c r="X537" i="19"/>
  <c r="Z537" i="19" s="1"/>
  <c r="X538" i="19"/>
  <c r="Z538" i="19" s="1"/>
  <c r="X539" i="19"/>
  <c r="Z539" i="19" s="1"/>
  <c r="X540" i="19"/>
  <c r="Z540" i="19" s="1"/>
  <c r="X541" i="19"/>
  <c r="Z541" i="19" s="1"/>
  <c r="X542" i="19"/>
  <c r="Z542" i="19" s="1"/>
  <c r="X543" i="19"/>
  <c r="Z543" i="19" s="1"/>
  <c r="X544" i="19"/>
  <c r="Z544" i="19" s="1"/>
  <c r="X545" i="19"/>
  <c r="Z545" i="19" s="1"/>
  <c r="X546" i="19"/>
  <c r="Z546" i="19" s="1"/>
  <c r="X547" i="19"/>
  <c r="Z547" i="19" s="1"/>
  <c r="X548" i="19"/>
  <c r="Z548" i="19" s="1"/>
  <c r="X549" i="19"/>
  <c r="Z549" i="19" s="1"/>
  <c r="X550" i="19"/>
  <c r="Z550" i="19" s="1"/>
  <c r="X551" i="19"/>
  <c r="Z551" i="19" s="1"/>
  <c r="X552" i="19"/>
  <c r="Z552" i="19" s="1"/>
  <c r="X553" i="19"/>
  <c r="Z553" i="19" s="1"/>
  <c r="X554" i="19"/>
  <c r="Z554" i="19" s="1"/>
  <c r="X555" i="19"/>
  <c r="Z555" i="19" s="1"/>
  <c r="X556" i="19"/>
  <c r="Z556" i="19" s="1"/>
  <c r="X557" i="19"/>
  <c r="Z557" i="19" s="1"/>
  <c r="X558" i="19"/>
  <c r="Z558" i="19" s="1"/>
  <c r="X559" i="19"/>
  <c r="Z559" i="19" s="1"/>
  <c r="X560" i="19"/>
  <c r="Z560" i="19" s="1"/>
  <c r="X561" i="19"/>
  <c r="Z561" i="19" s="1"/>
  <c r="X562" i="19"/>
  <c r="Z562" i="19" s="1"/>
  <c r="X563" i="19"/>
  <c r="Z563" i="19" s="1"/>
  <c r="X564" i="19"/>
  <c r="Z564" i="19" s="1"/>
  <c r="X565" i="19"/>
  <c r="Z565" i="19" s="1"/>
  <c r="X566" i="19"/>
  <c r="Z566" i="19" s="1"/>
  <c r="X567" i="19"/>
  <c r="Z567" i="19" s="1"/>
  <c r="X568" i="19"/>
  <c r="Z568" i="19" s="1"/>
  <c r="X569" i="19"/>
  <c r="Z569" i="19" s="1"/>
  <c r="X570" i="19"/>
  <c r="Z570" i="19" s="1"/>
  <c r="X571" i="19"/>
  <c r="Z571" i="19" s="1"/>
  <c r="X572" i="19"/>
  <c r="Z572" i="19" s="1"/>
  <c r="X573" i="19"/>
  <c r="Z573" i="19" s="1"/>
  <c r="X574" i="19"/>
  <c r="Z574" i="19" s="1"/>
  <c r="X575" i="19"/>
  <c r="Z575" i="19" s="1"/>
  <c r="X576" i="19"/>
  <c r="Z576" i="19" s="1"/>
  <c r="X577" i="19"/>
  <c r="Z577" i="19" s="1"/>
  <c r="X578" i="19"/>
  <c r="Z578" i="19" s="1"/>
  <c r="X579" i="19"/>
  <c r="Z579" i="19" s="1"/>
  <c r="X580" i="19"/>
  <c r="Z580" i="19" s="1"/>
  <c r="X581" i="19"/>
  <c r="Z581" i="19" s="1"/>
  <c r="X582" i="19"/>
  <c r="Z582" i="19" s="1"/>
  <c r="X583" i="19"/>
  <c r="Z583" i="19" s="1"/>
  <c r="X584" i="19"/>
  <c r="Z584" i="19" s="1"/>
  <c r="X585" i="19"/>
  <c r="Z585" i="19" s="1"/>
  <c r="X586" i="19"/>
  <c r="Z586" i="19" s="1"/>
  <c r="X587" i="19"/>
  <c r="Z587" i="19" s="1"/>
  <c r="X588" i="19"/>
  <c r="Z588" i="19" s="1"/>
  <c r="X589" i="19"/>
  <c r="Z589" i="19" s="1"/>
  <c r="X590" i="19"/>
  <c r="Z590" i="19" s="1"/>
  <c r="X591" i="19"/>
  <c r="Z591" i="19" s="1"/>
  <c r="X592" i="19"/>
  <c r="Z592" i="19" s="1"/>
  <c r="X593" i="19"/>
  <c r="Z593" i="19" s="1"/>
  <c r="X594" i="19"/>
  <c r="Z594" i="19" s="1"/>
  <c r="X595" i="19"/>
  <c r="Z595" i="19" s="1"/>
  <c r="X596" i="19"/>
  <c r="Z596" i="19" s="1"/>
  <c r="X597" i="19"/>
  <c r="Z597" i="19" s="1"/>
  <c r="X598" i="19"/>
  <c r="Z598" i="19" s="1"/>
  <c r="X599" i="19"/>
  <c r="Z599" i="19" s="1"/>
  <c r="X600" i="19"/>
  <c r="Z600" i="19" s="1"/>
  <c r="X601" i="19"/>
  <c r="Z601" i="19" s="1"/>
  <c r="X602" i="19"/>
  <c r="Z602" i="19" s="1"/>
  <c r="X603" i="19"/>
  <c r="Z603" i="19" s="1"/>
  <c r="X604" i="19"/>
  <c r="Z604" i="19" s="1"/>
  <c r="X605" i="19"/>
  <c r="Z605" i="19" s="1"/>
  <c r="X606" i="19"/>
  <c r="Z606" i="19" s="1"/>
  <c r="X607" i="19"/>
  <c r="Z607" i="19" s="1"/>
  <c r="X608" i="19"/>
  <c r="Z608" i="19" s="1"/>
  <c r="X609" i="19"/>
  <c r="Z609" i="19" s="1"/>
  <c r="X610" i="19"/>
  <c r="Z610" i="19" s="1"/>
  <c r="X611" i="19"/>
  <c r="Z611" i="19" s="1"/>
  <c r="X612" i="19"/>
  <c r="Z612" i="19" s="1"/>
  <c r="X613" i="19"/>
  <c r="Z613" i="19" s="1"/>
  <c r="X614" i="19"/>
  <c r="Z614" i="19" s="1"/>
  <c r="X615" i="19"/>
  <c r="Z615" i="19" s="1"/>
  <c r="X616" i="19"/>
  <c r="Z616" i="19" s="1"/>
  <c r="X617" i="19"/>
  <c r="Z617" i="19" s="1"/>
  <c r="X618" i="19"/>
  <c r="Z618" i="19" s="1"/>
  <c r="X619" i="19"/>
  <c r="Z619" i="19" s="1"/>
  <c r="X620" i="19"/>
  <c r="Z620" i="19" s="1"/>
  <c r="X621" i="19"/>
  <c r="Z621" i="19" s="1"/>
  <c r="X622" i="19"/>
  <c r="Z622" i="19" s="1"/>
  <c r="X623" i="19"/>
  <c r="Z623" i="19" s="1"/>
  <c r="X624" i="19"/>
  <c r="Z624" i="19" s="1"/>
  <c r="X625" i="19"/>
  <c r="Z625" i="19" s="1"/>
  <c r="X626" i="19"/>
  <c r="Z626" i="19" s="1"/>
  <c r="X627" i="19"/>
  <c r="Z627" i="19" s="1"/>
  <c r="X628" i="19"/>
  <c r="Z628" i="19" s="1"/>
  <c r="X629" i="19"/>
  <c r="Z629" i="19" s="1"/>
  <c r="X630" i="19"/>
  <c r="Z630" i="19" s="1"/>
  <c r="X631" i="19"/>
  <c r="Z631" i="19" s="1"/>
  <c r="X632" i="19"/>
  <c r="Z632" i="19" s="1"/>
  <c r="X633" i="19"/>
  <c r="Z633" i="19" s="1"/>
  <c r="X634" i="19"/>
  <c r="Z634" i="19" s="1"/>
  <c r="X635" i="19"/>
  <c r="Z635" i="19" s="1"/>
  <c r="X636" i="19"/>
  <c r="Z636" i="19" s="1"/>
  <c r="X637" i="19"/>
  <c r="Z637" i="19" s="1"/>
  <c r="X638" i="19"/>
  <c r="Z638" i="19" s="1"/>
  <c r="X639" i="19"/>
  <c r="Z639" i="19" s="1"/>
  <c r="X640" i="19"/>
  <c r="Z640" i="19" s="1"/>
  <c r="X641" i="19"/>
  <c r="Z641" i="19" s="1"/>
  <c r="X642" i="19"/>
  <c r="Z642" i="19" s="1"/>
  <c r="X643" i="19"/>
  <c r="Z643" i="19" s="1"/>
  <c r="X644" i="19"/>
  <c r="Z644" i="19" s="1"/>
  <c r="X645" i="19"/>
  <c r="Z645" i="19" s="1"/>
  <c r="X646" i="19"/>
  <c r="Z646" i="19" s="1"/>
  <c r="X647" i="19"/>
  <c r="Z647" i="19" s="1"/>
  <c r="X648" i="19"/>
  <c r="Z648" i="19" s="1"/>
  <c r="X649" i="19"/>
  <c r="Z649" i="19" s="1"/>
  <c r="X650" i="19"/>
  <c r="Z650" i="19" s="1"/>
  <c r="X651" i="19"/>
  <c r="Z651" i="19" s="1"/>
  <c r="X652" i="19"/>
  <c r="Z652" i="19" s="1"/>
  <c r="X653" i="19"/>
  <c r="Z653" i="19" s="1"/>
  <c r="X654" i="19"/>
  <c r="Z654" i="19" s="1"/>
  <c r="X655" i="19"/>
  <c r="Z655" i="19" s="1"/>
  <c r="X656" i="19"/>
  <c r="Z656" i="19" s="1"/>
  <c r="X657" i="19"/>
  <c r="Z657" i="19" s="1"/>
  <c r="X658" i="19"/>
  <c r="Z658" i="19" s="1"/>
  <c r="X659" i="19"/>
  <c r="Z659" i="19" s="1"/>
  <c r="X660" i="19"/>
  <c r="Z660" i="19" s="1"/>
  <c r="X661" i="19"/>
  <c r="Z661" i="19" s="1"/>
  <c r="X662" i="19"/>
  <c r="Z662" i="19" s="1"/>
  <c r="X663" i="19"/>
  <c r="Z663" i="19" s="1"/>
  <c r="X664" i="19"/>
  <c r="Z664" i="19" s="1"/>
  <c r="X665" i="19"/>
  <c r="Z665" i="19" s="1"/>
  <c r="X666" i="19"/>
  <c r="Z666" i="19" s="1"/>
  <c r="X667" i="19"/>
  <c r="Z667" i="19" s="1"/>
  <c r="X668" i="19"/>
  <c r="Z668" i="19" s="1"/>
  <c r="X669" i="19"/>
  <c r="Z669" i="19" s="1"/>
  <c r="X670" i="19"/>
  <c r="Z670" i="19" s="1"/>
  <c r="X671" i="19"/>
  <c r="Z671" i="19" s="1"/>
  <c r="X672" i="19"/>
  <c r="Z672" i="19" s="1"/>
  <c r="X673" i="19"/>
  <c r="Z673" i="19" s="1"/>
  <c r="X674" i="19"/>
  <c r="Z674" i="19" s="1"/>
  <c r="X675" i="19"/>
  <c r="Z675" i="19" s="1"/>
  <c r="X676" i="19"/>
  <c r="Z676" i="19" s="1"/>
  <c r="X677" i="19"/>
  <c r="Z677" i="19" s="1"/>
  <c r="X678" i="19"/>
  <c r="Z678" i="19" s="1"/>
  <c r="X679" i="19"/>
  <c r="Z679" i="19" s="1"/>
  <c r="X680" i="19"/>
  <c r="Z680" i="19" s="1"/>
  <c r="X681" i="19"/>
  <c r="Z681" i="19" s="1"/>
  <c r="X682" i="19"/>
  <c r="Z682" i="19" s="1"/>
  <c r="X683" i="19"/>
  <c r="Z683" i="19" s="1"/>
  <c r="X684" i="19"/>
  <c r="Z684" i="19" s="1"/>
  <c r="X685" i="19"/>
  <c r="Z685" i="19" s="1"/>
  <c r="X686" i="19"/>
  <c r="Z686" i="19" s="1"/>
  <c r="X687" i="19"/>
  <c r="Z687" i="19" s="1"/>
  <c r="X688" i="19"/>
  <c r="Z688" i="19" s="1"/>
  <c r="X689" i="19"/>
  <c r="Z689" i="19" s="1"/>
  <c r="X690" i="19"/>
  <c r="Z690" i="19" s="1"/>
  <c r="X691" i="19"/>
  <c r="Z691" i="19" s="1"/>
  <c r="X692" i="19"/>
  <c r="Z692" i="19" s="1"/>
  <c r="X693" i="19"/>
  <c r="Z693" i="19" s="1"/>
  <c r="X694" i="19"/>
  <c r="Z694" i="19" s="1"/>
  <c r="X695" i="19"/>
  <c r="Z695" i="19" s="1"/>
  <c r="X696" i="19"/>
  <c r="Z696" i="19" s="1"/>
  <c r="X697" i="19"/>
  <c r="Z697" i="19" s="1"/>
  <c r="X698" i="19"/>
  <c r="Z698" i="19" s="1"/>
  <c r="X699" i="19"/>
  <c r="Z699" i="19" s="1"/>
  <c r="X700" i="19"/>
  <c r="Z700" i="19" s="1"/>
  <c r="X701" i="19"/>
  <c r="Z701" i="19" s="1"/>
  <c r="X702" i="19"/>
  <c r="Z702" i="19" s="1"/>
  <c r="X703" i="19"/>
  <c r="Z703" i="19" s="1"/>
  <c r="X704" i="19"/>
  <c r="Z704" i="19" s="1"/>
  <c r="X705" i="19"/>
  <c r="Z705" i="19" s="1"/>
  <c r="X706" i="19"/>
  <c r="Z706" i="19" s="1"/>
  <c r="X707" i="19"/>
  <c r="Z707" i="19" s="1"/>
  <c r="X708" i="19"/>
  <c r="Z708" i="19" s="1"/>
  <c r="X709" i="19"/>
  <c r="Z709" i="19" s="1"/>
  <c r="X710" i="19"/>
  <c r="Z710" i="19" s="1"/>
  <c r="X711" i="19"/>
  <c r="Z711" i="19" s="1"/>
  <c r="X712" i="19"/>
  <c r="Z712" i="19" s="1"/>
  <c r="X713" i="19"/>
  <c r="Z713" i="19" s="1"/>
  <c r="X714" i="19"/>
  <c r="Z714" i="19" s="1"/>
  <c r="X715" i="19"/>
  <c r="Z715" i="19" s="1"/>
  <c r="X716" i="19"/>
  <c r="Z716" i="19" s="1"/>
  <c r="X717" i="19"/>
  <c r="Z717" i="19" s="1"/>
  <c r="X718" i="19"/>
  <c r="Z718" i="19" s="1"/>
  <c r="X719" i="19"/>
  <c r="Z719" i="19" s="1"/>
  <c r="X720" i="19"/>
  <c r="Z720" i="19" s="1"/>
  <c r="X721" i="19"/>
  <c r="Z721" i="19" s="1"/>
  <c r="X722" i="19"/>
  <c r="Z722" i="19" s="1"/>
  <c r="X723" i="19"/>
  <c r="Z723" i="19" s="1"/>
  <c r="X724" i="19"/>
  <c r="Z724" i="19" s="1"/>
  <c r="X725" i="19"/>
  <c r="Z725" i="19" s="1"/>
  <c r="X726" i="19"/>
  <c r="Z726" i="19" s="1"/>
  <c r="X727" i="19"/>
  <c r="Z727" i="19" s="1"/>
  <c r="X728" i="19"/>
  <c r="Z728" i="19" s="1"/>
  <c r="X729" i="19"/>
  <c r="Z729" i="19" s="1"/>
  <c r="X730" i="19"/>
  <c r="Z730" i="19" s="1"/>
  <c r="X731" i="19"/>
  <c r="Z731" i="19" s="1"/>
  <c r="X732" i="19"/>
  <c r="Z732" i="19" s="1"/>
  <c r="X733" i="19"/>
  <c r="Z733" i="19" s="1"/>
  <c r="X734" i="19"/>
  <c r="Z734" i="19" s="1"/>
  <c r="X735" i="19"/>
  <c r="Z735" i="19" s="1"/>
  <c r="X736" i="19"/>
  <c r="Z736" i="19" s="1"/>
  <c r="X737" i="19"/>
  <c r="Z737" i="19" s="1"/>
  <c r="X738" i="19"/>
  <c r="Z738" i="19" s="1"/>
  <c r="X739" i="19"/>
  <c r="Z739" i="19" s="1"/>
  <c r="X740" i="19"/>
  <c r="Z740" i="19" s="1"/>
  <c r="X741" i="19"/>
  <c r="Z741" i="19" s="1"/>
  <c r="X742" i="19"/>
  <c r="Z742" i="19" s="1"/>
  <c r="X743" i="19"/>
  <c r="Z743" i="19" s="1"/>
  <c r="X744" i="19"/>
  <c r="Z744" i="19" s="1"/>
  <c r="X745" i="19"/>
  <c r="Z745" i="19" s="1"/>
  <c r="X746" i="19"/>
  <c r="Z746" i="19" s="1"/>
  <c r="X747" i="19"/>
  <c r="Z747" i="19" s="1"/>
  <c r="X748" i="19"/>
  <c r="Z748" i="19" s="1"/>
  <c r="X749" i="19"/>
  <c r="Z749" i="19" s="1"/>
  <c r="X750" i="19"/>
  <c r="Z750" i="19" s="1"/>
  <c r="X751" i="19"/>
  <c r="Z751" i="19" s="1"/>
  <c r="X752" i="19"/>
  <c r="Z752" i="19" s="1"/>
  <c r="X753" i="19"/>
  <c r="Z753" i="19" s="1"/>
  <c r="X754" i="19"/>
  <c r="Z754" i="19" s="1"/>
  <c r="X755" i="19"/>
  <c r="Z755" i="19" s="1"/>
  <c r="X756" i="19"/>
  <c r="Z756" i="19" s="1"/>
  <c r="X757" i="19"/>
  <c r="Z757" i="19" s="1"/>
  <c r="X758" i="19"/>
  <c r="Z758" i="19" s="1"/>
  <c r="X759" i="19"/>
  <c r="Z759" i="19" s="1"/>
  <c r="X760" i="19"/>
  <c r="Z760" i="19" s="1"/>
  <c r="X761" i="19"/>
  <c r="Z761" i="19" s="1"/>
  <c r="X762" i="19"/>
  <c r="Z762" i="19" s="1"/>
  <c r="X763" i="19"/>
  <c r="Z763" i="19" s="1"/>
  <c r="X764" i="19"/>
  <c r="Z764" i="19" s="1"/>
  <c r="X765" i="19"/>
  <c r="Z765" i="19" s="1"/>
  <c r="X766" i="19"/>
  <c r="Z766" i="19" s="1"/>
  <c r="X767" i="19"/>
  <c r="Z767" i="19" s="1"/>
  <c r="X768" i="19"/>
  <c r="Z768" i="19" s="1"/>
  <c r="X769" i="19"/>
  <c r="Z769" i="19" s="1"/>
  <c r="X770" i="19"/>
  <c r="Z770" i="19" s="1"/>
  <c r="X771" i="19"/>
  <c r="Z771" i="19" s="1"/>
  <c r="X772" i="19"/>
  <c r="Z772" i="19" s="1"/>
  <c r="X773" i="19"/>
  <c r="Z773" i="19" s="1"/>
  <c r="X774" i="19"/>
  <c r="Z774" i="19" s="1"/>
  <c r="X775" i="19"/>
  <c r="Z775" i="19" s="1"/>
  <c r="X776" i="19"/>
  <c r="Z776" i="19" s="1"/>
  <c r="X777" i="19"/>
  <c r="Z777" i="19" s="1"/>
  <c r="X778" i="19"/>
  <c r="Z778" i="19" s="1"/>
  <c r="X779" i="19"/>
  <c r="Z779" i="19" s="1"/>
  <c r="X780" i="19"/>
  <c r="Z780" i="19" s="1"/>
  <c r="X781" i="19"/>
  <c r="Z781" i="19" s="1"/>
  <c r="X782" i="19"/>
  <c r="Z782" i="19" s="1"/>
  <c r="X783" i="19"/>
  <c r="Z783" i="19" s="1"/>
  <c r="X784" i="19"/>
  <c r="Z784" i="19" s="1"/>
  <c r="X785" i="19"/>
  <c r="Z785" i="19" s="1"/>
  <c r="X786" i="19"/>
  <c r="Z786" i="19" s="1"/>
  <c r="X787" i="19"/>
  <c r="Z787" i="19" s="1"/>
  <c r="X788" i="19"/>
  <c r="Z788" i="19" s="1"/>
  <c r="X789" i="19"/>
  <c r="Z789" i="19" s="1"/>
  <c r="X790" i="19"/>
  <c r="Z790" i="19" s="1"/>
  <c r="X791" i="19"/>
  <c r="Z791" i="19" s="1"/>
  <c r="X792" i="19"/>
  <c r="Z792" i="19" s="1"/>
  <c r="X793" i="19"/>
  <c r="Z793" i="19" s="1"/>
  <c r="X794" i="19"/>
  <c r="Z794" i="19" s="1"/>
  <c r="X795" i="19"/>
  <c r="Z795" i="19" s="1"/>
  <c r="X796" i="19"/>
  <c r="Z796" i="19" s="1"/>
  <c r="X797" i="19"/>
  <c r="Z797" i="19" s="1"/>
  <c r="X798" i="19"/>
  <c r="Z798" i="19" s="1"/>
  <c r="X799" i="19"/>
  <c r="Z799" i="19" s="1"/>
  <c r="X800" i="19"/>
  <c r="Z800" i="19" s="1"/>
  <c r="X801" i="19"/>
  <c r="Z801" i="19" s="1"/>
  <c r="X802" i="19"/>
  <c r="Z802" i="19" s="1"/>
  <c r="X803" i="19"/>
  <c r="Z803" i="19" s="1"/>
  <c r="X804" i="19"/>
  <c r="Z804" i="19" s="1"/>
  <c r="X805" i="19"/>
  <c r="Z805" i="19" s="1"/>
  <c r="X806" i="19"/>
  <c r="Z806" i="19" s="1"/>
  <c r="X807" i="19"/>
  <c r="Z807" i="19" s="1"/>
  <c r="X808" i="19"/>
  <c r="Z808" i="19" s="1"/>
  <c r="X809" i="19"/>
  <c r="Z809" i="19" s="1"/>
  <c r="X810" i="19"/>
  <c r="Z810" i="19" s="1"/>
  <c r="X811" i="19"/>
  <c r="Z811" i="19" s="1"/>
  <c r="X812" i="19"/>
  <c r="Z812" i="19" s="1"/>
  <c r="X813" i="19"/>
  <c r="Z813" i="19" s="1"/>
  <c r="X814" i="19"/>
  <c r="Z814" i="19" s="1"/>
  <c r="X815" i="19"/>
  <c r="Z815" i="19" s="1"/>
  <c r="X816" i="19"/>
  <c r="Z816" i="19" s="1"/>
  <c r="X817" i="19"/>
  <c r="Z817" i="19" s="1"/>
  <c r="X818" i="19"/>
  <c r="Z818" i="19" s="1"/>
  <c r="X819" i="19"/>
  <c r="Z819" i="19" s="1"/>
  <c r="X820" i="19"/>
  <c r="Z820" i="19" s="1"/>
  <c r="X821" i="19"/>
  <c r="Z821" i="19" s="1"/>
  <c r="X822" i="19"/>
  <c r="Z822" i="19" s="1"/>
  <c r="X823" i="19"/>
  <c r="Z823" i="19" s="1"/>
  <c r="X824" i="19"/>
  <c r="Z824" i="19" s="1"/>
  <c r="X825" i="19"/>
  <c r="Z825" i="19" s="1"/>
  <c r="X826" i="19"/>
  <c r="Z826" i="19" s="1"/>
  <c r="X827" i="19"/>
  <c r="Z827" i="19" s="1"/>
  <c r="X828" i="19"/>
  <c r="Z828" i="19" s="1"/>
  <c r="X829" i="19"/>
  <c r="Z829" i="19" s="1"/>
  <c r="X830" i="19"/>
  <c r="Z830" i="19" s="1"/>
  <c r="X831" i="19"/>
  <c r="Z831" i="19" s="1"/>
  <c r="X832" i="19"/>
  <c r="Z832" i="19" s="1"/>
  <c r="X833" i="19"/>
  <c r="Z833" i="19" s="1"/>
  <c r="X834" i="19"/>
  <c r="Z834" i="19" s="1"/>
  <c r="X835" i="19"/>
  <c r="Z835" i="19" s="1"/>
  <c r="X836" i="19"/>
  <c r="Z836" i="19" s="1"/>
  <c r="X837" i="19"/>
  <c r="Z837" i="19" s="1"/>
  <c r="X838" i="19"/>
  <c r="Z838" i="19" s="1"/>
  <c r="X839" i="19"/>
  <c r="Z839" i="19" s="1"/>
  <c r="X840" i="19"/>
  <c r="Z840" i="19" s="1"/>
  <c r="X841" i="19"/>
  <c r="Z841" i="19" s="1"/>
  <c r="X842" i="19"/>
  <c r="Z842" i="19" s="1"/>
  <c r="X843" i="19"/>
  <c r="Z843" i="19" s="1"/>
  <c r="X844" i="19"/>
  <c r="Z844" i="19" s="1"/>
  <c r="X845" i="19"/>
  <c r="Z845" i="19" s="1"/>
  <c r="X846" i="19"/>
  <c r="Z846" i="19" s="1"/>
  <c r="X847" i="19"/>
  <c r="Z847" i="19" s="1"/>
  <c r="X848" i="19"/>
  <c r="Z848" i="19" s="1"/>
  <c r="X849" i="19"/>
  <c r="Z849" i="19" s="1"/>
  <c r="X850" i="19"/>
  <c r="Z850" i="19" s="1"/>
  <c r="X851" i="19"/>
  <c r="Z851" i="19" s="1"/>
  <c r="X852" i="19"/>
  <c r="Z852" i="19" s="1"/>
  <c r="X853" i="19"/>
  <c r="Z853" i="19" s="1"/>
  <c r="X854" i="19"/>
  <c r="Z854" i="19" s="1"/>
  <c r="X855" i="19"/>
  <c r="Z855" i="19" s="1"/>
  <c r="X856" i="19"/>
  <c r="Z856" i="19" s="1"/>
  <c r="X857" i="19"/>
  <c r="Z857" i="19" s="1"/>
  <c r="X858" i="19"/>
  <c r="Z858" i="19" s="1"/>
  <c r="X859" i="19"/>
  <c r="Z859" i="19" s="1"/>
  <c r="X860" i="19"/>
  <c r="Z860" i="19" s="1"/>
  <c r="X861" i="19"/>
  <c r="Z861" i="19" s="1"/>
  <c r="X862" i="19"/>
  <c r="Z862" i="19" s="1"/>
  <c r="X863" i="19"/>
  <c r="Z863" i="19" s="1"/>
  <c r="X864" i="19"/>
  <c r="Z864" i="19" s="1"/>
  <c r="X865" i="19"/>
  <c r="Z865" i="19" s="1"/>
  <c r="X866" i="19"/>
  <c r="Z866" i="19" s="1"/>
  <c r="X867" i="19"/>
  <c r="Z867" i="19" s="1"/>
  <c r="X868" i="19"/>
  <c r="Z868" i="19" s="1"/>
  <c r="X869" i="19"/>
  <c r="Z869" i="19" s="1"/>
  <c r="X870" i="19"/>
  <c r="Z870" i="19" s="1"/>
  <c r="X871" i="19"/>
  <c r="Z871" i="19" s="1"/>
  <c r="X872" i="19"/>
  <c r="Z872" i="19" s="1"/>
  <c r="X873" i="19"/>
  <c r="Z873" i="19" s="1"/>
  <c r="X874" i="19"/>
  <c r="Z874" i="19" s="1"/>
  <c r="X875" i="19"/>
  <c r="Z875" i="19" s="1"/>
  <c r="X876" i="19"/>
  <c r="Z876" i="19" s="1"/>
  <c r="X877" i="19"/>
  <c r="Z877" i="19" s="1"/>
  <c r="X878" i="19"/>
  <c r="Z878" i="19" s="1"/>
  <c r="X879" i="19"/>
  <c r="Z879" i="19" s="1"/>
  <c r="X880" i="19"/>
  <c r="Z880" i="19" s="1"/>
  <c r="X881" i="19"/>
  <c r="Z881" i="19" s="1"/>
  <c r="X882" i="19"/>
  <c r="Z882" i="19" s="1"/>
  <c r="X883" i="19"/>
  <c r="Z883" i="19" s="1"/>
  <c r="X884" i="19"/>
  <c r="Z884" i="19" s="1"/>
  <c r="X885" i="19"/>
  <c r="Z885" i="19" s="1"/>
  <c r="X886" i="19"/>
  <c r="Z886" i="19" s="1"/>
  <c r="X887" i="19"/>
  <c r="Z887" i="19" s="1"/>
  <c r="X888" i="19"/>
  <c r="Z888" i="19" s="1"/>
  <c r="X889" i="19"/>
  <c r="Z889" i="19" s="1"/>
  <c r="X890" i="19"/>
  <c r="Z890" i="19" s="1"/>
  <c r="X891" i="19"/>
  <c r="Z891" i="19" s="1"/>
  <c r="X892" i="19"/>
  <c r="Z892" i="19" s="1"/>
  <c r="X893" i="19"/>
  <c r="Z893" i="19" s="1"/>
  <c r="X894" i="19"/>
  <c r="Z894" i="19" s="1"/>
  <c r="X895" i="19"/>
  <c r="Z895" i="19" s="1"/>
  <c r="X896" i="19"/>
  <c r="Z896" i="19" s="1"/>
  <c r="X897" i="19"/>
  <c r="Z897" i="19" s="1"/>
  <c r="X898" i="19"/>
  <c r="Z898" i="19" s="1"/>
  <c r="X899" i="19"/>
  <c r="Z899" i="19" s="1"/>
  <c r="X900" i="19"/>
  <c r="Z900" i="19" s="1"/>
  <c r="X901" i="19"/>
  <c r="Z901" i="19" s="1"/>
  <c r="X902" i="19"/>
  <c r="Z902" i="19" s="1"/>
  <c r="X903" i="19"/>
  <c r="Z903" i="19" s="1"/>
  <c r="X904" i="19"/>
  <c r="Z904" i="19" s="1"/>
  <c r="X905" i="19"/>
  <c r="Z905" i="19" s="1"/>
  <c r="X906" i="19"/>
  <c r="Z906" i="19" s="1"/>
  <c r="X907" i="19"/>
  <c r="Z907" i="19" s="1"/>
  <c r="X908" i="19"/>
  <c r="Z908" i="19" s="1"/>
  <c r="X909" i="19"/>
  <c r="Z909" i="19" s="1"/>
  <c r="X910" i="19"/>
  <c r="Z910" i="19" s="1"/>
  <c r="X911" i="19"/>
  <c r="Z911" i="19" s="1"/>
  <c r="X912" i="19"/>
  <c r="Z912" i="19" s="1"/>
  <c r="X913" i="19"/>
  <c r="Z913" i="19" s="1"/>
  <c r="X914" i="19"/>
  <c r="Z914" i="19" s="1"/>
  <c r="X915" i="19"/>
  <c r="Z915" i="19" s="1"/>
  <c r="X916" i="19"/>
  <c r="Z916" i="19" s="1"/>
  <c r="X917" i="19"/>
  <c r="Z917" i="19" s="1"/>
  <c r="X918" i="19"/>
  <c r="Z918" i="19" s="1"/>
  <c r="X919" i="19"/>
  <c r="Z919" i="19" s="1"/>
  <c r="X920" i="19"/>
  <c r="Z920" i="19" s="1"/>
  <c r="X921" i="19"/>
  <c r="Z921" i="19" s="1"/>
  <c r="X922" i="19"/>
  <c r="Z922" i="19" s="1"/>
  <c r="X923" i="19"/>
  <c r="Z923" i="19" s="1"/>
  <c r="X924" i="19"/>
  <c r="Z924" i="19" s="1"/>
  <c r="X925" i="19"/>
  <c r="Z925" i="19" s="1"/>
  <c r="X926" i="19"/>
  <c r="Z926" i="19" s="1"/>
  <c r="X927" i="19"/>
  <c r="Z927" i="19" s="1"/>
  <c r="X928" i="19"/>
  <c r="Z928" i="19" s="1"/>
  <c r="X929" i="19"/>
  <c r="Z929" i="19" s="1"/>
  <c r="X930" i="19"/>
  <c r="Z930" i="19" s="1"/>
  <c r="X931" i="19"/>
  <c r="Z931" i="19" s="1"/>
  <c r="X932" i="19"/>
  <c r="Z932" i="19" s="1"/>
  <c r="X933" i="19"/>
  <c r="Z933" i="19" s="1"/>
  <c r="X934" i="19"/>
  <c r="Z934" i="19" s="1"/>
  <c r="X935" i="19"/>
  <c r="Z935" i="19" s="1"/>
  <c r="X936" i="19"/>
  <c r="Z936" i="19" s="1"/>
  <c r="X937" i="19"/>
  <c r="Z937" i="19" s="1"/>
  <c r="X938" i="19"/>
  <c r="Z938" i="19" s="1"/>
  <c r="X939" i="19"/>
  <c r="Z939" i="19" s="1"/>
  <c r="X940" i="19"/>
  <c r="Z940" i="19" s="1"/>
  <c r="X941" i="19"/>
  <c r="Z941" i="19" s="1"/>
  <c r="X942" i="19"/>
  <c r="Z942" i="19" s="1"/>
  <c r="X943" i="19"/>
  <c r="Z943" i="19" s="1"/>
  <c r="X944" i="19"/>
  <c r="Z944" i="19" s="1"/>
  <c r="X945" i="19"/>
  <c r="Z945" i="19" s="1"/>
  <c r="X946" i="19"/>
  <c r="Z946" i="19" s="1"/>
  <c r="X947" i="19"/>
  <c r="Z947" i="19" s="1"/>
  <c r="X948" i="19"/>
  <c r="Z948" i="19" s="1"/>
  <c r="X949" i="19"/>
  <c r="Z949" i="19" s="1"/>
  <c r="X950" i="19"/>
  <c r="Z950" i="19" s="1"/>
  <c r="X951" i="19"/>
  <c r="Z951" i="19" s="1"/>
  <c r="X952" i="19"/>
  <c r="Z952" i="19" s="1"/>
  <c r="X953" i="19"/>
  <c r="Z953" i="19" s="1"/>
  <c r="X954" i="19"/>
  <c r="Z954" i="19" s="1"/>
  <c r="X955" i="19"/>
  <c r="Z955" i="19" s="1"/>
  <c r="X956" i="19"/>
  <c r="Z956" i="19" s="1"/>
  <c r="X957" i="19"/>
  <c r="Z957" i="19" s="1"/>
  <c r="X958" i="19"/>
  <c r="Z958" i="19" s="1"/>
  <c r="X959" i="19"/>
  <c r="Z959" i="19" s="1"/>
  <c r="X960" i="19"/>
  <c r="Z960" i="19" s="1"/>
  <c r="X961" i="19"/>
  <c r="Z961" i="19" s="1"/>
  <c r="X962" i="19"/>
  <c r="Z962" i="19" s="1"/>
  <c r="X963" i="19"/>
  <c r="Z963" i="19" s="1"/>
  <c r="X964" i="19"/>
  <c r="Z964" i="19" s="1"/>
  <c r="X965" i="19"/>
  <c r="Z965" i="19" s="1"/>
  <c r="X966" i="19"/>
  <c r="Z966" i="19" s="1"/>
  <c r="X967" i="19"/>
  <c r="Z967" i="19" s="1"/>
  <c r="X968" i="19"/>
  <c r="Z968" i="19" s="1"/>
  <c r="X969" i="19"/>
  <c r="Z969" i="19" s="1"/>
  <c r="X970" i="19"/>
  <c r="Z970" i="19" s="1"/>
  <c r="X971" i="19"/>
  <c r="Z971" i="19" s="1"/>
  <c r="X972" i="19"/>
  <c r="Z972" i="19" s="1"/>
  <c r="X973" i="19"/>
  <c r="Z973" i="19" s="1"/>
  <c r="X974" i="19"/>
  <c r="Z974" i="19" s="1"/>
  <c r="X975" i="19"/>
  <c r="Z975" i="19" s="1"/>
  <c r="X976" i="19"/>
  <c r="Z976" i="19" s="1"/>
  <c r="X977" i="19"/>
  <c r="Z977" i="19" s="1"/>
  <c r="X978" i="19"/>
  <c r="Z978" i="19" s="1"/>
  <c r="X979" i="19"/>
  <c r="Z979" i="19" s="1"/>
  <c r="X980" i="19"/>
  <c r="Z980" i="19" s="1"/>
  <c r="X981" i="19"/>
  <c r="Z981" i="19" s="1"/>
  <c r="X982" i="19"/>
  <c r="Z982" i="19" s="1"/>
  <c r="X983" i="19"/>
  <c r="Z983" i="19" s="1"/>
  <c r="X984" i="19"/>
  <c r="Z984" i="19" s="1"/>
  <c r="X985" i="19"/>
  <c r="Z985" i="19" s="1"/>
  <c r="X986" i="19"/>
  <c r="Z986" i="19" s="1"/>
  <c r="X987" i="19"/>
  <c r="Z987" i="19" s="1"/>
  <c r="X988" i="19"/>
  <c r="Z988" i="19" s="1"/>
  <c r="X989" i="19"/>
  <c r="Z989" i="19" s="1"/>
  <c r="X990" i="19"/>
  <c r="Z990" i="19" s="1"/>
  <c r="X991" i="19"/>
  <c r="Z991" i="19" s="1"/>
  <c r="X992" i="19"/>
  <c r="Z992" i="19" s="1"/>
  <c r="X993" i="19"/>
  <c r="Z993" i="19" s="1"/>
  <c r="X994" i="19"/>
  <c r="Z994" i="19" s="1"/>
  <c r="X995" i="19"/>
  <c r="Z995" i="19" s="1"/>
  <c r="X996" i="19"/>
  <c r="Z996" i="19" s="1"/>
  <c r="X997" i="19"/>
  <c r="Z997" i="19" s="1"/>
  <c r="X998" i="19"/>
  <c r="Z998" i="19" s="1"/>
  <c r="X999" i="19"/>
  <c r="Z999" i="19" s="1"/>
  <c r="X1000" i="19"/>
  <c r="Z1000" i="19" s="1"/>
  <c r="X1001" i="19"/>
  <c r="Z1001" i="19" s="1"/>
  <c r="X1002" i="19"/>
  <c r="Z1002" i="19" s="1"/>
  <c r="X1003" i="19"/>
  <c r="Z1003" i="19" s="1"/>
  <c r="X1004" i="19"/>
  <c r="Z1004" i="19" s="1"/>
  <c r="X1005" i="19"/>
  <c r="Z1005" i="19" s="1"/>
  <c r="X1006" i="19"/>
  <c r="Z1006" i="19" s="1"/>
  <c r="X1007" i="19"/>
  <c r="Z1007" i="19" s="1"/>
  <c r="X1008" i="19"/>
  <c r="Z1008" i="19" s="1"/>
  <c r="X1009" i="19"/>
  <c r="Z1009" i="19" s="1"/>
  <c r="X1010" i="19"/>
  <c r="Z1010" i="19" s="1"/>
  <c r="X1011" i="19"/>
  <c r="Z1011" i="19" s="1"/>
  <c r="X1012" i="19"/>
  <c r="Z1012" i="19" s="1"/>
  <c r="X1013" i="19"/>
  <c r="Z1013" i="19" s="1"/>
  <c r="X1014" i="19"/>
  <c r="Z1014" i="19" s="1"/>
  <c r="X1015" i="19"/>
  <c r="Z1015" i="19" s="1"/>
  <c r="X1016" i="19"/>
  <c r="Z1016" i="19" s="1"/>
  <c r="X1017" i="19"/>
  <c r="Z1017" i="19" s="1"/>
  <c r="X1018" i="19"/>
  <c r="Z1018" i="19" s="1"/>
  <c r="X1019" i="19"/>
  <c r="Z1019" i="19" s="1"/>
  <c r="X1020" i="19"/>
  <c r="Z1020" i="19" s="1"/>
  <c r="X1021" i="19"/>
  <c r="Z1021" i="19" s="1"/>
  <c r="X1022" i="19"/>
  <c r="Z1022" i="19" s="1"/>
  <c r="X1023" i="19"/>
  <c r="Z1023" i="19" s="1"/>
  <c r="X1024" i="19"/>
  <c r="Z1024" i="19" s="1"/>
  <c r="X1025" i="19"/>
  <c r="Z1025" i="19" s="1"/>
  <c r="X1026" i="19"/>
  <c r="Z1026" i="19" s="1"/>
  <c r="X1027" i="19"/>
  <c r="Z1027" i="19" s="1"/>
  <c r="X1028" i="19"/>
  <c r="Z1028" i="19" s="1"/>
  <c r="X1029" i="19"/>
  <c r="Z1029" i="19" s="1"/>
  <c r="X1030" i="19"/>
  <c r="Z1030" i="19" s="1"/>
  <c r="X1031" i="19"/>
  <c r="Z1031" i="19" s="1"/>
  <c r="X1032" i="19"/>
  <c r="Z1032" i="19" s="1"/>
  <c r="X1033" i="19"/>
  <c r="Z1033" i="19" s="1"/>
  <c r="X1034" i="19"/>
  <c r="Z1034" i="19" s="1"/>
  <c r="X1035" i="19"/>
  <c r="Z1035" i="19" s="1"/>
  <c r="X1036" i="19"/>
  <c r="Z1036" i="19" s="1"/>
  <c r="X1037" i="19"/>
  <c r="Z1037" i="19" s="1"/>
  <c r="X1038" i="19"/>
  <c r="Z1038" i="19" s="1"/>
  <c r="X1039" i="19"/>
  <c r="Z1039" i="19" s="1"/>
  <c r="X1040" i="19"/>
  <c r="Z1040" i="19" s="1"/>
  <c r="X1041" i="19"/>
  <c r="Z1041" i="19" s="1"/>
  <c r="X1042" i="19"/>
  <c r="Z1042" i="19" s="1"/>
  <c r="X1043" i="19"/>
  <c r="Z1043" i="19" s="1"/>
  <c r="X1044" i="19"/>
  <c r="Z1044" i="19" s="1"/>
  <c r="X1045" i="19"/>
  <c r="Z1045" i="19" s="1"/>
  <c r="X1046" i="19"/>
  <c r="Z1046" i="19" s="1"/>
  <c r="X1047" i="19"/>
  <c r="Z1047" i="19" s="1"/>
  <c r="X1048" i="19"/>
  <c r="Z1048" i="19" s="1"/>
  <c r="X1049" i="19"/>
  <c r="Z1049" i="19" s="1"/>
  <c r="X1050" i="19"/>
  <c r="Z1050" i="19" s="1"/>
  <c r="X1051" i="19"/>
  <c r="Z1051" i="19" s="1"/>
  <c r="X1052" i="19"/>
  <c r="Z1052" i="19" s="1"/>
  <c r="X1053" i="19"/>
  <c r="Z1053" i="19" s="1"/>
  <c r="X1054" i="19"/>
  <c r="Z1054" i="19" s="1"/>
  <c r="X1055" i="19"/>
  <c r="Z1055" i="19" s="1"/>
  <c r="X1056" i="19"/>
  <c r="Z1056" i="19" s="1"/>
  <c r="X1057" i="19"/>
  <c r="Z1057" i="19" s="1"/>
  <c r="X1058" i="19"/>
  <c r="Z1058" i="19" s="1"/>
  <c r="X1059" i="19"/>
  <c r="Z1059" i="19" s="1"/>
  <c r="X1060" i="19"/>
  <c r="Z1060" i="19" s="1"/>
  <c r="X1061" i="19"/>
  <c r="Z1061" i="19" s="1"/>
  <c r="X1062" i="19"/>
  <c r="Z1062" i="19" s="1"/>
  <c r="X1063" i="19"/>
  <c r="Z1063" i="19" s="1"/>
  <c r="X1064" i="19"/>
  <c r="Z1064" i="19" s="1"/>
  <c r="X1065" i="19"/>
  <c r="Z1065" i="19" s="1"/>
  <c r="X1066" i="19"/>
  <c r="Z1066" i="19" s="1"/>
  <c r="X1067" i="19"/>
  <c r="Z1067" i="19" s="1"/>
  <c r="X1068" i="19"/>
  <c r="Z1068" i="19" s="1"/>
  <c r="X1069" i="19"/>
  <c r="Z1069" i="19" s="1"/>
  <c r="X1070" i="19"/>
  <c r="Z1070" i="19" s="1"/>
  <c r="X1071" i="19"/>
  <c r="Z1071" i="19" s="1"/>
  <c r="X1072" i="19"/>
  <c r="Z1072" i="19" s="1"/>
  <c r="X1073" i="19"/>
  <c r="Z1073" i="19" s="1"/>
  <c r="X1074" i="19"/>
  <c r="Z1074" i="19" s="1"/>
  <c r="X1075" i="19"/>
  <c r="Z1075" i="19" s="1"/>
  <c r="X1076" i="19"/>
  <c r="Z1076" i="19" s="1"/>
  <c r="X1077" i="19"/>
  <c r="Z1077" i="19" s="1"/>
  <c r="X1078" i="19"/>
  <c r="Z1078" i="19" s="1"/>
  <c r="X1079" i="19"/>
  <c r="Z1079" i="19" s="1"/>
  <c r="X1080" i="19"/>
  <c r="Z1080" i="19" s="1"/>
  <c r="X1081" i="19"/>
  <c r="Z1081" i="19" s="1"/>
  <c r="X1082" i="19"/>
  <c r="Z1082" i="19" s="1"/>
  <c r="X1083" i="19"/>
  <c r="Z1083" i="19" s="1"/>
  <c r="X1084" i="19"/>
  <c r="Z1084" i="19" s="1"/>
  <c r="X1085" i="19"/>
  <c r="Z1085" i="19" s="1"/>
  <c r="X1086" i="19"/>
  <c r="Z1086" i="19" s="1"/>
  <c r="X1087" i="19"/>
  <c r="Z1087" i="19" s="1"/>
  <c r="X1088" i="19"/>
  <c r="Z1088" i="19" s="1"/>
  <c r="X1089" i="19"/>
  <c r="Z1089" i="19" s="1"/>
  <c r="X1090" i="19"/>
  <c r="Z1090" i="19" s="1"/>
  <c r="X1091" i="19"/>
  <c r="Z1091" i="19" s="1"/>
  <c r="X1092" i="19"/>
  <c r="Z1092" i="19" s="1"/>
  <c r="X1093" i="19"/>
  <c r="Z1093" i="19" s="1"/>
  <c r="X1094" i="19"/>
  <c r="Z1094" i="19" s="1"/>
  <c r="X1095" i="19"/>
  <c r="Z1095" i="19" s="1"/>
  <c r="X1096" i="19"/>
  <c r="Z1096" i="19" s="1"/>
  <c r="X1097" i="19"/>
  <c r="Z1097" i="19" s="1"/>
  <c r="X1098" i="19"/>
  <c r="Z1098" i="19" s="1"/>
  <c r="X1099" i="19"/>
  <c r="Z1099" i="19" s="1"/>
  <c r="X1100" i="19"/>
  <c r="Z1100" i="19" s="1"/>
  <c r="X1101" i="19"/>
  <c r="Z1101" i="19" s="1"/>
  <c r="X1102" i="19"/>
  <c r="Z1102" i="19" s="1"/>
  <c r="X1103" i="19"/>
  <c r="Z1103" i="19" s="1"/>
  <c r="X1104" i="19"/>
  <c r="Z1104" i="19" s="1"/>
  <c r="X1105" i="19"/>
  <c r="Z1105" i="19" s="1"/>
  <c r="X1106" i="19"/>
  <c r="Z1106" i="19" s="1"/>
  <c r="X1107" i="19"/>
  <c r="Z1107" i="19" s="1"/>
  <c r="X1108" i="19"/>
  <c r="Z1108" i="19" s="1"/>
  <c r="X1109" i="19"/>
  <c r="Z1109" i="19" s="1"/>
  <c r="X1110" i="19"/>
  <c r="Z1110" i="19" s="1"/>
  <c r="X1111" i="19"/>
  <c r="Z1111" i="19" s="1"/>
  <c r="X1112" i="19"/>
  <c r="Z1112" i="19" s="1"/>
  <c r="X1113" i="19"/>
  <c r="Z1113" i="19" s="1"/>
  <c r="X1114" i="19"/>
  <c r="Z1114" i="19" s="1"/>
  <c r="X1115" i="19"/>
  <c r="Z1115" i="19" s="1"/>
  <c r="X1116" i="19"/>
  <c r="Z1116" i="19" s="1"/>
  <c r="X1117" i="19"/>
  <c r="Z1117" i="19" s="1"/>
  <c r="X1118" i="19"/>
  <c r="Z1118" i="19" s="1"/>
  <c r="X1119" i="19"/>
  <c r="Z1119" i="19" s="1"/>
  <c r="X1120" i="19"/>
  <c r="Z1120" i="19" s="1"/>
  <c r="X1121" i="19"/>
  <c r="Z1121" i="19" s="1"/>
  <c r="X1122" i="19"/>
  <c r="Z1122" i="19" s="1"/>
  <c r="X1123" i="19"/>
  <c r="Z1123" i="19" s="1"/>
  <c r="X1124" i="19"/>
  <c r="Z1124" i="19" s="1"/>
  <c r="X1125" i="19"/>
  <c r="Z1125" i="19" s="1"/>
  <c r="X1126" i="19"/>
  <c r="Z1126" i="19" s="1"/>
  <c r="X1127" i="19"/>
  <c r="Z1127" i="19" s="1"/>
  <c r="X1128" i="19"/>
  <c r="Z1128" i="19" s="1"/>
  <c r="X1129" i="19"/>
  <c r="Z1129" i="19" s="1"/>
  <c r="X1130" i="19"/>
  <c r="Z1130" i="19" s="1"/>
  <c r="X1131" i="19"/>
  <c r="Z1131" i="19" s="1"/>
  <c r="X1132" i="19"/>
  <c r="Z1132" i="19" s="1"/>
  <c r="X1133" i="19"/>
  <c r="Z1133" i="19" s="1"/>
  <c r="X1134" i="19"/>
  <c r="Z1134" i="19" s="1"/>
  <c r="X1135" i="19"/>
  <c r="Z1135" i="19" s="1"/>
  <c r="X1136" i="19"/>
  <c r="Z1136" i="19" s="1"/>
  <c r="X1137" i="19"/>
  <c r="Z1137" i="19" s="1"/>
  <c r="X1138" i="19"/>
  <c r="Z1138" i="19" s="1"/>
  <c r="X1139" i="19"/>
  <c r="Z1139" i="19" s="1"/>
  <c r="X1140" i="19"/>
  <c r="Z1140" i="19" s="1"/>
  <c r="X1141" i="19"/>
  <c r="Z1141" i="19" s="1"/>
  <c r="X1142" i="19"/>
  <c r="Z1142" i="19" s="1"/>
  <c r="X1143" i="19"/>
  <c r="Z1143" i="19" s="1"/>
  <c r="X1144" i="19"/>
  <c r="Z1144" i="19" s="1"/>
  <c r="X1145" i="19"/>
  <c r="Z1145" i="19" s="1"/>
  <c r="X1146" i="19"/>
  <c r="Z1146" i="19" s="1"/>
  <c r="X1147" i="19"/>
  <c r="Z1147" i="19" s="1"/>
  <c r="X1148" i="19"/>
  <c r="Z1148" i="19" s="1"/>
  <c r="X1149" i="19"/>
  <c r="Z1149" i="19" s="1"/>
  <c r="X1150" i="19"/>
  <c r="Z1150" i="19" s="1"/>
  <c r="X1151" i="19"/>
  <c r="Z1151" i="19" s="1"/>
  <c r="X1152" i="19"/>
  <c r="Z1152" i="19" s="1"/>
  <c r="X1153" i="19"/>
  <c r="Z1153" i="19" s="1"/>
  <c r="X1154" i="19"/>
  <c r="Z1154" i="19" s="1"/>
  <c r="X1155" i="19"/>
  <c r="Z1155" i="19" s="1"/>
  <c r="X1156" i="19"/>
  <c r="Z1156" i="19" s="1"/>
  <c r="X1157" i="19"/>
  <c r="Z1157" i="19" s="1"/>
  <c r="X1158" i="19"/>
  <c r="Z1158" i="19" s="1"/>
  <c r="X1159" i="19"/>
  <c r="Z1159" i="19" s="1"/>
  <c r="X1160" i="19"/>
  <c r="Z1160" i="19" s="1"/>
  <c r="X1161" i="19"/>
  <c r="Z1161" i="19" s="1"/>
  <c r="X1162" i="19"/>
  <c r="Z1162" i="19" s="1"/>
  <c r="X1163" i="19"/>
  <c r="Z1163" i="19" s="1"/>
  <c r="X1164" i="19"/>
  <c r="Z1164" i="19" s="1"/>
  <c r="X1165" i="19"/>
  <c r="Z1165" i="19" s="1"/>
  <c r="X1166" i="19"/>
  <c r="Z1166" i="19" s="1"/>
  <c r="X1167" i="19"/>
  <c r="Z1167" i="19" s="1"/>
  <c r="X1168" i="19"/>
  <c r="Z1168" i="19" s="1"/>
  <c r="X1169" i="19"/>
  <c r="Z1169" i="19" s="1"/>
  <c r="X1170" i="19"/>
  <c r="Z1170" i="19" s="1"/>
  <c r="X1171" i="19"/>
  <c r="Z1171" i="19" s="1"/>
  <c r="X1172" i="19"/>
  <c r="Z1172" i="19" s="1"/>
  <c r="X1173" i="19"/>
  <c r="Z1173" i="19" s="1"/>
  <c r="X1174" i="19"/>
  <c r="Z1174" i="19" s="1"/>
  <c r="X1175" i="19"/>
  <c r="Z1175" i="19" s="1"/>
  <c r="X1176" i="19"/>
  <c r="Z1176" i="19" s="1"/>
  <c r="X1177" i="19"/>
  <c r="Z1177" i="19" s="1"/>
  <c r="X1178" i="19"/>
  <c r="Z1178" i="19" s="1"/>
  <c r="X1179" i="19"/>
  <c r="Z1179" i="19" s="1"/>
  <c r="X1180" i="19"/>
  <c r="Z1180" i="19" s="1"/>
  <c r="X1181" i="19"/>
  <c r="Z1181" i="19" s="1"/>
  <c r="X1182" i="19"/>
  <c r="Z1182" i="19" s="1"/>
  <c r="X1183" i="19"/>
  <c r="Z1183" i="19" s="1"/>
  <c r="X1184" i="19"/>
  <c r="Z1184" i="19" s="1"/>
  <c r="X1185" i="19"/>
  <c r="Z1185" i="19" s="1"/>
  <c r="X1186" i="19"/>
  <c r="Z1186" i="19" s="1"/>
  <c r="X1187" i="19"/>
  <c r="Z1187" i="19" s="1"/>
  <c r="X1188" i="19"/>
  <c r="Z1188" i="19" s="1"/>
  <c r="X1189" i="19"/>
  <c r="Z1189" i="19" s="1"/>
  <c r="X1190" i="19"/>
  <c r="Z1190" i="19" s="1"/>
  <c r="X1191" i="19"/>
  <c r="Z1191" i="19" s="1"/>
  <c r="X1192" i="19"/>
  <c r="Z1192" i="19" s="1"/>
  <c r="X1193" i="19"/>
  <c r="Z1193" i="19" s="1"/>
  <c r="X1194" i="19"/>
  <c r="Z1194" i="19" s="1"/>
  <c r="X1195" i="19"/>
  <c r="Z1195" i="19" s="1"/>
  <c r="X1196" i="19"/>
  <c r="Z1196" i="19" s="1"/>
  <c r="X1197" i="19"/>
  <c r="Z1197" i="19" s="1"/>
  <c r="X1198" i="19"/>
  <c r="Z1198" i="19" s="1"/>
  <c r="X1199" i="19"/>
  <c r="Z1199" i="19" s="1"/>
  <c r="X1200" i="19"/>
  <c r="Z1200" i="19" s="1"/>
  <c r="X1201" i="19"/>
  <c r="Z1201" i="19" s="1"/>
  <c r="W2" i="19"/>
  <c r="W3" i="19"/>
  <c r="W4" i="19"/>
  <c r="W5" i="19"/>
  <c r="W6" i="19"/>
  <c r="W7" i="19"/>
  <c r="W8" i="19"/>
  <c r="W9" i="19"/>
  <c r="W10" i="19"/>
  <c r="W11" i="19"/>
  <c r="W12" i="19"/>
  <c r="W13" i="19"/>
  <c r="W14" i="19"/>
  <c r="W15" i="19"/>
  <c r="W16" i="19"/>
  <c r="W17" i="19"/>
  <c r="W18" i="19"/>
  <c r="W19" i="19"/>
  <c r="W20" i="19"/>
  <c r="W21" i="19"/>
  <c r="W22" i="19"/>
  <c r="W23" i="19"/>
  <c r="W24" i="19"/>
  <c r="W25" i="19"/>
  <c r="W26" i="19"/>
  <c r="W27" i="19"/>
  <c r="W28" i="19"/>
  <c r="W29" i="19"/>
  <c r="W30" i="19"/>
  <c r="W31" i="19"/>
  <c r="W32" i="19"/>
  <c r="W33" i="19"/>
  <c r="W34" i="19"/>
  <c r="W35" i="19"/>
  <c r="W36" i="19"/>
  <c r="W37" i="19"/>
  <c r="W38" i="19"/>
  <c r="W39" i="19"/>
  <c r="W40" i="19"/>
  <c r="W41" i="19"/>
  <c r="W42" i="19"/>
  <c r="W43" i="19"/>
  <c r="W44" i="19"/>
  <c r="W45" i="19"/>
  <c r="W46" i="19"/>
  <c r="W47" i="19"/>
  <c r="W48" i="19"/>
  <c r="W49" i="19"/>
  <c r="W50" i="19"/>
  <c r="W51" i="19"/>
  <c r="W52" i="19"/>
  <c r="W53" i="19"/>
  <c r="W54" i="19"/>
  <c r="W55" i="19"/>
  <c r="W56" i="19"/>
  <c r="W57" i="19"/>
  <c r="W58" i="19"/>
  <c r="W59" i="19"/>
  <c r="W60" i="19"/>
  <c r="W61" i="19"/>
  <c r="W62" i="19"/>
  <c r="W63" i="19"/>
  <c r="W64" i="19"/>
  <c r="W65" i="19"/>
  <c r="W66" i="19"/>
  <c r="W67" i="19"/>
  <c r="W68" i="19"/>
  <c r="W69" i="19"/>
  <c r="W70" i="19"/>
  <c r="W71" i="19"/>
  <c r="W72" i="19"/>
  <c r="W73" i="19"/>
  <c r="W74" i="19"/>
  <c r="W75" i="19"/>
  <c r="W76" i="19"/>
  <c r="W77" i="19"/>
  <c r="W78" i="19"/>
  <c r="W79" i="19"/>
  <c r="W80" i="19"/>
  <c r="W81" i="19"/>
  <c r="W82" i="19"/>
  <c r="W83" i="19"/>
  <c r="W84" i="19"/>
  <c r="W85" i="19"/>
  <c r="W86" i="19"/>
  <c r="W87" i="19"/>
  <c r="W88" i="19"/>
  <c r="W89" i="19"/>
  <c r="W90" i="19"/>
  <c r="W91" i="19"/>
  <c r="W92" i="19"/>
  <c r="W93" i="19"/>
  <c r="W94" i="19"/>
  <c r="W95" i="19"/>
  <c r="W96" i="19"/>
  <c r="W97" i="19"/>
  <c r="W98" i="19"/>
  <c r="W99" i="19"/>
  <c r="W100" i="19"/>
  <c r="W101" i="19"/>
  <c r="W102" i="19"/>
  <c r="W103" i="19"/>
  <c r="W104" i="19"/>
  <c r="W105" i="19"/>
  <c r="W106" i="19"/>
  <c r="W107" i="19"/>
  <c r="W108" i="19"/>
  <c r="W109" i="19"/>
  <c r="W110" i="19"/>
  <c r="W111" i="19"/>
  <c r="W112" i="19"/>
  <c r="W113" i="19"/>
  <c r="W114" i="19"/>
  <c r="W115" i="19"/>
  <c r="W116" i="19"/>
  <c r="W117" i="19"/>
  <c r="W118" i="19"/>
  <c r="W119" i="19"/>
  <c r="W120" i="19"/>
  <c r="W121" i="19"/>
  <c r="W122" i="19"/>
  <c r="W123" i="19"/>
  <c r="W124" i="19"/>
  <c r="W125" i="19"/>
  <c r="W126" i="19"/>
  <c r="W127" i="19"/>
  <c r="W128" i="19"/>
  <c r="W129" i="19"/>
  <c r="W130" i="19"/>
  <c r="W131" i="19"/>
  <c r="W132" i="19"/>
  <c r="W133" i="19"/>
  <c r="W134" i="19"/>
  <c r="W135" i="19"/>
  <c r="W136" i="19"/>
  <c r="W137" i="19"/>
  <c r="W138" i="19"/>
  <c r="W139" i="19"/>
  <c r="W140" i="19"/>
  <c r="W141" i="19"/>
  <c r="W142" i="19"/>
  <c r="W143" i="19"/>
  <c r="W144" i="19"/>
  <c r="W145" i="19"/>
  <c r="W146" i="19"/>
  <c r="W147" i="19"/>
  <c r="W148" i="19"/>
  <c r="W149" i="19"/>
  <c r="W150" i="19"/>
  <c r="W151" i="19"/>
  <c r="W152" i="19"/>
  <c r="W153" i="19"/>
  <c r="W154" i="19"/>
  <c r="W155" i="19"/>
  <c r="W156" i="19"/>
  <c r="W157" i="19"/>
  <c r="W158" i="19"/>
  <c r="W159" i="19"/>
  <c r="W160" i="19"/>
  <c r="W161" i="19"/>
  <c r="W162" i="19"/>
  <c r="W163" i="19"/>
  <c r="W164" i="19"/>
  <c r="W165" i="19"/>
  <c r="W166" i="19"/>
  <c r="W167" i="19"/>
  <c r="W168" i="19"/>
  <c r="W169" i="19"/>
  <c r="W170" i="19"/>
  <c r="W171" i="19"/>
  <c r="W172" i="19"/>
  <c r="W173" i="19"/>
  <c r="W174" i="19"/>
  <c r="W175" i="19"/>
  <c r="W176" i="19"/>
  <c r="W177" i="19"/>
  <c r="W178" i="19"/>
  <c r="W179" i="19"/>
  <c r="W180" i="19"/>
  <c r="W181" i="19"/>
  <c r="W182" i="19"/>
  <c r="W183" i="19"/>
  <c r="W184" i="19"/>
  <c r="W185" i="19"/>
  <c r="W186" i="19"/>
  <c r="W187" i="19"/>
  <c r="W188" i="19"/>
  <c r="W189" i="19"/>
  <c r="W190" i="19"/>
  <c r="W191" i="19"/>
  <c r="W192" i="19"/>
  <c r="W193" i="19"/>
  <c r="W194" i="19"/>
  <c r="W195" i="19"/>
  <c r="W196" i="19"/>
  <c r="W197" i="19"/>
  <c r="W198" i="19"/>
  <c r="W199" i="19"/>
  <c r="W200" i="19"/>
  <c r="W201" i="19"/>
  <c r="W202" i="19"/>
  <c r="W203" i="19"/>
  <c r="W204" i="19"/>
  <c r="W205" i="19"/>
  <c r="W206" i="19"/>
  <c r="W207" i="19"/>
  <c r="W208" i="19"/>
  <c r="W209" i="19"/>
  <c r="W210" i="19"/>
  <c r="W211" i="19"/>
  <c r="W212" i="19"/>
  <c r="W213" i="19"/>
  <c r="W214" i="19"/>
  <c r="W215" i="19"/>
  <c r="W216" i="19"/>
  <c r="W217" i="19"/>
  <c r="W218" i="19"/>
  <c r="W219" i="19"/>
  <c r="W220" i="19"/>
  <c r="W221" i="19"/>
  <c r="W222" i="19"/>
  <c r="W223" i="19"/>
  <c r="W224" i="19"/>
  <c r="W225" i="19"/>
  <c r="W226" i="19"/>
  <c r="W227" i="19"/>
  <c r="W228" i="19"/>
  <c r="W229" i="19"/>
  <c r="W230" i="19"/>
  <c r="W231" i="19"/>
  <c r="W232" i="19"/>
  <c r="W233" i="19"/>
  <c r="W234" i="19"/>
  <c r="W235" i="19"/>
  <c r="W236" i="19"/>
  <c r="W237" i="19"/>
  <c r="W238" i="19"/>
  <c r="W239" i="19"/>
  <c r="W240" i="19"/>
  <c r="W241" i="19"/>
  <c r="W242" i="19"/>
  <c r="W243" i="19"/>
  <c r="W244" i="19"/>
  <c r="W245" i="19"/>
  <c r="W246" i="19"/>
  <c r="W247" i="19"/>
  <c r="W248" i="19"/>
  <c r="W249" i="19"/>
  <c r="W250" i="19"/>
  <c r="W251" i="19"/>
  <c r="W252" i="19"/>
  <c r="W253" i="19"/>
  <c r="W254" i="19"/>
  <c r="W255" i="19"/>
  <c r="W256" i="19"/>
  <c r="W257" i="19"/>
  <c r="W258" i="19"/>
  <c r="W259" i="19"/>
  <c r="W260" i="19"/>
  <c r="W261" i="19"/>
  <c r="W262" i="19"/>
  <c r="W263" i="19"/>
  <c r="W264" i="19"/>
  <c r="W265" i="19"/>
  <c r="W266" i="19"/>
  <c r="W267" i="19"/>
  <c r="W268" i="19"/>
  <c r="W269" i="19"/>
  <c r="W270" i="19"/>
  <c r="W271" i="19"/>
  <c r="W272" i="19"/>
  <c r="W273" i="19"/>
  <c r="W274" i="19"/>
  <c r="W275" i="19"/>
  <c r="W276" i="19"/>
  <c r="W277" i="19"/>
  <c r="W278" i="19"/>
  <c r="W279" i="19"/>
  <c r="W280" i="19"/>
  <c r="W281" i="19"/>
  <c r="W282" i="19"/>
  <c r="W283" i="19"/>
  <c r="W284" i="19"/>
  <c r="W285" i="19"/>
  <c r="W286" i="19"/>
  <c r="W287" i="19"/>
  <c r="W288" i="19"/>
  <c r="W289" i="19"/>
  <c r="W290" i="19"/>
  <c r="W291" i="19"/>
  <c r="W292" i="19"/>
  <c r="W293" i="19"/>
  <c r="W294" i="19"/>
  <c r="W295" i="19"/>
  <c r="W296" i="19"/>
  <c r="W297" i="19"/>
  <c r="W298" i="19"/>
  <c r="W299" i="19"/>
  <c r="W300" i="19"/>
  <c r="W301" i="19"/>
  <c r="W302" i="19"/>
  <c r="W303" i="19"/>
  <c r="W304" i="19"/>
  <c r="W305" i="19"/>
  <c r="W306" i="19"/>
  <c r="W307" i="19"/>
  <c r="W308" i="19"/>
  <c r="W309" i="19"/>
  <c r="W310" i="19"/>
  <c r="W311" i="19"/>
  <c r="W312" i="19"/>
  <c r="W313" i="19"/>
  <c r="W314" i="19"/>
  <c r="W315" i="19"/>
  <c r="W316" i="19"/>
  <c r="W317" i="19"/>
  <c r="W318" i="19"/>
  <c r="W319" i="19"/>
  <c r="W320" i="19"/>
  <c r="W321" i="19"/>
  <c r="W322" i="19"/>
  <c r="W323" i="19"/>
  <c r="W324" i="19"/>
  <c r="W325" i="19"/>
  <c r="W326" i="19"/>
  <c r="W327" i="19"/>
  <c r="W328" i="19"/>
  <c r="W329" i="19"/>
  <c r="W330" i="19"/>
  <c r="W331" i="19"/>
  <c r="W332" i="19"/>
  <c r="W333" i="19"/>
  <c r="W334" i="19"/>
  <c r="W335" i="19"/>
  <c r="W336" i="19"/>
  <c r="W337" i="19"/>
  <c r="W338" i="19"/>
  <c r="W339" i="19"/>
  <c r="W340" i="19"/>
  <c r="W341" i="19"/>
  <c r="W342" i="19"/>
  <c r="W343" i="19"/>
  <c r="W344" i="19"/>
  <c r="W345" i="19"/>
  <c r="W346" i="19"/>
  <c r="W347" i="19"/>
  <c r="W348" i="19"/>
  <c r="W349" i="19"/>
  <c r="W350" i="19"/>
  <c r="W351" i="19"/>
  <c r="W352" i="19"/>
  <c r="W353" i="19"/>
  <c r="W354" i="19"/>
  <c r="W355" i="19"/>
  <c r="W356" i="19"/>
  <c r="W357" i="19"/>
  <c r="W358" i="19"/>
  <c r="W359" i="19"/>
  <c r="W360" i="19"/>
  <c r="W361" i="19"/>
  <c r="W362" i="19"/>
  <c r="W363" i="19"/>
  <c r="W364" i="19"/>
  <c r="W365" i="19"/>
  <c r="W366" i="19"/>
  <c r="W367" i="19"/>
  <c r="W368" i="19"/>
  <c r="W369" i="19"/>
  <c r="W370" i="19"/>
  <c r="W371" i="19"/>
  <c r="W372" i="19"/>
  <c r="W373" i="19"/>
  <c r="W374" i="19"/>
  <c r="W375" i="19"/>
  <c r="W376" i="19"/>
  <c r="W377" i="19"/>
  <c r="W378" i="19"/>
  <c r="W379" i="19"/>
  <c r="W380" i="19"/>
  <c r="W381" i="19"/>
  <c r="W382" i="19"/>
  <c r="W383" i="19"/>
  <c r="W384" i="19"/>
  <c r="W385" i="19"/>
  <c r="W386" i="19"/>
  <c r="W387" i="19"/>
  <c r="W388" i="19"/>
  <c r="W389" i="19"/>
  <c r="W390" i="19"/>
  <c r="W391" i="19"/>
  <c r="W392" i="19"/>
  <c r="W393" i="19"/>
  <c r="W394" i="19"/>
  <c r="W395" i="19"/>
  <c r="W396" i="19"/>
  <c r="W397" i="19"/>
  <c r="W398" i="19"/>
  <c r="W399" i="19"/>
  <c r="W400" i="19"/>
  <c r="W401" i="19"/>
  <c r="W402" i="19"/>
  <c r="W403" i="19"/>
  <c r="W404" i="19"/>
  <c r="W405" i="19"/>
  <c r="W406" i="19"/>
  <c r="W407" i="19"/>
  <c r="W408" i="19"/>
  <c r="W409" i="19"/>
  <c r="W410" i="19"/>
  <c r="W411" i="19"/>
  <c r="W412" i="19"/>
  <c r="W413" i="19"/>
  <c r="W414" i="19"/>
  <c r="W415" i="19"/>
  <c r="W416" i="19"/>
  <c r="W417" i="19"/>
  <c r="W418" i="19"/>
  <c r="W419" i="19"/>
  <c r="W420" i="19"/>
  <c r="W421" i="19"/>
  <c r="W422" i="19"/>
  <c r="W423" i="19"/>
  <c r="W424" i="19"/>
  <c r="W425" i="19"/>
  <c r="W426" i="19"/>
  <c r="W427" i="19"/>
  <c r="W428" i="19"/>
  <c r="W429" i="19"/>
  <c r="W430" i="19"/>
  <c r="W431" i="19"/>
  <c r="W432" i="19"/>
  <c r="W433" i="19"/>
  <c r="W434" i="19"/>
  <c r="W435" i="19"/>
  <c r="W436" i="19"/>
  <c r="W437" i="19"/>
  <c r="W438" i="19"/>
  <c r="W439" i="19"/>
  <c r="W440" i="19"/>
  <c r="W441" i="19"/>
  <c r="W442" i="19"/>
  <c r="W443" i="19"/>
  <c r="W444" i="19"/>
  <c r="W445" i="19"/>
  <c r="W446" i="19"/>
  <c r="W447" i="19"/>
  <c r="W448" i="19"/>
  <c r="W449" i="19"/>
  <c r="W450" i="19"/>
  <c r="W451" i="19"/>
  <c r="W452" i="19"/>
  <c r="W453" i="19"/>
  <c r="W454" i="19"/>
  <c r="W455" i="19"/>
  <c r="W456" i="19"/>
  <c r="W457" i="19"/>
  <c r="W458" i="19"/>
  <c r="W459" i="19"/>
  <c r="W460" i="19"/>
  <c r="W461" i="19"/>
  <c r="W462" i="19"/>
  <c r="W463" i="19"/>
  <c r="W464" i="19"/>
  <c r="W465" i="19"/>
  <c r="W466" i="19"/>
  <c r="W467" i="19"/>
  <c r="W468" i="19"/>
  <c r="W469" i="19"/>
  <c r="W470" i="19"/>
  <c r="W471" i="19"/>
  <c r="W472" i="19"/>
  <c r="W473" i="19"/>
  <c r="W474" i="19"/>
  <c r="W475" i="19"/>
  <c r="W476" i="19"/>
  <c r="W477" i="19"/>
  <c r="W478" i="19"/>
  <c r="W479" i="19"/>
  <c r="W480" i="19"/>
  <c r="W481" i="19"/>
  <c r="W482" i="19"/>
  <c r="W483" i="19"/>
  <c r="W484" i="19"/>
  <c r="W485" i="19"/>
  <c r="W486" i="19"/>
  <c r="W487" i="19"/>
  <c r="W488" i="19"/>
  <c r="W489" i="19"/>
  <c r="W490" i="19"/>
  <c r="W491" i="19"/>
  <c r="W492" i="19"/>
  <c r="W493" i="19"/>
  <c r="W494" i="19"/>
  <c r="W495" i="19"/>
  <c r="W496" i="19"/>
  <c r="W497" i="19"/>
  <c r="W498" i="19"/>
  <c r="W499" i="19"/>
  <c r="W500" i="19"/>
  <c r="W501" i="19"/>
  <c r="W502" i="19"/>
  <c r="W503" i="19"/>
  <c r="W504" i="19"/>
  <c r="W505" i="19"/>
  <c r="W506" i="19"/>
  <c r="W507" i="19"/>
  <c r="W508" i="19"/>
  <c r="W509" i="19"/>
  <c r="W510" i="19"/>
  <c r="W511" i="19"/>
  <c r="W512" i="19"/>
  <c r="W513" i="19"/>
  <c r="W514" i="19"/>
  <c r="W515" i="19"/>
  <c r="W516" i="19"/>
  <c r="W517" i="19"/>
  <c r="W518" i="19"/>
  <c r="W519" i="19"/>
  <c r="W520" i="19"/>
  <c r="W521" i="19"/>
  <c r="W522" i="19"/>
  <c r="W523" i="19"/>
  <c r="W524" i="19"/>
  <c r="W525" i="19"/>
  <c r="W526" i="19"/>
  <c r="W527" i="19"/>
  <c r="W528" i="19"/>
  <c r="W529" i="19"/>
  <c r="W530" i="19"/>
  <c r="W531" i="19"/>
  <c r="W532" i="19"/>
  <c r="W533" i="19"/>
  <c r="W534" i="19"/>
  <c r="W535" i="19"/>
  <c r="W536" i="19"/>
  <c r="W537" i="19"/>
  <c r="W538" i="19"/>
  <c r="W539" i="19"/>
  <c r="W540" i="19"/>
  <c r="W541" i="19"/>
  <c r="W542" i="19"/>
  <c r="W543" i="19"/>
  <c r="W544" i="19"/>
  <c r="W545" i="19"/>
  <c r="W546" i="19"/>
  <c r="W547" i="19"/>
  <c r="W548" i="19"/>
  <c r="W549" i="19"/>
  <c r="W550" i="19"/>
  <c r="W551" i="19"/>
  <c r="W552" i="19"/>
  <c r="W553" i="19"/>
  <c r="W554" i="19"/>
  <c r="W555" i="19"/>
  <c r="W556" i="19"/>
  <c r="W557" i="19"/>
  <c r="W558" i="19"/>
  <c r="W559" i="19"/>
  <c r="W560" i="19"/>
  <c r="W561" i="19"/>
  <c r="W562" i="19"/>
  <c r="W563" i="19"/>
  <c r="W564" i="19"/>
  <c r="W565" i="19"/>
  <c r="W566" i="19"/>
  <c r="W567" i="19"/>
  <c r="W568" i="19"/>
  <c r="W569" i="19"/>
  <c r="W570" i="19"/>
  <c r="W571" i="19"/>
  <c r="W572" i="19"/>
  <c r="W573" i="19"/>
  <c r="W574" i="19"/>
  <c r="W575" i="19"/>
  <c r="W576" i="19"/>
  <c r="W577" i="19"/>
  <c r="W578" i="19"/>
  <c r="W579" i="19"/>
  <c r="W580" i="19"/>
  <c r="W581" i="19"/>
  <c r="W582" i="19"/>
  <c r="W583" i="19"/>
  <c r="W584" i="19"/>
  <c r="W585" i="19"/>
  <c r="W586" i="19"/>
  <c r="W587" i="19"/>
  <c r="W588" i="19"/>
  <c r="W589" i="19"/>
  <c r="W590" i="19"/>
  <c r="W591" i="19"/>
  <c r="W592" i="19"/>
  <c r="W593" i="19"/>
  <c r="W594" i="19"/>
  <c r="W595" i="19"/>
  <c r="W596" i="19"/>
  <c r="W597" i="19"/>
  <c r="W598" i="19"/>
  <c r="W599" i="19"/>
  <c r="W600" i="19"/>
  <c r="W601" i="19"/>
  <c r="W602" i="19"/>
  <c r="W603" i="19"/>
  <c r="W604" i="19"/>
  <c r="W605" i="19"/>
  <c r="W606" i="19"/>
  <c r="W607" i="19"/>
  <c r="W608" i="19"/>
  <c r="W609" i="19"/>
  <c r="W610" i="19"/>
  <c r="W611" i="19"/>
  <c r="W612" i="19"/>
  <c r="W613" i="19"/>
  <c r="W614" i="19"/>
  <c r="W615" i="19"/>
  <c r="W616" i="19"/>
  <c r="W617" i="19"/>
  <c r="W618" i="19"/>
  <c r="W619" i="19"/>
  <c r="W620" i="19"/>
  <c r="W621" i="19"/>
  <c r="W622" i="19"/>
  <c r="W623" i="19"/>
  <c r="W624" i="19"/>
  <c r="W625" i="19"/>
  <c r="W626" i="19"/>
  <c r="W627" i="19"/>
  <c r="W628" i="19"/>
  <c r="W629" i="19"/>
  <c r="W630" i="19"/>
  <c r="W631" i="19"/>
  <c r="W632" i="19"/>
  <c r="W633" i="19"/>
  <c r="W634" i="19"/>
  <c r="W635" i="19"/>
  <c r="W636" i="19"/>
  <c r="W637" i="19"/>
  <c r="W638" i="19"/>
  <c r="W639" i="19"/>
  <c r="W640" i="19"/>
  <c r="W641" i="19"/>
  <c r="W642" i="19"/>
  <c r="W643" i="19"/>
  <c r="W644" i="19"/>
  <c r="W645" i="19"/>
  <c r="W646" i="19"/>
  <c r="W647" i="19"/>
  <c r="W648" i="19"/>
  <c r="W649" i="19"/>
  <c r="W650" i="19"/>
  <c r="W651" i="19"/>
  <c r="W652" i="19"/>
  <c r="W653" i="19"/>
  <c r="W654" i="19"/>
  <c r="W655" i="19"/>
  <c r="W656" i="19"/>
  <c r="W657" i="19"/>
  <c r="W658" i="19"/>
  <c r="W659" i="19"/>
  <c r="W660" i="19"/>
  <c r="W661" i="19"/>
  <c r="W662" i="19"/>
  <c r="W663" i="19"/>
  <c r="W664" i="19"/>
  <c r="W665" i="19"/>
  <c r="W666" i="19"/>
  <c r="W667" i="19"/>
  <c r="W668" i="19"/>
  <c r="W669" i="19"/>
  <c r="W670" i="19"/>
  <c r="W671" i="19"/>
  <c r="W672" i="19"/>
  <c r="W673" i="19"/>
  <c r="W674" i="19"/>
  <c r="W675" i="19"/>
  <c r="W676" i="19"/>
  <c r="W677" i="19"/>
  <c r="W678" i="19"/>
  <c r="W679" i="19"/>
  <c r="W680" i="19"/>
  <c r="W681" i="19"/>
  <c r="W682" i="19"/>
  <c r="W683" i="19"/>
  <c r="W684" i="19"/>
  <c r="W685" i="19"/>
  <c r="W686" i="19"/>
  <c r="W687" i="19"/>
  <c r="W688" i="19"/>
  <c r="W689" i="19"/>
  <c r="W690" i="19"/>
  <c r="W691" i="19"/>
  <c r="W692" i="19"/>
  <c r="W693" i="19"/>
  <c r="W694" i="19"/>
  <c r="W695" i="19"/>
  <c r="W696" i="19"/>
  <c r="W697" i="19"/>
  <c r="W698" i="19"/>
  <c r="W699" i="19"/>
  <c r="W700" i="19"/>
  <c r="W701" i="19"/>
  <c r="W702" i="19"/>
  <c r="W703" i="19"/>
  <c r="W704" i="19"/>
  <c r="W705" i="19"/>
  <c r="W706" i="19"/>
  <c r="W707" i="19"/>
  <c r="W708" i="19"/>
  <c r="W709" i="19"/>
  <c r="W710" i="19"/>
  <c r="W711" i="19"/>
  <c r="W712" i="19"/>
  <c r="W713" i="19"/>
  <c r="W714" i="19"/>
  <c r="W715" i="19"/>
  <c r="W716" i="19"/>
  <c r="W717" i="19"/>
  <c r="W718" i="19"/>
  <c r="W719" i="19"/>
  <c r="W720" i="19"/>
  <c r="W721" i="19"/>
  <c r="W722" i="19"/>
  <c r="W723" i="19"/>
  <c r="W724" i="19"/>
  <c r="W725" i="19"/>
  <c r="W726" i="19"/>
  <c r="W727" i="19"/>
  <c r="W728" i="19"/>
  <c r="W729" i="19"/>
  <c r="W730" i="19"/>
  <c r="W731" i="19"/>
  <c r="W732" i="19"/>
  <c r="W733" i="19"/>
  <c r="W734" i="19"/>
  <c r="W735" i="19"/>
  <c r="W736" i="19"/>
  <c r="W737" i="19"/>
  <c r="W738" i="19"/>
  <c r="W739" i="19"/>
  <c r="W740" i="19"/>
  <c r="W741" i="19"/>
  <c r="W742" i="19"/>
  <c r="W743" i="19"/>
  <c r="W744" i="19"/>
  <c r="W745" i="19"/>
  <c r="W746" i="19"/>
  <c r="W747" i="19"/>
  <c r="W748" i="19"/>
  <c r="W749" i="19"/>
  <c r="W750" i="19"/>
  <c r="W751" i="19"/>
  <c r="W752" i="19"/>
  <c r="W753" i="19"/>
  <c r="W754" i="19"/>
  <c r="W755" i="19"/>
  <c r="W756" i="19"/>
  <c r="W757" i="19"/>
  <c r="W758" i="19"/>
  <c r="W759" i="19"/>
  <c r="W760" i="19"/>
  <c r="W761" i="19"/>
  <c r="W762" i="19"/>
  <c r="W763" i="19"/>
  <c r="W764" i="19"/>
  <c r="W765" i="19"/>
  <c r="W766" i="19"/>
  <c r="W767" i="19"/>
  <c r="W768" i="19"/>
  <c r="W769" i="19"/>
  <c r="W770" i="19"/>
  <c r="W771" i="19"/>
  <c r="W772" i="19"/>
  <c r="W773" i="19"/>
  <c r="W774" i="19"/>
  <c r="W775" i="19"/>
  <c r="W776" i="19"/>
  <c r="W777" i="19"/>
  <c r="W778" i="19"/>
  <c r="W779" i="19"/>
  <c r="W780" i="19"/>
  <c r="W781" i="19"/>
  <c r="W782" i="19"/>
  <c r="W783" i="19"/>
  <c r="W784" i="19"/>
  <c r="W785" i="19"/>
  <c r="W786" i="19"/>
  <c r="W787" i="19"/>
  <c r="W788" i="19"/>
  <c r="W789" i="19"/>
  <c r="W790" i="19"/>
  <c r="W791" i="19"/>
  <c r="W792" i="19"/>
  <c r="W793" i="19"/>
  <c r="W794" i="19"/>
  <c r="W795" i="19"/>
  <c r="W796" i="19"/>
  <c r="W797" i="19"/>
  <c r="W798" i="19"/>
  <c r="W799" i="19"/>
  <c r="W800" i="19"/>
  <c r="W801" i="19"/>
  <c r="W802" i="19"/>
  <c r="W803" i="19"/>
  <c r="W804" i="19"/>
  <c r="W805" i="19"/>
  <c r="W806" i="19"/>
  <c r="W807" i="19"/>
  <c r="W808" i="19"/>
  <c r="W809" i="19"/>
  <c r="W810" i="19"/>
  <c r="W811" i="19"/>
  <c r="W812" i="19"/>
  <c r="W813" i="19"/>
  <c r="W814" i="19"/>
  <c r="W815" i="19"/>
  <c r="W816" i="19"/>
  <c r="W817" i="19"/>
  <c r="W818" i="19"/>
  <c r="W819" i="19"/>
  <c r="W820" i="19"/>
  <c r="W821" i="19"/>
  <c r="W822" i="19"/>
  <c r="W823" i="19"/>
  <c r="W824" i="19"/>
  <c r="W825" i="19"/>
  <c r="W826" i="19"/>
  <c r="W827" i="19"/>
  <c r="W828" i="19"/>
  <c r="W829" i="19"/>
  <c r="W830" i="19"/>
  <c r="W831" i="19"/>
  <c r="W832" i="19"/>
  <c r="W833" i="19"/>
  <c r="W834" i="19"/>
  <c r="W835" i="19"/>
  <c r="W836" i="19"/>
  <c r="W837" i="19"/>
  <c r="W838" i="19"/>
  <c r="W839" i="19"/>
  <c r="W840" i="19"/>
  <c r="W841" i="19"/>
  <c r="W842" i="19"/>
  <c r="W843" i="19"/>
  <c r="W844" i="19"/>
  <c r="W845" i="19"/>
  <c r="W846" i="19"/>
  <c r="W847" i="19"/>
  <c r="W848" i="19"/>
  <c r="W849" i="19"/>
  <c r="W850" i="19"/>
  <c r="W851" i="19"/>
  <c r="W852" i="19"/>
  <c r="W853" i="19"/>
  <c r="W854" i="19"/>
  <c r="W855" i="19"/>
  <c r="W856" i="19"/>
  <c r="W857" i="19"/>
  <c r="W858" i="19"/>
  <c r="W859" i="19"/>
  <c r="W860" i="19"/>
  <c r="W861" i="19"/>
  <c r="W862" i="19"/>
  <c r="W863" i="19"/>
  <c r="W864" i="19"/>
  <c r="W865" i="19"/>
  <c r="W866" i="19"/>
  <c r="W867" i="19"/>
  <c r="W868" i="19"/>
  <c r="W869" i="19"/>
  <c r="W870" i="19"/>
  <c r="W871" i="19"/>
  <c r="W872" i="19"/>
  <c r="W873" i="19"/>
  <c r="W874" i="19"/>
  <c r="W875" i="19"/>
  <c r="W876" i="19"/>
  <c r="W877" i="19"/>
  <c r="W878" i="19"/>
  <c r="W879" i="19"/>
  <c r="W880" i="19"/>
  <c r="W881" i="19"/>
  <c r="W882" i="19"/>
  <c r="W883" i="19"/>
  <c r="W884" i="19"/>
  <c r="W885" i="19"/>
  <c r="W886" i="19"/>
  <c r="W887" i="19"/>
  <c r="W888" i="19"/>
  <c r="W889" i="19"/>
  <c r="W890" i="19"/>
  <c r="W891" i="19"/>
  <c r="W892" i="19"/>
  <c r="W893" i="19"/>
  <c r="W894" i="19"/>
  <c r="W895" i="19"/>
  <c r="W896" i="19"/>
  <c r="W897" i="19"/>
  <c r="W898" i="19"/>
  <c r="W899" i="19"/>
  <c r="W900" i="19"/>
  <c r="W901" i="19"/>
  <c r="W902" i="19"/>
  <c r="W903" i="19"/>
  <c r="W904" i="19"/>
  <c r="W905" i="19"/>
  <c r="W906" i="19"/>
  <c r="W907" i="19"/>
  <c r="W908" i="19"/>
  <c r="W909" i="19"/>
  <c r="W910" i="19"/>
  <c r="W911" i="19"/>
  <c r="W912" i="19"/>
  <c r="W913" i="19"/>
  <c r="W914" i="19"/>
  <c r="W915" i="19"/>
  <c r="W916" i="19"/>
  <c r="W917" i="19"/>
  <c r="W918" i="19"/>
  <c r="W919" i="19"/>
  <c r="W920" i="19"/>
  <c r="W921" i="19"/>
  <c r="W922" i="19"/>
  <c r="W923" i="19"/>
  <c r="W924" i="19"/>
  <c r="W925" i="19"/>
  <c r="W926" i="19"/>
  <c r="W927" i="19"/>
  <c r="W928" i="19"/>
  <c r="W929" i="19"/>
  <c r="W930" i="19"/>
  <c r="W931" i="19"/>
  <c r="W932" i="19"/>
  <c r="W933" i="19"/>
  <c r="W934" i="19"/>
  <c r="W935" i="19"/>
  <c r="W936" i="19"/>
  <c r="W937" i="19"/>
  <c r="W938" i="19"/>
  <c r="W939" i="19"/>
  <c r="W940" i="19"/>
  <c r="W941" i="19"/>
  <c r="W942" i="19"/>
  <c r="W943" i="19"/>
  <c r="W944" i="19"/>
  <c r="W945" i="19"/>
  <c r="W946" i="19"/>
  <c r="W947" i="19"/>
  <c r="W948" i="19"/>
  <c r="W949" i="19"/>
  <c r="W950" i="19"/>
  <c r="W951" i="19"/>
  <c r="W952" i="19"/>
  <c r="W953" i="19"/>
  <c r="W954" i="19"/>
  <c r="W955" i="19"/>
  <c r="W956" i="19"/>
  <c r="W957" i="19"/>
  <c r="W958" i="19"/>
  <c r="W959" i="19"/>
  <c r="W960" i="19"/>
  <c r="W961" i="19"/>
  <c r="W962" i="19"/>
  <c r="W963" i="19"/>
  <c r="W964" i="19"/>
  <c r="W965" i="19"/>
  <c r="W966" i="19"/>
  <c r="W967" i="19"/>
  <c r="W968" i="19"/>
  <c r="W969" i="19"/>
  <c r="W970" i="19"/>
  <c r="W971" i="19"/>
  <c r="W972" i="19"/>
  <c r="W973" i="19"/>
  <c r="W974" i="19"/>
  <c r="W975" i="19"/>
  <c r="W976" i="19"/>
  <c r="W977" i="19"/>
  <c r="W978" i="19"/>
  <c r="W979" i="19"/>
  <c r="W980" i="19"/>
  <c r="W981" i="19"/>
  <c r="W982" i="19"/>
  <c r="W983" i="19"/>
  <c r="W984" i="19"/>
  <c r="W985" i="19"/>
  <c r="W986" i="19"/>
  <c r="W987" i="19"/>
  <c r="W988" i="19"/>
  <c r="W989" i="19"/>
  <c r="W990" i="19"/>
  <c r="W991" i="19"/>
  <c r="W992" i="19"/>
  <c r="W993" i="19"/>
  <c r="W994" i="19"/>
  <c r="W995" i="19"/>
  <c r="W996" i="19"/>
  <c r="W997" i="19"/>
  <c r="W998" i="19"/>
  <c r="W999" i="19"/>
  <c r="W1000" i="19"/>
  <c r="W1001" i="19"/>
  <c r="W1002" i="19"/>
  <c r="W1003" i="19"/>
  <c r="W1004" i="19"/>
  <c r="W1005" i="19"/>
  <c r="W1006" i="19"/>
  <c r="W1007" i="19"/>
  <c r="W1008" i="19"/>
  <c r="W1009" i="19"/>
  <c r="W1010" i="19"/>
  <c r="W1011" i="19"/>
  <c r="W1012" i="19"/>
  <c r="W1013" i="19"/>
  <c r="W1014" i="19"/>
  <c r="W1015" i="19"/>
  <c r="W1016" i="19"/>
  <c r="W1017" i="19"/>
  <c r="W1018" i="19"/>
  <c r="W1019" i="19"/>
  <c r="W1020" i="19"/>
  <c r="W1021" i="19"/>
  <c r="W1022" i="19"/>
  <c r="W1023" i="19"/>
  <c r="W1024" i="19"/>
  <c r="W1025" i="19"/>
  <c r="W1026" i="19"/>
  <c r="W1027" i="19"/>
  <c r="W1028" i="19"/>
  <c r="W1029" i="19"/>
  <c r="W1030" i="19"/>
  <c r="W1031" i="19"/>
  <c r="W1032" i="19"/>
  <c r="W1033" i="19"/>
  <c r="W1034" i="19"/>
  <c r="W1035" i="19"/>
  <c r="W1036" i="19"/>
  <c r="W1037" i="19"/>
  <c r="W1038" i="19"/>
  <c r="W1039" i="19"/>
  <c r="W1040" i="19"/>
  <c r="W1041" i="19"/>
  <c r="W1042" i="19"/>
  <c r="W1043" i="19"/>
  <c r="W1044" i="19"/>
  <c r="W1045" i="19"/>
  <c r="W1046" i="19"/>
  <c r="W1047" i="19"/>
  <c r="W1048" i="19"/>
  <c r="W1049" i="19"/>
  <c r="W1050" i="19"/>
  <c r="W1051" i="19"/>
  <c r="W1052" i="19"/>
  <c r="W1053" i="19"/>
  <c r="W1054" i="19"/>
  <c r="W1055" i="19"/>
  <c r="W1056" i="19"/>
  <c r="W1057" i="19"/>
  <c r="W1058" i="19"/>
  <c r="W1059" i="19"/>
  <c r="W1060" i="19"/>
  <c r="W1061" i="19"/>
  <c r="W1062" i="19"/>
  <c r="W1063" i="19"/>
  <c r="W1064" i="19"/>
  <c r="W1065" i="19"/>
  <c r="W1066" i="19"/>
  <c r="W1067" i="19"/>
  <c r="W1068" i="19"/>
  <c r="W1069" i="19"/>
  <c r="W1070" i="19"/>
  <c r="W1071" i="19"/>
  <c r="W1072" i="19"/>
  <c r="W1073" i="19"/>
  <c r="W1074" i="19"/>
  <c r="W1075" i="19"/>
  <c r="W1076" i="19"/>
  <c r="W1077" i="19"/>
  <c r="W1078" i="19"/>
  <c r="W1079" i="19"/>
  <c r="W1080" i="19"/>
  <c r="W1081" i="19"/>
  <c r="W1082" i="19"/>
  <c r="W1083" i="19"/>
  <c r="W1084" i="19"/>
  <c r="W1085" i="19"/>
  <c r="W1086" i="19"/>
  <c r="W1087" i="19"/>
  <c r="W1088" i="19"/>
  <c r="W1089" i="19"/>
  <c r="W1090" i="19"/>
  <c r="W1091" i="19"/>
  <c r="W1092" i="19"/>
  <c r="W1093" i="19"/>
  <c r="W1094" i="19"/>
  <c r="W1095" i="19"/>
  <c r="W1096" i="19"/>
  <c r="W1097" i="19"/>
  <c r="W1098" i="19"/>
  <c r="W1099" i="19"/>
  <c r="W1100" i="19"/>
  <c r="W1101" i="19"/>
  <c r="W1102" i="19"/>
  <c r="W1103" i="19"/>
  <c r="W1104" i="19"/>
  <c r="W1105" i="19"/>
  <c r="W1106" i="19"/>
  <c r="W1107" i="19"/>
  <c r="W1108" i="19"/>
  <c r="W1109" i="19"/>
  <c r="W1110" i="19"/>
  <c r="W1111" i="19"/>
  <c r="W1112" i="19"/>
  <c r="W1113" i="19"/>
  <c r="W1114" i="19"/>
  <c r="W1115" i="19"/>
  <c r="W1116" i="19"/>
  <c r="W1117" i="19"/>
  <c r="W1118" i="19"/>
  <c r="W1119" i="19"/>
  <c r="W1120" i="19"/>
  <c r="W1121" i="19"/>
  <c r="W1122" i="19"/>
  <c r="W1123" i="19"/>
  <c r="W1124" i="19"/>
  <c r="W1125" i="19"/>
  <c r="W1126" i="19"/>
  <c r="W1127" i="19"/>
  <c r="W1128" i="19"/>
  <c r="W1129" i="19"/>
  <c r="W1130" i="19"/>
  <c r="W1131" i="19"/>
  <c r="W1132" i="19"/>
  <c r="W1133" i="19"/>
  <c r="W1134" i="19"/>
  <c r="W1135" i="19"/>
  <c r="W1136" i="19"/>
  <c r="W1137" i="19"/>
  <c r="W1138" i="19"/>
  <c r="W1139" i="19"/>
  <c r="W1140" i="19"/>
  <c r="W1141" i="19"/>
  <c r="W1142" i="19"/>
  <c r="W1143" i="19"/>
  <c r="W1144" i="19"/>
  <c r="W1145" i="19"/>
  <c r="W1146" i="19"/>
  <c r="W1147" i="19"/>
  <c r="W1148" i="19"/>
  <c r="W1149" i="19"/>
  <c r="W1150" i="19"/>
  <c r="W1151" i="19"/>
  <c r="W1152" i="19"/>
  <c r="W1153" i="19"/>
  <c r="W1154" i="19"/>
  <c r="W1155" i="19"/>
  <c r="W1156" i="19"/>
  <c r="W1157" i="19"/>
  <c r="W1158" i="19"/>
  <c r="W1159" i="19"/>
  <c r="W1160" i="19"/>
  <c r="W1161" i="19"/>
  <c r="W1162" i="19"/>
  <c r="W1163" i="19"/>
  <c r="W1164" i="19"/>
  <c r="W1165" i="19"/>
  <c r="W1166" i="19"/>
  <c r="W1167" i="19"/>
  <c r="W1168" i="19"/>
  <c r="W1169" i="19"/>
  <c r="W1170" i="19"/>
  <c r="W1171" i="19"/>
  <c r="W1172" i="19"/>
  <c r="W1173" i="19"/>
  <c r="W1174" i="19"/>
  <c r="W1175" i="19"/>
  <c r="W1176" i="19"/>
  <c r="W1177" i="19"/>
  <c r="W1178" i="19"/>
  <c r="W1179" i="19"/>
  <c r="W1180" i="19"/>
  <c r="W1181" i="19"/>
  <c r="W1182" i="19"/>
  <c r="W1183" i="19"/>
  <c r="W1184" i="19"/>
  <c r="W1185" i="19"/>
  <c r="W1186" i="19"/>
  <c r="W1187" i="19"/>
  <c r="W1188" i="19"/>
  <c r="W1189" i="19"/>
  <c r="W1190" i="19"/>
  <c r="W1191" i="19"/>
  <c r="W1192" i="19"/>
  <c r="W1193" i="19"/>
  <c r="W1194" i="19"/>
  <c r="W1195" i="19"/>
  <c r="W1196" i="19"/>
  <c r="W1197" i="19"/>
  <c r="W1198" i="19"/>
  <c r="W1199" i="19"/>
  <c r="W1200" i="19"/>
  <c r="W1201" i="19"/>
  <c r="B5" i="22"/>
  <c r="B6" i="22"/>
  <c r="B4" i="22"/>
  <c r="B3" i="22"/>
  <c r="B2"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5EA07A-ABFE-4DB6-867D-2A18FE8A8FF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648150C-4FB4-485A-8F4B-35517909C805}" name="WorksheetConnection_data_modeling_output_v2.xlsx!Table1" type="102" refreshedVersion="8" minRefreshableVersion="5">
    <extLst>
      <ext xmlns:x15="http://schemas.microsoft.com/office/spreadsheetml/2010/11/main" uri="{DE250136-89BD-433C-8126-D09CA5730AF9}">
        <x15:connection id="Table1">
          <x15:rangePr sourceName="_xlcn.WorksheetConnection_data_modeling_output_v2.xlsxTable11"/>
        </x15:connection>
      </ext>
    </extLst>
  </connection>
  <connection id="3" xr16:uid="{ED83FB56-000B-4C57-A25D-52B4B72CAFEA}" name="WorksheetConnection_data_modeling_output_v2.xlsx!Table2" type="102" refreshedVersion="8" minRefreshableVersion="5">
    <extLst>
      <ext xmlns:x15="http://schemas.microsoft.com/office/spreadsheetml/2010/11/main" uri="{DE250136-89BD-433C-8126-D09CA5730AF9}">
        <x15:connection id="Table2">
          <x15:rangePr sourceName="_xlcn.WorksheetConnection_data_modeling_output_v2.xlsxTable21"/>
        </x15:connection>
      </ext>
    </extLst>
  </connection>
  <connection id="4" xr16:uid="{F384D4E5-657E-4B71-A913-B7CE00412D3D}" name="WorksheetConnection_data_modeling_output_v2.xlsx!Table3" type="102" refreshedVersion="8" minRefreshableVersion="5">
    <extLst>
      <ext xmlns:x15="http://schemas.microsoft.com/office/spreadsheetml/2010/11/main" uri="{DE250136-89BD-433C-8126-D09CA5730AF9}">
        <x15:connection id="Table3">
          <x15:rangePr sourceName="_xlcn.WorksheetConnection_data_modeling_output_v2.xlsxTable31"/>
        </x15:connection>
      </ext>
    </extLst>
  </connection>
  <connection id="5" xr16:uid="{3E9641F9-366E-47DA-97EC-4F5A076A5781}" name="WorksheetConnection_data_modeling_output_v2.xlsx!Table4" type="102" refreshedVersion="8" minRefreshableVersion="5">
    <extLst>
      <ext xmlns:x15="http://schemas.microsoft.com/office/spreadsheetml/2010/11/main" uri="{DE250136-89BD-433C-8126-D09CA5730AF9}">
        <x15:connection id="Table4">
          <x15:rangePr sourceName="_xlcn.WorksheetConnection_data_modeling_output_v2.xlsxTable41"/>
        </x15:connection>
      </ext>
    </extLst>
  </connection>
</connections>
</file>

<file path=xl/sharedStrings.xml><?xml version="1.0" encoding="utf-8"?>
<sst xmlns="http://schemas.openxmlformats.org/spreadsheetml/2006/main" count="9996" uniqueCount="106">
  <si>
    <t>country</t>
  </si>
  <si>
    <t>region</t>
  </si>
  <si>
    <t>year</t>
  </si>
  <si>
    <t>vehicle_segment</t>
  </si>
  <si>
    <t>powertrain_type</t>
  </si>
  <si>
    <t>ev_sales</t>
  </si>
  <si>
    <t>petrol_car_sales</t>
  </si>
  <si>
    <t>diesel_car_sales</t>
  </si>
  <si>
    <t>total_vehicle_sales</t>
  </si>
  <si>
    <t>ev_market_share</t>
  </si>
  <si>
    <t>charging_stations</t>
  </si>
  <si>
    <t>fast_chargers_share</t>
  </si>
  <si>
    <t>avg_ev_range_km</t>
  </si>
  <si>
    <t>fuel_price_usd_per_liter</t>
  </si>
  <si>
    <t>electricity_price_usd_per_kwh</t>
  </si>
  <si>
    <t>gdp_per_capita</t>
  </si>
  <si>
    <t>urban_population_percent</t>
  </si>
  <si>
    <t>co2_emissions_transport_mt</t>
  </si>
  <si>
    <t>ev_subsidy_usd</t>
  </si>
  <si>
    <t>emission_regulation_score</t>
  </si>
  <si>
    <t>ev_growth_rate_yoy</t>
  </si>
  <si>
    <t>is_ev_dominant</t>
  </si>
  <si>
    <t>Australia</t>
  </si>
  <si>
    <t>Oceania</t>
  </si>
  <si>
    <t>commercial</t>
  </si>
  <si>
    <t>ICE</t>
  </si>
  <si>
    <t>mass_market</t>
  </si>
  <si>
    <t>premium</t>
  </si>
  <si>
    <t>Austria</t>
  </si>
  <si>
    <t>Europe</t>
  </si>
  <si>
    <t>Belgium</t>
  </si>
  <si>
    <t>BEV</t>
  </si>
  <si>
    <t>Brazil</t>
  </si>
  <si>
    <t>South America</t>
  </si>
  <si>
    <t>Canada</t>
  </si>
  <si>
    <t>North America</t>
  </si>
  <si>
    <t>China</t>
  </si>
  <si>
    <t>APAC</t>
  </si>
  <si>
    <t>France</t>
  </si>
  <si>
    <t>Germany</t>
  </si>
  <si>
    <t>India</t>
  </si>
  <si>
    <t>Indonesia</t>
  </si>
  <si>
    <t>Italy</t>
  </si>
  <si>
    <t>Japan</t>
  </si>
  <si>
    <t>Mexico</t>
  </si>
  <si>
    <t>Netherlands</t>
  </si>
  <si>
    <t>Norway</t>
  </si>
  <si>
    <t>Poland</t>
  </si>
  <si>
    <t>Portugal</t>
  </si>
  <si>
    <t>South Korea</t>
  </si>
  <si>
    <t>Spain</t>
  </si>
  <si>
    <t>Sweden</t>
  </si>
  <si>
    <t>Switzerland</t>
  </si>
  <si>
    <t>Thailand</t>
  </si>
  <si>
    <t>Turkey</t>
  </si>
  <si>
    <t>United Kingdom</t>
  </si>
  <si>
    <t>United States</t>
  </si>
  <si>
    <t>Average of ev_market_share</t>
  </si>
  <si>
    <t>Avg_EV_Range</t>
  </si>
  <si>
    <t>EV Market Share</t>
  </si>
  <si>
    <t>Total EV Sales</t>
  </si>
  <si>
    <t>Total ICE Sales</t>
  </si>
  <si>
    <t>Average of co2_emissions_transport_mt</t>
  </si>
  <si>
    <t>Average of ev_subsidy_usd</t>
  </si>
  <si>
    <t>Average of gdp_per_capita</t>
  </si>
  <si>
    <t>Average of electricity_price_usd_per_kwh</t>
  </si>
  <si>
    <t>Average of charging_stations</t>
  </si>
  <si>
    <t>Average of emission_regulation_score</t>
  </si>
  <si>
    <t>95.60199999999999</t>
  </si>
  <si>
    <t>EV Market Share (%)</t>
  </si>
  <si>
    <t>ICE Sales (Petrol + Diesel)</t>
  </si>
  <si>
    <t>Total Charging Stations</t>
  </si>
  <si>
    <t>Average EV Range (km)</t>
  </si>
  <si>
    <t>EV vs Fuel Cost Ratio</t>
  </si>
  <si>
    <t>EV Adoption vs Emissions Impact (Index)</t>
  </si>
  <si>
    <t>Avg EV Growth Rate</t>
  </si>
  <si>
    <t>Sum of ev_sales</t>
  </si>
  <si>
    <t>Grand Total</t>
  </si>
  <si>
    <t>Average of ev_sales</t>
  </si>
  <si>
    <t>Sum of co2_emissions_transport_mt</t>
  </si>
  <si>
    <t>petrol_car Market Share</t>
  </si>
  <si>
    <t>desil_car Market Share</t>
  </si>
  <si>
    <t>Average of ICE Sales (Petrol + Diesel)</t>
  </si>
  <si>
    <t>(All)</t>
  </si>
  <si>
    <t>Sum of fuel_price_usd_per_liter</t>
  </si>
  <si>
    <t>Average of fuel_price_usd_per_liter</t>
  </si>
  <si>
    <t>Sum of electricity_price_usd_per_kwh</t>
  </si>
  <si>
    <t>years</t>
  </si>
  <si>
    <t>Sum of ev_market_share</t>
  </si>
  <si>
    <t>segment</t>
  </si>
  <si>
    <t>Count of powertrain_type</t>
  </si>
  <si>
    <t>Column Labels</t>
  </si>
  <si>
    <t>Sum of fast_chargers_share</t>
  </si>
  <si>
    <t>Sum of urban_population_percent</t>
  </si>
  <si>
    <t>Sum of ev_growth_rate_yoy</t>
  </si>
  <si>
    <t>Average of EV Market Share (%)</t>
  </si>
  <si>
    <t>continental</t>
  </si>
  <si>
    <t>Average of ev_growth_rate_yoy</t>
  </si>
  <si>
    <t xml:space="preserve"> ev_market_share</t>
  </si>
  <si>
    <t>cont.</t>
  </si>
  <si>
    <t>cont</t>
  </si>
  <si>
    <t>Continents</t>
  </si>
  <si>
    <t>contint</t>
  </si>
  <si>
    <t>ev_vs_ice_ratio</t>
  </si>
  <si>
    <t>country_id</t>
  </si>
  <si>
    <t>year_id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</si>
</sst>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quot;£&quot;#,##0.00"/>
    <numFmt numFmtId="166" formatCode="_-[$$-409]* #,##0.00_ ;_-[$$-409]* \-#,##0.00\ ;_-[$$-409]* &quot;-&quot;??_ ;_-@_ "/>
  </numFmts>
  <fonts count="9">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1"/>
      <name val="Segoe UI"/>
      <family val="2"/>
    </font>
    <font>
      <b/>
      <sz val="11"/>
      <color theme="1"/>
      <name val="Segoe UI"/>
      <family val="2"/>
    </font>
    <font>
      <sz val="10"/>
      <color theme="1"/>
      <name val="Arial Unicode MS"/>
    </font>
    <font>
      <sz val="10"/>
      <color theme="1"/>
      <name val="Consolas"/>
      <family val="3"/>
    </font>
    <font>
      <b/>
      <sz val="11"/>
      <color rgb="FFFFFFFF"/>
      <name val="Arial"/>
      <family val="2"/>
    </font>
  </fonts>
  <fills count="10">
    <fill>
      <patternFill patternType="none"/>
    </fill>
    <fill>
      <patternFill patternType="gray125"/>
    </fill>
    <fill>
      <patternFill patternType="solid">
        <fgColor theme="2" tint="-0.249977111117893"/>
        <bgColor indexed="64"/>
      </patternFill>
    </fill>
    <fill>
      <patternFill patternType="solid">
        <fgColor rgb="FF7030A0"/>
        <bgColor indexed="64"/>
      </patternFill>
    </fill>
    <fill>
      <patternFill patternType="solid">
        <fgColor rgb="FFF5F5F5"/>
        <bgColor indexed="64"/>
      </patternFill>
    </fill>
    <fill>
      <patternFill patternType="solid">
        <fgColor rgb="FFFFC000"/>
        <bgColor indexed="64"/>
      </patternFill>
    </fill>
    <fill>
      <patternFill patternType="solid">
        <fgColor rgb="FFFFFF00"/>
        <bgColor indexed="64"/>
      </patternFill>
    </fill>
    <fill>
      <patternFill patternType="solid">
        <fgColor rgb="FF4472C4"/>
        <bgColor indexed="64"/>
      </patternFill>
    </fill>
    <fill>
      <patternFill patternType="solid">
        <fgColor rgb="FFB4C6E7"/>
        <bgColor indexed="64"/>
      </patternFill>
    </fill>
    <fill>
      <patternFill patternType="solid">
        <fgColor rgb="FFD9E2F3"/>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theme="0"/>
      </left>
      <right/>
      <top/>
      <bottom style="thick">
        <color theme="0"/>
      </bottom>
      <diagonal/>
    </border>
    <border>
      <left style="medium">
        <color rgb="FFE6E6E6"/>
      </left>
      <right style="medium">
        <color rgb="FFE6E6E6"/>
      </right>
      <top style="medium">
        <color rgb="FFE6E6E6"/>
      </top>
      <bottom style="medium">
        <color rgb="FFE6E6E6"/>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9" fontId="1" fillId="0" borderId="0" applyFont="0" applyFill="0" applyBorder="0" applyAlignment="0" applyProtection="0"/>
  </cellStyleXfs>
  <cellXfs count="51">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3" fontId="0" fillId="0" borderId="0" xfId="0" applyNumberFormat="1"/>
    <xf numFmtId="1" fontId="0" fillId="0" borderId="0" xfId="0" applyNumberFormat="1"/>
    <xf numFmtId="0" fontId="0" fillId="0" borderId="0" xfId="0" applyAlignment="1">
      <alignment horizontal="center"/>
    </xf>
    <xf numFmtId="0" fontId="0" fillId="2" borderId="0" xfId="0" applyFill="1"/>
    <xf numFmtId="0" fontId="0" fillId="0" borderId="1" xfId="0" applyBorder="1"/>
    <xf numFmtId="164" fontId="0" fillId="0" borderId="1" xfId="0" applyNumberFormat="1" applyBorder="1"/>
    <xf numFmtId="3" fontId="0" fillId="0" borderId="1" xfId="0" applyNumberFormat="1" applyBorder="1"/>
    <xf numFmtId="0" fontId="0" fillId="0" borderId="1" xfId="0" pivotButton="1" applyBorder="1"/>
    <xf numFmtId="0" fontId="0" fillId="0" borderId="0" xfId="0" quotePrefix="1"/>
    <xf numFmtId="9" fontId="0" fillId="0" borderId="0" xfId="0" applyNumberFormat="1"/>
    <xf numFmtId="0" fontId="0" fillId="0" borderId="0" xfId="0" applyAlignment="1">
      <alignment horizontal="center" vertical="center"/>
    </xf>
    <xf numFmtId="0" fontId="0" fillId="3" borderId="0" xfId="0" applyFill="1" applyAlignment="1">
      <alignment horizontal="center" vertical="center"/>
    </xf>
    <xf numFmtId="0" fontId="0" fillId="0" borderId="0" xfId="0" quotePrefix="1" applyAlignment="1">
      <alignment horizontal="center" vertical="center"/>
    </xf>
    <xf numFmtId="0" fontId="5" fillId="4" borderId="3" xfId="0" applyFont="1" applyFill="1" applyBorder="1" applyAlignment="1">
      <alignment horizontal="center" vertical="center" wrapText="1"/>
    </xf>
    <xf numFmtId="0" fontId="4" fillId="0" borderId="3" xfId="0" applyFont="1" applyBorder="1" applyAlignment="1">
      <alignment vertical="center" wrapText="1"/>
    </xf>
    <xf numFmtId="0" fontId="6" fillId="0" borderId="3" xfId="0" applyFont="1" applyBorder="1" applyAlignment="1">
      <alignment vertical="center" wrapText="1"/>
    </xf>
    <xf numFmtId="2" fontId="5" fillId="4" borderId="3" xfId="0" applyNumberFormat="1" applyFont="1" applyFill="1" applyBorder="1" applyAlignment="1">
      <alignment horizontal="center" vertical="center" wrapText="1"/>
    </xf>
    <xf numFmtId="2" fontId="6" fillId="0" borderId="3" xfId="0" applyNumberFormat="1" applyFont="1" applyBorder="1" applyAlignment="1">
      <alignment vertical="center" wrapText="1"/>
    </xf>
    <xf numFmtId="0" fontId="0" fillId="0" borderId="0" xfId="0" pivotButton="1" applyAlignment="1">
      <alignment horizontal="center"/>
    </xf>
    <xf numFmtId="2" fontId="0" fillId="0" borderId="0" xfId="0" applyNumberFormat="1" applyAlignment="1">
      <alignment horizontal="center"/>
    </xf>
    <xf numFmtId="0" fontId="3" fillId="0" borderId="0" xfId="0" applyFont="1"/>
    <xf numFmtId="9" fontId="6" fillId="0" borderId="3" xfId="1" applyFont="1" applyBorder="1" applyAlignment="1">
      <alignment vertical="center" wrapText="1"/>
    </xf>
    <xf numFmtId="9" fontId="0" fillId="5" borderId="0" xfId="1" applyFont="1" applyFill="1" applyAlignment="1">
      <alignment horizontal="center" vertical="center"/>
    </xf>
    <xf numFmtId="0" fontId="0" fillId="5" borderId="0" xfId="0" applyFill="1" applyAlignment="1">
      <alignment horizontal="center" vertical="center"/>
    </xf>
    <xf numFmtId="9" fontId="4" fillId="5" borderId="0" xfId="1" applyFont="1" applyFill="1" applyAlignment="1">
      <alignment horizontal="left" vertical="center"/>
    </xf>
    <xf numFmtId="2" fontId="4" fillId="5" borderId="0" xfId="0" applyNumberFormat="1" applyFont="1" applyFill="1" applyAlignment="1">
      <alignment horizontal="center" vertical="center"/>
    </xf>
    <xf numFmtId="2" fontId="0" fillId="0" borderId="0" xfId="0" applyNumberFormat="1" applyAlignment="1">
      <alignment horizontal="center" vertical="center"/>
    </xf>
    <xf numFmtId="0" fontId="0" fillId="5" borderId="0" xfId="0" applyFill="1"/>
    <xf numFmtId="0" fontId="2" fillId="3" borderId="2" xfId="0" applyFont="1" applyFill="1" applyBorder="1" applyAlignment="1">
      <alignment horizontal="center" vertical="center"/>
    </xf>
    <xf numFmtId="1" fontId="0" fillId="0" borderId="0" xfId="0" applyNumberFormat="1" applyAlignment="1">
      <alignment horizontal="center"/>
    </xf>
    <xf numFmtId="9" fontId="0" fillId="0" borderId="0" xfId="0" applyNumberFormat="1" applyAlignment="1">
      <alignment horizontal="center"/>
    </xf>
    <xf numFmtId="166" fontId="0" fillId="0" borderId="0" xfId="0" applyNumberFormat="1" applyAlignment="1">
      <alignment horizontal="center"/>
    </xf>
    <xf numFmtId="9" fontId="0" fillId="0" borderId="0" xfId="0" pivotButton="1" applyNumberFormat="1" applyAlignment="1">
      <alignment horizontal="center"/>
    </xf>
    <xf numFmtId="165" fontId="0" fillId="0" borderId="0" xfId="0" applyNumberFormat="1" applyAlignment="1">
      <alignment horizontal="center"/>
    </xf>
    <xf numFmtId="0" fontId="7" fillId="6" borderId="0" xfId="0" applyFont="1" applyFill="1" applyAlignment="1">
      <alignment horizontal="center" vertical="center"/>
    </xf>
    <xf numFmtId="0" fontId="0" fillId="6" borderId="0" xfId="0" applyFill="1" applyAlignment="1">
      <alignment horizontal="center" vertical="center"/>
    </xf>
    <xf numFmtId="0" fontId="8" fillId="7" borderId="4" xfId="0" applyFont="1" applyFill="1" applyBorder="1" applyAlignment="1">
      <alignment horizontal="center" vertical="top" wrapText="1"/>
    </xf>
    <xf numFmtId="0" fontId="8" fillId="7" borderId="5" xfId="0" applyFont="1" applyFill="1" applyBorder="1" applyAlignment="1">
      <alignment horizontal="center" vertical="top" wrapText="1"/>
    </xf>
    <xf numFmtId="0" fontId="0" fillId="8" borderId="6" xfId="0" applyFill="1" applyBorder="1" applyAlignment="1">
      <alignment horizontal="right" wrapText="1"/>
    </xf>
    <xf numFmtId="0" fontId="0" fillId="9" borderId="6" xfId="0" applyFill="1" applyBorder="1" applyAlignment="1">
      <alignment horizontal="right" wrapText="1"/>
    </xf>
    <xf numFmtId="0" fontId="8" fillId="7" borderId="4"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0" fillId="8" borderId="6" xfId="0" applyFill="1" applyBorder="1" applyAlignment="1">
      <alignment horizontal="right" vertical="center" wrapText="1"/>
    </xf>
    <xf numFmtId="0" fontId="0" fillId="8" borderId="6" xfId="0" applyFill="1" applyBorder="1" applyAlignment="1">
      <alignment vertical="center" wrapText="1"/>
    </xf>
    <xf numFmtId="0" fontId="0" fillId="9" borderId="6" xfId="0" applyFill="1" applyBorder="1" applyAlignment="1">
      <alignment horizontal="right" vertical="center" wrapText="1"/>
    </xf>
    <xf numFmtId="0" fontId="0" fillId="9" borderId="6" xfId="0" applyFill="1" applyBorder="1" applyAlignment="1">
      <alignment vertical="center" wrapText="1"/>
    </xf>
  </cellXfs>
  <cellStyles count="2">
    <cellStyle name="Normal" xfId="0" builtinId="0"/>
    <cellStyle name="Percent" xfId="1" builtinId="5"/>
  </cellStyles>
  <dxfs count="232">
    <dxf>
      <alignment horizontal="center" indent="0"/>
    </dxf>
    <dxf>
      <alignment horizontal="center" indent="0"/>
    </dxf>
    <dxf>
      <alignment horizontal="center" indent="0"/>
    </dxf>
    <dxf>
      <alignment horizontal="center" indent="0"/>
    </dxf>
    <dxf>
      <alignment horizontal="center" indent="0"/>
    </dxf>
    <dxf>
      <alignment horizontal="center" indent="0"/>
    </dxf>
    <dxf>
      <numFmt numFmtId="2" formatCode="0.00"/>
    </dxf>
    <dxf>
      <alignment horizontal="center" indent="0"/>
    </dxf>
    <dxf>
      <alignment horizontal="center" indent="0"/>
    </dxf>
    <dxf>
      <alignment horizontal="center" indent="0"/>
    </dxf>
    <dxf>
      <alignment horizontal="center" indent="0"/>
    </dxf>
    <dxf>
      <alignment horizontal="center" indent="0"/>
    </dxf>
    <dxf>
      <numFmt numFmtId="1" formatCode="0"/>
    </dxf>
    <dxf>
      <numFmt numFmtId="13" formatCode="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 formatCode="0"/>
    </dxf>
    <dxf>
      <numFmt numFmtId="13" formatCode="0%"/>
    </dxf>
    <dxf>
      <alignment horizontal="center" indent="0"/>
    </dxf>
    <dxf>
      <alignment horizontal="center" indent="0"/>
    </dxf>
    <dxf>
      <alignment horizontal="center" indent="0"/>
    </dxf>
    <dxf>
      <alignment horizontal="center" indent="0"/>
    </dxf>
    <dxf>
      <alignment horizontal="center" indent="0"/>
    </dxf>
    <dxf>
      <font>
        <b/>
      </font>
    </dxf>
    <dxf>
      <numFmt numFmtId="1" formatCode="0"/>
    </dxf>
    <dxf>
      <numFmt numFmtId="13" formatCode="0%"/>
    </dxf>
    <dxf>
      <alignment horizontal="center" indent="0"/>
    </dxf>
    <dxf>
      <alignment horizontal="center" indent="0"/>
    </dxf>
    <dxf>
      <alignment horizontal="center" indent="0"/>
    </dxf>
    <dxf>
      <alignment horizontal="center" indent="0"/>
    </dxf>
    <dxf>
      <alignment horizontal="center" indent="0"/>
    </dxf>
    <dxf>
      <numFmt numFmtId="2" formatCode="0.0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alignment horizontal="center" indent="0"/>
    </dxf>
    <dxf>
      <alignment horizontal="center" indent="0"/>
    </dxf>
    <dxf>
      <alignment horizontal="center" indent="0"/>
    </dxf>
    <dxf>
      <numFmt numFmtId="165" formatCode="&quot;£&quot;#,##0.0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 formatCode="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 formatCode="0"/>
    </dxf>
    <dxf>
      <numFmt numFmtId="13" formatCode="0%"/>
    </dxf>
    <dxf>
      <numFmt numFmtId="1" formatCode="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66" formatCode="_-[$$-409]* #,##0.00_ ;_-[$$-409]* \-#,##0.00\ ;_-[$$-409]* &quot;-&quot;??_ ;_-@_ "/>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66" formatCode="_-[$$-409]* #,##0.00_ ;_-[$$-409]* \-#,##0.00\ ;_-[$$-409]* &quot;-&quot;??_ ;_-@_ "/>
    </dxf>
    <dxf>
      <numFmt numFmtId="13" formatCode="0%"/>
    </dxf>
    <dxf>
      <alignment horizontal="center" indent="0"/>
    </dxf>
    <dxf>
      <alignment horizontal="center" indent="0"/>
    </dxf>
    <dxf>
      <alignment horizontal="center" indent="0"/>
    </dxf>
    <dxf>
      <alignment horizontal="center" indent="0"/>
    </dxf>
    <dxf>
      <alignment horizontal="center" indent="0"/>
    </dxf>
    <dxf>
      <numFmt numFmtId="13" formatCode="0%"/>
    </dxf>
    <dxf>
      <numFmt numFmtId="13" formatCode="0%"/>
    </dxf>
    <dxf>
      <numFmt numFmtId="13" formatCode="0%"/>
    </dxf>
    <dxf>
      <alignment horizontal="center" indent="0"/>
    </dxf>
    <dxf>
      <alignment horizontal="center" indent="0"/>
    </dxf>
    <dxf>
      <alignment horizontal="center" indent="0"/>
    </dxf>
    <dxf>
      <alignment horizontal="center" indent="0"/>
    </dxf>
    <dxf>
      <alignment horizontal="center" indent="0"/>
    </dxf>
    <dxf>
      <numFmt numFmtId="2" formatCode="0.0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 formatCode="0"/>
    </dxf>
    <dxf>
      <alignment horizontal="center" indent="0"/>
    </dxf>
    <dxf>
      <alignment horizontal="center" indent="0"/>
    </dxf>
    <dxf>
      <alignment horizontal="center" indent="0"/>
    </dxf>
    <dxf>
      <alignment horizontal="center" indent="0"/>
    </dxf>
    <dxf>
      <alignment horizontal="center" indent="0"/>
    </dxf>
    <dxf>
      <numFmt numFmtId="2" formatCode="0.00"/>
    </dxf>
    <dxf>
      <alignment horizontal="center" indent="0"/>
    </dxf>
    <dxf>
      <alignment horizontal="center" indent="0"/>
    </dxf>
    <dxf>
      <alignment horizontal="center" indent="0"/>
    </dxf>
    <dxf>
      <alignment horizontal="center" indent="0"/>
    </dxf>
    <dxf>
      <alignment horizontal="center" indent="0"/>
    </dxf>
    <dxf>
      <numFmt numFmtId="2" formatCode="0.00"/>
    </dxf>
    <dxf>
      <numFmt numFmtId="13" formatCode="0%"/>
    </dxf>
    <dxf>
      <numFmt numFmtId="166" formatCode="_-[$$-409]* #,##0.00_ ;_-[$$-409]* \-#,##0.00\ ;_-[$$-409]* &quot;-&quot;??_ ;_-@_ "/>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 formatCode="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2" formatCode="0.00"/>
    </dxf>
    <dxf>
      <numFmt numFmtId="13" formatCode="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rgb="FFFFFF00"/>
        </patternFill>
      </fill>
      <alignment horizontal="center" vertical="center" textRotation="0" wrapText="0" indent="0" justifyLastLine="0" shrinkToFit="0" readingOrder="0"/>
    </dxf>
    <dxf>
      <numFmt numFmtId="2" formatCode="0.00"/>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3" formatCode="0%"/>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3" formatCode="0%"/>
      <fill>
        <patternFill patternType="solid">
          <fgColor indexed="64"/>
          <bgColor rgb="FFFFC000"/>
        </patternFill>
      </fill>
      <alignment horizontal="center" vertical="center" textRotation="0" wrapText="0" indent="0" justifyLastLine="0" shrinkToFit="0" readingOrder="0"/>
    </dxf>
    <dxf>
      <fill>
        <patternFill patternType="solid">
          <fgColor indexed="64"/>
          <bgColor rgb="FFFFC00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3.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2.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United States</c:v>
              </c:pt>
              <c:pt idx="1">
                <c:v>United Kingdom</c:v>
              </c:pt>
              <c:pt idx="2">
                <c:v>Germany</c:v>
              </c:pt>
              <c:pt idx="3">
                <c:v>France</c:v>
              </c:pt>
              <c:pt idx="4">
                <c:v>China</c:v>
              </c:pt>
            </c:strLit>
          </c:cat>
          <c:val>
            <c:numLit>
              <c:formatCode>General</c:formatCode>
              <c:ptCount val="5"/>
              <c:pt idx="0">
                <c:v>8705699</c:v>
              </c:pt>
              <c:pt idx="1">
                <c:v>2450901</c:v>
              </c:pt>
              <c:pt idx="2">
                <c:v>4848735</c:v>
              </c:pt>
              <c:pt idx="3">
                <c:v>2446101</c:v>
              </c:pt>
              <c:pt idx="4">
                <c:v>46544667</c:v>
              </c:pt>
            </c:numLit>
          </c:val>
          <c:extLst>
            <c:ext xmlns:c16="http://schemas.microsoft.com/office/drawing/2014/chart" uri="{C3380CC4-5D6E-409C-BE32-E72D297353CC}">
              <c16:uniqueId val="{00000000-12E1-4EE3-B090-895445882942}"/>
            </c:ext>
          </c:extLst>
        </c:ser>
        <c:dLbls>
          <c:dLblPos val="inEnd"/>
          <c:showLegendKey val="0"/>
          <c:showVal val="1"/>
          <c:showCatName val="0"/>
          <c:showSerName val="0"/>
          <c:showPercent val="0"/>
          <c:showBubbleSize val="0"/>
        </c:dLbls>
        <c:gapWidth val="182"/>
        <c:axId val="1098121040"/>
        <c:axId val="1098105680"/>
      </c:barChart>
      <c:catAx>
        <c:axId val="109812104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05680"/>
        <c:crosses val="autoZero"/>
        <c:auto val="1"/>
        <c:lblAlgn val="ctr"/>
        <c:lblOffset val="100"/>
        <c:noMultiLvlLbl val="0"/>
      </c:catAx>
      <c:valAx>
        <c:axId val="1098105680"/>
        <c:scaling>
          <c:orientation val="minMax"/>
        </c:scaling>
        <c:delete val="1"/>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Top  5 Country EV Sales</a:t>
                </a:r>
              </a:p>
              <a:p>
                <a:pPr>
                  <a:defRPr/>
                </a:pPr>
                <a:endParaRPr lang="en-US"/>
              </a:p>
            </c:rich>
          </c:tx>
          <c:layout>
            <c:manualLayout>
              <c:xMode val="edge"/>
              <c:yMode val="edge"/>
              <c:x val="0.41161627101445042"/>
              <c:y val="0.165481330962661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0981210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layout>
        <c:manualLayout>
          <c:xMode val="edge"/>
          <c:yMode val="edge"/>
          <c:x val="0.38348654092657025"/>
          <c:y val="0.1190738657667791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41668056649965"/>
          <c:y val="0.31951083961479904"/>
          <c:w val="0.69679977913644653"/>
          <c:h val="0.59745238695696845"/>
        </c:manualLayout>
      </c:layout>
      <c:barChart>
        <c:barDir val="bar"/>
        <c:grouping val="clustered"/>
        <c:varyColors val="0"/>
        <c:ser>
          <c:idx val="0"/>
          <c:order val="0"/>
          <c:tx>
            <c:v>Total</c:v>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APAC</c:v>
              </c:pt>
              <c:pt idx="1">
                <c:v>Europe</c:v>
              </c:pt>
              <c:pt idx="2">
                <c:v>North America</c:v>
              </c:pt>
              <c:pt idx="3">
                <c:v>Oceania</c:v>
              </c:pt>
              <c:pt idx="4">
                <c:v>South America</c:v>
              </c:pt>
            </c:strLit>
          </c:cat>
          <c:val>
            <c:numLit>
              <c:formatCode>General</c:formatCode>
              <c:ptCount val="5"/>
              <c:pt idx="0">
                <c:v>49709515</c:v>
              </c:pt>
              <c:pt idx="1">
                <c:v>15846180</c:v>
              </c:pt>
              <c:pt idx="2">
                <c:v>10004542</c:v>
              </c:pt>
              <c:pt idx="3">
                <c:v>507897</c:v>
              </c:pt>
              <c:pt idx="4">
                <c:v>254703</c:v>
              </c:pt>
            </c:numLit>
          </c:val>
          <c:extLst>
            <c:ext xmlns:c16="http://schemas.microsoft.com/office/drawing/2014/chart" uri="{C3380CC4-5D6E-409C-BE32-E72D297353CC}">
              <c16:uniqueId val="{00000000-017A-4D48-9780-C6885339D7B3}"/>
            </c:ext>
          </c:extLst>
        </c:ser>
        <c:dLbls>
          <c:dLblPos val="inBase"/>
          <c:showLegendKey val="0"/>
          <c:showVal val="1"/>
          <c:showCatName val="0"/>
          <c:showSerName val="0"/>
          <c:showPercent val="0"/>
          <c:showBubbleSize val="0"/>
        </c:dLbls>
        <c:gapWidth val="182"/>
        <c:axId val="1098110960"/>
        <c:axId val="1098103280"/>
      </c:barChart>
      <c:catAx>
        <c:axId val="109811096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03280"/>
        <c:crossesAt val="0"/>
        <c:auto val="1"/>
        <c:lblAlgn val="ctr"/>
        <c:lblOffset val="100"/>
        <c:noMultiLvlLbl val="0"/>
      </c:catAx>
      <c:valAx>
        <c:axId val="1098103280"/>
        <c:scaling>
          <c:orientation val="minMax"/>
        </c:scaling>
        <c:delete val="1"/>
        <c:axPos val="t"/>
        <c:numFmt formatCode="General" sourceLinked="1"/>
        <c:majorTickMark val="out"/>
        <c:minorTickMark val="none"/>
        <c:tickLblPos val="nextTo"/>
        <c:crossAx val="109811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manualLayout>
          <c:layoutTarget val="inner"/>
          <c:xMode val="edge"/>
          <c:yMode val="edge"/>
          <c:x val="8.7956036745406821E-2"/>
          <c:y val="0.13786818314377369"/>
          <c:w val="0.5314884076990376"/>
          <c:h val="0.65853091280256637"/>
        </c:manualLayout>
      </c:layout>
      <c:pieChart>
        <c:varyColors val="1"/>
        <c:ser>
          <c:idx val="0"/>
          <c:order val="0"/>
          <c:tx>
            <c:v>Ev Sales</c:v>
          </c:tx>
          <c:dPt>
            <c:idx val="0"/>
            <c:bubble3D val="0"/>
            <c:spPr>
              <a:solidFill>
                <a:schemeClr val="accent1"/>
              </a:solidFill>
              <a:ln>
                <a:noFill/>
              </a:ln>
              <a:effectLst/>
            </c:spPr>
            <c:extLst>
              <c:ext xmlns:c16="http://schemas.microsoft.com/office/drawing/2014/chart" uri="{C3380CC4-5D6E-409C-BE32-E72D297353CC}">
                <c16:uniqueId val="{00000001-F7AE-4960-BCFB-ABFEA65642F9}"/>
              </c:ext>
            </c:extLst>
          </c:dPt>
          <c:dPt>
            <c:idx val="1"/>
            <c:bubble3D val="0"/>
            <c:spPr>
              <a:solidFill>
                <a:schemeClr val="accent2"/>
              </a:solidFill>
              <a:ln>
                <a:noFill/>
              </a:ln>
              <a:effectLst/>
            </c:spPr>
            <c:extLst>
              <c:ext xmlns:c16="http://schemas.microsoft.com/office/drawing/2014/chart" uri="{C3380CC4-5D6E-409C-BE32-E72D297353CC}">
                <c16:uniqueId val="{00000003-F7AE-4960-BCFB-ABFEA65642F9}"/>
              </c:ext>
            </c:extLst>
          </c:dPt>
          <c:dPt>
            <c:idx val="2"/>
            <c:bubble3D val="0"/>
            <c:spPr>
              <a:solidFill>
                <a:schemeClr val="accent3"/>
              </a:solidFill>
              <a:ln>
                <a:noFill/>
              </a:ln>
              <a:effectLst/>
            </c:spPr>
            <c:extLst>
              <c:ext xmlns:c16="http://schemas.microsoft.com/office/drawing/2014/chart" uri="{C3380CC4-5D6E-409C-BE32-E72D297353CC}">
                <c16:uniqueId val="{00000005-F7AE-4960-BCFB-ABFEA65642F9}"/>
              </c:ext>
            </c:extLst>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mass_market</c:v>
              </c:pt>
              <c:pt idx="1">
                <c:v>premium</c:v>
              </c:pt>
              <c:pt idx="2">
                <c:v>commercial</c:v>
              </c:pt>
            </c:strLit>
          </c:cat>
          <c:val>
            <c:numLit>
              <c:formatCode>General</c:formatCode>
              <c:ptCount val="3"/>
              <c:pt idx="0">
                <c:v>45146510</c:v>
              </c:pt>
              <c:pt idx="1">
                <c:v>27248233</c:v>
              </c:pt>
              <c:pt idx="2">
                <c:v>3928094</c:v>
              </c:pt>
            </c:numLit>
          </c:val>
          <c:extLst>
            <c:ext xmlns:c16="http://schemas.microsoft.com/office/drawing/2014/chart" uri="{C3380CC4-5D6E-409C-BE32-E72D297353CC}">
              <c16:uniqueId val="{00000000-492D-4708-986E-B05775D79C72}"/>
            </c:ext>
          </c:extLst>
        </c:ser>
        <c:ser>
          <c:idx val="1"/>
          <c:order val="1"/>
          <c:tx>
            <c:v>Series2</c:v>
          </c:tx>
          <c:dPt>
            <c:idx val="0"/>
            <c:bubble3D val="0"/>
            <c:spPr>
              <a:solidFill>
                <a:schemeClr val="accent1"/>
              </a:solidFill>
              <a:ln>
                <a:noFill/>
              </a:ln>
              <a:effectLst/>
            </c:spPr>
            <c:extLst>
              <c:ext xmlns:c16="http://schemas.microsoft.com/office/drawing/2014/chart" uri="{C3380CC4-5D6E-409C-BE32-E72D297353CC}">
                <c16:uniqueId val="{00000007-F7AE-4960-BCFB-ABFEA65642F9}"/>
              </c:ext>
            </c:extLst>
          </c:dPt>
          <c:dPt>
            <c:idx val="1"/>
            <c:bubble3D val="0"/>
            <c:spPr>
              <a:solidFill>
                <a:schemeClr val="accent2"/>
              </a:solidFill>
              <a:ln>
                <a:noFill/>
              </a:ln>
              <a:effectLst/>
            </c:spPr>
            <c:extLst>
              <c:ext xmlns:c16="http://schemas.microsoft.com/office/drawing/2014/chart" uri="{C3380CC4-5D6E-409C-BE32-E72D297353CC}">
                <c16:uniqueId val="{00000009-F7AE-4960-BCFB-ABFEA65642F9}"/>
              </c:ext>
            </c:extLst>
          </c:dPt>
          <c:dPt>
            <c:idx val="2"/>
            <c:bubble3D val="0"/>
            <c:spPr>
              <a:solidFill>
                <a:schemeClr val="accent3"/>
              </a:solidFill>
              <a:ln>
                <a:noFill/>
              </a:ln>
              <a:effectLst/>
            </c:spPr>
            <c:extLst>
              <c:ext xmlns:c16="http://schemas.microsoft.com/office/drawing/2014/chart" uri="{C3380CC4-5D6E-409C-BE32-E72D297353CC}">
                <c16:uniqueId val="{0000000B-F7AE-4960-BCFB-ABFEA65642F9}"/>
              </c:ext>
            </c:extLst>
          </c:dPt>
          <c:cat>
            <c:strLit>
              <c:ptCount val="3"/>
              <c:pt idx="0">
                <c:v>mass_market</c:v>
              </c:pt>
              <c:pt idx="1">
                <c:v>premium</c:v>
              </c:pt>
              <c:pt idx="2">
                <c:v>commercial</c:v>
              </c:pt>
            </c:strLit>
          </c:cat>
          <c:val>
            <c:numLit>
              <c:formatCode>General</c:formatCode>
              <c:ptCount val="3"/>
              <c:pt idx="0">
                <c:v>6.8973000000000022</c:v>
              </c:pt>
              <c:pt idx="1">
                <c:v>9.6832250000000091</c:v>
              </c:pt>
              <c:pt idx="2">
                <c:v>2.4034499999999981</c:v>
              </c:pt>
            </c:numLit>
          </c:val>
          <c:extLst>
            <c:ext xmlns:c16="http://schemas.microsoft.com/office/drawing/2014/chart" uri="{C3380CC4-5D6E-409C-BE32-E72D297353CC}">
              <c16:uniqueId val="{00000001-492D-4708-986E-B05775D79C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Ave_CO</a:t>
            </a:r>
            <a:r>
              <a:rPr lang="en-US" baseline="-25000"/>
              <a:t>2</a:t>
            </a:r>
            <a:r>
              <a:rPr lang="en-US"/>
              <a:t> Emmission Over</a:t>
            </a:r>
            <a:r>
              <a:rPr lang="en-US" baseline="0"/>
              <a:t>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Lit>
          </c:cat>
          <c:val>
            <c:numLit>
              <c:formatCode>General</c:formatCode>
              <c:ptCount val="16"/>
              <c:pt idx="0">
                <c:v>176.74000000000004</c:v>
              </c:pt>
              <c:pt idx="1">
                <c:v>179.67200000000003</c:v>
              </c:pt>
              <c:pt idx="2">
                <c:v>183.55200000000002</c:v>
              </c:pt>
              <c:pt idx="3">
                <c:v>186.91599999999994</c:v>
              </c:pt>
              <c:pt idx="4">
                <c:v>190.40000000000012</c:v>
              </c:pt>
              <c:pt idx="5">
                <c:v>193.94799999999998</c:v>
              </c:pt>
              <c:pt idx="6">
                <c:v>197.86799999999997</c:v>
              </c:pt>
              <c:pt idx="7">
                <c:v>202.04400000000001</c:v>
              </c:pt>
              <c:pt idx="8">
                <c:v>204.76</c:v>
              </c:pt>
              <c:pt idx="9">
                <c:v>198.1640000000001</c:v>
              </c:pt>
              <c:pt idx="10">
                <c:v>192.50000000000009</c:v>
              </c:pt>
              <c:pt idx="11">
                <c:v>189.51200000000006</c:v>
              </c:pt>
              <c:pt idx="12">
                <c:v>192.22800000000012</c:v>
              </c:pt>
              <c:pt idx="13">
                <c:v>192.47200000000004</c:v>
              </c:pt>
              <c:pt idx="14">
                <c:v>187.95599999999999</c:v>
              </c:pt>
              <c:pt idx="15">
                <c:v>184.66000000000003</c:v>
              </c:pt>
            </c:numLit>
          </c:val>
          <c:smooth val="0"/>
          <c:extLst>
            <c:ext xmlns:c16="http://schemas.microsoft.com/office/drawing/2014/chart" uri="{C3380CC4-5D6E-409C-BE32-E72D297353CC}">
              <c16:uniqueId val="{00000000-3F48-420E-A116-F634B8785213}"/>
            </c:ext>
          </c:extLst>
        </c:ser>
        <c:dLbls>
          <c:showLegendKey val="0"/>
          <c:showVal val="0"/>
          <c:showCatName val="0"/>
          <c:showSerName val="0"/>
          <c:showPercent val="0"/>
          <c:showBubbleSize val="0"/>
        </c:dLbls>
        <c:smooth val="0"/>
        <c:axId val="1098103760"/>
        <c:axId val="1098111920"/>
      </c:lineChart>
      <c:catAx>
        <c:axId val="109810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11920"/>
        <c:crosses val="autoZero"/>
        <c:auto val="1"/>
        <c:lblAlgn val="ctr"/>
        <c:lblOffset val="100"/>
        <c:noMultiLvlLbl val="0"/>
      </c:catAx>
      <c:valAx>
        <c:axId val="1098111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0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Ave_CO</a:t>
            </a:r>
            <a:r>
              <a:rPr lang="en-US" sz="1400" b="0" i="0" u="none" strike="noStrike" kern="1200" spc="0" baseline="-25000">
                <a:solidFill>
                  <a:sysClr val="windowText" lastClr="000000">
                    <a:lumMod val="65000"/>
                    <a:lumOff val="35000"/>
                  </a:sysClr>
                </a:solidFill>
              </a:rPr>
              <a:t>2</a:t>
            </a:r>
            <a:r>
              <a:rPr lang="en-US" sz="1400" b="0" i="0" u="none" strike="noStrike" kern="1200" spc="0" baseline="0">
                <a:solidFill>
                  <a:sysClr val="windowText" lastClr="000000">
                    <a:lumMod val="65000"/>
                    <a:lumOff val="35000"/>
                  </a:sysClr>
                </a:solidFill>
              </a:rPr>
              <a:t> Emmission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North America</c:v>
              </c:pt>
              <c:pt idx="1">
                <c:v>APAC</c:v>
              </c:pt>
              <c:pt idx="2">
                <c:v>South America</c:v>
              </c:pt>
              <c:pt idx="3">
                <c:v>Oceania</c:v>
              </c:pt>
              <c:pt idx="4">
                <c:v>Europe</c:v>
              </c:pt>
            </c:strLit>
          </c:cat>
          <c:val>
            <c:numLit>
              <c:formatCode>General</c:formatCode>
              <c:ptCount val="5"/>
              <c:pt idx="0">
                <c:v>703.32500000000016</c:v>
              </c:pt>
              <c:pt idx="1">
                <c:v>260.95937499999968</c:v>
              </c:pt>
              <c:pt idx="2">
                <c:v>194.04375000000005</c:v>
              </c:pt>
              <c:pt idx="3">
                <c:v>90.899999999999991</c:v>
              </c:pt>
              <c:pt idx="4">
                <c:v>57.874999999999943</c:v>
              </c:pt>
            </c:numLit>
          </c:val>
          <c:extLst>
            <c:ext xmlns:c16="http://schemas.microsoft.com/office/drawing/2014/chart" uri="{C3380CC4-5D6E-409C-BE32-E72D297353CC}">
              <c16:uniqueId val="{00000000-9AF4-4BB6-82A1-2AF259ADE804}"/>
            </c:ext>
          </c:extLst>
        </c:ser>
        <c:dLbls>
          <c:dLblPos val="outEnd"/>
          <c:showLegendKey val="0"/>
          <c:showVal val="1"/>
          <c:showCatName val="0"/>
          <c:showSerName val="0"/>
          <c:showPercent val="0"/>
          <c:showBubbleSize val="0"/>
        </c:dLbls>
        <c:gapWidth val="182"/>
        <c:axId val="1098154640"/>
        <c:axId val="1098148880"/>
      </c:barChart>
      <c:catAx>
        <c:axId val="10981546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48880"/>
        <c:crosses val="autoZero"/>
        <c:auto val="1"/>
        <c:lblAlgn val="ctr"/>
        <c:lblOffset val="100"/>
        <c:noMultiLvlLbl val="0"/>
      </c:catAx>
      <c:valAx>
        <c:axId val="1098148880"/>
        <c:scaling>
          <c:orientation val="minMax"/>
        </c:scaling>
        <c:delete val="1"/>
        <c:axPos val="t"/>
        <c:numFmt formatCode="General" sourceLinked="1"/>
        <c:majorTickMark val="none"/>
        <c:minorTickMark val="none"/>
        <c:tickLblPos val="nextTo"/>
        <c:crossAx val="109815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Avg_Subsidy</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United States</c:v>
              </c:pt>
              <c:pt idx="1">
                <c:v>China</c:v>
              </c:pt>
              <c:pt idx="2">
                <c:v>France</c:v>
              </c:pt>
              <c:pt idx="3">
                <c:v>South Korea</c:v>
              </c:pt>
              <c:pt idx="4">
                <c:v>Japan</c:v>
              </c:pt>
            </c:strLit>
          </c:cat>
          <c:val>
            <c:numLit>
              <c:formatCode>General</c:formatCode>
              <c:ptCount val="5"/>
              <c:pt idx="0">
                <c:v>7489.625</c:v>
              </c:pt>
              <c:pt idx="1">
                <c:v>5817.9375</c:v>
              </c:pt>
              <c:pt idx="2">
                <c:v>5774.625</c:v>
              </c:pt>
              <c:pt idx="3">
                <c:v>4739.8125</c:v>
              </c:pt>
              <c:pt idx="4">
                <c:v>4624.9375</c:v>
              </c:pt>
            </c:numLit>
          </c:val>
          <c:extLst>
            <c:ext xmlns:c16="http://schemas.microsoft.com/office/drawing/2014/chart" uri="{C3380CC4-5D6E-409C-BE32-E72D297353CC}">
              <c16:uniqueId val="{00000000-B916-4C80-B50F-7A1CD12CE666}"/>
            </c:ext>
          </c:extLst>
        </c:ser>
        <c:dLbls>
          <c:showLegendKey val="0"/>
          <c:showVal val="0"/>
          <c:showCatName val="0"/>
          <c:showSerName val="0"/>
          <c:showPercent val="0"/>
          <c:showBubbleSize val="0"/>
        </c:dLbls>
        <c:gapWidth val="219"/>
        <c:overlap val="-27"/>
        <c:axId val="1098129200"/>
        <c:axId val="1098125360"/>
      </c:barChart>
      <c:catAx>
        <c:axId val="109812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25360"/>
        <c:crosses val="autoZero"/>
        <c:auto val="1"/>
        <c:lblAlgn val="ctr"/>
        <c:lblOffset val="100"/>
        <c:noMultiLvlLbl val="0"/>
      </c:catAx>
      <c:valAx>
        <c:axId val="1098125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2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Countries by Charging Stations</a:t>
            </a:r>
            <a:endParaRPr lang="en-US"/>
          </a:p>
        </c:rich>
      </c:tx>
      <c:layout>
        <c:manualLayout>
          <c:xMode val="edge"/>
          <c:yMode val="edge"/>
          <c:x val="0.448055555555555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Lit>
          </c:cat>
          <c:val>
            <c:numLit>
              <c:formatCode>General</c:formatCode>
              <c:ptCount val="16"/>
              <c:pt idx="0">
                <c:v>147.80000000000001</c:v>
              </c:pt>
              <c:pt idx="1">
                <c:v>578.44000000000005</c:v>
              </c:pt>
              <c:pt idx="2">
                <c:v>1016.8</c:v>
              </c:pt>
              <c:pt idx="3">
                <c:v>1475.36</c:v>
              </c:pt>
              <c:pt idx="4">
                <c:v>3841.68</c:v>
              </c:pt>
              <c:pt idx="5">
                <c:v>6031.84</c:v>
              </c:pt>
              <c:pt idx="6">
                <c:v>10811.8</c:v>
              </c:pt>
              <c:pt idx="7">
                <c:v>15729.48</c:v>
              </c:pt>
              <c:pt idx="8">
                <c:v>25437.200000000001</c:v>
              </c:pt>
              <c:pt idx="9">
                <c:v>33655</c:v>
              </c:pt>
              <c:pt idx="10">
                <c:v>53149.88</c:v>
              </c:pt>
              <c:pt idx="11">
                <c:v>69704.2</c:v>
              </c:pt>
              <c:pt idx="12">
                <c:v>105016.56</c:v>
              </c:pt>
              <c:pt idx="13">
                <c:v>144994.88</c:v>
              </c:pt>
              <c:pt idx="14">
                <c:v>202438.96</c:v>
              </c:pt>
              <c:pt idx="15">
                <c:v>236993.8</c:v>
              </c:pt>
            </c:numLit>
          </c:val>
          <c:extLst>
            <c:ext xmlns:c16="http://schemas.microsoft.com/office/drawing/2014/chart" uri="{C3380CC4-5D6E-409C-BE32-E72D297353CC}">
              <c16:uniqueId val="{00000000-CDDD-48AC-B0D2-9508AE1413CD}"/>
            </c:ext>
          </c:extLst>
        </c:ser>
        <c:dLbls>
          <c:showLegendKey val="0"/>
          <c:showVal val="1"/>
          <c:showCatName val="0"/>
          <c:showSerName val="0"/>
          <c:showPercent val="0"/>
          <c:showBubbleSize val="0"/>
        </c:dLbls>
        <c:gapWidth val="219"/>
        <c:overlap val="-27"/>
        <c:axId val="1412933744"/>
        <c:axId val="1412827664"/>
      </c:barChart>
      <c:catAx>
        <c:axId val="141293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27664"/>
        <c:crosses val="autoZero"/>
        <c:auto val="1"/>
        <c:lblAlgn val="ctr"/>
        <c:lblOffset val="100"/>
        <c:noMultiLvlLbl val="0"/>
      </c:catAx>
      <c:valAx>
        <c:axId val="141282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3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(blank)</c:v>
              </c:pt>
            </c:strLit>
          </c:cat>
          <c:val>
            <c:numLit>
              <c:formatCode>General</c:formatCode>
              <c:ptCount val="17"/>
              <c:pt idx="0">
                <c:v>74.978290727783744</c:v>
              </c:pt>
              <c:pt idx="1">
                <c:v>74.896234624154374</c:v>
              </c:pt>
              <c:pt idx="2">
                <c:v>74.815871496412342</c:v>
              </c:pt>
              <c:pt idx="3">
                <c:v>74.574071364773289</c:v>
              </c:pt>
              <c:pt idx="4">
                <c:v>74.333043343182993</c:v>
              </c:pt>
              <c:pt idx="5">
                <c:v>74.138464649414587</c:v>
              </c:pt>
              <c:pt idx="6">
                <c:v>73.937693587129473</c:v>
              </c:pt>
              <c:pt idx="7">
                <c:v>73.452171577817154</c:v>
              </c:pt>
              <c:pt idx="8">
                <c:v>72.921017104897729</c:v>
              </c:pt>
              <c:pt idx="9">
                <c:v>71.949374938089619</c:v>
              </c:pt>
              <c:pt idx="10">
                <c:v>69.312902480701283</c:v>
              </c:pt>
              <c:pt idx="11">
                <c:v>66.142947231983527</c:v>
              </c:pt>
              <c:pt idx="12">
                <c:v>63.874066660943448</c:v>
              </c:pt>
              <c:pt idx="13">
                <c:v>62.982564221822436</c:v>
              </c:pt>
              <c:pt idx="14">
                <c:v>61.603361154572951</c:v>
              </c:pt>
              <c:pt idx="15">
                <c:v>60.149034767680789</c:v>
              </c:pt>
              <c:pt idx="16">
                <c:v>0</c:v>
              </c:pt>
            </c:numLit>
          </c:val>
          <c:smooth val="0"/>
          <c:extLst>
            <c:ext xmlns:c16="http://schemas.microsoft.com/office/drawing/2014/chart" uri="{C3380CC4-5D6E-409C-BE32-E72D297353CC}">
              <c16:uniqueId val="{00000000-BB2D-433F-BE93-A373986FA279}"/>
            </c:ext>
          </c:extLst>
        </c:ser>
        <c:dLbls>
          <c:showLegendKey val="0"/>
          <c:showVal val="0"/>
          <c:showCatName val="0"/>
          <c:showSerName val="0"/>
          <c:showPercent val="0"/>
          <c:showBubbleSize val="0"/>
        </c:dLbls>
        <c:smooth val="0"/>
        <c:axId val="1711606496"/>
        <c:axId val="1711600736"/>
      </c:lineChart>
      <c:catAx>
        <c:axId val="171160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600736"/>
        <c:crosses val="autoZero"/>
        <c:auto val="1"/>
        <c:lblAlgn val="ctr"/>
        <c:lblOffset val="100"/>
        <c:noMultiLvlLbl val="0"/>
      </c:catAx>
      <c:valAx>
        <c:axId val="171160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60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United States</c:v>
              </c:pt>
              <c:pt idx="1">
                <c:v>United Kingdom</c:v>
              </c:pt>
              <c:pt idx="2">
                <c:v>Germany</c:v>
              </c:pt>
              <c:pt idx="3">
                <c:v>France</c:v>
              </c:pt>
              <c:pt idx="4">
                <c:v>China</c:v>
              </c:pt>
            </c:strLit>
          </c:cat>
          <c:val>
            <c:numLit>
              <c:formatCode>General</c:formatCode>
              <c:ptCount val="5"/>
              <c:pt idx="0">
                <c:v>8705699</c:v>
              </c:pt>
              <c:pt idx="1">
                <c:v>2450901</c:v>
              </c:pt>
              <c:pt idx="2">
                <c:v>4848735</c:v>
              </c:pt>
              <c:pt idx="3">
                <c:v>2446101</c:v>
              </c:pt>
              <c:pt idx="4">
                <c:v>46544667</c:v>
              </c:pt>
            </c:numLit>
          </c:val>
          <c:extLst>
            <c:ext xmlns:c16="http://schemas.microsoft.com/office/drawing/2014/chart" uri="{C3380CC4-5D6E-409C-BE32-E72D297353CC}">
              <c16:uniqueId val="{00000000-0D7D-4E29-8562-F5FEB8817FF8}"/>
            </c:ext>
          </c:extLst>
        </c:ser>
        <c:dLbls>
          <c:dLblPos val="inEnd"/>
          <c:showLegendKey val="0"/>
          <c:showVal val="1"/>
          <c:showCatName val="0"/>
          <c:showSerName val="0"/>
          <c:showPercent val="0"/>
          <c:showBubbleSize val="0"/>
        </c:dLbls>
        <c:gapWidth val="65"/>
        <c:axId val="1098121040"/>
        <c:axId val="1098105680"/>
      </c:barChart>
      <c:catAx>
        <c:axId val="1098121040"/>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8105680"/>
        <c:crosses val="autoZero"/>
        <c:auto val="1"/>
        <c:lblAlgn val="ctr"/>
        <c:lblOffset val="100"/>
        <c:noMultiLvlLbl val="0"/>
      </c:catAx>
      <c:valAx>
        <c:axId val="1098105680"/>
        <c:scaling>
          <c:orientation val="minMax"/>
        </c:scaling>
        <c:delete val="0"/>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Top  5 Country EV Sales</a:t>
                </a:r>
              </a:p>
              <a:p>
                <a:pPr>
                  <a:defRPr/>
                </a:pPr>
                <a:endParaRPr lang="en-US"/>
              </a:p>
            </c:rich>
          </c:tx>
          <c:layout>
            <c:manualLayout>
              <c:xMode val="edge"/>
              <c:yMode val="edge"/>
              <c:x val="0.41161627101445042"/>
              <c:y val="0.1654813309626619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9812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Region</a:t>
            </a:r>
          </a:p>
        </c:rich>
      </c:tx>
      <c:layout>
        <c:manualLayout>
          <c:xMode val="edge"/>
          <c:yMode val="edge"/>
          <c:x val="0.36110947226697526"/>
          <c:y val="7.509279323735759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41668056649965"/>
          <c:y val="0.31951083961479904"/>
          <c:w val="0.69679977913644653"/>
          <c:h val="0.59745238695696845"/>
        </c:manualLayout>
      </c:layout>
      <c:barChart>
        <c:barDir val="bar"/>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APAC</c:v>
              </c:pt>
              <c:pt idx="1">
                <c:v>Europe</c:v>
              </c:pt>
              <c:pt idx="2">
                <c:v>North America</c:v>
              </c:pt>
              <c:pt idx="3">
                <c:v>Oceania</c:v>
              </c:pt>
              <c:pt idx="4">
                <c:v>South America</c:v>
              </c:pt>
            </c:strLit>
          </c:cat>
          <c:val>
            <c:numLit>
              <c:formatCode>General</c:formatCode>
              <c:ptCount val="5"/>
              <c:pt idx="0">
                <c:v>49709515</c:v>
              </c:pt>
              <c:pt idx="1">
                <c:v>15846180</c:v>
              </c:pt>
              <c:pt idx="2">
                <c:v>10004542</c:v>
              </c:pt>
              <c:pt idx="3">
                <c:v>507897</c:v>
              </c:pt>
              <c:pt idx="4">
                <c:v>254703</c:v>
              </c:pt>
            </c:numLit>
          </c:val>
          <c:extLst>
            <c:ext xmlns:c16="http://schemas.microsoft.com/office/drawing/2014/chart" uri="{C3380CC4-5D6E-409C-BE32-E72D297353CC}">
              <c16:uniqueId val="{00000000-DE67-476E-AEA5-3B06E1DACA2C}"/>
            </c:ext>
          </c:extLst>
        </c:ser>
        <c:dLbls>
          <c:dLblPos val="inEnd"/>
          <c:showLegendKey val="0"/>
          <c:showVal val="1"/>
          <c:showCatName val="0"/>
          <c:showSerName val="0"/>
          <c:showPercent val="0"/>
          <c:showBubbleSize val="0"/>
        </c:dLbls>
        <c:gapWidth val="65"/>
        <c:axId val="1098110960"/>
        <c:axId val="1098103280"/>
      </c:barChart>
      <c:catAx>
        <c:axId val="1098110960"/>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8103280"/>
        <c:crossesAt val="0"/>
        <c:auto val="1"/>
        <c:lblAlgn val="ctr"/>
        <c:lblOffset val="100"/>
        <c:noMultiLvlLbl val="0"/>
      </c:catAx>
      <c:valAx>
        <c:axId val="1098103280"/>
        <c:scaling>
          <c:orientation val="minMax"/>
        </c:scaling>
        <c:delete val="0"/>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9811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Ave_CO2 Emmission Over Years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Lit>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Lit>
          </c:cat>
          <c:val>
            <c:numLit>
              <c:formatCode>General</c:formatCode>
              <c:ptCount val="16"/>
              <c:pt idx="0">
                <c:v>192.22800000000012</c:v>
              </c:pt>
              <c:pt idx="1">
                <c:v>192.47200000000004</c:v>
              </c:pt>
              <c:pt idx="2">
                <c:v>187.95599999999999</c:v>
              </c:pt>
              <c:pt idx="3">
                <c:v>184.66000000000003</c:v>
              </c:pt>
              <c:pt idx="4">
                <c:v>0</c:v>
              </c:pt>
              <c:pt idx="5">
                <c:v>0</c:v>
              </c:pt>
              <c:pt idx="6">
                <c:v>0</c:v>
              </c:pt>
              <c:pt idx="7">
                <c:v>703.32500000000016</c:v>
              </c:pt>
              <c:pt idx="8">
                <c:v>260.95937499999968</c:v>
              </c:pt>
              <c:pt idx="9">
                <c:v>194.04375000000005</c:v>
              </c:pt>
              <c:pt idx="10">
                <c:v>90.899999999999991</c:v>
              </c:pt>
              <c:pt idx="11">
                <c:v>57.874999999999943</c:v>
              </c:pt>
              <c:pt idx="12">
                <c:v>0</c:v>
              </c:pt>
              <c:pt idx="13">
                <c:v>0</c:v>
              </c:pt>
              <c:pt idx="14">
                <c:v>7489.625</c:v>
              </c:pt>
              <c:pt idx="15">
                <c:v>5817.9375</c:v>
              </c:pt>
            </c:numLit>
          </c:val>
          <c:smooth val="0"/>
          <c:extLst>
            <c:ext xmlns:c16="http://schemas.microsoft.com/office/drawing/2014/chart" uri="{C3380CC4-5D6E-409C-BE32-E72D297353CC}">
              <c16:uniqueId val="{00000000-9C4E-4BDD-9E67-82D24BEF09A3}"/>
            </c:ext>
          </c:extLst>
        </c:ser>
        <c:dLbls>
          <c:showLegendKey val="0"/>
          <c:showVal val="0"/>
          <c:showCatName val="0"/>
          <c:showSerName val="0"/>
          <c:showPercent val="0"/>
          <c:showBubbleSize val="0"/>
        </c:dLbls>
        <c:marker val="1"/>
        <c:smooth val="0"/>
        <c:axId val="1098103760"/>
        <c:axId val="1098111920"/>
      </c:lineChart>
      <c:catAx>
        <c:axId val="10981037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8111920"/>
        <c:crosses val="autoZero"/>
        <c:auto val="1"/>
        <c:lblAlgn val="ctr"/>
        <c:lblOffset val="100"/>
        <c:noMultiLvlLbl val="0"/>
      </c:catAx>
      <c:valAx>
        <c:axId val="10981119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810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Avg_Subsidy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88763615864412"/>
          <c:y val="0.34269907017203838"/>
          <c:w val="0.76492298739793785"/>
          <c:h val="0.36558464679608238"/>
        </c:manualLayout>
      </c:layout>
      <c:barChart>
        <c:barDir val="col"/>
        <c:grouping val="clustered"/>
        <c:varyColors val="0"/>
        <c:ser>
          <c:idx val="0"/>
          <c:order val="0"/>
          <c:tx>
            <c:v>Total</c:v>
          </c:tx>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Lit>
              <c:ptCount val="5"/>
              <c:pt idx="0">
                <c:v>United States</c:v>
              </c:pt>
              <c:pt idx="1">
                <c:v>China</c:v>
              </c:pt>
              <c:pt idx="2">
                <c:v>France</c:v>
              </c:pt>
              <c:pt idx="3">
                <c:v>South Korea</c:v>
              </c:pt>
              <c:pt idx="4">
                <c:v>Japan</c:v>
              </c:pt>
            </c:strLit>
          </c:cat>
          <c:val>
            <c:numLit>
              <c:formatCode>General</c:formatCode>
              <c:ptCount val="5"/>
              <c:pt idx="0">
                <c:v>7489.625</c:v>
              </c:pt>
              <c:pt idx="1">
                <c:v>5817.9375</c:v>
              </c:pt>
              <c:pt idx="2">
                <c:v>5774.625</c:v>
              </c:pt>
              <c:pt idx="3">
                <c:v>4739.8125</c:v>
              </c:pt>
              <c:pt idx="4">
                <c:v>4624.9375</c:v>
              </c:pt>
            </c:numLit>
          </c:val>
          <c:extLst>
            <c:ext xmlns:c16="http://schemas.microsoft.com/office/drawing/2014/chart" uri="{C3380CC4-5D6E-409C-BE32-E72D297353CC}">
              <c16:uniqueId val="{00000000-CCF6-45E9-A35C-7760131460CD}"/>
            </c:ext>
          </c:extLst>
        </c:ser>
        <c:dLbls>
          <c:showLegendKey val="0"/>
          <c:showVal val="0"/>
          <c:showCatName val="0"/>
          <c:showSerName val="0"/>
          <c:showPercent val="0"/>
          <c:showBubbleSize val="0"/>
        </c:dLbls>
        <c:gapWidth val="100"/>
        <c:overlap val="-24"/>
        <c:axId val="1098129200"/>
        <c:axId val="1098125360"/>
      </c:barChart>
      <c:catAx>
        <c:axId val="1098129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8125360"/>
        <c:crosses val="autoZero"/>
        <c:auto val="1"/>
        <c:lblAlgn val="ctr"/>
        <c:lblOffset val="100"/>
        <c:noMultiLvlLbl val="0"/>
      </c:catAx>
      <c:valAx>
        <c:axId val="10981253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812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layout>
        <c:manualLayout>
          <c:xMode val="edge"/>
          <c:yMode val="edge"/>
          <c:x val="0.75081691165158526"/>
          <c:y val="9.89942628852809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tint val="65000"/>
            </a:schemeClr>
          </a:solidFill>
          <a:ln>
            <a:noFill/>
          </a:ln>
          <a:effectLst/>
        </c:spPr>
      </c:pivotFmt>
      <c:pivotFmt>
        <c:idx val="16"/>
        <c:spPr>
          <a:solidFill>
            <a:schemeClr val="accent1"/>
          </a:solidFill>
          <a:ln>
            <a:noFill/>
          </a:ln>
          <a:effectLst/>
        </c:spPr>
      </c:pivotFmt>
      <c:pivotFmt>
        <c:idx val="17"/>
        <c:spPr>
          <a:solidFill>
            <a:schemeClr val="accent1">
              <a:shade val="65000"/>
            </a:schemeClr>
          </a:solidFill>
          <a:ln>
            <a:noFill/>
          </a:ln>
          <a:effectLst/>
        </c:spPr>
        <c:dLbl>
          <c:idx val="0"/>
          <c:layout>
            <c:manualLayout>
              <c:x val="0.1065719360568383"/>
              <c:y val="6.1224592565464211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tint val="65000"/>
            </a:schemeClr>
          </a:solidFill>
          <a:ln>
            <a:noFill/>
          </a:ln>
          <a:effectLst/>
        </c:spPr>
      </c:pivotFmt>
      <c:pivotFmt>
        <c:idx val="20"/>
        <c:spPr>
          <a:solidFill>
            <a:schemeClr val="accent1"/>
          </a:solidFill>
          <a:ln>
            <a:noFill/>
          </a:ln>
          <a:effectLst/>
        </c:spPr>
      </c:pivotFmt>
      <c:pivotFmt>
        <c:idx val="21"/>
        <c:spPr>
          <a:solidFill>
            <a:schemeClr val="accent1">
              <a:shade val="65000"/>
            </a:schemeClr>
          </a:solidFill>
          <a:ln>
            <a:noFill/>
          </a:ln>
          <a:effectLst/>
        </c:spPr>
      </c:pivotFmt>
    </c:pivotFmts>
    <c:plotArea>
      <c:layout>
        <c:manualLayout>
          <c:layoutTarget val="inner"/>
          <c:xMode val="edge"/>
          <c:yMode val="edge"/>
          <c:x val="8.7956036745406821E-2"/>
          <c:y val="0.13786818314377369"/>
          <c:w val="0.5314884076990376"/>
          <c:h val="0.65853091280256637"/>
        </c:manualLayout>
      </c:layout>
      <c:pieChart>
        <c:varyColors val="1"/>
        <c:ser>
          <c:idx val="0"/>
          <c:order val="0"/>
          <c:tx>
            <c:v>Ev Sales</c:v>
          </c:tx>
          <c:dPt>
            <c:idx val="0"/>
            <c:bubble3D val="0"/>
            <c:spPr>
              <a:solidFill>
                <a:schemeClr val="accent1">
                  <a:tint val="65000"/>
                </a:schemeClr>
              </a:solidFill>
              <a:ln>
                <a:noFill/>
              </a:ln>
              <a:effectLst/>
            </c:spPr>
            <c:extLst>
              <c:ext xmlns:c16="http://schemas.microsoft.com/office/drawing/2014/chart" uri="{C3380CC4-5D6E-409C-BE32-E72D297353CC}">
                <c16:uniqueId val="{00000001-FBCE-49A3-822C-4B2B313E7774}"/>
              </c:ext>
            </c:extLst>
          </c:dPt>
          <c:dPt>
            <c:idx val="1"/>
            <c:bubble3D val="0"/>
            <c:spPr>
              <a:solidFill>
                <a:schemeClr val="accent1"/>
              </a:solidFill>
              <a:ln>
                <a:noFill/>
              </a:ln>
              <a:effectLst/>
            </c:spPr>
            <c:extLst>
              <c:ext xmlns:c16="http://schemas.microsoft.com/office/drawing/2014/chart" uri="{C3380CC4-5D6E-409C-BE32-E72D297353CC}">
                <c16:uniqueId val="{00000003-FBCE-49A3-822C-4B2B313E7774}"/>
              </c:ext>
            </c:extLst>
          </c:dPt>
          <c:dPt>
            <c:idx val="2"/>
            <c:bubble3D val="0"/>
            <c:spPr>
              <a:solidFill>
                <a:schemeClr val="accent1">
                  <a:shade val="65000"/>
                </a:schemeClr>
              </a:solidFill>
              <a:ln>
                <a:noFill/>
              </a:ln>
              <a:effectLst/>
            </c:spPr>
            <c:extLst>
              <c:ext xmlns:c16="http://schemas.microsoft.com/office/drawing/2014/chart" uri="{C3380CC4-5D6E-409C-BE32-E72D297353CC}">
                <c16:uniqueId val="{00000005-FBCE-49A3-822C-4B2B313E7774}"/>
              </c:ext>
            </c:extLst>
          </c:dPt>
          <c:dLbls>
            <c:dLbl>
              <c:idx val="2"/>
              <c:layout>
                <c:manualLayout>
                  <c:x val="0.1065719360568383"/>
                  <c:y val="6.122459256546421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CE-49A3-822C-4B2B313E7774}"/>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mass_market</c:v>
              </c:pt>
              <c:pt idx="1">
                <c:v>premium</c:v>
              </c:pt>
              <c:pt idx="2">
                <c:v>commercial</c:v>
              </c:pt>
            </c:strLit>
          </c:cat>
          <c:val>
            <c:numLit>
              <c:formatCode>General</c:formatCode>
              <c:ptCount val="3"/>
              <c:pt idx="0">
                <c:v>45146510</c:v>
              </c:pt>
              <c:pt idx="1">
                <c:v>27248233</c:v>
              </c:pt>
              <c:pt idx="2">
                <c:v>3928094</c:v>
              </c:pt>
            </c:numLit>
          </c:val>
          <c:extLst>
            <c:ext xmlns:c16="http://schemas.microsoft.com/office/drawing/2014/chart" uri="{C3380CC4-5D6E-409C-BE32-E72D297353CC}">
              <c16:uniqueId val="{00000006-FBCE-49A3-822C-4B2B313E7774}"/>
            </c:ext>
          </c:extLst>
        </c:ser>
        <c:ser>
          <c:idx val="1"/>
          <c:order val="1"/>
          <c:tx>
            <c:v>Series2</c:v>
          </c:tx>
          <c:dPt>
            <c:idx val="0"/>
            <c:bubble3D val="0"/>
            <c:spPr>
              <a:solidFill>
                <a:schemeClr val="accent1">
                  <a:tint val="65000"/>
                </a:schemeClr>
              </a:solidFill>
              <a:ln>
                <a:noFill/>
              </a:ln>
              <a:effectLst/>
            </c:spPr>
            <c:extLst>
              <c:ext xmlns:c16="http://schemas.microsoft.com/office/drawing/2014/chart" uri="{C3380CC4-5D6E-409C-BE32-E72D297353CC}">
                <c16:uniqueId val="{00000008-FBCE-49A3-822C-4B2B313E7774}"/>
              </c:ext>
            </c:extLst>
          </c:dPt>
          <c:dPt>
            <c:idx val="1"/>
            <c:bubble3D val="0"/>
            <c:spPr>
              <a:solidFill>
                <a:schemeClr val="accent1"/>
              </a:solidFill>
              <a:ln>
                <a:noFill/>
              </a:ln>
              <a:effectLst/>
            </c:spPr>
            <c:extLst>
              <c:ext xmlns:c16="http://schemas.microsoft.com/office/drawing/2014/chart" uri="{C3380CC4-5D6E-409C-BE32-E72D297353CC}">
                <c16:uniqueId val="{0000000A-FBCE-49A3-822C-4B2B313E7774}"/>
              </c:ext>
            </c:extLst>
          </c:dPt>
          <c:dPt>
            <c:idx val="2"/>
            <c:bubble3D val="0"/>
            <c:spPr>
              <a:solidFill>
                <a:schemeClr val="accent1">
                  <a:shade val="65000"/>
                </a:schemeClr>
              </a:solidFill>
              <a:ln>
                <a:noFill/>
              </a:ln>
              <a:effectLst/>
            </c:spPr>
            <c:extLst>
              <c:ext xmlns:c16="http://schemas.microsoft.com/office/drawing/2014/chart" uri="{C3380CC4-5D6E-409C-BE32-E72D297353CC}">
                <c16:uniqueId val="{0000000C-FBCE-49A3-822C-4B2B313E7774}"/>
              </c:ext>
            </c:extLst>
          </c:dPt>
          <c:cat>
            <c:strLit>
              <c:ptCount val="3"/>
              <c:pt idx="0">
                <c:v>mass_market</c:v>
              </c:pt>
              <c:pt idx="1">
                <c:v>premium</c:v>
              </c:pt>
              <c:pt idx="2">
                <c:v>commercial</c:v>
              </c:pt>
            </c:strLit>
          </c:cat>
          <c:val>
            <c:numLit>
              <c:formatCode>General</c:formatCode>
              <c:ptCount val="3"/>
              <c:pt idx="0">
                <c:v>6.8973000000000022</c:v>
              </c:pt>
              <c:pt idx="1">
                <c:v>9.6832250000000091</c:v>
              </c:pt>
              <c:pt idx="2">
                <c:v>2.4034499999999981</c:v>
              </c:pt>
            </c:numLit>
          </c:val>
          <c:extLst>
            <c:ext xmlns:c16="http://schemas.microsoft.com/office/drawing/2014/chart" uri="{C3380CC4-5D6E-409C-BE32-E72D297353CC}">
              <c16:uniqueId val="{0000000D-FBCE-49A3-822C-4B2B313E77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EV Sales Trend Chart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1711548416"/>
        <c:axId val="1711548896"/>
      </c:lineChart>
      <c:catAx>
        <c:axId val="17115484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1548896"/>
        <c:crosses val="autoZero"/>
        <c:auto val="1"/>
        <c:lblAlgn val="ctr"/>
        <c:lblOffset val="100"/>
        <c:noMultiLvlLbl val="0"/>
      </c:catAx>
      <c:valAx>
        <c:axId val="1711548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154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[MODI-3.xlsx]pv-n!PivotTable20</c:name>
    <c:fmtId val="0"/>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US" sz="1600" b="1" i="0" u="none" strike="noStrike" kern="1200" cap="none" baseline="0">
                <a:solidFill>
                  <a:sysClr val="window" lastClr="FFFFFF">
                    <a:lumMod val="85000"/>
                  </a:sysClr>
                </a:solidFill>
              </a:rPr>
              <a:t>electric vehicles </a:t>
            </a:r>
            <a:r>
              <a:rPr lang="en-US" sz="1600"/>
              <a:t> sales over years</a:t>
            </a:r>
          </a:p>
        </c:rich>
      </c:tx>
      <c:layout>
        <c:manualLayout>
          <c:xMode val="edge"/>
          <c:yMode val="edge"/>
          <c:x val="0.15852777777777777"/>
          <c:y val="0.12397929425488481"/>
        </c:manualLayout>
      </c:layout>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'pv-n'!$B$1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'pv-n'!$A$2:$A$17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'pv-n'!$B$2:$B$17</c:f>
              <c:numCache>
                <c:formatCode>0</c:formatCode>
                <c:ptCount val="16"/>
                <c:pt idx="0">
                  <c:v>20139</c:v>
                </c:pt>
                <c:pt idx="1">
                  <c:v>68532</c:v>
                </c:pt>
                <c:pt idx="2">
                  <c:v>120099</c:v>
                </c:pt>
                <c:pt idx="3">
                  <c:v>229508</c:v>
                </c:pt>
                <c:pt idx="4">
                  <c:v>324688</c:v>
                </c:pt>
                <c:pt idx="5">
                  <c:v>530272</c:v>
                </c:pt>
                <c:pt idx="6">
                  <c:v>741256</c:v>
                </c:pt>
                <c:pt idx="7">
                  <c:v>1343059</c:v>
                </c:pt>
                <c:pt idx="8">
                  <c:v>1922263</c:v>
                </c:pt>
                <c:pt idx="9">
                  <c:v>2034750</c:v>
                </c:pt>
                <c:pt idx="10">
                  <c:v>2989469</c:v>
                </c:pt>
                <c:pt idx="11">
                  <c:v>6503062</c:v>
                </c:pt>
                <c:pt idx="12">
                  <c:v>9933342</c:v>
                </c:pt>
                <c:pt idx="13">
                  <c:v>13283873</c:v>
                </c:pt>
                <c:pt idx="14">
                  <c:v>16605356</c:v>
                </c:pt>
                <c:pt idx="15">
                  <c:v>19673169</c:v>
                </c:pt>
              </c:numCache>
            </c:numRef>
          </c:val>
          <c:smooth val="0"/>
          <c:extLst>
            <c:ext xmlns:c16="http://schemas.microsoft.com/office/drawing/2014/chart" uri="{C3380CC4-5D6E-409C-BE32-E72D297353CC}">
              <c16:uniqueId val="{00000000-A9B9-4F36-AA5F-A3F1B9CCBB9A}"/>
            </c:ext>
          </c:extLst>
        </c:ser>
        <c:dLbls>
          <c:showLegendKey val="0"/>
          <c:showVal val="0"/>
          <c:showCatName val="0"/>
          <c:showSerName val="0"/>
          <c:showPercent val="0"/>
          <c:showBubbleSize val="0"/>
        </c:dLbls>
        <c:marker val="1"/>
        <c:smooth val="0"/>
        <c:axId val="1711649216"/>
        <c:axId val="1711648256"/>
      </c:lineChart>
      <c:catAx>
        <c:axId val="17116492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1648256"/>
        <c:crosses val="autoZero"/>
        <c:auto val="1"/>
        <c:lblAlgn val="ctr"/>
        <c:lblOffset val="100"/>
        <c:noMultiLvlLbl val="0"/>
      </c:catAx>
      <c:valAx>
        <c:axId val="17116482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164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[MODI-3.xlsx]pv-n!PivotTable19</c:name>
    <c:fmtId val="0"/>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electric vehicles distribution</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3"/>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4"/>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5"/>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6"/>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s>
    <c:plotArea>
      <c:layout/>
      <c:pieChart>
        <c:varyColors val="1"/>
        <c:ser>
          <c:idx val="0"/>
          <c:order val="0"/>
          <c:tx>
            <c:strRef>
              <c:f>'pv-n'!$B$28</c:f>
              <c:strCache>
                <c:ptCount val="1"/>
                <c:pt idx="0">
                  <c:v>Total</c:v>
                </c:pt>
              </c:strCache>
            </c:strRef>
          </c:tx>
          <c:dPt>
            <c:idx val="0"/>
            <c:bubble3D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1-D7AA-40AC-BD16-2254E57A0745}"/>
              </c:ext>
            </c:extLst>
          </c:dPt>
          <c:dPt>
            <c:idx val="1"/>
            <c:bubble3D val="0"/>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3-D7AA-40AC-BD16-2254E57A0745}"/>
              </c:ext>
            </c:extLst>
          </c:dPt>
          <c:dPt>
            <c:idx val="2"/>
            <c:bubble3D val="0"/>
            <c:spPr>
              <a:gradFill rotWithShape="1">
                <a:gsLst>
                  <a:gs pos="0">
                    <a:schemeClr val="accent3"/>
                  </a:gs>
                  <a:gs pos="100000">
                    <a:schemeClr val="accent3">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5-D7AA-40AC-BD16-2254E57A0745}"/>
              </c:ext>
            </c:extLst>
          </c:dPt>
          <c:dPt>
            <c:idx val="3"/>
            <c:bubble3D val="0"/>
            <c:spPr>
              <a:gradFill rotWithShape="1">
                <a:gsLst>
                  <a:gs pos="0">
                    <a:schemeClr val="accent4"/>
                  </a:gs>
                  <a:gs pos="100000">
                    <a:schemeClr val="accent4">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7-D7AA-40AC-BD16-2254E57A0745}"/>
              </c:ext>
            </c:extLst>
          </c:dPt>
          <c:dPt>
            <c:idx val="4"/>
            <c:bubble3D val="0"/>
            <c:spPr>
              <a:gradFill rotWithShape="1">
                <a:gsLst>
                  <a:gs pos="0">
                    <a:schemeClr val="accent5"/>
                  </a:gs>
                  <a:gs pos="100000">
                    <a:schemeClr val="accent5">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9-D7AA-40AC-BD16-2254E57A0745}"/>
              </c:ext>
            </c:extLst>
          </c:dPt>
          <c:cat>
            <c:strRef>
              <c:f>'pv-n'!$A$29:$A$33</c:f>
              <c:strCache>
                <c:ptCount val="5"/>
                <c:pt idx="0">
                  <c:v>APAC</c:v>
                </c:pt>
                <c:pt idx="1">
                  <c:v>Europe</c:v>
                </c:pt>
                <c:pt idx="2">
                  <c:v>North America</c:v>
                </c:pt>
                <c:pt idx="3">
                  <c:v>Oceania</c:v>
                </c:pt>
                <c:pt idx="4">
                  <c:v>South America</c:v>
                </c:pt>
              </c:strCache>
            </c:strRef>
          </c:cat>
          <c:val>
            <c:numRef>
              <c:f>'pv-n'!$B$29:$B$33</c:f>
              <c:numCache>
                <c:formatCode>0</c:formatCode>
                <c:ptCount val="5"/>
                <c:pt idx="0">
                  <c:v>172602.48263888888</c:v>
                </c:pt>
                <c:pt idx="1">
                  <c:v>23580.625</c:v>
                </c:pt>
                <c:pt idx="2">
                  <c:v>69475.986111111109</c:v>
                </c:pt>
                <c:pt idx="3">
                  <c:v>10581.1875</c:v>
                </c:pt>
                <c:pt idx="4">
                  <c:v>5306.3125</c:v>
                </c:pt>
              </c:numCache>
            </c:numRef>
          </c:val>
          <c:extLst>
            <c:ext xmlns:c16="http://schemas.microsoft.com/office/drawing/2014/chart" uri="{C3380CC4-5D6E-409C-BE32-E72D297353CC}">
              <c16:uniqueId val="{00000000-43AF-42D3-8833-3B429A08DD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[MODI-3.xlsx]pv-n!PivotTable27</c:name>
    <c:fmtId val="2"/>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'pv-n'!$B$37</c:f>
              <c:strCache>
                <c:ptCount val="1"/>
                <c:pt idx="0">
                  <c:v>Average of EV Market Share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'pv-n'!$A$38:$A$53</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'pv-n'!$B$38:$B$53</c:f>
              <c:numCache>
                <c:formatCode>0%</c:formatCode>
                <c:ptCount val="16"/>
                <c:pt idx="0">
                  <c:v>2.8945696288335947E-4</c:v>
                </c:pt>
                <c:pt idx="1">
                  <c:v>1.3835383446082624E-3</c:v>
                </c:pt>
                <c:pt idx="2">
                  <c:v>2.455046714501976E-3</c:v>
                </c:pt>
                <c:pt idx="3">
                  <c:v>5.6790484696898104E-3</c:v>
                </c:pt>
                <c:pt idx="4">
                  <c:v>8.8927554242263541E-3</c:v>
                </c:pt>
                <c:pt idx="5">
                  <c:v>1.1487138007805554E-2</c:v>
                </c:pt>
                <c:pt idx="6">
                  <c:v>1.4164085504940711E-2</c:v>
                </c:pt>
                <c:pt idx="7">
                  <c:v>2.0637712295771181E-2</c:v>
                </c:pt>
                <c:pt idx="8">
                  <c:v>2.7719771934697029E-2</c:v>
                </c:pt>
                <c:pt idx="9">
                  <c:v>4.0675000825471916E-2</c:v>
                </c:pt>
                <c:pt idx="10">
                  <c:v>7.5827966923983026E-2</c:v>
                </c:pt>
                <c:pt idx="11">
                  <c:v>0.11809403690688643</c:v>
                </c:pt>
                <c:pt idx="12">
                  <c:v>0.14834577785408692</c:v>
                </c:pt>
                <c:pt idx="13">
                  <c:v>0.16023247704236751</c:v>
                </c:pt>
                <c:pt idx="14">
                  <c:v>0.17862185127236047</c:v>
                </c:pt>
                <c:pt idx="15">
                  <c:v>0.19801286976425614</c:v>
                </c:pt>
              </c:numCache>
            </c:numRef>
          </c:val>
          <c:smooth val="0"/>
          <c:extLst>
            <c:ext xmlns:c16="http://schemas.microsoft.com/office/drawing/2014/chart" uri="{C3380CC4-5D6E-409C-BE32-E72D297353CC}">
              <c16:uniqueId val="{00000000-6628-42DF-9549-CF88754C985B}"/>
            </c:ext>
          </c:extLst>
        </c:ser>
        <c:ser>
          <c:idx val="1"/>
          <c:order val="1"/>
          <c:tx>
            <c:strRef>
              <c:f>'pv-n'!$C$37</c:f>
              <c:strCache>
                <c:ptCount val="1"/>
                <c:pt idx="0">
                  <c:v>Average of ICE Sales (Petrol + Diesel)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'pv-n'!$A$38:$A$53</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'pv-n'!$C$38:$C$53</c:f>
              <c:numCache>
                <c:formatCode>0%</c:formatCode>
                <c:ptCount val="16"/>
                <c:pt idx="0">
                  <c:v>0.99971054303711659</c:v>
                </c:pt>
                <c:pt idx="1">
                  <c:v>0.99861646165539164</c:v>
                </c:pt>
                <c:pt idx="2">
                  <c:v>0.99754495328549786</c:v>
                </c:pt>
                <c:pt idx="3">
                  <c:v>0.99432095153031053</c:v>
                </c:pt>
                <c:pt idx="4">
                  <c:v>0.99110724457577326</c:v>
                </c:pt>
                <c:pt idx="5">
                  <c:v>0.98851286199219446</c:v>
                </c:pt>
                <c:pt idx="6">
                  <c:v>0.9858359144950597</c:v>
                </c:pt>
                <c:pt idx="7">
                  <c:v>0.97936228770422873</c:v>
                </c:pt>
                <c:pt idx="8">
                  <c:v>0.97228022806530301</c:v>
                </c:pt>
                <c:pt idx="9">
                  <c:v>0.95932499917452829</c:v>
                </c:pt>
                <c:pt idx="10">
                  <c:v>0.92417203307601714</c:v>
                </c:pt>
                <c:pt idx="11">
                  <c:v>0.88190596309311364</c:v>
                </c:pt>
                <c:pt idx="12">
                  <c:v>0.85165422214591269</c:v>
                </c:pt>
                <c:pt idx="13">
                  <c:v>0.83976752295763246</c:v>
                </c:pt>
                <c:pt idx="14">
                  <c:v>0.82137814872763937</c:v>
                </c:pt>
                <c:pt idx="15">
                  <c:v>0.80198713023574386</c:v>
                </c:pt>
              </c:numCache>
            </c:numRef>
          </c:val>
          <c:smooth val="0"/>
          <c:extLst>
            <c:ext xmlns:c16="http://schemas.microsoft.com/office/drawing/2014/chart" uri="{C3380CC4-5D6E-409C-BE32-E72D297353CC}">
              <c16:uniqueId val="{00000001-6628-42DF-9549-CF88754C985B}"/>
            </c:ext>
          </c:extLst>
        </c:ser>
        <c:dLbls>
          <c:showLegendKey val="0"/>
          <c:showVal val="0"/>
          <c:showCatName val="0"/>
          <c:showSerName val="0"/>
          <c:showPercent val="0"/>
          <c:showBubbleSize val="0"/>
        </c:dLbls>
        <c:marker val="1"/>
        <c:smooth val="0"/>
        <c:axId val="1711592096"/>
        <c:axId val="1711587776"/>
      </c:lineChart>
      <c:catAx>
        <c:axId val="17115920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1587776"/>
        <c:crosses val="autoZero"/>
        <c:auto val="1"/>
        <c:lblAlgn val="ctr"/>
        <c:lblOffset val="100"/>
        <c:noMultiLvlLbl val="0"/>
      </c:catAx>
      <c:valAx>
        <c:axId val="17115877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159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[MODI-3.xlsx]pv-n!PivotTable55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EV vs Fuel Cost Ratio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'pv-n'!$B$59</c:f>
              <c:strCache>
                <c:ptCount val="1"/>
                <c:pt idx="0">
                  <c:v>Average of fuel_price_usd_per_liter</c:v>
                </c:pt>
              </c:strCache>
            </c:strRef>
          </c:tx>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'pv-n'!$A$60:$A$64</c:f>
              <c:strCache>
                <c:ptCount val="5"/>
                <c:pt idx="0">
                  <c:v>APAC</c:v>
                </c:pt>
                <c:pt idx="1">
                  <c:v>Europe</c:v>
                </c:pt>
                <c:pt idx="2">
                  <c:v>North America</c:v>
                </c:pt>
                <c:pt idx="3">
                  <c:v>Oceania</c:v>
                </c:pt>
                <c:pt idx="4">
                  <c:v>South America</c:v>
                </c:pt>
              </c:strCache>
            </c:strRef>
          </c:cat>
          <c:val>
            <c:numRef>
              <c:f>'pv-n'!$B$60:$B$64</c:f>
              <c:numCache>
                <c:formatCode>0.00</c:formatCode>
                <c:ptCount val="5"/>
                <c:pt idx="0">
                  <c:v>1.21</c:v>
                </c:pt>
                <c:pt idx="1">
                  <c:v>1.7414285714285711</c:v>
                </c:pt>
                <c:pt idx="2">
                  <c:v>1.1299999999999999</c:v>
                </c:pt>
                <c:pt idx="3">
                  <c:v>1.32</c:v>
                </c:pt>
                <c:pt idx="4">
                  <c:v>1.17</c:v>
                </c:pt>
              </c:numCache>
            </c:numRef>
          </c:val>
          <c:extLst>
            <c:ext xmlns:c16="http://schemas.microsoft.com/office/drawing/2014/chart" uri="{C3380CC4-5D6E-409C-BE32-E72D297353CC}">
              <c16:uniqueId val="{00000000-C697-4B50-9B8C-2DE56F66F5BD}"/>
            </c:ext>
          </c:extLst>
        </c:ser>
        <c:ser>
          <c:idx val="1"/>
          <c:order val="1"/>
          <c:tx>
            <c:strRef>
              <c:f>'pv-n'!$C$59</c:f>
              <c:strCache>
                <c:ptCount val="1"/>
                <c:pt idx="0">
                  <c:v>Average of electricity_price_usd_per_kwh</c:v>
                </c:pt>
              </c:strCache>
            </c:strRef>
          </c:tx>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'pv-n'!$A$60:$A$64</c:f>
              <c:strCache>
                <c:ptCount val="5"/>
                <c:pt idx="0">
                  <c:v>APAC</c:v>
                </c:pt>
                <c:pt idx="1">
                  <c:v>Europe</c:v>
                </c:pt>
                <c:pt idx="2">
                  <c:v>North America</c:v>
                </c:pt>
                <c:pt idx="3">
                  <c:v>Oceania</c:v>
                </c:pt>
                <c:pt idx="4">
                  <c:v>South America</c:v>
                </c:pt>
              </c:strCache>
            </c:strRef>
          </c:cat>
          <c:val>
            <c:numRef>
              <c:f>'pv-n'!$C$60:$C$64</c:f>
              <c:numCache>
                <c:formatCode>0.00</c:formatCode>
                <c:ptCount val="5"/>
                <c:pt idx="0">
                  <c:v>0.12916666666666665</c:v>
                </c:pt>
                <c:pt idx="1">
                  <c:v>0.24614285714285708</c:v>
                </c:pt>
                <c:pt idx="2">
                  <c:v>0.13300000000000001</c:v>
                </c:pt>
                <c:pt idx="3">
                  <c:v>0.25800000000000001</c:v>
                </c:pt>
                <c:pt idx="4">
                  <c:v>0.13</c:v>
                </c:pt>
              </c:numCache>
            </c:numRef>
          </c:val>
          <c:extLst>
            <c:ext xmlns:c16="http://schemas.microsoft.com/office/drawing/2014/chart" uri="{C3380CC4-5D6E-409C-BE32-E72D297353CC}">
              <c16:uniqueId val="{00000001-C697-4B50-9B8C-2DE56F66F5BD}"/>
            </c:ext>
          </c:extLst>
        </c:ser>
        <c:dLbls>
          <c:showLegendKey val="0"/>
          <c:showVal val="0"/>
          <c:showCatName val="0"/>
          <c:showSerName val="0"/>
          <c:showPercent val="0"/>
          <c:showBubbleSize val="0"/>
        </c:dLbls>
        <c:gapWidth val="115"/>
        <c:overlap val="-20"/>
        <c:axId val="1711595456"/>
        <c:axId val="1711595936"/>
      </c:barChart>
      <c:catAx>
        <c:axId val="17115954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595936"/>
        <c:crosses val="autoZero"/>
        <c:auto val="1"/>
        <c:lblAlgn val="ctr"/>
        <c:lblOffset val="100"/>
        <c:noMultiLvlLbl val="0"/>
      </c:catAx>
      <c:valAx>
        <c:axId val="1711595936"/>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59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[MODI-3.xlsx]pv-n!PivotTable23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of electricity_price_usd_per_kwh</a:t>
            </a:r>
          </a:p>
        </c:rich>
      </c:tx>
      <c:layout>
        <c:manualLayout>
          <c:xMode val="edge"/>
          <c:yMode val="edge"/>
          <c:x val="0.22763188976377952"/>
          <c:y val="0.10546077573636629"/>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50656167979003"/>
          <c:y val="0.22161818314377368"/>
          <c:w val="0.71561307961504816"/>
          <c:h val="0.49292833187518226"/>
        </c:manualLayout>
      </c:layout>
      <c:lineChart>
        <c:grouping val="standard"/>
        <c:varyColors val="0"/>
        <c:ser>
          <c:idx val="0"/>
          <c:order val="0"/>
          <c:tx>
            <c:strRef>
              <c:f>'pv-n'!$B$68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'pv-n'!$A$69:$A$84</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'pv-n'!$B$69:$B$84</c:f>
              <c:numCache>
                <c:formatCode>"£"#,##0.00</c:formatCode>
                <c:ptCount val="16"/>
                <c:pt idx="0">
                  <c:v>0.13971959999999994</c:v>
                </c:pt>
                <c:pt idx="1">
                  <c:v>0.14331960000000013</c:v>
                </c:pt>
                <c:pt idx="2">
                  <c:v>0.14659960000000008</c:v>
                </c:pt>
                <c:pt idx="3">
                  <c:v>0.15051959999999998</c:v>
                </c:pt>
                <c:pt idx="4">
                  <c:v>0.15415999999999994</c:v>
                </c:pt>
                <c:pt idx="5">
                  <c:v>0.15715999999999994</c:v>
                </c:pt>
                <c:pt idx="6">
                  <c:v>0.15880000000000002</c:v>
                </c:pt>
                <c:pt idx="7">
                  <c:v>0.16048000000000004</c:v>
                </c:pt>
                <c:pt idx="8">
                  <c:v>0.16212000000000018</c:v>
                </c:pt>
                <c:pt idx="9">
                  <c:v>0.16412000000000007</c:v>
                </c:pt>
                <c:pt idx="10">
                  <c:v>0.17308000000000007</c:v>
                </c:pt>
                <c:pt idx="11">
                  <c:v>0.18856000000000001</c:v>
                </c:pt>
                <c:pt idx="12">
                  <c:v>0.20224320000000007</c:v>
                </c:pt>
                <c:pt idx="13">
                  <c:v>0.20688319999999982</c:v>
                </c:pt>
                <c:pt idx="14">
                  <c:v>0.20404000000000003</c:v>
                </c:pt>
                <c:pt idx="15">
                  <c:v>0.20031999999999997</c:v>
                </c:pt>
              </c:numCache>
            </c:numRef>
          </c:val>
          <c:smooth val="0"/>
          <c:extLst>
            <c:ext xmlns:c16="http://schemas.microsoft.com/office/drawing/2014/chart" uri="{C3380CC4-5D6E-409C-BE32-E72D297353CC}">
              <c16:uniqueId val="{00000000-C947-4E8F-90E2-A12990D4EFC2}"/>
            </c:ext>
          </c:extLst>
        </c:ser>
        <c:dLbls>
          <c:showLegendKey val="0"/>
          <c:showVal val="0"/>
          <c:showCatName val="0"/>
          <c:showSerName val="0"/>
          <c:showPercent val="0"/>
          <c:showBubbleSize val="0"/>
        </c:dLbls>
        <c:marker val="1"/>
        <c:smooth val="0"/>
        <c:axId val="623939056"/>
        <c:axId val="623933296"/>
      </c:lineChart>
      <c:catAx>
        <c:axId val="623939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3933296"/>
        <c:crosses val="autoZero"/>
        <c:auto val="1"/>
        <c:lblAlgn val="ctr"/>
        <c:lblOffset val="100"/>
        <c:noMultiLvlLbl val="0"/>
      </c:catAx>
      <c:valAx>
        <c:axId val="6239332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393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[MODI-3.xlsx]pv-n!PivotTable29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'pv-n'!$B$124</c:f>
              <c:strCache>
                <c:ptCount val="1"/>
                <c:pt idx="0">
                  <c:v>Total</c:v>
                </c:pt>
              </c:strCache>
            </c:strRef>
          </c:tx>
          <c:spPr>
            <a:solidFill>
              <a:schemeClr val="accent1"/>
            </a:solidFill>
            <a:ln>
              <a:noFill/>
            </a:ln>
            <a:effectLst/>
            <a:sp3d/>
          </c:spPr>
          <c:cat>
            <c:strRef>
              <c:f>'pv-n'!$A$125:$A$130</c:f>
              <c:strCache>
                <c:ptCount val="5"/>
                <c:pt idx="0">
                  <c:v>Norway</c:v>
                </c:pt>
                <c:pt idx="1">
                  <c:v>Switzerland</c:v>
                </c:pt>
                <c:pt idx="2">
                  <c:v>Portugal</c:v>
                </c:pt>
                <c:pt idx="3">
                  <c:v>Sweden</c:v>
                </c:pt>
                <c:pt idx="4">
                  <c:v>Austria</c:v>
                </c:pt>
              </c:strCache>
            </c:strRef>
          </c:cat>
          <c:val>
            <c:numRef>
              <c:f>'pv-n'!$B$125:$B$130</c:f>
              <c:numCache>
                <c:formatCode>General</c:formatCode>
                <c:ptCount val="5"/>
                <c:pt idx="0">
                  <c:v>8.7749999999999968</c:v>
                </c:pt>
                <c:pt idx="1">
                  <c:v>14.668750000000005</c:v>
                </c:pt>
                <c:pt idx="2">
                  <c:v>16.29999999999999</c:v>
                </c:pt>
                <c:pt idx="3">
                  <c:v>17.106250000000014</c:v>
                </c:pt>
                <c:pt idx="4">
                  <c:v>22.224999999999994</c:v>
                </c:pt>
              </c:numCache>
            </c:numRef>
          </c:val>
          <c:extLst>
            <c:ext xmlns:c16="http://schemas.microsoft.com/office/drawing/2014/chart" uri="{C3380CC4-5D6E-409C-BE32-E72D297353CC}">
              <c16:uniqueId val="{00000000-A837-4955-A436-E852F69DD583}"/>
            </c:ext>
          </c:extLst>
        </c:ser>
        <c:dLbls>
          <c:showLegendKey val="0"/>
          <c:showVal val="0"/>
          <c:showCatName val="0"/>
          <c:showSerName val="0"/>
          <c:showPercent val="0"/>
          <c:showBubbleSize val="0"/>
        </c:dLbls>
        <c:axId val="2019837552"/>
        <c:axId val="2019822192"/>
        <c:axId val="0"/>
      </c:area3DChart>
      <c:catAx>
        <c:axId val="2019837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22192"/>
        <c:crosses val="autoZero"/>
        <c:auto val="1"/>
        <c:lblAlgn val="ctr"/>
        <c:lblOffset val="100"/>
        <c:noMultiLvlLbl val="0"/>
      </c:catAx>
      <c:valAx>
        <c:axId val="201982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375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[MODI-3.xlsx]pv-n!PivotTable22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'pv-n'!$B$105</c:f>
              <c:strCache>
                <c:ptCount val="1"/>
                <c:pt idx="0">
                  <c:v>Total</c:v>
                </c:pt>
              </c:strCache>
            </c:strRef>
          </c:tx>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cat>
            <c:strRef>
              <c:f>'pv-n'!$A$106:$A$122</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'pv-n'!$B$106:$B$122</c:f>
              <c:numCache>
                <c:formatCode>General</c:formatCode>
                <c:ptCount val="16"/>
                <c:pt idx="0">
                  <c:v>176.74000000000004</c:v>
                </c:pt>
                <c:pt idx="1">
                  <c:v>179.67200000000003</c:v>
                </c:pt>
                <c:pt idx="2">
                  <c:v>183.55200000000002</c:v>
                </c:pt>
                <c:pt idx="3">
                  <c:v>186.91599999999994</c:v>
                </c:pt>
                <c:pt idx="4">
                  <c:v>190.40000000000012</c:v>
                </c:pt>
                <c:pt idx="5">
                  <c:v>193.94799999999998</c:v>
                </c:pt>
                <c:pt idx="6">
                  <c:v>197.86799999999997</c:v>
                </c:pt>
                <c:pt idx="7">
                  <c:v>202.04400000000001</c:v>
                </c:pt>
                <c:pt idx="8">
                  <c:v>204.76</c:v>
                </c:pt>
                <c:pt idx="9">
                  <c:v>198.1640000000001</c:v>
                </c:pt>
                <c:pt idx="10">
                  <c:v>192.50000000000009</c:v>
                </c:pt>
                <c:pt idx="11">
                  <c:v>189.51200000000006</c:v>
                </c:pt>
                <c:pt idx="12">
                  <c:v>192.22800000000012</c:v>
                </c:pt>
                <c:pt idx="13">
                  <c:v>192.47200000000004</c:v>
                </c:pt>
                <c:pt idx="14">
                  <c:v>187.95599999999999</c:v>
                </c:pt>
                <c:pt idx="15">
                  <c:v>184.66000000000003</c:v>
                </c:pt>
              </c:numCache>
            </c:numRef>
          </c:val>
          <c:extLst>
            <c:ext xmlns:c16="http://schemas.microsoft.com/office/drawing/2014/chart" uri="{C3380CC4-5D6E-409C-BE32-E72D297353CC}">
              <c16:uniqueId val="{00000000-B314-4839-96F9-E2058570050B}"/>
            </c:ext>
          </c:extLst>
        </c:ser>
        <c:dLbls>
          <c:showLegendKey val="0"/>
          <c:showVal val="0"/>
          <c:showCatName val="0"/>
          <c:showSerName val="0"/>
          <c:showPercent val="0"/>
          <c:showBubbleSize val="0"/>
        </c:dLbls>
        <c:axId val="2019849552"/>
        <c:axId val="2019841872"/>
        <c:axId val="1695283376"/>
      </c:area3DChart>
      <c:catAx>
        <c:axId val="2019849552"/>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9841872"/>
        <c:crosses val="autoZero"/>
        <c:auto val="1"/>
        <c:lblAlgn val="ctr"/>
        <c:lblOffset val="100"/>
        <c:noMultiLvlLbl val="0"/>
      </c:catAx>
      <c:valAx>
        <c:axId val="20198418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9849552"/>
        <c:crosses val="autoZero"/>
        <c:crossBetween val="midCat"/>
      </c:valAx>
      <c:serAx>
        <c:axId val="1695283376"/>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98418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[MODI-3.xlsx]pv-n!PivotTable52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'pv-n'!$B$132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5D-4CEC-A0D0-6796255DB1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5D-4CEC-A0D0-6796255DB1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5D-4CEC-A0D0-6796255DB1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5D-4CEC-A0D0-6796255DB1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35D-4CEC-A0D0-6796255DB146}"/>
              </c:ext>
            </c:extLst>
          </c:dPt>
          <c:cat>
            <c:strRef>
              <c:f>'pv-n'!$A$133:$A$137</c:f>
              <c:strCache>
                <c:ptCount val="5"/>
                <c:pt idx="0">
                  <c:v>APAC</c:v>
                </c:pt>
                <c:pt idx="1">
                  <c:v>Europe</c:v>
                </c:pt>
                <c:pt idx="2">
                  <c:v>North America</c:v>
                </c:pt>
                <c:pt idx="3">
                  <c:v>Oceania</c:v>
                </c:pt>
                <c:pt idx="4">
                  <c:v>South America</c:v>
                </c:pt>
              </c:strCache>
            </c:strRef>
          </c:cat>
          <c:val>
            <c:numRef>
              <c:f>'pv-n'!$B$133:$B$137</c:f>
              <c:numCache>
                <c:formatCode>0</c:formatCode>
                <c:ptCount val="5"/>
                <c:pt idx="0">
                  <c:v>260.95937499999968</c:v>
                </c:pt>
                <c:pt idx="1">
                  <c:v>57.874999999999943</c:v>
                </c:pt>
                <c:pt idx="2">
                  <c:v>703.32500000000016</c:v>
                </c:pt>
                <c:pt idx="3">
                  <c:v>90.899999999999991</c:v>
                </c:pt>
                <c:pt idx="4">
                  <c:v>194.04375000000005</c:v>
                </c:pt>
              </c:numCache>
            </c:numRef>
          </c:val>
          <c:extLst>
            <c:ext xmlns:c16="http://schemas.microsoft.com/office/drawing/2014/chart" uri="{C3380CC4-5D6E-409C-BE32-E72D297353CC}">
              <c16:uniqueId val="{00000000-7A83-416C-8C30-D317D9D2017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[MODI-3.xlsx]pv-n!PivotTable41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53087869157744"/>
          <c:y val="0.20622799034542794"/>
          <c:w val="0.46372190622701726"/>
          <c:h val="0.38684973423548186"/>
        </c:manualLayout>
      </c:layout>
      <c:barChart>
        <c:barDir val="col"/>
        <c:grouping val="clustered"/>
        <c:varyColors val="0"/>
        <c:ser>
          <c:idx val="0"/>
          <c:order val="0"/>
          <c:tx>
            <c:strRef>
              <c:f>'pv-n'!$B$198</c:f>
              <c:strCache>
                <c:ptCount val="1"/>
                <c:pt idx="0">
                  <c:v>Sum of co2_emissions_transport_mt</c:v>
                </c:pt>
              </c:strCache>
            </c:strRef>
          </c:tx>
          <c:spPr>
            <a:solidFill>
              <a:schemeClr val="accent1"/>
            </a:solidFill>
            <a:ln>
              <a:noFill/>
            </a:ln>
            <a:effectLst/>
          </c:spPr>
          <c:invertIfNegative val="0"/>
          <c:cat>
            <c:strRef>
              <c:f>'pv-n'!$A$199:$A$204</c:f>
              <c:strCache>
                <c:ptCount val="5"/>
                <c:pt idx="0">
                  <c:v>APAC</c:v>
                </c:pt>
                <c:pt idx="1">
                  <c:v>Europe</c:v>
                </c:pt>
                <c:pt idx="2">
                  <c:v>North America</c:v>
                </c:pt>
                <c:pt idx="3">
                  <c:v>Oceania</c:v>
                </c:pt>
                <c:pt idx="4">
                  <c:v>South America</c:v>
                </c:pt>
              </c:strCache>
            </c:strRef>
          </c:cat>
          <c:val>
            <c:numRef>
              <c:f>'pv-n'!$B$199:$B$204</c:f>
              <c:numCache>
                <c:formatCode>General</c:formatCode>
                <c:ptCount val="5"/>
                <c:pt idx="0">
                  <c:v>75156.299999999901</c:v>
                </c:pt>
                <c:pt idx="1">
                  <c:v>38891.999999999964</c:v>
                </c:pt>
                <c:pt idx="2">
                  <c:v>101278.80000000002</c:v>
                </c:pt>
                <c:pt idx="3">
                  <c:v>4363.2</c:v>
                </c:pt>
                <c:pt idx="4">
                  <c:v>9314.1000000000022</c:v>
                </c:pt>
              </c:numCache>
            </c:numRef>
          </c:val>
          <c:extLst>
            <c:ext xmlns:c16="http://schemas.microsoft.com/office/drawing/2014/chart" uri="{C3380CC4-5D6E-409C-BE32-E72D297353CC}">
              <c16:uniqueId val="{00000000-B744-4150-8870-C81E065448E5}"/>
            </c:ext>
          </c:extLst>
        </c:ser>
        <c:ser>
          <c:idx val="1"/>
          <c:order val="1"/>
          <c:tx>
            <c:strRef>
              <c:f>'pv-n'!$C$198</c:f>
              <c:strCache>
                <c:ptCount val="1"/>
                <c:pt idx="0">
                  <c:v>Sum of ev_growth_rate_yoy</c:v>
                </c:pt>
              </c:strCache>
            </c:strRef>
          </c:tx>
          <c:spPr>
            <a:solidFill>
              <a:schemeClr val="accent2"/>
            </a:solidFill>
            <a:ln>
              <a:noFill/>
            </a:ln>
            <a:effectLst/>
          </c:spPr>
          <c:invertIfNegative val="0"/>
          <c:cat>
            <c:strRef>
              <c:f>'pv-n'!$A$199:$A$204</c:f>
              <c:strCache>
                <c:ptCount val="5"/>
                <c:pt idx="0">
                  <c:v>APAC</c:v>
                </c:pt>
                <c:pt idx="1">
                  <c:v>Europe</c:v>
                </c:pt>
                <c:pt idx="2">
                  <c:v>North America</c:v>
                </c:pt>
                <c:pt idx="3">
                  <c:v>Oceania</c:v>
                </c:pt>
                <c:pt idx="4">
                  <c:v>South America</c:v>
                </c:pt>
              </c:strCache>
            </c:strRef>
          </c:cat>
          <c:val>
            <c:numRef>
              <c:f>'pv-n'!$C$199:$C$204</c:f>
              <c:numCache>
                <c:formatCode>General</c:formatCode>
                <c:ptCount val="5"/>
                <c:pt idx="0">
                  <c:v>20217.519999999993</c:v>
                </c:pt>
                <c:pt idx="1">
                  <c:v>42041.350000000013</c:v>
                </c:pt>
                <c:pt idx="2">
                  <c:v>7674.7899999999981</c:v>
                </c:pt>
                <c:pt idx="3">
                  <c:v>3556.7099999999996</c:v>
                </c:pt>
                <c:pt idx="4">
                  <c:v>3313.1800000000007</c:v>
                </c:pt>
              </c:numCache>
            </c:numRef>
          </c:val>
          <c:extLst>
            <c:ext xmlns:c16="http://schemas.microsoft.com/office/drawing/2014/chart" uri="{C3380CC4-5D6E-409C-BE32-E72D297353CC}">
              <c16:uniqueId val="{00000001-B744-4150-8870-C81E065448E5}"/>
            </c:ext>
          </c:extLst>
        </c:ser>
        <c:dLbls>
          <c:showLegendKey val="0"/>
          <c:showVal val="0"/>
          <c:showCatName val="0"/>
          <c:showSerName val="0"/>
          <c:showPercent val="0"/>
          <c:showBubbleSize val="0"/>
        </c:dLbls>
        <c:gapWidth val="219"/>
        <c:overlap val="-27"/>
        <c:axId val="2019855312"/>
        <c:axId val="2019854832"/>
      </c:barChart>
      <c:catAx>
        <c:axId val="201985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54832"/>
        <c:crosses val="autoZero"/>
        <c:auto val="1"/>
        <c:lblAlgn val="ctr"/>
        <c:lblOffset val="100"/>
        <c:noMultiLvlLbl val="0"/>
      </c:catAx>
      <c:valAx>
        <c:axId val="201985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5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[MODI-3.xlsx]pv-n!PivotTable53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'pv-n'!$B$250</c:f>
              <c:strCache>
                <c:ptCount val="1"/>
                <c:pt idx="0">
                  <c:v>Total</c:v>
                </c:pt>
              </c:strCache>
            </c:strRef>
          </c:tx>
          <c:spPr>
            <a:solidFill>
              <a:schemeClr val="accent1"/>
            </a:solidFill>
            <a:ln>
              <a:noFill/>
            </a:ln>
            <a:effectLst/>
          </c:spPr>
          <c:invertIfNegative val="0"/>
          <c:cat>
            <c:strRef>
              <c:f>'pv-n'!$A$251:$A$256</c:f>
              <c:strCache>
                <c:ptCount val="5"/>
                <c:pt idx="0">
                  <c:v>Canada</c:v>
                </c:pt>
                <c:pt idx="1">
                  <c:v>China</c:v>
                </c:pt>
                <c:pt idx="2">
                  <c:v>France</c:v>
                </c:pt>
                <c:pt idx="3">
                  <c:v>South Korea</c:v>
                </c:pt>
                <c:pt idx="4">
                  <c:v>United States</c:v>
                </c:pt>
              </c:strCache>
            </c:strRef>
          </c:cat>
          <c:val>
            <c:numRef>
              <c:f>'pv-n'!$B$251:$B$256</c:f>
              <c:numCache>
                <c:formatCode>_-[$$-409]* #,##0.00_ ;_-[$$-409]* \-#,##0.00\ ;_-[$$-409]* "-"??_ ;_-@_ </c:formatCode>
                <c:ptCount val="5"/>
                <c:pt idx="0">
                  <c:v>5012</c:v>
                </c:pt>
                <c:pt idx="1">
                  <c:v>8615</c:v>
                </c:pt>
                <c:pt idx="2">
                  <c:v>6161</c:v>
                </c:pt>
                <c:pt idx="3">
                  <c:v>5367</c:v>
                </c:pt>
                <c:pt idx="4">
                  <c:v>7450</c:v>
                </c:pt>
              </c:numCache>
            </c:numRef>
          </c:val>
          <c:extLst>
            <c:ext xmlns:c16="http://schemas.microsoft.com/office/drawing/2014/chart" uri="{C3380CC4-5D6E-409C-BE32-E72D297353CC}">
              <c16:uniqueId val="{00000000-CB59-457C-8D20-668472A17ABE}"/>
            </c:ext>
          </c:extLst>
        </c:ser>
        <c:dLbls>
          <c:showLegendKey val="0"/>
          <c:showVal val="0"/>
          <c:showCatName val="0"/>
          <c:showSerName val="0"/>
          <c:showPercent val="0"/>
          <c:showBubbleSize val="0"/>
        </c:dLbls>
        <c:gapWidth val="182"/>
        <c:axId val="2019860592"/>
        <c:axId val="2019858192"/>
      </c:barChart>
      <c:catAx>
        <c:axId val="201986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58192"/>
        <c:crosses val="autoZero"/>
        <c:auto val="1"/>
        <c:lblAlgn val="ctr"/>
        <c:lblOffset val="100"/>
        <c:noMultiLvlLbl val="0"/>
      </c:catAx>
      <c:valAx>
        <c:axId val="2019858192"/>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6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[MODI-3.xlsx]pv-n!PivotTable51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'pv-n'!$B$259</c:f>
              <c:strCache>
                <c:ptCount val="1"/>
                <c:pt idx="0">
                  <c:v>Average of ev_growth_rate_yoy</c:v>
                </c:pt>
              </c:strCache>
            </c:strRef>
          </c:tx>
          <c:spPr>
            <a:solidFill>
              <a:schemeClr val="accent1"/>
            </a:solidFill>
            <a:ln>
              <a:noFill/>
            </a:ln>
            <a:effectLst/>
          </c:spPr>
          <c:invertIfNegative val="0"/>
          <c:cat>
            <c:strRef>
              <c:f>'pv-n'!$A$260:$A$276</c:f>
              <c:strCache>
                <c:ptCount val="16"/>
                <c:pt idx="0">
                  <c:v>2010</c:v>
                </c:pt>
                <c:pt idx="1">
                  <c:v>2011</c:v>
                </c:pt>
                <c:pt idx="2">
                  <c:v>2012</c:v>
                </c:pt>
                <c:pt idx="3">
                  <c:v>2013</c:v>
                </c:pt>
                <c:pt idx="4">
                  <c:v>2025</c:v>
                </c:pt>
                <c:pt idx="5">
                  <c:v>2014</c:v>
                </c:pt>
                <c:pt idx="6">
                  <c:v>2024</c:v>
                </c:pt>
                <c:pt idx="7">
                  <c:v>2015</c:v>
                </c:pt>
                <c:pt idx="8">
                  <c:v>2023</c:v>
                </c:pt>
                <c:pt idx="9">
                  <c:v>2016</c:v>
                </c:pt>
                <c:pt idx="10">
                  <c:v>2017</c:v>
                </c:pt>
                <c:pt idx="11">
                  <c:v>2018</c:v>
                </c:pt>
                <c:pt idx="12">
                  <c:v>2019</c:v>
                </c:pt>
                <c:pt idx="13">
                  <c:v>2022</c:v>
                </c:pt>
                <c:pt idx="14">
                  <c:v>2021</c:v>
                </c:pt>
                <c:pt idx="15">
                  <c:v>2020</c:v>
                </c:pt>
              </c:strCache>
            </c:strRef>
          </c:cat>
          <c:val>
            <c:numRef>
              <c:f>'pv-n'!$B$260:$B$276</c:f>
              <c:numCache>
                <c:formatCode>0.00</c:formatCode>
                <c:ptCount val="16"/>
                <c:pt idx="0">
                  <c:v>0</c:v>
                </c:pt>
                <c:pt idx="1">
                  <c:v>151.31239999999994</c:v>
                </c:pt>
                <c:pt idx="2">
                  <c:v>66.81253333333332</c:v>
                </c:pt>
                <c:pt idx="3">
                  <c:v>94.74706666666664</c:v>
                </c:pt>
                <c:pt idx="4">
                  <c:v>21.801733333333324</c:v>
                </c:pt>
                <c:pt idx="5">
                  <c:v>80.194800000000001</c:v>
                </c:pt>
                <c:pt idx="6">
                  <c:v>25.086266666666678</c:v>
                </c:pt>
                <c:pt idx="7">
                  <c:v>58.534399999999998</c:v>
                </c:pt>
                <c:pt idx="8">
                  <c:v>51.470933333333321</c:v>
                </c:pt>
                <c:pt idx="9">
                  <c:v>45.379866666666665</c:v>
                </c:pt>
                <c:pt idx="10">
                  <c:v>64.603200000000015</c:v>
                </c:pt>
                <c:pt idx="11">
                  <c:v>45.342266666666653</c:v>
                </c:pt>
                <c:pt idx="12">
                  <c:v>51.119733333333336</c:v>
                </c:pt>
                <c:pt idx="13">
                  <c:v>84.866533333333322</c:v>
                </c:pt>
                <c:pt idx="14">
                  <c:v>107.28693333333334</c:v>
                </c:pt>
                <c:pt idx="15">
                  <c:v>75.48866666666666</c:v>
                </c:pt>
              </c:numCache>
            </c:numRef>
          </c:val>
          <c:extLst>
            <c:ext xmlns:c16="http://schemas.microsoft.com/office/drawing/2014/chart" uri="{C3380CC4-5D6E-409C-BE32-E72D297353CC}">
              <c16:uniqueId val="{00000000-4D11-4E39-97F7-9EC3774E75FD}"/>
            </c:ext>
          </c:extLst>
        </c:ser>
        <c:dLbls>
          <c:showLegendKey val="0"/>
          <c:showVal val="0"/>
          <c:showCatName val="0"/>
          <c:showSerName val="0"/>
          <c:showPercent val="0"/>
          <c:showBubbleSize val="0"/>
        </c:dLbls>
        <c:gapWidth val="219"/>
        <c:axId val="2019906672"/>
        <c:axId val="2019905712"/>
      </c:barChart>
      <c:lineChart>
        <c:grouping val="standard"/>
        <c:varyColors val="0"/>
        <c:ser>
          <c:idx val="1"/>
          <c:order val="1"/>
          <c:tx>
            <c:strRef>
              <c:f>'pv-n'!$C$259</c:f>
              <c:strCache>
                <c:ptCount val="1"/>
                <c:pt idx="0">
                  <c:v>Average of ev_subsidy_usd</c:v>
                </c:pt>
              </c:strCache>
            </c:strRef>
          </c:tx>
          <c:spPr>
            <a:ln w="28575" cap="rnd">
              <a:solidFill>
                <a:schemeClr val="accent2"/>
              </a:solidFill>
              <a:round/>
            </a:ln>
            <a:effectLst/>
          </c:spPr>
          <c:marker>
            <c:symbol val="none"/>
          </c:marker>
          <c:cat>
            <c:strRef>
              <c:f>'pv-n'!$A$260:$A$276</c:f>
              <c:strCache>
                <c:ptCount val="16"/>
                <c:pt idx="0">
                  <c:v>2010</c:v>
                </c:pt>
                <c:pt idx="1">
                  <c:v>2011</c:v>
                </c:pt>
                <c:pt idx="2">
                  <c:v>2012</c:v>
                </c:pt>
                <c:pt idx="3">
                  <c:v>2013</c:v>
                </c:pt>
                <c:pt idx="4">
                  <c:v>2025</c:v>
                </c:pt>
                <c:pt idx="5">
                  <c:v>2014</c:v>
                </c:pt>
                <c:pt idx="6">
                  <c:v>2024</c:v>
                </c:pt>
                <c:pt idx="7">
                  <c:v>2015</c:v>
                </c:pt>
                <c:pt idx="8">
                  <c:v>2023</c:v>
                </c:pt>
                <c:pt idx="9">
                  <c:v>2016</c:v>
                </c:pt>
                <c:pt idx="10">
                  <c:v>2017</c:v>
                </c:pt>
                <c:pt idx="11">
                  <c:v>2018</c:v>
                </c:pt>
                <c:pt idx="12">
                  <c:v>2019</c:v>
                </c:pt>
                <c:pt idx="13">
                  <c:v>2022</c:v>
                </c:pt>
                <c:pt idx="14">
                  <c:v>2021</c:v>
                </c:pt>
                <c:pt idx="15">
                  <c:v>2020</c:v>
                </c:pt>
              </c:strCache>
            </c:strRef>
          </c:cat>
          <c:val>
            <c:numRef>
              <c:f>'pv-n'!$C$260:$C$276</c:f>
              <c:numCache>
                <c:formatCode>_-[$$-409]* #,##0.00_ ;_-[$$-409]* \-#,##0.00\ ;_-[$$-409]* "-"??_ ;_-@_ </c:formatCode>
                <c:ptCount val="16"/>
                <c:pt idx="0">
                  <c:v>1318.64</c:v>
                </c:pt>
                <c:pt idx="1">
                  <c:v>1717.32</c:v>
                </c:pt>
                <c:pt idx="2">
                  <c:v>2112.16</c:v>
                </c:pt>
                <c:pt idx="3">
                  <c:v>2415.7199999999998</c:v>
                </c:pt>
                <c:pt idx="4">
                  <c:v>2689.2</c:v>
                </c:pt>
                <c:pt idx="5">
                  <c:v>2711.48</c:v>
                </c:pt>
                <c:pt idx="6">
                  <c:v>2776.28</c:v>
                </c:pt>
                <c:pt idx="7">
                  <c:v>2983.24</c:v>
                </c:pt>
                <c:pt idx="8">
                  <c:v>3179.56</c:v>
                </c:pt>
                <c:pt idx="9">
                  <c:v>3182.92</c:v>
                </c:pt>
                <c:pt idx="10">
                  <c:v>3333.56</c:v>
                </c:pt>
                <c:pt idx="11">
                  <c:v>3482.52</c:v>
                </c:pt>
                <c:pt idx="12">
                  <c:v>3573.4</c:v>
                </c:pt>
                <c:pt idx="13">
                  <c:v>3603.32</c:v>
                </c:pt>
                <c:pt idx="14">
                  <c:v>3715.56</c:v>
                </c:pt>
                <c:pt idx="15">
                  <c:v>3780.16</c:v>
                </c:pt>
              </c:numCache>
            </c:numRef>
          </c:val>
          <c:smooth val="0"/>
          <c:extLst>
            <c:ext xmlns:c16="http://schemas.microsoft.com/office/drawing/2014/chart" uri="{C3380CC4-5D6E-409C-BE32-E72D297353CC}">
              <c16:uniqueId val="{00000001-4D11-4E39-97F7-9EC3774E75FD}"/>
            </c:ext>
          </c:extLst>
        </c:ser>
        <c:dLbls>
          <c:showLegendKey val="0"/>
          <c:showVal val="0"/>
          <c:showCatName val="0"/>
          <c:showSerName val="0"/>
          <c:showPercent val="0"/>
          <c:showBubbleSize val="0"/>
        </c:dLbls>
        <c:marker val="1"/>
        <c:smooth val="0"/>
        <c:axId val="2019891312"/>
        <c:axId val="2019896112"/>
      </c:lineChart>
      <c:catAx>
        <c:axId val="201989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96112"/>
        <c:crosses val="autoZero"/>
        <c:auto val="1"/>
        <c:lblAlgn val="ctr"/>
        <c:lblOffset val="100"/>
        <c:noMultiLvlLbl val="0"/>
      </c:catAx>
      <c:valAx>
        <c:axId val="201989611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91312"/>
        <c:crosses val="autoZero"/>
        <c:crossBetween val="between"/>
      </c:valAx>
      <c:valAx>
        <c:axId val="2019905712"/>
        <c:scaling>
          <c:orientation val="minMax"/>
        </c:scaling>
        <c:delete val="0"/>
        <c:axPos val="t"/>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906672"/>
        <c:crosses val="max"/>
        <c:crossBetween val="between"/>
      </c:valAx>
      <c:catAx>
        <c:axId val="2019906672"/>
        <c:scaling>
          <c:orientation val="minMax"/>
        </c:scaling>
        <c:delete val="1"/>
        <c:axPos val="l"/>
        <c:numFmt formatCode="General" sourceLinked="1"/>
        <c:majorTickMark val="out"/>
        <c:minorTickMark val="none"/>
        <c:tickLblPos val="nextTo"/>
        <c:crossAx val="20199057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[MODI-3.xlsx]pv-n!PivotTable60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'pv-n'!$B$328</c:f>
              <c:strCache>
                <c:ptCount val="1"/>
                <c:pt idx="0">
                  <c:v>Average of ev_market_share</c:v>
                </c:pt>
              </c:strCache>
            </c:strRef>
          </c:tx>
          <c:spPr>
            <a:solidFill>
              <a:schemeClr val="accent1"/>
            </a:solidFill>
            <a:ln>
              <a:noFill/>
            </a:ln>
            <a:effectLst/>
          </c:spPr>
          <c:invertIfNegative val="0"/>
          <c:cat>
            <c:strRef>
              <c:f>'pv-n'!$A$329:$A$338</c:f>
              <c:strCache>
                <c:ptCount val="10"/>
                <c:pt idx="0">
                  <c:v>Belgium</c:v>
                </c:pt>
                <c:pt idx="1">
                  <c:v>China</c:v>
                </c:pt>
                <c:pt idx="2">
                  <c:v>France</c:v>
                </c:pt>
                <c:pt idx="3">
                  <c:v>Germany</c:v>
                </c:pt>
                <c:pt idx="4">
                  <c:v>Netherlands</c:v>
                </c:pt>
                <c:pt idx="5">
                  <c:v>Norway</c:v>
                </c:pt>
                <c:pt idx="6">
                  <c:v>Portugal</c:v>
                </c:pt>
                <c:pt idx="7">
                  <c:v>Sweden</c:v>
                </c:pt>
                <c:pt idx="8">
                  <c:v>Switzerland</c:v>
                </c:pt>
                <c:pt idx="9">
                  <c:v>United Kingdom</c:v>
                </c:pt>
              </c:strCache>
            </c:strRef>
          </c:cat>
          <c:val>
            <c:numRef>
              <c:f>'pv-n'!$B$329:$B$338</c:f>
              <c:numCache>
                <c:formatCode>0.00</c:formatCode>
                <c:ptCount val="10"/>
                <c:pt idx="0">
                  <c:v>8.116458333333334</c:v>
                </c:pt>
                <c:pt idx="1">
                  <c:v>9.0931250000000006</c:v>
                </c:pt>
                <c:pt idx="2">
                  <c:v>7.9316666666666658</c:v>
                </c:pt>
                <c:pt idx="3">
                  <c:v>9.90625</c:v>
                </c:pt>
                <c:pt idx="4">
                  <c:v>12.115</c:v>
                </c:pt>
                <c:pt idx="5">
                  <c:v>33.563958333333339</c:v>
                </c:pt>
                <c:pt idx="6">
                  <c:v>7.2925000000000004</c:v>
                </c:pt>
                <c:pt idx="7">
                  <c:v>17.401666666666667</c:v>
                </c:pt>
                <c:pt idx="8">
                  <c:v>8.2372916666666658</c:v>
                </c:pt>
                <c:pt idx="9">
                  <c:v>7.729166666666667</c:v>
                </c:pt>
              </c:numCache>
            </c:numRef>
          </c:val>
          <c:extLst>
            <c:ext xmlns:c16="http://schemas.microsoft.com/office/drawing/2014/chart" uri="{C3380CC4-5D6E-409C-BE32-E72D297353CC}">
              <c16:uniqueId val="{00000000-F027-4522-A7BF-2474C0C51BCF}"/>
            </c:ext>
          </c:extLst>
        </c:ser>
        <c:dLbls>
          <c:showLegendKey val="0"/>
          <c:showVal val="0"/>
          <c:showCatName val="0"/>
          <c:showSerName val="0"/>
          <c:showPercent val="0"/>
          <c:showBubbleSize val="0"/>
        </c:dLbls>
        <c:gapWidth val="219"/>
        <c:overlap val="-27"/>
        <c:axId val="2019898512"/>
        <c:axId val="2019908112"/>
      </c:barChart>
      <c:lineChart>
        <c:grouping val="standard"/>
        <c:varyColors val="0"/>
        <c:ser>
          <c:idx val="1"/>
          <c:order val="1"/>
          <c:tx>
            <c:strRef>
              <c:f>'pv-n'!$C$328</c:f>
              <c:strCache>
                <c:ptCount val="1"/>
                <c:pt idx="0">
                  <c:v>Sum of electricity_price_usd_per_kwh</c:v>
                </c:pt>
              </c:strCache>
            </c:strRef>
          </c:tx>
          <c:spPr>
            <a:ln w="28575" cap="rnd">
              <a:solidFill>
                <a:schemeClr val="accent2"/>
              </a:solidFill>
              <a:round/>
            </a:ln>
            <a:effectLst/>
          </c:spPr>
          <c:marker>
            <c:symbol val="none"/>
          </c:marker>
          <c:cat>
            <c:strRef>
              <c:f>'pv-n'!$A$329:$A$338</c:f>
              <c:strCache>
                <c:ptCount val="10"/>
                <c:pt idx="0">
                  <c:v>Belgium</c:v>
                </c:pt>
                <c:pt idx="1">
                  <c:v>China</c:v>
                </c:pt>
                <c:pt idx="2">
                  <c:v>France</c:v>
                </c:pt>
                <c:pt idx="3">
                  <c:v>Germany</c:v>
                </c:pt>
                <c:pt idx="4">
                  <c:v>Netherlands</c:v>
                </c:pt>
                <c:pt idx="5">
                  <c:v>Norway</c:v>
                </c:pt>
                <c:pt idx="6">
                  <c:v>Portugal</c:v>
                </c:pt>
                <c:pt idx="7">
                  <c:v>Sweden</c:v>
                </c:pt>
                <c:pt idx="8">
                  <c:v>Switzerland</c:v>
                </c:pt>
                <c:pt idx="9">
                  <c:v>United Kingdom</c:v>
                </c:pt>
              </c:strCache>
            </c:strRef>
          </c:cat>
          <c:val>
            <c:numRef>
              <c:f>'pv-n'!$C$329:$C$338</c:f>
              <c:numCache>
                <c:formatCode>0.00</c:formatCode>
                <c:ptCount val="10"/>
                <c:pt idx="0">
                  <c:v>13.148999999999994</c:v>
                </c:pt>
                <c:pt idx="1">
                  <c:v>3.9120000000000004</c:v>
                </c:pt>
                <c:pt idx="2">
                  <c:v>9.0809999999999977</c:v>
                </c:pt>
                <c:pt idx="3">
                  <c:v>15.756239999999991</c:v>
                </c:pt>
                <c:pt idx="4">
                  <c:v>11.399999999999995</c:v>
                </c:pt>
                <c:pt idx="5">
                  <c:v>5.4840000000000009</c:v>
                </c:pt>
                <c:pt idx="6">
                  <c:v>10.275000000000006</c:v>
                </c:pt>
                <c:pt idx="7">
                  <c:v>5.9280000000000008</c:v>
                </c:pt>
                <c:pt idx="8">
                  <c:v>9.147000000000002</c:v>
                </c:pt>
                <c:pt idx="9">
                  <c:v>11.498999999999999</c:v>
                </c:pt>
              </c:numCache>
            </c:numRef>
          </c:val>
          <c:smooth val="0"/>
          <c:extLst>
            <c:ext xmlns:c16="http://schemas.microsoft.com/office/drawing/2014/chart" uri="{C3380CC4-5D6E-409C-BE32-E72D297353CC}">
              <c16:uniqueId val="{00000001-F027-4522-A7BF-2474C0C51BCF}"/>
            </c:ext>
          </c:extLst>
        </c:ser>
        <c:dLbls>
          <c:showLegendKey val="0"/>
          <c:showVal val="0"/>
          <c:showCatName val="0"/>
          <c:showSerName val="0"/>
          <c:showPercent val="0"/>
          <c:showBubbleSize val="0"/>
        </c:dLbls>
        <c:marker val="1"/>
        <c:smooth val="0"/>
        <c:axId val="2019898512"/>
        <c:axId val="2019908112"/>
      </c:lineChart>
      <c:catAx>
        <c:axId val="201989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908112"/>
        <c:crosses val="autoZero"/>
        <c:auto val="1"/>
        <c:lblAlgn val="ctr"/>
        <c:lblOffset val="100"/>
        <c:noMultiLvlLbl val="0"/>
      </c:catAx>
      <c:valAx>
        <c:axId val="2019908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9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[MODI-3.xlsx]pv-n!PivotTable62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'pv-n'!$C$355</c:f>
              <c:strCache>
                <c:ptCount val="1"/>
                <c:pt idx="0">
                  <c:v>Average of EV Market Share (%)</c:v>
                </c:pt>
              </c:strCache>
            </c:strRef>
          </c:tx>
          <c:spPr>
            <a:solidFill>
              <a:schemeClr val="accent2"/>
            </a:solidFill>
            <a:ln>
              <a:noFill/>
            </a:ln>
            <a:effectLst/>
          </c:spPr>
          <c:cat>
            <c:strRef>
              <c:f>'pv-n'!$A$356:$A$365</c:f>
              <c:strCache>
                <c:ptCount val="10"/>
                <c:pt idx="0">
                  <c:v>Italy</c:v>
                </c:pt>
                <c:pt idx="1">
                  <c:v>Belgium</c:v>
                </c:pt>
                <c:pt idx="2">
                  <c:v>Germany</c:v>
                </c:pt>
                <c:pt idx="3">
                  <c:v>France</c:v>
                </c:pt>
                <c:pt idx="4">
                  <c:v>Austria</c:v>
                </c:pt>
                <c:pt idx="5">
                  <c:v>United Kingdom</c:v>
                </c:pt>
                <c:pt idx="6">
                  <c:v>Switzerland</c:v>
                </c:pt>
                <c:pt idx="7">
                  <c:v>Netherlands</c:v>
                </c:pt>
                <c:pt idx="8">
                  <c:v>Sweden</c:v>
                </c:pt>
                <c:pt idx="9">
                  <c:v>Norway</c:v>
                </c:pt>
              </c:strCache>
            </c:strRef>
          </c:cat>
          <c:val>
            <c:numRef>
              <c:f>'pv-n'!$C$356:$C$365</c:f>
              <c:numCache>
                <c:formatCode>0%</c:formatCode>
                <c:ptCount val="10"/>
                <c:pt idx="0">
                  <c:v>3.2428367056753858E-2</c:v>
                </c:pt>
                <c:pt idx="1">
                  <c:v>8.1165159955038244E-2</c:v>
                </c:pt>
                <c:pt idx="2">
                  <c:v>9.9066282841327638E-2</c:v>
                </c:pt>
                <c:pt idx="3">
                  <c:v>7.9310021259372296E-2</c:v>
                </c:pt>
                <c:pt idx="4">
                  <c:v>7.2784140610048245E-2</c:v>
                </c:pt>
                <c:pt idx="5">
                  <c:v>7.7293478107343744E-2</c:v>
                </c:pt>
                <c:pt idx="6">
                  <c:v>8.2373144058037015E-2</c:v>
                </c:pt>
                <c:pt idx="7">
                  <c:v>0.12115485933719211</c:v>
                </c:pt>
                <c:pt idx="8">
                  <c:v>0.17401992181428716</c:v>
                </c:pt>
                <c:pt idx="9">
                  <c:v>0.33563681024144015</c:v>
                </c:pt>
              </c:numCache>
            </c:numRef>
          </c:val>
          <c:extLst>
            <c:ext xmlns:c16="http://schemas.microsoft.com/office/drawing/2014/chart" uri="{C3380CC4-5D6E-409C-BE32-E72D297353CC}">
              <c16:uniqueId val="{00000001-47A5-41D6-8C2B-7A6D2879631A}"/>
            </c:ext>
          </c:extLst>
        </c:ser>
        <c:dLbls>
          <c:showLegendKey val="0"/>
          <c:showVal val="0"/>
          <c:showCatName val="0"/>
          <c:showSerName val="0"/>
          <c:showPercent val="0"/>
          <c:showBubbleSize val="0"/>
        </c:dLbls>
        <c:axId val="2019921072"/>
        <c:axId val="2019920592"/>
      </c:areaChart>
      <c:lineChart>
        <c:grouping val="stacked"/>
        <c:varyColors val="0"/>
        <c:ser>
          <c:idx val="0"/>
          <c:order val="0"/>
          <c:tx>
            <c:strRef>
              <c:f>'pv-n'!$B$355</c:f>
              <c:strCache>
                <c:ptCount val="1"/>
                <c:pt idx="0">
                  <c:v>Average of emission_regulation_score</c:v>
                </c:pt>
              </c:strCache>
            </c:strRef>
          </c:tx>
          <c:spPr>
            <a:ln w="28575" cap="rnd">
              <a:solidFill>
                <a:schemeClr val="accent1"/>
              </a:solidFill>
              <a:round/>
            </a:ln>
            <a:effectLst/>
          </c:spPr>
          <c:marker>
            <c:symbol val="none"/>
          </c:marker>
          <c:cat>
            <c:strRef>
              <c:f>'pv-n'!$A$356:$A$365</c:f>
              <c:strCache>
                <c:ptCount val="10"/>
                <c:pt idx="0">
                  <c:v>Italy</c:v>
                </c:pt>
                <c:pt idx="1">
                  <c:v>Belgium</c:v>
                </c:pt>
                <c:pt idx="2">
                  <c:v>Germany</c:v>
                </c:pt>
                <c:pt idx="3">
                  <c:v>France</c:v>
                </c:pt>
                <c:pt idx="4">
                  <c:v>Austria</c:v>
                </c:pt>
                <c:pt idx="5">
                  <c:v>United Kingdom</c:v>
                </c:pt>
                <c:pt idx="6">
                  <c:v>Switzerland</c:v>
                </c:pt>
                <c:pt idx="7">
                  <c:v>Netherlands</c:v>
                </c:pt>
                <c:pt idx="8">
                  <c:v>Sweden</c:v>
                </c:pt>
                <c:pt idx="9">
                  <c:v>Norway</c:v>
                </c:pt>
              </c:strCache>
            </c:strRef>
          </c:cat>
          <c:val>
            <c:numRef>
              <c:f>'pv-n'!$B$356:$B$365</c:f>
              <c:numCache>
                <c:formatCode>0</c:formatCode>
                <c:ptCount val="10"/>
                <c:pt idx="0">
                  <c:v>65.556249999999991</c:v>
                </c:pt>
                <c:pt idx="1">
                  <c:v>71.550000000000026</c:v>
                </c:pt>
                <c:pt idx="2">
                  <c:v>71.825000000000003</c:v>
                </c:pt>
                <c:pt idx="3">
                  <c:v>71.837499999999991</c:v>
                </c:pt>
                <c:pt idx="4">
                  <c:v>72.849999999999994</c:v>
                </c:pt>
                <c:pt idx="5">
                  <c:v>73.018749999999997</c:v>
                </c:pt>
                <c:pt idx="6">
                  <c:v>75.112500000000026</c:v>
                </c:pt>
                <c:pt idx="7">
                  <c:v>78.40000000000002</c:v>
                </c:pt>
                <c:pt idx="8">
                  <c:v>79.900000000000006</c:v>
                </c:pt>
                <c:pt idx="9">
                  <c:v>83.584615384615375</c:v>
                </c:pt>
              </c:numCache>
            </c:numRef>
          </c:val>
          <c:smooth val="0"/>
          <c:extLst>
            <c:ext xmlns:c16="http://schemas.microsoft.com/office/drawing/2014/chart" uri="{C3380CC4-5D6E-409C-BE32-E72D297353CC}">
              <c16:uniqueId val="{00000000-47A5-41D6-8C2B-7A6D2879631A}"/>
            </c:ext>
          </c:extLst>
        </c:ser>
        <c:dLbls>
          <c:showLegendKey val="0"/>
          <c:showVal val="0"/>
          <c:showCatName val="0"/>
          <c:showSerName val="0"/>
          <c:showPercent val="0"/>
          <c:showBubbleSize val="0"/>
        </c:dLbls>
        <c:marker val="1"/>
        <c:smooth val="0"/>
        <c:axId val="2019916272"/>
        <c:axId val="2019915792"/>
      </c:lineChart>
      <c:catAx>
        <c:axId val="201991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915792"/>
        <c:crosses val="autoZero"/>
        <c:auto val="1"/>
        <c:lblAlgn val="ctr"/>
        <c:lblOffset val="100"/>
        <c:noMultiLvlLbl val="0"/>
      </c:catAx>
      <c:valAx>
        <c:axId val="20199157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916272"/>
        <c:crosses val="autoZero"/>
        <c:crossBetween val="between"/>
      </c:valAx>
      <c:valAx>
        <c:axId val="201992059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921072"/>
        <c:crosses val="max"/>
        <c:crossBetween val="between"/>
      </c:valAx>
      <c:catAx>
        <c:axId val="2019921072"/>
        <c:scaling>
          <c:orientation val="minMax"/>
        </c:scaling>
        <c:delete val="1"/>
        <c:axPos val="b"/>
        <c:numFmt formatCode="General" sourceLinked="1"/>
        <c:majorTickMark val="out"/>
        <c:minorTickMark val="none"/>
        <c:tickLblPos val="nextTo"/>
        <c:crossAx val="20199205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[MODI-3.xlsx]pv-n!PivotTable63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'pv-n'!$C$373</c:f>
              <c:strCache>
                <c:ptCount val="1"/>
                <c:pt idx="0">
                  <c:v>Average of EV Market Share (%)</c:v>
                </c:pt>
              </c:strCache>
            </c:strRef>
          </c:tx>
          <c:spPr>
            <a:ln w="28575" cap="rnd">
              <a:solidFill>
                <a:schemeClr val="accent2"/>
              </a:solidFill>
              <a:round/>
            </a:ln>
            <a:effectLst/>
          </c:spPr>
          <c:marker>
            <c:symbol val="none"/>
          </c:marker>
          <c:cat>
            <c:strRef>
              <c:f>'pv-n'!$A$374:$A$390</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'pv-n'!$C$374:$C$390</c:f>
              <c:numCache>
                <c:formatCode>0%</c:formatCode>
                <c:ptCount val="16"/>
                <c:pt idx="0">
                  <c:v>2.8945696288335947E-4</c:v>
                </c:pt>
                <c:pt idx="1">
                  <c:v>1.3835383446082624E-3</c:v>
                </c:pt>
                <c:pt idx="2">
                  <c:v>2.455046714501976E-3</c:v>
                </c:pt>
                <c:pt idx="3">
                  <c:v>5.6790484696898104E-3</c:v>
                </c:pt>
                <c:pt idx="4">
                  <c:v>8.8927554242263541E-3</c:v>
                </c:pt>
                <c:pt idx="5">
                  <c:v>1.1487138007805554E-2</c:v>
                </c:pt>
                <c:pt idx="6">
                  <c:v>1.4164085504940711E-2</c:v>
                </c:pt>
                <c:pt idx="7">
                  <c:v>2.0637712295771181E-2</c:v>
                </c:pt>
                <c:pt idx="8">
                  <c:v>2.7719771934697029E-2</c:v>
                </c:pt>
                <c:pt idx="9">
                  <c:v>4.0675000825471916E-2</c:v>
                </c:pt>
                <c:pt idx="10">
                  <c:v>7.5827966923983026E-2</c:v>
                </c:pt>
                <c:pt idx="11">
                  <c:v>0.11809403690688643</c:v>
                </c:pt>
                <c:pt idx="12">
                  <c:v>0.14834577785408692</c:v>
                </c:pt>
                <c:pt idx="13">
                  <c:v>0.16023247704236751</c:v>
                </c:pt>
                <c:pt idx="14">
                  <c:v>0.17862185127236047</c:v>
                </c:pt>
                <c:pt idx="15">
                  <c:v>0.19801286976425614</c:v>
                </c:pt>
              </c:numCache>
            </c:numRef>
          </c:val>
          <c:smooth val="0"/>
          <c:extLst>
            <c:ext xmlns:c16="http://schemas.microsoft.com/office/drawing/2014/chart" uri="{C3380CC4-5D6E-409C-BE32-E72D297353CC}">
              <c16:uniqueId val="{00000001-93BD-4723-98C4-FD4F84EEBE7D}"/>
            </c:ext>
          </c:extLst>
        </c:ser>
        <c:dLbls>
          <c:showLegendKey val="0"/>
          <c:showVal val="0"/>
          <c:showCatName val="0"/>
          <c:showSerName val="0"/>
          <c:showPercent val="0"/>
          <c:showBubbleSize val="0"/>
        </c:dLbls>
        <c:marker val="1"/>
        <c:smooth val="0"/>
        <c:axId val="2019805872"/>
        <c:axId val="2019805392"/>
      </c:lineChart>
      <c:lineChart>
        <c:grouping val="standard"/>
        <c:varyColors val="0"/>
        <c:ser>
          <c:idx val="0"/>
          <c:order val="0"/>
          <c:tx>
            <c:strRef>
              <c:f>'pv-n'!$B$373</c:f>
              <c:strCache>
                <c:ptCount val="1"/>
                <c:pt idx="0">
                  <c:v>Average of emission_regulation_score</c:v>
                </c:pt>
              </c:strCache>
            </c:strRef>
          </c:tx>
          <c:spPr>
            <a:ln w="28575" cap="rnd">
              <a:solidFill>
                <a:schemeClr val="accent1"/>
              </a:solidFill>
              <a:round/>
            </a:ln>
            <a:effectLst/>
          </c:spPr>
          <c:marker>
            <c:symbol val="none"/>
          </c:marker>
          <c:cat>
            <c:strRef>
              <c:f>'pv-n'!$A$374:$A$390</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'pv-n'!$B$374:$B$390</c:f>
              <c:numCache>
                <c:formatCode>0</c:formatCode>
                <c:ptCount val="16"/>
                <c:pt idx="0">
                  <c:v>42.846720000000012</c:v>
                </c:pt>
                <c:pt idx="1">
                  <c:v>44.291360000000005</c:v>
                </c:pt>
                <c:pt idx="2">
                  <c:v>45.915359999999986</c:v>
                </c:pt>
                <c:pt idx="3">
                  <c:v>47.948000000000008</c:v>
                </c:pt>
                <c:pt idx="4">
                  <c:v>49.556000000000012</c:v>
                </c:pt>
                <c:pt idx="5">
                  <c:v>51.383999999999993</c:v>
                </c:pt>
                <c:pt idx="6">
                  <c:v>53.860000000000014</c:v>
                </c:pt>
                <c:pt idx="7">
                  <c:v>56.744</c:v>
                </c:pt>
                <c:pt idx="8">
                  <c:v>59.076000000000001</c:v>
                </c:pt>
                <c:pt idx="9">
                  <c:v>61.688000000000017</c:v>
                </c:pt>
                <c:pt idx="10">
                  <c:v>64.539999999999992</c:v>
                </c:pt>
                <c:pt idx="11">
                  <c:v>66.984000000000037</c:v>
                </c:pt>
                <c:pt idx="12">
                  <c:v>68.987499999999983</c:v>
                </c:pt>
                <c:pt idx="13">
                  <c:v>72.45199999999997</c:v>
                </c:pt>
                <c:pt idx="14">
                  <c:v>74.058333333333337</c:v>
                </c:pt>
                <c:pt idx="15">
                  <c:v>76.395652173913092</c:v>
                </c:pt>
              </c:numCache>
            </c:numRef>
          </c:val>
          <c:smooth val="0"/>
          <c:extLst>
            <c:ext xmlns:c16="http://schemas.microsoft.com/office/drawing/2014/chart" uri="{C3380CC4-5D6E-409C-BE32-E72D297353CC}">
              <c16:uniqueId val="{00000000-93BD-4723-98C4-FD4F84EEBE7D}"/>
            </c:ext>
          </c:extLst>
        </c:ser>
        <c:dLbls>
          <c:showLegendKey val="0"/>
          <c:showVal val="0"/>
          <c:showCatName val="0"/>
          <c:showSerName val="0"/>
          <c:showPercent val="0"/>
          <c:showBubbleSize val="0"/>
        </c:dLbls>
        <c:marker val="1"/>
        <c:smooth val="0"/>
        <c:axId val="2019791472"/>
        <c:axId val="2019807792"/>
      </c:lineChart>
      <c:catAx>
        <c:axId val="201980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05392"/>
        <c:crosses val="autoZero"/>
        <c:auto val="1"/>
        <c:lblAlgn val="ctr"/>
        <c:lblOffset val="100"/>
        <c:noMultiLvlLbl val="0"/>
      </c:catAx>
      <c:valAx>
        <c:axId val="2019805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05872"/>
        <c:crosses val="autoZero"/>
        <c:crossBetween val="between"/>
      </c:valAx>
      <c:valAx>
        <c:axId val="201980779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791472"/>
        <c:crosses val="max"/>
        <c:crossBetween val="between"/>
      </c:valAx>
      <c:catAx>
        <c:axId val="2019791472"/>
        <c:scaling>
          <c:orientation val="minMax"/>
        </c:scaling>
        <c:delete val="1"/>
        <c:axPos val="b"/>
        <c:numFmt formatCode="General" sourceLinked="1"/>
        <c:majorTickMark val="out"/>
        <c:minorTickMark val="none"/>
        <c:tickLblPos val="nextTo"/>
        <c:crossAx val="20198077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1">
  <a:schemeClr val="accent1"/>
</cs:colorStyle>
</file>

<file path=xl/charts/colors14.xml><?xml version="1.0" encoding="utf-8"?>
<cs:colorStyle xmlns:cs="http://schemas.microsoft.com/office/drawing/2012/chartStyle" xmlns:a="http://schemas.openxmlformats.org/drawingml/2006/main" meth="withinLinearReversed" id="25">
  <a:schemeClr val="accent5"/>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Reversed" id="21">
  <a:schemeClr val="accent1"/>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0</xdr:col>
      <xdr:colOff>106680</xdr:colOff>
      <xdr:row>6</xdr:row>
      <xdr:rowOff>144780</xdr:rowOff>
    </xdr:from>
    <xdr:to>
      <xdr:col>6</xdr:col>
      <xdr:colOff>544830</xdr:colOff>
      <xdr:row>19</xdr:row>
      <xdr:rowOff>99060</xdr:rowOff>
    </xdr:to>
    <xdr:graphicFrame macro="">
      <xdr:nvGraphicFramePr>
        <xdr:cNvPr id="2" name="Chart 1">
          <a:extLst>
            <a:ext uri="{FF2B5EF4-FFF2-40B4-BE49-F238E27FC236}">
              <a16:creationId xmlns:a16="http://schemas.microsoft.com/office/drawing/2014/main" id="{02BCFC5B-7920-40D5-9CB2-C7B99F638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20</xdr:row>
      <xdr:rowOff>7620</xdr:rowOff>
    </xdr:from>
    <xdr:to>
      <xdr:col>6</xdr:col>
      <xdr:colOff>476250</xdr:colOff>
      <xdr:row>32</xdr:row>
      <xdr:rowOff>38100</xdr:rowOff>
    </xdr:to>
    <xdr:graphicFrame macro="">
      <xdr:nvGraphicFramePr>
        <xdr:cNvPr id="3" name="Chart 2">
          <a:extLst>
            <a:ext uri="{FF2B5EF4-FFF2-40B4-BE49-F238E27FC236}">
              <a16:creationId xmlns:a16="http://schemas.microsoft.com/office/drawing/2014/main" id="{2A1F04C9-EAAE-4889-9749-0EA50B7CA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189230</xdr:colOff>
      <xdr:row>6</xdr:row>
      <xdr:rowOff>146050</xdr:rowOff>
    </xdr:from>
    <xdr:to>
      <xdr:col>15</xdr:col>
      <xdr:colOff>292100</xdr:colOff>
      <xdr:row>21</xdr:row>
      <xdr:rowOff>123190</xdr:rowOff>
    </xdr:to>
    <xdr:graphicFrame macro="">
      <xdr:nvGraphicFramePr>
        <xdr:cNvPr id="5" name="Chart 4">
          <a:extLst>
            <a:ext uri="{FF2B5EF4-FFF2-40B4-BE49-F238E27FC236}">
              <a16:creationId xmlns:a16="http://schemas.microsoft.com/office/drawing/2014/main" id="{66FCF580-0B6C-465C-8B15-0A51237D1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34</xdr:row>
      <xdr:rowOff>0</xdr:rowOff>
    </xdr:from>
    <xdr:to>
      <xdr:col>6</xdr:col>
      <xdr:colOff>140970</xdr:colOff>
      <xdr:row>49</xdr:row>
      <xdr:rowOff>152400</xdr:rowOff>
    </xdr:to>
    <xdr:graphicFrame macro="">
      <xdr:nvGraphicFramePr>
        <xdr:cNvPr id="9" name="Chart 8">
          <a:extLst>
            <a:ext uri="{FF2B5EF4-FFF2-40B4-BE49-F238E27FC236}">
              <a16:creationId xmlns:a16="http://schemas.microsoft.com/office/drawing/2014/main" id="{85E104E7-4386-49D6-A275-C778D4AC8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533400</xdr:colOff>
      <xdr:row>37</xdr:row>
      <xdr:rowOff>30480</xdr:rowOff>
    </xdr:from>
    <xdr:to>
      <xdr:col>13</xdr:col>
      <xdr:colOff>7620</xdr:colOff>
      <xdr:row>52</xdr:row>
      <xdr:rowOff>144780</xdr:rowOff>
    </xdr:to>
    <xdr:graphicFrame macro="">
      <xdr:nvGraphicFramePr>
        <xdr:cNvPr id="10" name="Chart 9">
          <a:extLst>
            <a:ext uri="{FF2B5EF4-FFF2-40B4-BE49-F238E27FC236}">
              <a16:creationId xmlns:a16="http://schemas.microsoft.com/office/drawing/2014/main" id="{168435FF-AC92-45F0-A20A-B2E7A109B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304800</xdr:colOff>
      <xdr:row>36</xdr:row>
      <xdr:rowOff>152400</xdr:rowOff>
    </xdr:from>
    <xdr:to>
      <xdr:col>20</xdr:col>
      <xdr:colOff>182880</xdr:colOff>
      <xdr:row>52</xdr:row>
      <xdr:rowOff>91440</xdr:rowOff>
    </xdr:to>
    <xdr:graphicFrame macro="">
      <xdr:nvGraphicFramePr>
        <xdr:cNvPr id="11" name="Chart 10">
          <a:extLst>
            <a:ext uri="{FF2B5EF4-FFF2-40B4-BE49-F238E27FC236}">
              <a16:creationId xmlns:a16="http://schemas.microsoft.com/office/drawing/2014/main" id="{877573F2-27E1-46E1-965A-4C443CCA6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497205</xdr:colOff>
      <xdr:row>21</xdr:row>
      <xdr:rowOff>152400</xdr:rowOff>
    </xdr:from>
    <xdr:to>
      <xdr:col>23</xdr:col>
      <xdr:colOff>5715</xdr:colOff>
      <xdr:row>37</xdr:row>
      <xdr:rowOff>76200</xdr:rowOff>
    </xdr:to>
    <xdr:graphicFrame macro="">
      <xdr:nvGraphicFramePr>
        <xdr:cNvPr id="6" name="Chart 5">
          <a:extLst>
            <a:ext uri="{FF2B5EF4-FFF2-40B4-BE49-F238E27FC236}">
              <a16:creationId xmlns:a16="http://schemas.microsoft.com/office/drawing/2014/main" id="{E27783A9-3D87-4F17-9F33-B0CE097DE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0</xdr:colOff>
      <xdr:row>23</xdr:row>
      <xdr:rowOff>0</xdr:rowOff>
    </xdr:from>
    <xdr:to>
      <xdr:col>13</xdr:col>
      <xdr:colOff>224893</xdr:colOff>
      <xdr:row>37</xdr:row>
      <xdr:rowOff>50471</xdr:rowOff>
    </xdr:to>
    <xdr:pic>
      <xdr:nvPicPr>
        <xdr:cNvPr id="7" name="Picture 6">
          <a:extLst>
            <a:ext uri="{FF2B5EF4-FFF2-40B4-BE49-F238E27FC236}">
              <a16:creationId xmlns:a16="http://schemas.microsoft.com/office/drawing/2014/main" id="{922A3BC6-60B9-452C-8DDE-3F3E641A5532}"/>
            </a:ext>
          </a:extLst>
        </xdr:cNvPr>
        <xdr:cNvPicPr>
          <a:picLocks noChangeAspect="1"/>
        </xdr:cNvPicPr>
      </xdr:nvPicPr>
      <xdr:blipFill>
        <a:blip xmlns:r="http://schemas.openxmlformats.org/officeDocument/2006/relationships" r:embed="rId8"/>
        <a:stretch>
          <a:fillRect/>
        </a:stretch>
      </xdr:blipFill>
      <xdr:spPr>
        <a:xfrm>
          <a:off x="5492750" y="4235450"/>
          <a:ext cx="4257143" cy="2628571"/>
        </a:xfrm>
        <a:prstGeom prst="rect">
          <a:avLst/>
        </a:prstGeom>
      </xdr:spPr>
    </xdr:pic>
    <xdr:clientData/>
  </xdr:twoCellAnchor>
  <xdr:twoCellAnchor>
    <xdr:from>
      <xdr:col>1</xdr:col>
      <xdr:colOff>0</xdr:colOff>
      <xdr:row>57</xdr:row>
      <xdr:rowOff>0</xdr:rowOff>
    </xdr:from>
    <xdr:to>
      <xdr:col>7</xdr:col>
      <xdr:colOff>222250</xdr:colOff>
      <xdr:row>71</xdr:row>
      <xdr:rowOff>76200</xdr:rowOff>
    </xdr:to>
    <xdr:graphicFrame macro="">
      <xdr:nvGraphicFramePr>
        <xdr:cNvPr id="4" name="Chart 3">
          <a:extLst>
            <a:ext uri="{FF2B5EF4-FFF2-40B4-BE49-F238E27FC236}">
              <a16:creationId xmlns:a16="http://schemas.microsoft.com/office/drawing/2014/main" id="{67BE6482-CCB9-4984-9E42-67FB3D2D3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241300</xdr:colOff>
      <xdr:row>24</xdr:row>
      <xdr:rowOff>133350</xdr:rowOff>
    </xdr:from>
    <xdr:to>
      <xdr:col>14</xdr:col>
      <xdr:colOff>165100</xdr:colOff>
      <xdr:row>36</xdr:row>
      <xdr:rowOff>107950</xdr:rowOff>
    </xdr:to>
    <xdr:graphicFrame macro="">
      <xdr:nvGraphicFramePr>
        <xdr:cNvPr id="3" name="Chart 2">
          <a:extLst>
            <a:ext uri="{FF2B5EF4-FFF2-40B4-BE49-F238E27FC236}">
              <a16:creationId xmlns:a16="http://schemas.microsoft.com/office/drawing/2014/main" id="{E7215B25-1B7D-419E-88DE-A6FBA7CFA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4</xdr:row>
      <xdr:rowOff>177800</xdr:rowOff>
    </xdr:from>
    <xdr:to>
      <xdr:col>8</xdr:col>
      <xdr:colOff>31750</xdr:colOff>
      <xdr:row>18</xdr:row>
      <xdr:rowOff>101600</xdr:rowOff>
    </xdr:to>
    <xdr:graphicFrame macro="">
      <xdr:nvGraphicFramePr>
        <xdr:cNvPr id="4" name="Chart 3">
          <a:extLst>
            <a:ext uri="{FF2B5EF4-FFF2-40B4-BE49-F238E27FC236}">
              <a16:creationId xmlns:a16="http://schemas.microsoft.com/office/drawing/2014/main" id="{758A7C58-6C7F-4E98-B726-D6B2F8F13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107950</xdr:colOff>
      <xdr:row>18</xdr:row>
      <xdr:rowOff>165100</xdr:rowOff>
    </xdr:from>
    <xdr:to>
      <xdr:col>8</xdr:col>
      <xdr:colOff>31750</xdr:colOff>
      <xdr:row>36</xdr:row>
      <xdr:rowOff>88900</xdr:rowOff>
    </xdr:to>
    <xdr:graphicFrame macro="">
      <xdr:nvGraphicFramePr>
        <xdr:cNvPr id="5" name="Chart 4">
          <a:extLst>
            <a:ext uri="{FF2B5EF4-FFF2-40B4-BE49-F238E27FC236}">
              <a16:creationId xmlns:a16="http://schemas.microsoft.com/office/drawing/2014/main" id="{40BE0810-4C97-4B31-A011-7A8FEF0DB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241300</xdr:colOff>
      <xdr:row>12</xdr:row>
      <xdr:rowOff>44450</xdr:rowOff>
    </xdr:from>
    <xdr:to>
      <xdr:col>14</xdr:col>
      <xdr:colOff>165100</xdr:colOff>
      <xdr:row>24</xdr:row>
      <xdr:rowOff>53340</xdr:rowOff>
    </xdr:to>
    <xdr:graphicFrame macro="">
      <xdr:nvGraphicFramePr>
        <xdr:cNvPr id="6" name="Chart 5">
          <a:extLst>
            <a:ext uri="{FF2B5EF4-FFF2-40B4-BE49-F238E27FC236}">
              <a16:creationId xmlns:a16="http://schemas.microsoft.com/office/drawing/2014/main" id="{1D869F88-CD7F-4362-8E4C-67C152CCF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228600</xdr:colOff>
      <xdr:row>0</xdr:row>
      <xdr:rowOff>127000</xdr:rowOff>
    </xdr:from>
    <xdr:to>
      <xdr:col>14</xdr:col>
      <xdr:colOff>146050</xdr:colOff>
      <xdr:row>11</xdr:row>
      <xdr:rowOff>171450</xdr:rowOff>
    </xdr:to>
    <xdr:graphicFrame macro="">
      <xdr:nvGraphicFramePr>
        <xdr:cNvPr id="9" name="Chart 8">
          <a:extLst>
            <a:ext uri="{FF2B5EF4-FFF2-40B4-BE49-F238E27FC236}">
              <a16:creationId xmlns:a16="http://schemas.microsoft.com/office/drawing/2014/main" id="{53A97B48-1420-4443-98D8-8F19194B1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3</xdr:row>
      <xdr:rowOff>0</xdr:rowOff>
    </xdr:from>
    <xdr:to>
      <xdr:col>25</xdr:col>
      <xdr:colOff>123825</xdr:colOff>
      <xdr:row>17</xdr:row>
      <xdr:rowOff>76200</xdr:rowOff>
    </xdr:to>
    <xdr:graphicFrame macro="">
      <xdr:nvGraphicFramePr>
        <xdr:cNvPr id="2" name="Chart 1">
          <a:extLst>
            <a:ext uri="{FF2B5EF4-FFF2-40B4-BE49-F238E27FC236}">
              <a16:creationId xmlns:a16="http://schemas.microsoft.com/office/drawing/2014/main" id="{1950BF2A-8618-4D69-9A9A-9A28D9ACF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371475</xdr:colOff>
      <xdr:row>0</xdr:row>
      <xdr:rowOff>171449</xdr:rowOff>
    </xdr:from>
    <xdr:to>
      <xdr:col>4</xdr:col>
      <xdr:colOff>733425</xdr:colOff>
      <xdr:row>16</xdr:row>
      <xdr:rowOff>9524</xdr:rowOff>
    </xdr:to>
    <xdr:graphicFrame macro="">
      <xdr:nvGraphicFramePr>
        <xdr:cNvPr id="3" name="Chart 2">
          <a:extLst>
            <a:ext uri="{FF2B5EF4-FFF2-40B4-BE49-F238E27FC236}">
              <a16:creationId xmlns:a16="http://schemas.microsoft.com/office/drawing/2014/main" id="{6F450137-343C-09EE-AB4E-983680EAE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25</xdr:row>
      <xdr:rowOff>180975</xdr:rowOff>
    </xdr:from>
    <xdr:to>
      <xdr:col>5</xdr:col>
      <xdr:colOff>1209675</xdr:colOff>
      <xdr:row>36</xdr:row>
      <xdr:rowOff>19050</xdr:rowOff>
    </xdr:to>
    <xdr:graphicFrame macro="">
      <xdr:nvGraphicFramePr>
        <xdr:cNvPr id="5" name="Chart 4">
          <a:extLst>
            <a:ext uri="{FF2B5EF4-FFF2-40B4-BE49-F238E27FC236}">
              <a16:creationId xmlns:a16="http://schemas.microsoft.com/office/drawing/2014/main" id="{546D7807-8EC6-2EB6-DE7C-CE0042A2A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47625</xdr:colOff>
      <xdr:row>37</xdr:row>
      <xdr:rowOff>123825</xdr:rowOff>
    </xdr:from>
    <xdr:to>
      <xdr:col>5</xdr:col>
      <xdr:colOff>9525</xdr:colOff>
      <xdr:row>50</xdr:row>
      <xdr:rowOff>104775</xdr:rowOff>
    </xdr:to>
    <xdr:graphicFrame macro="">
      <xdr:nvGraphicFramePr>
        <xdr:cNvPr id="6" name="Chart 5">
          <a:extLst>
            <a:ext uri="{FF2B5EF4-FFF2-40B4-BE49-F238E27FC236}">
              <a16:creationId xmlns:a16="http://schemas.microsoft.com/office/drawing/2014/main" id="{E47D64ED-B663-6B78-411C-FD9084741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180975</xdr:colOff>
      <xdr:row>54</xdr:row>
      <xdr:rowOff>28575</xdr:rowOff>
    </xdr:from>
    <xdr:to>
      <xdr:col>5</xdr:col>
      <xdr:colOff>381000</xdr:colOff>
      <xdr:row>66</xdr:row>
      <xdr:rowOff>142875</xdr:rowOff>
    </xdr:to>
    <xdr:graphicFrame macro="">
      <xdr:nvGraphicFramePr>
        <xdr:cNvPr id="8" name="Chart 7">
          <a:extLst>
            <a:ext uri="{FF2B5EF4-FFF2-40B4-BE49-F238E27FC236}">
              <a16:creationId xmlns:a16="http://schemas.microsoft.com/office/drawing/2014/main" id="{D1E3B305-C097-2948-4E63-3228ABEE6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114299</xdr:colOff>
      <xdr:row>67</xdr:row>
      <xdr:rowOff>9525</xdr:rowOff>
    </xdr:from>
    <xdr:to>
      <xdr:col>3</xdr:col>
      <xdr:colOff>2447924</xdr:colOff>
      <xdr:row>81</xdr:row>
      <xdr:rowOff>85725</xdr:rowOff>
    </xdr:to>
    <xdr:graphicFrame macro="">
      <xdr:nvGraphicFramePr>
        <xdr:cNvPr id="9" name="Chart 8">
          <a:extLst>
            <a:ext uri="{FF2B5EF4-FFF2-40B4-BE49-F238E27FC236}">
              <a16:creationId xmlns:a16="http://schemas.microsoft.com/office/drawing/2014/main" id="{7D0510FD-A96E-0466-3000-DD6ACA638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128587</xdr:colOff>
      <xdr:row>115</xdr:row>
      <xdr:rowOff>114300</xdr:rowOff>
    </xdr:from>
    <xdr:to>
      <xdr:col>3</xdr:col>
      <xdr:colOff>2090737</xdr:colOff>
      <xdr:row>130</xdr:row>
      <xdr:rowOff>0</xdr:rowOff>
    </xdr:to>
    <xdr:graphicFrame macro="">
      <xdr:nvGraphicFramePr>
        <xdr:cNvPr id="10" name="Chart 9">
          <a:extLst>
            <a:ext uri="{FF2B5EF4-FFF2-40B4-BE49-F238E27FC236}">
              <a16:creationId xmlns:a16="http://schemas.microsoft.com/office/drawing/2014/main" id="{D210C0D4-9CF0-3EA9-D52D-C10441271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500062</xdr:colOff>
      <xdr:row>102</xdr:row>
      <xdr:rowOff>76200</xdr:rowOff>
    </xdr:from>
    <xdr:to>
      <xdr:col>3</xdr:col>
      <xdr:colOff>1724025</xdr:colOff>
      <xdr:row>115</xdr:row>
      <xdr:rowOff>104775</xdr:rowOff>
    </xdr:to>
    <xdr:graphicFrame macro="">
      <xdr:nvGraphicFramePr>
        <xdr:cNvPr id="11" name="Chart 10">
          <a:extLst>
            <a:ext uri="{FF2B5EF4-FFF2-40B4-BE49-F238E27FC236}">
              <a16:creationId xmlns:a16="http://schemas.microsoft.com/office/drawing/2014/main" id="{1FFDD5C7-D15A-AA4A-7264-D272B08F5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195262</xdr:colOff>
      <xdr:row>130</xdr:row>
      <xdr:rowOff>152400</xdr:rowOff>
    </xdr:from>
    <xdr:to>
      <xdr:col>3</xdr:col>
      <xdr:colOff>1066800</xdr:colOff>
      <xdr:row>143</xdr:row>
      <xdr:rowOff>66675</xdr:rowOff>
    </xdr:to>
    <xdr:graphicFrame macro="">
      <xdr:nvGraphicFramePr>
        <xdr:cNvPr id="12" name="Chart 11">
          <a:extLst>
            <a:ext uri="{FF2B5EF4-FFF2-40B4-BE49-F238E27FC236}">
              <a16:creationId xmlns:a16="http://schemas.microsoft.com/office/drawing/2014/main" id="{EDAA57BA-B5AE-9838-5091-98F7F33A1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171449</xdr:colOff>
      <xdr:row>196</xdr:row>
      <xdr:rowOff>152400</xdr:rowOff>
    </xdr:from>
    <xdr:to>
      <xdr:col>7</xdr:col>
      <xdr:colOff>1019175</xdr:colOff>
      <xdr:row>209</xdr:row>
      <xdr:rowOff>133350</xdr:rowOff>
    </xdr:to>
    <xdr:graphicFrame macro="">
      <xdr:nvGraphicFramePr>
        <xdr:cNvPr id="13" name="Chart 12">
          <a:extLst>
            <a:ext uri="{FF2B5EF4-FFF2-40B4-BE49-F238E27FC236}">
              <a16:creationId xmlns:a16="http://schemas.microsoft.com/office/drawing/2014/main" id="{432C62A8-3818-7CAD-A00B-0B23DE840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685799</xdr:colOff>
      <xdr:row>247</xdr:row>
      <xdr:rowOff>9525</xdr:rowOff>
    </xdr:from>
    <xdr:to>
      <xdr:col>10</xdr:col>
      <xdr:colOff>276224</xdr:colOff>
      <xdr:row>257</xdr:row>
      <xdr:rowOff>142875</xdr:rowOff>
    </xdr:to>
    <xdr:graphicFrame macro="">
      <xdr:nvGraphicFramePr>
        <xdr:cNvPr id="14" name="Chart 13">
          <a:extLst>
            <a:ext uri="{FF2B5EF4-FFF2-40B4-BE49-F238E27FC236}">
              <a16:creationId xmlns:a16="http://schemas.microsoft.com/office/drawing/2014/main" id="{B31C9263-943D-078C-86D0-AB66BEC206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381000</xdr:colOff>
      <xdr:row>259</xdr:row>
      <xdr:rowOff>161925</xdr:rowOff>
    </xdr:from>
    <xdr:to>
      <xdr:col>10</xdr:col>
      <xdr:colOff>85725</xdr:colOff>
      <xdr:row>274</xdr:row>
      <xdr:rowOff>47625</xdr:rowOff>
    </xdr:to>
    <xdr:graphicFrame macro="">
      <xdr:nvGraphicFramePr>
        <xdr:cNvPr id="15" name="Chart 14">
          <a:extLst>
            <a:ext uri="{FF2B5EF4-FFF2-40B4-BE49-F238E27FC236}">
              <a16:creationId xmlns:a16="http://schemas.microsoft.com/office/drawing/2014/main" id="{C240E9D5-67CF-0DCE-8E02-4CF00BD755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400050</xdr:colOff>
      <xdr:row>326</xdr:row>
      <xdr:rowOff>114300</xdr:rowOff>
    </xdr:from>
    <xdr:to>
      <xdr:col>10</xdr:col>
      <xdr:colOff>514350</xdr:colOff>
      <xdr:row>339</xdr:row>
      <xdr:rowOff>133350</xdr:rowOff>
    </xdr:to>
    <xdr:graphicFrame macro="">
      <xdr:nvGraphicFramePr>
        <xdr:cNvPr id="16" name="Chart 15">
          <a:extLst>
            <a:ext uri="{FF2B5EF4-FFF2-40B4-BE49-F238E27FC236}">
              <a16:creationId xmlns:a16="http://schemas.microsoft.com/office/drawing/2014/main" id="{541F6795-4B63-9CDE-F83C-4EE53EBC4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466725</xdr:colOff>
      <xdr:row>352</xdr:row>
      <xdr:rowOff>161925</xdr:rowOff>
    </xdr:from>
    <xdr:to>
      <xdr:col>9</xdr:col>
      <xdr:colOff>676275</xdr:colOff>
      <xdr:row>365</xdr:row>
      <xdr:rowOff>104775</xdr:rowOff>
    </xdr:to>
    <xdr:graphicFrame macro="">
      <xdr:nvGraphicFramePr>
        <xdr:cNvPr id="17" name="Chart 16">
          <a:extLst>
            <a:ext uri="{FF2B5EF4-FFF2-40B4-BE49-F238E27FC236}">
              <a16:creationId xmlns:a16="http://schemas.microsoft.com/office/drawing/2014/main" id="{5AE8B41D-BFA2-626A-9C89-8FBA85E0B4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219075</xdr:colOff>
      <xdr:row>371</xdr:row>
      <xdr:rowOff>180975</xdr:rowOff>
    </xdr:from>
    <xdr:to>
      <xdr:col>9</xdr:col>
      <xdr:colOff>609600</xdr:colOff>
      <xdr:row>386</xdr:row>
      <xdr:rowOff>66675</xdr:rowOff>
    </xdr:to>
    <xdr:graphicFrame macro="">
      <xdr:nvGraphicFramePr>
        <xdr:cNvPr id="18" name="Chart 17">
          <a:extLst>
            <a:ext uri="{FF2B5EF4-FFF2-40B4-BE49-F238E27FC236}">
              <a16:creationId xmlns:a16="http://schemas.microsoft.com/office/drawing/2014/main" id="{F31A2932-A4A8-0C43-33C9-98A2791510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5</xdr:col>
      <xdr:colOff>1828800</xdr:colOff>
      <xdr:row>6</xdr:row>
      <xdr:rowOff>180975</xdr:rowOff>
    </xdr:from>
    <xdr:to>
      <xdr:col>6</xdr:col>
      <xdr:colOff>838200</xdr:colOff>
      <xdr:row>20</xdr:row>
      <xdr:rowOff>38100</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id="{33937411-7148-62EF-856F-8335B6DD170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5925800" y="13239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2667000</xdr:colOff>
      <xdr:row>3</xdr:row>
      <xdr:rowOff>180975</xdr:rowOff>
    </xdr:from>
    <xdr:to>
      <xdr:col>5</xdr:col>
      <xdr:colOff>1676400</xdr:colOff>
      <xdr:row>17</xdr:row>
      <xdr:rowOff>38100</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81446B8F-5C45-FCAA-DF19-21033933A4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44600" y="7524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828675</xdr:colOff>
      <xdr:row>0</xdr:row>
      <xdr:rowOff>104775</xdr:rowOff>
    </xdr:from>
    <xdr:to>
      <xdr:col>4</xdr:col>
      <xdr:colOff>2657475</xdr:colOff>
      <xdr:row>13</xdr:row>
      <xdr:rowOff>152400</xdr:rowOff>
    </xdr:to>
    <mc:AlternateContent xmlns:mc="http://schemas.openxmlformats.org/markup-compatibility/2006" xmlns:a14="http://schemas.microsoft.com/office/drawing/2010/main">
      <mc:Choice Requires="a14">
        <xdr:graphicFrame macro="">
          <xdr:nvGraphicFramePr>
            <xdr:cNvPr id="21" name="year">
              <a:extLst>
                <a:ext uri="{FF2B5EF4-FFF2-40B4-BE49-F238E27FC236}">
                  <a16:creationId xmlns:a16="http://schemas.microsoft.com/office/drawing/2014/main" id="{533C85C5-A730-63DF-4286-72FC8FB3E82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106275" y="1047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shan" refreshedDate="46120.917755439812" backgroundQuery="1" createdVersion="8" refreshedVersion="8" minRefreshableVersion="3" recordCount="0" supportSubquery="1" supportAdvancedDrill="1" xr:uid="{66EA59CB-C947-424E-8A0C-15A014DE8513}">
  <cacheSource type="external" connectionId="1"/>
  <cacheFields count="1">
    <cacheField name="[Measures].[Total ICE Sales]" caption="Total ICE Sales" numFmtId="0" hierarchy="33"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oneField="1">
      <fieldsUsage count="1">
        <fieldUsage x="0"/>
      </fieldsUsage>
    </cacheHierarchy>
    <cacheHierarchy uniqueName="[Measures].[Total EV Sales]" caption="Total EV Sales" measure="1" displayFolder="" measureGroup="Fact_table" count="0"/>
    <cacheHierarchy uniqueName="[Measures].[EV Market Share]" caption="EV Market Share" measure="1" displayFolder="" measureGroup="Fact_table" count="0"/>
    <cacheHierarchy uniqueName="[Measures].[Avg_EV_Range]" caption="Avg_EV_Range" measure="1" displayFolder="" measureGroup="Fact_table" count="0"/>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shan" refreshedDate="46120.917600115739" backgroundQuery="1" createdVersion="8" refreshedVersion="8" minRefreshableVersion="3" recordCount="0" supportSubquery="1" supportAdvancedDrill="1" xr:uid="{AE2F7FD2-0091-420A-B429-319739BF3965}">
  <cacheSource type="external" connectionId="1"/>
  <cacheFields count="1">
    <cacheField name="[Measures].[Total EV Sales]" caption="Total EV Sales" numFmtId="0" hierarchy="34"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cacheHierarchy uniqueName="[Measures].[Total EV Sales]" caption="Total EV Sales" measure="1" displayFolder="" measureGroup="Fact_table" count="0" oneField="1">
      <fieldsUsage count="1">
        <fieldUsage x="0"/>
      </fieldsUsage>
    </cacheHierarchy>
    <cacheHierarchy uniqueName="[Measures].[EV Market Share]" caption="EV Market Share" measure="1" displayFolder="" measureGroup="Fact_table" count="0"/>
    <cacheHierarchy uniqueName="[Measures].[Avg_EV_Range]" caption="Avg_EV_Range" measure="1" displayFolder="" measureGroup="Fact_table" count="0"/>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shan" refreshedDate="46120.917399305552" backgroundQuery="1" createdVersion="8" refreshedVersion="8" minRefreshableVersion="3" recordCount="0" supportSubquery="1" supportAdvancedDrill="1" xr:uid="{D452FB02-C059-4AA2-A59C-A67721DC0AE1}">
  <cacheSource type="external" connectionId="1"/>
  <cacheFields count="1">
    <cacheField name="[Measures].[EV Market Share]" caption="EV Market Share" numFmtId="0" hierarchy="35"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cacheHierarchy uniqueName="[Measures].[Total EV Sales]" caption="Total EV Sales" measure="1" displayFolder="" measureGroup="Fact_table" count="0"/>
    <cacheHierarchy uniqueName="[Measures].[EV Market Share]" caption="EV Market Share" measure="1" displayFolder="" measureGroup="Fact_table" count="0" oneField="1">
      <fieldsUsage count="1">
        <fieldUsage x="0"/>
      </fieldsUsage>
    </cacheHierarchy>
    <cacheHierarchy uniqueName="[Measures].[Avg_EV_Range]" caption="Avg_EV_Range" measure="1" displayFolder="" measureGroup="Fact_table" count="0"/>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shan" refreshedDate="46120.91673553241" backgroundQuery="1" createdVersion="8" refreshedVersion="8" minRefreshableVersion="3" recordCount="0" supportSubquery="1" supportAdvancedDrill="1" xr:uid="{FB0A2A05-96A7-4246-BD20-81A63887A64F}">
  <cacheSource type="external" connectionId="1"/>
  <cacheFields count="1">
    <cacheField name="[Measures].[Avg_EV_Range]" caption="Avg_EV_Range" numFmtId="0" hierarchy="36"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cacheHierarchy uniqueName="[Measures].[Total EV Sales]" caption="Total EV Sales" measure="1" displayFolder="" measureGroup="Fact_table" count="0"/>
    <cacheHierarchy uniqueName="[Measures].[EV Market Share]" caption="EV Market Share" measure="1" displayFolder="" measureGroup="Fact_table" count="0"/>
    <cacheHierarchy uniqueName="[Measures].[Avg_EV_Range]" caption="Avg_EV_Range" measure="1" displayFolder="" measureGroup="Fact_table" count="0" oneField="1">
      <fieldsUsage count="1">
        <fieldUsage x="0"/>
      </fieldsUsage>
    </cacheHierarchy>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shan" refreshedDate="46120.917755439812" backgroundQuery="1" createdVersion="8" refreshedVersion="8" minRefreshableVersion="3" recordCount="0" supportSubquery="1" supportAdvancedDrill="1" xr:uid="{972FB83D-488E-41DE-9785-6778E650AFFC}">
  <cacheSource type="external" connectionId="1"/>
  <cacheFields count="1">
    <cacheField name="[Measures].[Total ICE Sales]" caption="Total ICE Sales" numFmtId="0" hierarchy="33"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oneField="1">
      <fieldsUsage count="1">
        <fieldUsage x="0"/>
      </fieldsUsage>
    </cacheHierarchy>
    <cacheHierarchy uniqueName="[Measures].[Total EV Sales]" caption="Total EV Sales" measure="1" displayFolder="" measureGroup="Fact_table" count="0"/>
    <cacheHierarchy uniqueName="[Measures].[EV Market Share]" caption="EV Market Share" measure="1" displayFolder="" measureGroup="Fact_table" count="0"/>
    <cacheHierarchy uniqueName="[Measures].[Avg_EV_Range]" caption="Avg_EV_Range" measure="1" displayFolder="" measureGroup="Fact_table" count="0"/>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shan" refreshedDate="46120.917600115739" backgroundQuery="1" createdVersion="8" refreshedVersion="8" minRefreshableVersion="3" recordCount="0" supportSubquery="1" supportAdvancedDrill="1" xr:uid="{00FBBC47-222A-475E-83F3-CA01724BE850}">
  <cacheSource type="external" connectionId="1"/>
  <cacheFields count="1">
    <cacheField name="[Measures].[Total EV Sales]" caption="Total EV Sales" numFmtId="0" hierarchy="34"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cacheHierarchy uniqueName="[Measures].[Total EV Sales]" caption="Total EV Sales" measure="1" displayFolder="" measureGroup="Fact_table" count="0" oneField="1">
      <fieldsUsage count="1">
        <fieldUsage x="0"/>
      </fieldsUsage>
    </cacheHierarchy>
    <cacheHierarchy uniqueName="[Measures].[EV Market Share]" caption="EV Market Share" measure="1" displayFolder="" measureGroup="Fact_table" count="0"/>
    <cacheHierarchy uniqueName="[Measures].[Avg_EV_Range]" caption="Avg_EV_Range" measure="1" displayFolder="" measureGroup="Fact_table" count="0"/>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shan" refreshedDate="46120.917399305552" backgroundQuery="1" createdVersion="8" refreshedVersion="8" minRefreshableVersion="3" recordCount="0" supportSubquery="1" supportAdvancedDrill="1" xr:uid="{592C6D91-B5EE-48FF-B2C1-DE64A2739EC8}">
  <cacheSource type="external" connectionId="1"/>
  <cacheFields count="1">
    <cacheField name="[Measures].[EV Market Share]" caption="EV Market Share" numFmtId="0" hierarchy="35"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cacheHierarchy uniqueName="[Measures].[Total EV Sales]" caption="Total EV Sales" measure="1" displayFolder="" measureGroup="Fact_table" count="0"/>
    <cacheHierarchy uniqueName="[Measures].[EV Market Share]" caption="EV Market Share" measure="1" displayFolder="" measureGroup="Fact_table" count="0" oneField="1">
      <fieldsUsage count="1">
        <fieldUsage x="0"/>
      </fieldsUsage>
    </cacheHierarchy>
    <cacheHierarchy uniqueName="[Measures].[Avg_EV_Range]" caption="Avg_EV_Range" measure="1" displayFolder="" measureGroup="Fact_table" count="0"/>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shan" refreshedDate="46120.91673553241" backgroundQuery="1" createdVersion="8" refreshedVersion="8" minRefreshableVersion="3" recordCount="0" supportSubquery="1" supportAdvancedDrill="1" xr:uid="{3D072C64-421C-4511-9CE2-0BF6EAC43389}">
  <cacheSource type="external" connectionId="1"/>
  <cacheFields count="1">
    <cacheField name="[Measures].[Avg_EV_Range]" caption="Avg_EV_Range" numFmtId="0" hierarchy="36"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cacheHierarchy uniqueName="[Measures].[Total EV Sales]" caption="Total EV Sales" measure="1" displayFolder="" measureGroup="Fact_table" count="0"/>
    <cacheHierarchy uniqueName="[Measures].[EV Market Share]" caption="EV Market Share" measure="1" displayFolder="" measureGroup="Fact_table" count="0"/>
    <cacheHierarchy uniqueName="[Measures].[Avg_EV_Range]" caption="Avg_EV_Range" measure="1" displayFolder="" measureGroup="Fact_table" count="0" oneField="1">
      <fieldsUsage count="1">
        <fieldUsage x="0"/>
      </fieldsUsage>
    </cacheHierarchy>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urhan Mostafa Rassem Saleh" refreshedDate="46130.827738888889" createdVersion="8" refreshedVersion="8" minRefreshableVersion="3" recordCount="1200" xr:uid="{ACFF8174-BF06-4015-B7EC-0FAC64B27C3D}">
  <cacheSource type="worksheet">
    <worksheetSource name="EV_Data"/>
  </cacheSource>
  <cacheFields count="26">
    <cacheField name="country" numFmtId="0">
      <sharedItems count="25">
        <s v="Australia"/>
        <s v="Austria"/>
        <s v="Belgium"/>
        <s v="Brazil"/>
        <s v="Canada"/>
        <s v="China"/>
        <s v="France"/>
        <s v="Germany"/>
        <s v="India"/>
        <s v="Indonesia"/>
        <s v="Italy"/>
        <s v="Japan"/>
        <s v="Mexico"/>
        <s v="Netherlands"/>
        <s v="Norway"/>
        <s v="Poland"/>
        <s v="Portugal"/>
        <s v="South Korea"/>
        <s v="Spain"/>
        <s v="Sweden"/>
        <s v="Switzerland"/>
        <s v="Thailand"/>
        <s v="Turkey"/>
        <s v="United Kingdom"/>
        <s v="United States"/>
      </sharedItems>
    </cacheField>
    <cacheField name="region" numFmtId="0">
      <sharedItems count="5">
        <s v="Oceania"/>
        <s v="Europe"/>
        <s v="South America"/>
        <s v="North America"/>
        <s v="APAC"/>
      </sharedItems>
    </cacheField>
    <cacheField name="year" numFmtId="0">
      <sharedItems containsSemiMixedTypes="0" containsString="0" containsNumber="1" containsInteger="1" minValue="2010" maxValue="2025" count="16">
        <n v="2010"/>
        <n v="2011"/>
        <n v="2012"/>
        <n v="2013"/>
        <n v="2014"/>
        <n v="2015"/>
        <n v="2016"/>
        <n v="2017"/>
        <n v="2018"/>
        <n v="2019"/>
        <n v="2020"/>
        <n v="2021"/>
        <n v="2022"/>
        <n v="2023"/>
        <n v="2024"/>
        <n v="2025"/>
      </sharedItems>
    </cacheField>
    <cacheField name="vehicle_segment" numFmtId="0">
      <sharedItems count="3">
        <s v="commercial"/>
        <s v="mass_market"/>
        <s v="premium"/>
      </sharedItems>
    </cacheField>
    <cacheField name="powertrain_type" numFmtId="0">
      <sharedItems count="2">
        <s v="ICE"/>
        <s v="BEV"/>
      </sharedItems>
    </cacheField>
    <cacheField name="ev_sales" numFmtId="0">
      <sharedItems containsSemiMixedTypes="0" containsString="0" containsNumber="1" containsInteger="1" minValue="5" maxValue="7670056"/>
    </cacheField>
    <cacheField name="petrol_car_sales" numFmtId="0">
      <sharedItems containsSemiMixedTypes="0" containsString="0" containsNumber="1" containsInteger="1" minValue="1727" maxValue="14773694"/>
    </cacheField>
    <cacheField name="diesel_car_sales" numFmtId="0">
      <sharedItems containsSemiMixedTypes="0" containsString="0" containsNumber="1" containsInteger="1" minValue="150" maxValue="2014595"/>
    </cacheField>
    <cacheField name="total_vehicle_sales" numFmtId="0">
      <sharedItems containsSemiMixedTypes="0" containsString="0" containsNumber="1" containsInteger="1" minValue="17480" maxValue="18849977"/>
    </cacheField>
    <cacheField name="ev_market_share" numFmtId="0">
      <sharedItems containsSemiMixedTypes="0" containsString="0" containsNumber="1" minValue="0" maxValue="95"/>
    </cacheField>
    <cacheField name="charging_stations" numFmtId="0">
      <sharedItems containsSemiMixedTypes="0" containsString="0" containsNumber="1" containsInteger="1" minValue="0" maxValue="4338106"/>
    </cacheField>
    <cacheField name="fast_chargers_share" numFmtId="0">
      <sharedItems containsSemiMixedTypes="0" containsString="0" containsNumber="1" minValue="0" maxValue="49.3"/>
    </cacheField>
    <cacheField name="avg_ev_range_km" numFmtId="0">
      <sharedItems containsSemiMixedTypes="0" containsString="0" containsNumber="1" containsInteger="1" minValue="106" maxValue="507"/>
    </cacheField>
    <cacheField name="fuel_price_usd_per_liter" numFmtId="0">
      <sharedItems containsSemiMixedTypes="0" containsString="0" containsNumber="1" minValue="0.4829" maxValue="2.153"/>
    </cacheField>
    <cacheField name="electricity_price_usd_per_kwh" numFmtId="0">
      <sharedItems containsSemiMixedTypes="0" containsString="0" containsNumber="1" minValue="6.6989999999999994E-2" maxValue="0.37903999999999999"/>
    </cacheField>
    <cacheField name="gdp_per_capita" numFmtId="0">
      <sharedItems containsSemiMixedTypes="0" containsString="0" containsNumber="1" containsInteger="1" minValue="1359" maxValue="103437"/>
    </cacheField>
    <cacheField name="urban_population_percent" numFmtId="0">
      <sharedItems containsSemiMixedTypes="0" containsString="0" containsNumber="1" minValue="30.9" maxValue="98.5"/>
    </cacheField>
    <cacheField name="co2_emissions_transport_mt" numFmtId="0">
      <sharedItems containsSemiMixedTypes="0" containsString="0" containsNumber="1" minValue="5.4" maxValue="1900.8"/>
    </cacheField>
    <cacheField name="ev_subsidy_usd" numFmtId="0">
      <sharedItems containsSemiMixedTypes="0" containsString="0" containsNumber="1" containsInteger="1" minValue="0" maxValue="8952"/>
    </cacheField>
    <cacheField name="emission_regulation_score" numFmtId="0">
      <sharedItems containsMixedTypes="1" containsNumber="1" minValue="19.484000000000002" maxValue="95.6"/>
    </cacheField>
    <cacheField name="ev_growth_rate_yoy" numFmtId="0">
      <sharedItems containsSemiMixedTypes="0" containsString="0" containsNumber="1" minValue="-40.96" maxValue="300"/>
    </cacheField>
    <cacheField name="is_ev_dominant" numFmtId="0">
      <sharedItems containsSemiMixedTypes="0" containsString="0" containsNumber="1" containsInteger="1" minValue="0" maxValue="1"/>
    </cacheField>
    <cacheField name="EV Market Share (%)" numFmtId="9">
      <sharedItems containsSemiMixedTypes="0" containsString="0" containsNumber="1" minValue="7.1654864314348937E-6" maxValue="0.9500131544330439"/>
    </cacheField>
    <cacheField name="petrol_car Market Share" numFmtId="9">
      <sharedItems containsSemiMixedTypes="0" containsString="0" containsNumber="1" minValue="4.5987897921599581E-2" maxValue="0.91998836001931183"/>
    </cacheField>
    <cacheField name="desil_car Market Share" numFmtId="9">
      <sharedItems containsSemiMixedTypes="0" containsString="0" containsNumber="1" minValue="3.9922730199613652E-3" maxValue="0.40000393917907506"/>
    </cacheField>
    <cacheField name="ICE Sales (Petrol + Diesel)" numFmtId="9">
      <sharedItems containsSemiMixedTypes="0" containsString="0" containsNumber="1" minValue="4.9986845566956067E-2" maxValue="0.99999283451356857"/>
    </cacheField>
  </cacheFields>
  <extLst>
    <ext xmlns:x14="http://schemas.microsoft.com/office/spreadsheetml/2009/9/main" uri="{725AE2AE-9491-48be-B2B4-4EB974FC3084}">
      <x14:pivotCacheDefinition pivotCacheId="185015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n v="5"/>
    <n v="92877"/>
    <n v="61921"/>
    <n v="154803"/>
    <n v="0"/>
    <n v="0"/>
    <n v="0"/>
    <n v="124"/>
    <n v="1.0900000000000001"/>
    <n v="0.14899999999999999"/>
    <n v="51977"/>
    <n v="88.8"/>
    <n v="88.7"/>
    <n v="0"/>
    <n v="30.4"/>
    <n v="0"/>
    <n v="0"/>
    <n v="3.2299115650213497E-5"/>
    <n v="0.59996899284897576"/>
    <n v="0.39999870803537402"/>
    <n v="0.99996770088434972"/>
  </r>
  <r>
    <x v="0"/>
    <x v="0"/>
    <x v="0"/>
    <x v="1"/>
    <x v="0"/>
    <n v="57"/>
    <n v="535933"/>
    <n v="73089"/>
    <n v="609079"/>
    <n v="0.01"/>
    <n v="0"/>
    <n v="0"/>
    <n v="124"/>
    <n v="1.0900000000000001"/>
    <n v="0.14899999999999999"/>
    <n v="51977"/>
    <n v="88.8"/>
    <n v="88.7"/>
    <n v="0"/>
    <n v="30.4"/>
    <n v="0"/>
    <n v="0"/>
    <n v="9.3583919327377898E-5"/>
    <n v="0.87990720415578272"/>
    <n v="0.11999921192488988"/>
    <n v="0.99990641608067254"/>
  </r>
  <r>
    <x v="0"/>
    <x v="0"/>
    <x v="0"/>
    <x v="2"/>
    <x v="0"/>
    <n v="37"/>
    <n v="235282"/>
    <n v="20462"/>
    <n v="255781"/>
    <n v="0.01"/>
    <n v="0"/>
    <n v="0"/>
    <n v="124"/>
    <n v="1.0900000000000001"/>
    <n v="0.14899999999999999"/>
    <n v="51977"/>
    <n v="88.8"/>
    <n v="88.7"/>
    <n v="0"/>
    <n v="30.4"/>
    <n v="0"/>
    <n v="0"/>
    <n v="1.4465499783017504E-4"/>
    <n v="0.91985722160754713"/>
    <n v="7.9998123394622742E-2"/>
    <n v="0.99985534500216988"/>
  </r>
  <r>
    <x v="0"/>
    <x v="0"/>
    <x v="1"/>
    <x v="0"/>
    <x v="0"/>
    <n v="11"/>
    <n v="98092"/>
    <n v="65395"/>
    <n v="163498"/>
    <n v="0.01"/>
    <n v="105"/>
    <n v="1.5"/>
    <n v="133"/>
    <n v="1.0900000000000001"/>
    <n v="0.16300000000000001"/>
    <n v="52807"/>
    <n v="88.9"/>
    <n v="88.3"/>
    <n v="0"/>
    <n v="30.8"/>
    <n v="120"/>
    <n v="0"/>
    <n v="6.7279110447834219E-5"/>
    <n v="0.5999584092771777"/>
    <n v="0.39997431161237446"/>
    <n v="0.9999327208895521"/>
  </r>
  <r>
    <x v="0"/>
    <x v="0"/>
    <x v="1"/>
    <x v="1"/>
    <x v="0"/>
    <n v="129"/>
    <n v="569679"/>
    <n v="77684"/>
    <n v="647492"/>
    <n v="0.02"/>
    <n v="105"/>
    <n v="1.5"/>
    <n v="133"/>
    <n v="1.0900000000000001"/>
    <n v="0.16300000000000001"/>
    <n v="52807"/>
    <n v="88.9"/>
    <n v="88.3"/>
    <n v="0"/>
    <n v="30.8"/>
    <n v="126.32"/>
    <n v="0"/>
    <n v="1.992302607599785E-4"/>
    <n v="0.87982399782545573"/>
    <n v="0.11997677191378427"/>
    <n v="0.99980076973924004"/>
  </r>
  <r>
    <x v="0"/>
    <x v="0"/>
    <x v="1"/>
    <x v="2"/>
    <x v="0"/>
    <n v="80"/>
    <n v="252643"/>
    <n v="21969"/>
    <n v="274692"/>
    <n v="0.03"/>
    <n v="105"/>
    <n v="1.5"/>
    <n v="133"/>
    <n v="1.0900000000000001"/>
    <n v="0.16300000000000001"/>
    <n v="52807"/>
    <n v="88.9"/>
    <n v="88.3"/>
    <n v="0"/>
    <n v="30.8"/>
    <n v="116.22"/>
    <n v="0"/>
    <n v="2.9123527441643731E-4"/>
    <n v="0.91973191792989972"/>
    <n v="7.9976846795683898E-2"/>
    <n v="0.99970876472558357"/>
  </r>
  <r>
    <x v="0"/>
    <x v="0"/>
    <x v="2"/>
    <x v="0"/>
    <x v="0"/>
    <n v="17"/>
    <n v="96466"/>
    <n v="64310"/>
    <n v="160793"/>
    <n v="0.01"/>
    <n v="191"/>
    <n v="3.3"/>
    <n v="135"/>
    <n v="1.0669999999999999"/>
    <n v="0.17699999999999999"/>
    <n v="54075"/>
    <n v="88.5"/>
    <n v="89.5"/>
    <n v="0"/>
    <n v="31.6"/>
    <n v="84.39"/>
    <n v="0"/>
    <n v="1.0572599553463148E-4"/>
    <n v="0.59993905207316234"/>
    <n v="0.39995522193130301"/>
    <n v="0.9998942740044654"/>
  </r>
  <r>
    <x v="0"/>
    <x v="0"/>
    <x v="2"/>
    <x v="1"/>
    <x v="0"/>
    <n v="195"/>
    <n v="571555"/>
    <n v="77939"/>
    <n v="649689"/>
    <n v="0.03"/>
    <n v="191"/>
    <n v="3.3"/>
    <n v="135"/>
    <n v="1.0669999999999999"/>
    <n v="0.17699999999999999"/>
    <n v="54075"/>
    <n v="88.5"/>
    <n v="89.5"/>
    <n v="0"/>
    <n v="31.6"/>
    <n v="51.16"/>
    <n v="0"/>
    <n v="3.0014360717204691E-4"/>
    <n v="0.87973630460112451"/>
    <n v="0.11996355179170341"/>
    <n v="0.99969985639282788"/>
  </r>
  <r>
    <x v="0"/>
    <x v="0"/>
    <x v="2"/>
    <x v="2"/>
    <x v="0"/>
    <n v="117"/>
    <n v="246448"/>
    <n v="21430"/>
    <n v="267995"/>
    <n v="0.04"/>
    <n v="191"/>
    <n v="3.3"/>
    <n v="135"/>
    <n v="1.0669999999999999"/>
    <n v="0.17699999999999999"/>
    <n v="54075"/>
    <n v="88.5"/>
    <n v="89.5"/>
    <n v="0"/>
    <n v="31.6"/>
    <n v="77.819999999999993"/>
    <n v="0"/>
    <n v="4.3657530924084406E-4"/>
    <n v="0.91959924625459433"/>
    <n v="7.9964178436164851E-2"/>
    <n v="0.99956342469075921"/>
  </r>
  <r>
    <x v="0"/>
    <x v="0"/>
    <x v="3"/>
    <x v="0"/>
    <x v="0"/>
    <n v="36"/>
    <n v="101461"/>
    <n v="67640"/>
    <n v="169137"/>
    <n v="0.02"/>
    <n v="306"/>
    <n v="5"/>
    <n v="143"/>
    <n v="1.0329999999999999"/>
    <n v="0.192"/>
    <n v="55582"/>
    <n v="89.6"/>
    <n v="90"/>
    <n v="0"/>
    <n v="33.200000000000003"/>
    <n v="93.1"/>
    <n v="0"/>
    <n v="2.1284520832224764E-4"/>
    <n v="0.59987465782176574"/>
    <n v="0.39991249696991199"/>
    <n v="0.99978715479167768"/>
  </r>
  <r>
    <x v="0"/>
    <x v="0"/>
    <x v="3"/>
    <x v="1"/>
    <x v="0"/>
    <n v="400"/>
    <n v="586920"/>
    <n v="80035"/>
    <n v="667355"/>
    <n v="0.06"/>
    <n v="306"/>
    <n v="5"/>
    <n v="143"/>
    <n v="1.0329999999999999"/>
    <n v="0.192"/>
    <n v="55582"/>
    <n v="89.6"/>
    <n v="90"/>
    <n v="0"/>
    <n v="33.200000000000003"/>
    <n v="105.13"/>
    <n v="0"/>
    <n v="5.9938113897400934E-4"/>
    <n v="0.87947194521656391"/>
    <n v="0.11992867364446209"/>
    <n v="0.99940061886102605"/>
  </r>
  <r>
    <x v="0"/>
    <x v="0"/>
    <x v="3"/>
    <x v="2"/>
    <x v="0"/>
    <n v="242"/>
    <n v="256088"/>
    <n v="22269"/>
    <n v="278599"/>
    <n v="0.09"/>
    <n v="306"/>
    <n v="5"/>
    <n v="143"/>
    <n v="1.0329999999999999"/>
    <n v="0.192"/>
    <n v="55582"/>
    <n v="89.6"/>
    <n v="90"/>
    <n v="0"/>
    <n v="33.200000000000003"/>
    <n v="106.84"/>
    <n v="0"/>
    <n v="8.6863197642489745E-4"/>
    <n v="0.9191992792508229"/>
    <n v="7.9932088772752236E-2"/>
    <n v="0.99913136802357516"/>
  </r>
  <r>
    <x v="0"/>
    <x v="0"/>
    <x v="4"/>
    <x v="0"/>
    <x v="0"/>
    <n v="53"/>
    <n v="100760"/>
    <n v="67173"/>
    <n v="167986"/>
    <n v="0.03"/>
    <n v="408"/>
    <n v="6.5"/>
    <n v="151"/>
    <n v="0.99299999999999999"/>
    <n v="0.20699999999999999"/>
    <n v="54940"/>
    <n v="89.5"/>
    <n v="92.3"/>
    <n v="0"/>
    <n v="33.200000000000003"/>
    <n v="68.900000000000006"/>
    <n v="0"/>
    <n v="3.1550248234971963E-4"/>
    <n v="0.59981188908599525"/>
    <n v="0.39987260843165501"/>
    <n v="0.99968449751765021"/>
  </r>
  <r>
    <x v="0"/>
    <x v="0"/>
    <x v="4"/>
    <x v="1"/>
    <x v="0"/>
    <n v="615"/>
    <n v="601126"/>
    <n v="81972"/>
    <n v="683713"/>
    <n v="0.09"/>
    <n v="408"/>
    <n v="6.5"/>
    <n v="151"/>
    <n v="0.99299999999999999"/>
    <n v="0.20699999999999999"/>
    <n v="54940"/>
    <n v="89.5"/>
    <n v="92.3"/>
    <n v="0"/>
    <n v="33.200000000000003"/>
    <n v="53.75"/>
    <n v="0"/>
    <n v="8.9950022889721272E-4"/>
    <n v="0.87920808877409085"/>
    <n v="0.11989241099701191"/>
    <n v="0.99910049977110271"/>
  </r>
  <r>
    <x v="0"/>
    <x v="0"/>
    <x v="4"/>
    <x v="2"/>
    <x v="0"/>
    <n v="367"/>
    <n v="258559"/>
    <n v="22483"/>
    <n v="281409"/>
    <n v="0.13"/>
    <n v="408"/>
    <n v="6.5"/>
    <n v="151"/>
    <n v="0.99299999999999999"/>
    <n v="0.20699999999999999"/>
    <n v="54940"/>
    <n v="89.5"/>
    <n v="92.3"/>
    <n v="0"/>
    <n v="33.200000000000003"/>
    <n v="51.65"/>
    <n v="0"/>
    <n v="1.3041516085128763E-3"/>
    <n v="0.91880145979695038"/>
    <n v="7.9894388594536778E-2"/>
    <n v="0.99869584839148717"/>
  </r>
  <r>
    <x v="0"/>
    <x v="0"/>
    <x v="5"/>
    <x v="0"/>
    <x v="0"/>
    <n v="77"/>
    <n v="101833"/>
    <n v="67888"/>
    <n v="169798"/>
    <n v="0.05"/>
    <n v="562"/>
    <n v="8.1999999999999993"/>
    <n v="180"/>
    <n v="0.98299999999999998"/>
    <n v="0.216"/>
    <n v="57259"/>
    <n v="89.3"/>
    <n v="93.3"/>
    <n v="0"/>
    <n v="36.200000000000003"/>
    <n v="65.459999999999994"/>
    <n v="0"/>
    <n v="4.5348001743247861E-4"/>
    <n v="0.5997302677298908"/>
    <n v="0.3998162522526767"/>
    <n v="0.99954651998256749"/>
  </r>
  <r>
    <x v="0"/>
    <x v="0"/>
    <x v="5"/>
    <x v="1"/>
    <x v="0"/>
    <n v="894"/>
    <n v="604172"/>
    <n v="82387"/>
    <n v="687453"/>
    <n v="0.13"/>
    <n v="562"/>
    <n v="8.1999999999999993"/>
    <n v="180"/>
    <n v="0.98299999999999998"/>
    <n v="0.216"/>
    <n v="57259"/>
    <n v="89.3"/>
    <n v="93.3"/>
    <n v="0"/>
    <n v="36.200000000000003"/>
    <n v="45.37"/>
    <n v="0"/>
    <n v="1.3004525400281911E-3"/>
    <n v="0.87885571813636709"/>
    <n v="0.11984382932360467"/>
    <n v="0.9986995474599718"/>
  </r>
  <r>
    <x v="0"/>
    <x v="0"/>
    <x v="5"/>
    <x v="2"/>
    <x v="0"/>
    <n v="542"/>
    <n v="263800"/>
    <n v="22939"/>
    <n v="287281"/>
    <n v="0.19"/>
    <n v="562"/>
    <n v="8.1999999999999993"/>
    <n v="180"/>
    <n v="0.98299999999999998"/>
    <n v="0.216"/>
    <n v="57259"/>
    <n v="89.3"/>
    <n v="93.3"/>
    <n v="0"/>
    <n v="36.200000000000003"/>
    <n v="47.68"/>
    <n v="0"/>
    <n v="1.8866545298853736E-3"/>
    <n v="0.91826469554199541"/>
    <n v="7.9848649928119159E-2"/>
    <n v="0.99811334547011454"/>
  </r>
  <r>
    <x v="0"/>
    <x v="0"/>
    <x v="6"/>
    <x v="0"/>
    <x v="0"/>
    <n v="105"/>
    <n v="106179"/>
    <n v="70786"/>
    <n v="177070"/>
    <n v="0.06"/>
    <n v="1017"/>
    <n v="10.199999999999999"/>
    <n v="193"/>
    <n v="1.0029999999999999"/>
    <n v="0.218"/>
    <n v="55712"/>
    <n v="88.9"/>
    <n v="95.3"/>
    <n v="0"/>
    <n v="36.6"/>
    <n v="42.88"/>
    <n v="0"/>
    <n v="5.9298582481504491E-4"/>
    <n v="0.59964420850511102"/>
    <n v="0.399762805670074"/>
    <n v="0.99940701417518496"/>
  </r>
  <r>
    <x v="0"/>
    <x v="0"/>
    <x v="6"/>
    <x v="1"/>
    <x v="0"/>
    <n v="1201"/>
    <n v="620584"/>
    <n v="84625"/>
    <n v="706410"/>
    <n v="0.17"/>
    <n v="1017"/>
    <n v="10.199999999999999"/>
    <n v="193"/>
    <n v="1.0029999999999999"/>
    <n v="0.218"/>
    <n v="55712"/>
    <n v="88.9"/>
    <n v="95.3"/>
    <n v="0"/>
    <n v="36.6"/>
    <n v="34.340000000000003"/>
    <n v="0"/>
    <n v="1.7001458076754293E-3"/>
    <n v="0.87850398493792559"/>
    <n v="0.119795869254399"/>
    <n v="0.99829985419232459"/>
  </r>
  <r>
    <x v="0"/>
    <x v="0"/>
    <x v="6"/>
    <x v="2"/>
    <x v="0"/>
    <n v="716"/>
    <n v="266718"/>
    <n v="23193"/>
    <n v="290627"/>
    <n v="0.25"/>
    <n v="1017"/>
    <n v="10.199999999999999"/>
    <n v="193"/>
    <n v="1.0029999999999999"/>
    <n v="0.218"/>
    <n v="55712"/>
    <n v="88.9"/>
    <n v="95.3"/>
    <n v="0"/>
    <n v="36.6"/>
    <n v="32.1"/>
    <n v="0"/>
    <n v="2.4636389599039317E-3"/>
    <n v="0.91773303925650407"/>
    <n v="7.9803321783592021E-2"/>
    <n v="0.99753636104009613"/>
  </r>
  <r>
    <x v="0"/>
    <x v="0"/>
    <x v="7"/>
    <x v="0"/>
    <x v="0"/>
    <n v="198"/>
    <n v="109622"/>
    <n v="73081"/>
    <n v="182901"/>
    <n v="0.11"/>
    <n v="1540"/>
    <n v="10.9"/>
    <n v="220"/>
    <n v="1.05"/>
    <n v="0.218"/>
    <n v="56382"/>
    <n v="88"/>
    <n v="96.2"/>
    <n v="0"/>
    <n v="38.5"/>
    <n v="88.57"/>
    <n v="0"/>
    <n v="1.0825528564633326E-3"/>
    <n v="0.59935156177385585"/>
    <n v="0.39956588536968085"/>
    <n v="0.9989174471435367"/>
  </r>
  <r>
    <x v="0"/>
    <x v="0"/>
    <x v="7"/>
    <x v="1"/>
    <x v="0"/>
    <n v="2220"/>
    <n v="628305"/>
    <n v="85678"/>
    <n v="716203"/>
    <n v="0.31"/>
    <n v="1540"/>
    <n v="10.9"/>
    <n v="220"/>
    <n v="1.05"/>
    <n v="0.218"/>
    <n v="56382"/>
    <n v="88"/>
    <n v="96.2"/>
    <n v="0"/>
    <n v="38.5"/>
    <n v="84.85"/>
    <n v="0"/>
    <n v="3.0996798393751494E-3"/>
    <n v="0.87727222589126264"/>
    <n v="0.11962809426936218"/>
    <n v="0.9969003201606248"/>
  </r>
  <r>
    <x v="0"/>
    <x v="0"/>
    <x v="7"/>
    <x v="2"/>
    <x v="0"/>
    <n v="1337"/>
    <n v="272461"/>
    <n v="23692"/>
    <n v="297490"/>
    <n v="0.45"/>
    <n v="1540"/>
    <n v="10.9"/>
    <n v="220"/>
    <n v="1.05"/>
    <n v="0.218"/>
    <n v="56382"/>
    <n v="88"/>
    <n v="96.2"/>
    <n v="0"/>
    <n v="38.5"/>
    <n v="86.73"/>
    <n v="0"/>
    <n v="4.4942687149147871E-3"/>
    <n v="0.9158660795320851"/>
    <n v="7.9639651753000099E-2"/>
    <n v="0.99550573128508524"/>
  </r>
  <r>
    <x v="0"/>
    <x v="0"/>
    <x v="8"/>
    <x v="0"/>
    <x v="0"/>
    <n v="257"/>
    <n v="97669"/>
    <n v="65113"/>
    <n v="163039"/>
    <n v="0.16"/>
    <n v="2046"/>
    <n v="13.6"/>
    <n v="264"/>
    <n v="1.1100000000000001"/>
    <n v="0.218"/>
    <n v="55117"/>
    <n v="87.7"/>
    <n v="97.9"/>
    <n v="0"/>
    <n v="41"/>
    <n v="29.8"/>
    <n v="0"/>
    <n v="1.576309962646974E-3"/>
    <n v="0.59905298732205181"/>
    <n v="0.39937070271530123"/>
    <n v="0.9984236900373531"/>
  </r>
  <r>
    <x v="0"/>
    <x v="0"/>
    <x v="8"/>
    <x v="1"/>
    <x v="0"/>
    <n v="2940"/>
    <n v="572260"/>
    <n v="78035"/>
    <n v="653235"/>
    <n v="0.45"/>
    <n v="2046"/>
    <n v="13.6"/>
    <n v="264"/>
    <n v="1.1100000000000001"/>
    <n v="0.218"/>
    <n v="55117"/>
    <n v="87.7"/>
    <n v="97.9"/>
    <n v="0"/>
    <n v="41"/>
    <n v="32.43"/>
    <n v="0"/>
    <n v="4.5006773978736592E-3"/>
    <n v="0.87604001622693206"/>
    <n v="0.11945930637519422"/>
    <n v="0.99549932260212626"/>
  </r>
  <r>
    <x v="0"/>
    <x v="0"/>
    <x v="8"/>
    <x v="2"/>
    <x v="0"/>
    <n v="1810"/>
    <n v="253500"/>
    <n v="22043"/>
    <n v="277353"/>
    <n v="0.65"/>
    <n v="2046"/>
    <n v="13.6"/>
    <n v="264"/>
    <n v="1.1100000000000001"/>
    <n v="0.218"/>
    <n v="55117"/>
    <n v="87.7"/>
    <n v="97.9"/>
    <n v="0"/>
    <n v="41"/>
    <n v="35.380000000000003"/>
    <n v="0"/>
    <n v="6.5259795278940552E-3"/>
    <n v="0.91399768526030001"/>
    <n v="7.9476335211805887E-2"/>
    <n v="0.99347402047210587"/>
  </r>
  <r>
    <x v="0"/>
    <x v="0"/>
    <x v="9"/>
    <x v="0"/>
    <x v="0"/>
    <n v="468"/>
    <n v="96285"/>
    <n v="64190"/>
    <n v="160943"/>
    <n v="0.28999999999999998"/>
    <n v="2610"/>
    <n v="14.6"/>
    <n v="289"/>
    <n v="1.17"/>
    <n v="0.219"/>
    <n v="54844"/>
    <n v="87.1"/>
    <n v="93.3"/>
    <n v="0"/>
    <n v="43.2"/>
    <n v="82.1"/>
    <n v="0"/>
    <n v="2.9078617895776765E-3"/>
    <n v="0.59825528292625341"/>
    <n v="0.39883685528416896"/>
    <n v="0.99709213821042231"/>
  </r>
  <r>
    <x v="0"/>
    <x v="0"/>
    <x v="9"/>
    <x v="1"/>
    <x v="0"/>
    <n v="5228"/>
    <n v="549725"/>
    <n v="74963"/>
    <n v="629916"/>
    <n v="0.83"/>
    <n v="2610"/>
    <n v="14.6"/>
    <n v="289"/>
    <n v="1.17"/>
    <n v="0.219"/>
    <n v="54844"/>
    <n v="87.1"/>
    <n v="93.3"/>
    <n v="0"/>
    <n v="43.2"/>
    <n v="77.819999999999993"/>
    <n v="0"/>
    <n v="8.2995193009861631E-3"/>
    <n v="0.87269572450929966"/>
    <n v="0.11900475618971418"/>
    <n v="0.99170048069901384"/>
  </r>
  <r>
    <x v="0"/>
    <x v="0"/>
    <x v="9"/>
    <x v="2"/>
    <x v="0"/>
    <n v="3179"/>
    <n v="240099"/>
    <n v="20878"/>
    <n v="264156"/>
    <n v="1.2"/>
    <n v="2610"/>
    <n v="14.6"/>
    <n v="289"/>
    <n v="1.17"/>
    <n v="0.219"/>
    <n v="54844"/>
    <n v="87.1"/>
    <n v="93.3"/>
    <n v="0"/>
    <n v="43.2"/>
    <n v="75.64"/>
    <n v="0"/>
    <n v="1.203455533851209E-2"/>
    <n v="0.90892881479125975"/>
    <n v="7.9036629870228192E-2"/>
    <n v="0.98796544466148795"/>
  </r>
  <r>
    <x v="0"/>
    <x v="0"/>
    <x v="10"/>
    <x v="0"/>
    <x v="0"/>
    <n v="349"/>
    <n v="82916"/>
    <n v="55277"/>
    <n v="138542"/>
    <n v="0.25"/>
    <n v="3031"/>
    <n v="17"/>
    <n v="346"/>
    <n v="1.2669999999999999"/>
    <n v="0.218"/>
    <n v="58442"/>
    <n v="85.9"/>
    <n v="89.6"/>
    <n v="0"/>
    <n v="45.6"/>
    <n v="-25.43"/>
    <n v="0"/>
    <n v="2.5190916833884311E-3"/>
    <n v="0.59848998859551616"/>
    <n v="0.39899091972109541"/>
    <n v="0.99748090831661163"/>
  </r>
  <r>
    <x v="0"/>
    <x v="0"/>
    <x v="10"/>
    <x v="1"/>
    <x v="0"/>
    <n v="4009"/>
    <n v="486451"/>
    <n v="66334"/>
    <n v="556794"/>
    <n v="0.72"/>
    <n v="3031"/>
    <n v="17"/>
    <n v="346"/>
    <n v="1.2669999999999999"/>
    <n v="0.218"/>
    <n v="58442"/>
    <n v="85.9"/>
    <n v="89.6"/>
    <n v="0"/>
    <n v="45.6"/>
    <n v="-23.32"/>
    <n v="0"/>
    <n v="7.2001494268975601E-3"/>
    <n v="0.87366422770360308"/>
    <n v="0.11913562286949932"/>
    <n v="0.99279985057310238"/>
  </r>
  <r>
    <x v="0"/>
    <x v="0"/>
    <x v="10"/>
    <x v="2"/>
    <x v="0"/>
    <n v="2415"/>
    <n v="210605"/>
    <n v="18313"/>
    <n v="231333"/>
    <n v="1.04"/>
    <n v="3031"/>
    <n v="17"/>
    <n v="346"/>
    <n v="1.2669999999999999"/>
    <n v="0.218"/>
    <n v="58442"/>
    <n v="85.9"/>
    <n v="89.6"/>
    <n v="0"/>
    <n v="45.6"/>
    <n v="-24.03"/>
    <n v="0"/>
    <n v="1.0439496310513417E-2"/>
    <n v="0.91039756541435934"/>
    <n v="7.9162938275127201E-2"/>
    <n v="0.98956050368948656"/>
  </r>
  <r>
    <x v="0"/>
    <x v="0"/>
    <x v="11"/>
    <x v="0"/>
    <x v="0"/>
    <n v="1094"/>
    <n v="92662"/>
    <n v="61774"/>
    <n v="155530"/>
    <n v="0.7"/>
    <n v="4245"/>
    <n v="19.100000000000001"/>
    <n v="367"/>
    <n v="1.397"/>
    <n v="0.223"/>
    <n v="62105"/>
    <n v="86.3"/>
    <n v="87.1"/>
    <n v="1002"/>
    <n v="47.2"/>
    <n v="213.47"/>
    <n v="0"/>
    <n v="7.0340127306628948E-3"/>
    <n v="0.59578216421269203"/>
    <n v="0.39718382305664501"/>
    <n v="0.99296598726933705"/>
  </r>
  <r>
    <x v="0"/>
    <x v="0"/>
    <x v="11"/>
    <x v="1"/>
    <x v="0"/>
    <n v="12285"/>
    <n v="527029"/>
    <n v="71868"/>
    <n v="611182"/>
    <n v="2.0099999999999998"/>
    <n v="4245"/>
    <n v="19.100000000000001"/>
    <n v="367"/>
    <n v="1.397"/>
    <n v="0.223"/>
    <n v="62105"/>
    <n v="86.3"/>
    <n v="87.1"/>
    <n v="1002"/>
    <n v="47.2"/>
    <n v="206.44"/>
    <n v="0"/>
    <n v="2.010039562683456E-2"/>
    <n v="0.86231106282580317"/>
    <n v="0.11758854154736233"/>
    <n v="0.97989960437316548"/>
  </r>
  <r>
    <x v="0"/>
    <x v="0"/>
    <x v="11"/>
    <x v="2"/>
    <x v="0"/>
    <n v="7441"/>
    <n v="228052"/>
    <n v="19831"/>
    <n v="255324"/>
    <n v="2.91"/>
    <n v="4245"/>
    <n v="19.100000000000001"/>
    <n v="367"/>
    <n v="1.397"/>
    <n v="0.223"/>
    <n v="62105"/>
    <n v="86.3"/>
    <n v="87.1"/>
    <n v="1002"/>
    <n v="47.2"/>
    <n v="208.12"/>
    <n v="0"/>
    <n v="2.9143362942770753E-2"/>
    <n v="0.89318669611944035"/>
    <n v="7.7669940937788853E-2"/>
    <n v="0.97085663705722924"/>
  </r>
  <r>
    <x v="0"/>
    <x v="0"/>
    <x v="12"/>
    <x v="0"/>
    <x v="0"/>
    <n v="4541"/>
    <n v="94469"/>
    <n v="62979"/>
    <n v="161989"/>
    <n v="2.8"/>
    <n v="4928"/>
    <n v="20.5"/>
    <n v="407"/>
    <n v="1.46"/>
    <n v="0.23"/>
    <n v="63869"/>
    <n v="86.2"/>
    <n v="89.5"/>
    <n v="1999"/>
    <n v="52.1"/>
    <n v="300"/>
    <n v="0"/>
    <n v="2.8032767657063133E-2"/>
    <n v="0.58318157405749771"/>
    <n v="0.38878565828543915"/>
    <n v="0.97196723234293692"/>
  </r>
  <r>
    <x v="0"/>
    <x v="0"/>
    <x v="12"/>
    <x v="1"/>
    <x v="0"/>
    <n v="51183"/>
    <n v="517272"/>
    <n v="70537"/>
    <n v="638992"/>
    <n v="8.01"/>
    <n v="4928"/>
    <n v="20.5"/>
    <n v="407"/>
    <n v="1.46"/>
    <n v="0.23"/>
    <n v="63869"/>
    <n v="86.2"/>
    <n v="89.5"/>
    <n v="1999"/>
    <n v="52.1"/>
    <n v="300"/>
    <n v="0"/>
    <n v="8.0099594361118756E-2"/>
    <n v="0.80951248215940108"/>
    <n v="0.11038792347948018"/>
    <n v="0.91990040563888131"/>
  </r>
  <r>
    <x v="0"/>
    <x v="0"/>
    <x v="12"/>
    <x v="2"/>
    <x v="0"/>
    <n v="31580"/>
    <n v="221097"/>
    <n v="19226"/>
    <n v="271903"/>
    <n v="11.61"/>
    <n v="4928"/>
    <n v="20.5"/>
    <n v="407"/>
    <n v="1.46"/>
    <n v="0.23"/>
    <n v="63869"/>
    <n v="86.2"/>
    <n v="89.5"/>
    <n v="1999"/>
    <n v="52.1"/>
    <n v="300"/>
    <n v="0"/>
    <n v="0.1161443603049617"/>
    <n v="0.81314660007429118"/>
    <n v="7.0709039620747108E-2"/>
    <n v="0.88385563969503833"/>
  </r>
  <r>
    <x v="0"/>
    <x v="0"/>
    <x v="13"/>
    <x v="0"/>
    <x v="0"/>
    <n v="5073"/>
    <n v="107470"/>
    <n v="71646"/>
    <n v="184189"/>
    <n v="2.75"/>
    <n v="6741"/>
    <n v="25.8"/>
    <n v="429"/>
    <n v="1.47"/>
    <n v="0.23799999999999999"/>
    <n v="62658"/>
    <n v="86.2"/>
    <n v="90.8"/>
    <n v="1998"/>
    <n v="54.7"/>
    <n v="11.72"/>
    <n v="0"/>
    <n v="2.7542361378801124E-2"/>
    <n v="0.58347675485506734"/>
    <n v="0.38898088376613155"/>
    <n v="0.97245763862119894"/>
  </r>
  <r>
    <x v="0"/>
    <x v="0"/>
    <x v="13"/>
    <x v="1"/>
    <x v="0"/>
    <n v="57799"/>
    <n v="595430"/>
    <n v="81195"/>
    <n v="734424"/>
    <n v="7.87"/>
    <n v="6741"/>
    <n v="25.8"/>
    <n v="429"/>
    <n v="1.47"/>
    <n v="0.23799999999999999"/>
    <n v="62658"/>
    <n v="86.2"/>
    <n v="90.8"/>
    <n v="1998"/>
    <n v="54.7"/>
    <n v="12.93"/>
    <n v="0"/>
    <n v="7.8699770160016558E-2"/>
    <n v="0.81074420225918542"/>
    <n v="0.11055602758079801"/>
    <n v="0.92130022983998339"/>
  </r>
  <r>
    <x v="0"/>
    <x v="0"/>
    <x v="13"/>
    <x v="2"/>
    <x v="0"/>
    <n v="35066"/>
    <n v="250441"/>
    <n v="21778"/>
    <n v="307285"/>
    <n v="11.41"/>
    <n v="6741"/>
    <n v="25.8"/>
    <n v="429"/>
    <n v="1.47"/>
    <n v="0.23799999999999999"/>
    <n v="62658"/>
    <n v="86.2"/>
    <n v="90.8"/>
    <n v="1998"/>
    <n v="54.7"/>
    <n v="11.04"/>
    <n v="0"/>
    <n v="0.11411556047317636"/>
    <n v="0.81501212229689046"/>
    <n v="7.0872317229933118E-2"/>
    <n v="0.88588443952682361"/>
  </r>
  <r>
    <x v="0"/>
    <x v="0"/>
    <x v="14"/>
    <x v="0"/>
    <x v="0"/>
    <n v="6184"/>
    <n v="107417"/>
    <n v="71611"/>
    <n v="185212"/>
    <n v="3.34"/>
    <n v="10083"/>
    <n v="27.4"/>
    <n v="450"/>
    <n v="1.39"/>
    <n v="0.247"/>
    <n v="61661"/>
    <n v="86.6"/>
    <n v="88.1"/>
    <n v="2027"/>
    <n v="57.9"/>
    <n v="21.9"/>
    <n v="0"/>
    <n v="3.3388765306783579E-2"/>
    <n v="0.57996782065956853"/>
    <n v="0.38664341403364794"/>
    <n v="0.96661123469321653"/>
  </r>
  <r>
    <x v="0"/>
    <x v="0"/>
    <x v="14"/>
    <x v="1"/>
    <x v="0"/>
    <n v="69778"/>
    <n v="582248"/>
    <n v="79397"/>
    <n v="731423"/>
    <n v="9.5399999999999991"/>
    <n v="10083"/>
    <n v="27.4"/>
    <n v="450"/>
    <n v="1.39"/>
    <n v="0.247"/>
    <n v="61661"/>
    <n v="86.6"/>
    <n v="88.1"/>
    <n v="2027"/>
    <n v="57.9"/>
    <n v="20.73"/>
    <n v="0"/>
    <n v="9.5400336057247306E-2"/>
    <n v="0.79604825114878808"/>
    <n v="0.10855141279396464"/>
    <n v="0.90459966394275271"/>
  </r>
  <r>
    <x v="0"/>
    <x v="0"/>
    <x v="14"/>
    <x v="2"/>
    <x v="0"/>
    <n v="42428"/>
    <n v="243146"/>
    <n v="21143"/>
    <n v="306717"/>
    <n v="13.83"/>
    <n v="10083"/>
    <n v="27.4"/>
    <n v="450"/>
    <n v="1.39"/>
    <n v="0.247"/>
    <n v="61661"/>
    <n v="86.6"/>
    <n v="88.1"/>
    <n v="2027"/>
    <n v="57.9"/>
    <n v="20.99"/>
    <n v="0"/>
    <n v="0.13832946983701588"/>
    <n v="0.79273727899007884"/>
    <n v="6.8933251172905316E-2"/>
    <n v="0.86167053016298412"/>
  </r>
  <r>
    <x v="0"/>
    <x v="0"/>
    <x v="15"/>
    <x v="0"/>
    <x v="0"/>
    <n v="7871"/>
    <n v="106880"/>
    <n v="71254"/>
    <n v="186005"/>
    <n v="4.2300000000000004"/>
    <n v="13357"/>
    <n v="31.2"/>
    <n v="479"/>
    <n v="1.32"/>
    <n v="0.25800000000000001"/>
    <n v="62917"/>
    <n v="87.1"/>
    <n v="84.5"/>
    <n v="2011"/>
    <n v="61.6"/>
    <n v="27.28"/>
    <n v="0"/>
    <n v="4.2316066772398589E-2"/>
    <n v="0.57460820945673508"/>
    <n v="0.38307572377086635"/>
    <n v="0.95768393322760148"/>
  </r>
  <r>
    <x v="0"/>
    <x v="0"/>
    <x v="15"/>
    <x v="1"/>
    <x v="0"/>
    <n v="90872"/>
    <n v="581468"/>
    <n v="79291"/>
    <n v="751631"/>
    <n v="12.09"/>
    <n v="13357"/>
    <n v="31.2"/>
    <n v="479"/>
    <n v="1.32"/>
    <n v="0.25800000000000001"/>
    <n v="62917"/>
    <n v="87.1"/>
    <n v="84.5"/>
    <n v="2011"/>
    <n v="61.6"/>
    <n v="30.23"/>
    <n v="0"/>
    <n v="0.12089975001031091"/>
    <n v="0.77360832642613198"/>
    <n v="0.10549192356355712"/>
    <n v="0.87910024998968905"/>
  </r>
  <r>
    <x v="0"/>
    <x v="0"/>
    <x v="15"/>
    <x v="2"/>
    <x v="0"/>
    <n v="54396"/>
    <n v="235423"/>
    <n v="20472"/>
    <n v="310291"/>
    <n v="17.53"/>
    <n v="13357"/>
    <n v="31.2"/>
    <n v="479"/>
    <n v="1.32"/>
    <n v="0.25800000000000001"/>
    <n v="62917"/>
    <n v="87.1"/>
    <n v="84.5"/>
    <n v="2011"/>
    <n v="61.6"/>
    <n v="28.21"/>
    <n v="0"/>
    <n v="0.17530640592218272"/>
    <n v="0.75871681743911357"/>
    <n v="6.5976776638703674E-2"/>
    <n v="0.82469359407781728"/>
  </r>
  <r>
    <x v="1"/>
    <x v="1"/>
    <x v="0"/>
    <x v="0"/>
    <x v="0"/>
    <n v="7"/>
    <n v="29372"/>
    <n v="19584"/>
    <n v="48963"/>
    <n v="0.01"/>
    <n v="106"/>
    <n v="3.1"/>
    <n v="123"/>
    <n v="1.25"/>
    <n v="0.183"/>
    <n v="47040"/>
    <n v="57.6"/>
    <n v="21.9"/>
    <n v="0"/>
    <n v="55.7"/>
    <n v="0"/>
    <n v="0"/>
    <n v="1.4296509609296816E-4"/>
    <n v="0.59988154320609444"/>
    <n v="0.39997549169781266"/>
    <n v="0.99985703490390709"/>
  </r>
  <r>
    <x v="1"/>
    <x v="1"/>
    <x v="0"/>
    <x v="1"/>
    <x v="0"/>
    <n v="39"/>
    <n v="172919"/>
    <n v="23580"/>
    <n v="196538"/>
    <n v="0.02"/>
    <n v="106"/>
    <n v="3.1"/>
    <n v="123"/>
    <n v="1.25"/>
    <n v="0.183"/>
    <n v="47040"/>
    <n v="57.6"/>
    <n v="21.9"/>
    <n v="0"/>
    <n v="55.7"/>
    <n v="0"/>
    <n v="0"/>
    <n v="1.9843490826201547E-4"/>
    <n v="0.87982476671178089"/>
    <n v="0.11997679837995706"/>
    <n v="0.99980156509173801"/>
  </r>
  <r>
    <x v="1"/>
    <x v="1"/>
    <x v="0"/>
    <x v="2"/>
    <x v="0"/>
    <n v="23"/>
    <n v="74257"/>
    <n v="6457"/>
    <n v="80737"/>
    <n v="0.03"/>
    <n v="106"/>
    <n v="3.1"/>
    <n v="123"/>
    <n v="1.25"/>
    <n v="0.183"/>
    <n v="47040"/>
    <n v="57.6"/>
    <n v="21.9"/>
    <n v="0"/>
    <n v="55.7"/>
    <n v="0"/>
    <n v="0"/>
    <n v="2.8487558368529918E-4"/>
    <n v="0.91973940077040262"/>
    <n v="7.9975723645912031E-2"/>
    <n v="0.9997151244163146"/>
  </r>
  <r>
    <x v="1"/>
    <x v="1"/>
    <x v="1"/>
    <x v="0"/>
    <x v="0"/>
    <n v="7"/>
    <n v="29600"/>
    <n v="19734"/>
    <n v="49341"/>
    <n v="0.01"/>
    <n v="245"/>
    <n v="4.3"/>
    <n v="132"/>
    <n v="1.2230000000000001"/>
    <n v="0.18099999999999999"/>
    <n v="46642"/>
    <n v="57.6"/>
    <n v="22.6"/>
    <n v="570"/>
    <n v="57.3"/>
    <n v="0"/>
    <n v="0"/>
    <n v="1.4186984455118461E-4"/>
    <n v="0.59990677124500924"/>
    <n v="0.39995135891043959"/>
    <n v="0.99985813015544878"/>
  </r>
  <r>
    <x v="1"/>
    <x v="1"/>
    <x v="1"/>
    <x v="1"/>
    <x v="0"/>
    <n v="77"/>
    <n v="169880"/>
    <n v="23165"/>
    <n v="193122"/>
    <n v="0.04"/>
    <n v="245"/>
    <n v="4.3"/>
    <n v="132"/>
    <n v="1.2230000000000001"/>
    <n v="0.18099999999999999"/>
    <n v="46642"/>
    <n v="57.6"/>
    <n v="22.6"/>
    <n v="570"/>
    <n v="57.3"/>
    <n v="97.44"/>
    <n v="0"/>
    <n v="3.987116951978542E-4"/>
    <n v="0.87965120493781135"/>
    <n v="0.11995008336699081"/>
    <n v="0.99960128830480222"/>
  </r>
  <r>
    <x v="1"/>
    <x v="1"/>
    <x v="1"/>
    <x v="2"/>
    <x v="0"/>
    <n v="47"/>
    <n v="74737"/>
    <n v="6499"/>
    <n v="81283"/>
    <n v="0.06"/>
    <n v="245"/>
    <n v="4.3"/>
    <n v="132"/>
    <n v="1.2230000000000001"/>
    <n v="0.18099999999999999"/>
    <n v="46642"/>
    <n v="57.6"/>
    <n v="22.6"/>
    <n v="570"/>
    <n v="57.3"/>
    <n v="104.35"/>
    <n v="0"/>
    <n v="5.7822668946766237E-4"/>
    <n v="0.9194665551222273"/>
    <n v="7.9955218188305061E-2"/>
    <n v="0.99942177331053239"/>
  </r>
  <r>
    <x v="1"/>
    <x v="1"/>
    <x v="2"/>
    <x v="0"/>
    <x v="0"/>
    <n v="12"/>
    <n v="28680"/>
    <n v="19120"/>
    <n v="47812"/>
    <n v="0.03"/>
    <n v="399"/>
    <n v="6"/>
    <n v="136"/>
    <n v="1.2070000000000001"/>
    <n v="0.185"/>
    <n v="45538"/>
    <n v="57.6"/>
    <n v="23.1"/>
    <n v="1145"/>
    <n v="59"/>
    <n v="30.93"/>
    <n v="0"/>
    <n v="2.509830168158621E-4"/>
    <n v="0.59984941018991045"/>
    <n v="0.39989960679327363"/>
    <n v="0.99974901698318408"/>
  </r>
  <r>
    <x v="1"/>
    <x v="1"/>
    <x v="2"/>
    <x v="1"/>
    <x v="0"/>
    <n v="135"/>
    <n v="169419"/>
    <n v="23103"/>
    <n v="192657"/>
    <n v="7.0000000000000007E-2"/>
    <n v="399"/>
    <n v="6"/>
    <n v="136"/>
    <n v="1.2070000000000001"/>
    <n v="0.185"/>
    <n v="45538"/>
    <n v="57.6"/>
    <n v="23.1"/>
    <n v="1145"/>
    <n v="59"/>
    <n v="86.05"/>
    <n v="0"/>
    <n v="7.0072719911552653E-4"/>
    <n v="0.87938149145891398"/>
    <n v="0.11991778134197044"/>
    <n v="0.99929927280088438"/>
  </r>
  <r>
    <x v="1"/>
    <x v="1"/>
    <x v="2"/>
    <x v="2"/>
    <x v="0"/>
    <n v="78"/>
    <n v="70738"/>
    <n v="6151"/>
    <n v="76967"/>
    <n v="0.1"/>
    <n v="399"/>
    <n v="6"/>
    <n v="136"/>
    <n v="1.2070000000000001"/>
    <n v="0.185"/>
    <n v="45538"/>
    <n v="57.6"/>
    <n v="23.1"/>
    <n v="1145"/>
    <n v="59"/>
    <n v="84.15"/>
    <n v="0"/>
    <n v="1.0134213364169059E-3"/>
    <n v="0.91906921148024479"/>
    <n v="7.991736718333832E-2"/>
    <n v="0.99898657866358309"/>
  </r>
  <r>
    <x v="1"/>
    <x v="1"/>
    <x v="3"/>
    <x v="0"/>
    <x v="0"/>
    <n v="16"/>
    <n v="27821"/>
    <n v="18547"/>
    <n v="46384"/>
    <n v="0.03"/>
    <n v="515"/>
    <n v="7"/>
    <n v="145"/>
    <n v="1.2"/>
    <n v="0.192"/>
    <n v="44093"/>
    <n v="58"/>
    <n v="23.4"/>
    <n v="1707"/>
    <n v="61.1"/>
    <n v="31.73"/>
    <n v="0"/>
    <n v="3.4494653328734045E-4"/>
    <n v="0.5997973439116937"/>
    <n v="0.39985770955501898"/>
    <n v="0.99965505346671268"/>
  </r>
  <r>
    <x v="1"/>
    <x v="1"/>
    <x v="3"/>
    <x v="1"/>
    <x v="0"/>
    <n v="189"/>
    <n v="165919"/>
    <n v="22625"/>
    <n v="188733"/>
    <n v="0.1"/>
    <n v="515"/>
    <n v="7"/>
    <n v="145"/>
    <n v="1.2"/>
    <n v="0.192"/>
    <n v="44093"/>
    <n v="58"/>
    <n v="23.4"/>
    <n v="1707"/>
    <n v="61.1"/>
    <n v="40"/>
    <n v="0"/>
    <n v="1.0014146969528381E-3"/>
    <n v="0.87912023864401034"/>
    <n v="0.11987834665903684"/>
    <n v="0.99899858530304719"/>
  </r>
  <r>
    <x v="1"/>
    <x v="1"/>
    <x v="3"/>
    <x v="2"/>
    <x v="0"/>
    <n v="114"/>
    <n v="72526"/>
    <n v="6307"/>
    <n v="78947"/>
    <n v="0.14000000000000001"/>
    <n v="515"/>
    <n v="7"/>
    <n v="145"/>
    <n v="1.2"/>
    <n v="0.192"/>
    <n v="44093"/>
    <n v="58"/>
    <n v="23.4"/>
    <n v="1707"/>
    <n v="61.1"/>
    <n v="70.5"/>
    <n v="0"/>
    <n v="1.444006738698114E-3"/>
    <n v="0.91866695377911767"/>
    <n v="7.9889039482184246E-2"/>
    <n v="0.99855599326130196"/>
  </r>
  <r>
    <x v="1"/>
    <x v="1"/>
    <x v="4"/>
    <x v="0"/>
    <x v="0"/>
    <n v="47"/>
    <n v="27797"/>
    <n v="18531"/>
    <n v="46375"/>
    <n v="0.1"/>
    <n v="1521"/>
    <n v="8.6999999999999993"/>
    <n v="155"/>
    <n v="1.1970000000000001"/>
    <n v="0.19600000000000001"/>
    <n v="44555"/>
    <n v="57.6"/>
    <n v="23.2"/>
    <n v="2323"/>
    <n v="62.8"/>
    <n v="88.65"/>
    <n v="0"/>
    <n v="1.013477088948787E-3"/>
    <n v="0.59939622641509438"/>
    <n v="0.3995902964959569"/>
    <n v="0.99898652291105128"/>
  </r>
  <r>
    <x v="1"/>
    <x v="1"/>
    <x v="4"/>
    <x v="1"/>
    <x v="0"/>
    <n v="543"/>
    <n v="164197"/>
    <n v="22391"/>
    <n v="187131"/>
    <n v="0.28999999999999998"/>
    <n v="1521"/>
    <n v="8.6999999999999993"/>
    <n v="155"/>
    <n v="1.1970000000000001"/>
    <n v="0.19600000000000001"/>
    <n v="44555"/>
    <n v="57.6"/>
    <n v="23.2"/>
    <n v="2323"/>
    <n v="62.8"/>
    <n v="187.3"/>
    <n v="0"/>
    <n v="2.9017105663946647E-3"/>
    <n v="0.87744414340755938"/>
    <n v="0.11965414602604592"/>
    <n v="0.99709828943360534"/>
  </r>
  <r>
    <x v="1"/>
    <x v="1"/>
    <x v="4"/>
    <x v="2"/>
    <x v="0"/>
    <n v="332"/>
    <n v="72229"/>
    <n v="6281"/>
    <n v="78842"/>
    <n v="0.42"/>
    <n v="1521"/>
    <n v="8.6999999999999993"/>
    <n v="155"/>
    <n v="1.1970000000000001"/>
    <n v="0.19600000000000001"/>
    <n v="44555"/>
    <n v="57.6"/>
    <n v="23.2"/>
    <n v="2323"/>
    <n v="62.8"/>
    <n v="191.23"/>
    <n v="0"/>
    <n v="4.2109535526749699E-3"/>
    <n v="0.9161233860125314"/>
    <n v="7.9665660434793645E-2"/>
    <n v="0.99578904644732502"/>
  </r>
  <r>
    <x v="1"/>
    <x v="1"/>
    <x v="5"/>
    <x v="0"/>
    <x v="0"/>
    <n v="76"/>
    <n v="29553"/>
    <n v="19702"/>
    <n v="49331"/>
    <n v="0.15"/>
    <n v="2292"/>
    <n v="10.3"/>
    <n v="171"/>
    <n v="1.1930000000000001"/>
    <n v="0.20200000000000001"/>
    <n v="43327"/>
    <n v="57.6"/>
    <n v="23.2"/>
    <n v="2801"/>
    <n v="64.400000000000006"/>
    <n v="85.02"/>
    <n v="0"/>
    <n v="1.54061340739089E-3"/>
    <n v="0.59907563195556546"/>
    <n v="0.39938375463704362"/>
    <n v="0.99845938659260902"/>
  </r>
  <r>
    <x v="1"/>
    <x v="1"/>
    <x v="5"/>
    <x v="1"/>
    <x v="0"/>
    <n v="861"/>
    <n v="171452"/>
    <n v="23380"/>
    <n v="195693"/>
    <n v="0.44"/>
    <n v="2292"/>
    <n v="10.3"/>
    <n v="171"/>
    <n v="1.1930000000000001"/>
    <n v="0.20200000000000001"/>
    <n v="43327"/>
    <n v="57.6"/>
    <n v="23.2"/>
    <n v="2801"/>
    <n v="64.400000000000006"/>
    <n v="58.56"/>
    <n v="0"/>
    <n v="4.3997485857950975E-3"/>
    <n v="0.87612740363732988"/>
    <n v="0.119472847776875"/>
    <n v="0.99560025141420483"/>
  </r>
  <r>
    <x v="1"/>
    <x v="1"/>
    <x v="5"/>
    <x v="2"/>
    <x v="0"/>
    <n v="528"/>
    <n v="75598"/>
    <n v="6574"/>
    <n v="82700"/>
    <n v="0.64"/>
    <n v="2292"/>
    <n v="10.3"/>
    <n v="171"/>
    <n v="1.1930000000000001"/>
    <n v="0.20200000000000001"/>
    <n v="43327"/>
    <n v="57.6"/>
    <n v="23.2"/>
    <n v="2801"/>
    <n v="64.400000000000006"/>
    <n v="59.04"/>
    <n v="0"/>
    <n v="6.3845223700120923E-3"/>
    <n v="0.91412333736396612"/>
    <n v="7.9492140266021763E-2"/>
    <n v="0.99361547762998792"/>
  </r>
  <r>
    <x v="1"/>
    <x v="1"/>
    <x v="6"/>
    <x v="0"/>
    <x v="0"/>
    <n v="162"/>
    <n v="30504"/>
    <n v="20336"/>
    <n v="51002"/>
    <n v="0.32"/>
    <n v="3438"/>
    <n v="11.3"/>
    <n v="190"/>
    <n v="1.2"/>
    <n v="0.20699999999999999"/>
    <n v="44927"/>
    <n v="58.1"/>
    <n v="23.2"/>
    <n v="3445"/>
    <n v="67.599999999999994"/>
    <n v="116.34"/>
    <n v="0"/>
    <n v="3.176346025646053E-3"/>
    <n v="0.59809419238461237"/>
    <n v="0.3987294615897416"/>
    <n v="0.99682365397435402"/>
  </r>
  <r>
    <x v="1"/>
    <x v="1"/>
    <x v="6"/>
    <x v="1"/>
    <x v="0"/>
    <n v="1848"/>
    <n v="177091"/>
    <n v="24149"/>
    <n v="203088"/>
    <n v="0.91"/>
    <n v="3438"/>
    <n v="11.3"/>
    <n v="190"/>
    <n v="1.2"/>
    <n v="0.20699999999999999"/>
    <n v="44927"/>
    <n v="58.1"/>
    <n v="23.2"/>
    <n v="3445"/>
    <n v="67.599999999999994"/>
    <n v="114.63"/>
    <n v="0"/>
    <n v="9.0995036634365402E-3"/>
    <n v="0.87199145198140704"/>
    <n v="0.11890904435515638"/>
    <n v="0.99090049633656341"/>
  </r>
  <r>
    <x v="1"/>
    <x v="1"/>
    <x v="6"/>
    <x v="2"/>
    <x v="0"/>
    <n v="1112"/>
    <n v="76505"/>
    <n v="6653"/>
    <n v="84270"/>
    <n v="1.32"/>
    <n v="3438"/>
    <n v="11.3"/>
    <n v="190"/>
    <n v="1.2"/>
    <n v="0.20699999999999999"/>
    <n v="44927"/>
    <n v="58.1"/>
    <n v="23.2"/>
    <n v="3445"/>
    <n v="67.599999999999994"/>
    <n v="110.61"/>
    <n v="0"/>
    <n v="1.3195680550611131E-2"/>
    <n v="0.90785570191052567"/>
    <n v="7.8948617538863175E-2"/>
    <n v="0.98680431944938884"/>
  </r>
  <r>
    <x v="1"/>
    <x v="1"/>
    <x v="7"/>
    <x v="0"/>
    <x v="0"/>
    <n v="263"/>
    <n v="30505"/>
    <n v="20337"/>
    <n v="51105"/>
    <n v="0.51"/>
    <n v="4874"/>
    <n v="12.7"/>
    <n v="206"/>
    <n v="1.2070000000000001"/>
    <n v="0.214"/>
    <n v="46311"/>
    <n v="58"/>
    <n v="23.4"/>
    <n v="3997"/>
    <n v="70.400000000000006"/>
    <n v="62.35"/>
    <n v="0"/>
    <n v="5.1462674885040605E-3"/>
    <n v="0.59690832599549948"/>
    <n v="0.39794540651599647"/>
    <n v="0.99485373251149589"/>
  </r>
  <r>
    <x v="1"/>
    <x v="1"/>
    <x v="7"/>
    <x v="1"/>
    <x v="0"/>
    <n v="3040"/>
    <n v="179289"/>
    <n v="24448"/>
    <n v="206777"/>
    <n v="1.47"/>
    <n v="4874"/>
    <n v="12.7"/>
    <n v="206"/>
    <n v="1.2070000000000001"/>
    <n v="0.214"/>
    <n v="46311"/>
    <n v="58"/>
    <n v="23.4"/>
    <n v="3997"/>
    <n v="70.400000000000006"/>
    <n v="64.5"/>
    <n v="0"/>
    <n v="1.4701828539924654E-2"/>
    <n v="0.86706451878110236"/>
    <n v="0.118233652678973"/>
    <n v="0.98529817146007537"/>
  </r>
  <r>
    <x v="1"/>
    <x v="1"/>
    <x v="7"/>
    <x v="2"/>
    <x v="0"/>
    <n v="1835"/>
    <n v="77526"/>
    <n v="6741"/>
    <n v="86102"/>
    <n v="2.13"/>
    <n v="4874"/>
    <n v="12.7"/>
    <n v="206"/>
    <n v="1.2070000000000001"/>
    <n v="0.214"/>
    <n v="46311"/>
    <n v="58"/>
    <n v="23.4"/>
    <n v="3997"/>
    <n v="70.400000000000006"/>
    <n v="65.02"/>
    <n v="0"/>
    <n v="2.1311932359294791E-2"/>
    <n v="0.90039720331699613"/>
    <n v="7.8290864323709089E-2"/>
    <n v="0.97868806764070526"/>
  </r>
  <r>
    <x v="1"/>
    <x v="1"/>
    <x v="8"/>
    <x v="0"/>
    <x v="0"/>
    <n v="387"/>
    <n v="30164"/>
    <n v="20110"/>
    <n v="50661"/>
    <n v="0.76"/>
    <n v="6365"/>
    <n v="14.4"/>
    <n v="263"/>
    <n v="1.2270000000000001"/>
    <n v="0.214"/>
    <n v="47724"/>
    <n v="58.5"/>
    <n v="23.8"/>
    <n v="4486"/>
    <n v="74.2"/>
    <n v="47.15"/>
    <n v="0"/>
    <n v="7.6390122579499025E-3"/>
    <n v="0.59540869702532517"/>
    <n v="0.39695229071672489"/>
    <n v="0.99236098774205006"/>
  </r>
  <r>
    <x v="1"/>
    <x v="1"/>
    <x v="8"/>
    <x v="1"/>
    <x v="0"/>
    <n v="4440"/>
    <n v="175305"/>
    <n v="23905"/>
    <n v="203650"/>
    <n v="2.1800000000000002"/>
    <n v="6365"/>
    <n v="14.4"/>
    <n v="263"/>
    <n v="1.2270000000000001"/>
    <n v="0.214"/>
    <n v="47724"/>
    <n v="58.5"/>
    <n v="23.8"/>
    <n v="4486"/>
    <n v="74.2"/>
    <n v="46.05"/>
    <n v="0"/>
    <n v="2.1802111465750063E-2"/>
    <n v="0.86081512398723303"/>
    <n v="0.11738276454701695"/>
    <n v="0.97819788853424994"/>
  </r>
  <r>
    <x v="1"/>
    <x v="1"/>
    <x v="8"/>
    <x v="2"/>
    <x v="0"/>
    <n v="2675"/>
    <n v="75406"/>
    <n v="6557"/>
    <n v="84638"/>
    <n v="3.16"/>
    <n v="6365"/>
    <n v="14.4"/>
    <n v="263"/>
    <n v="1.2270000000000001"/>
    <n v="0.214"/>
    <n v="47724"/>
    <n v="58.5"/>
    <n v="23.8"/>
    <n v="4486"/>
    <n v="74.2"/>
    <n v="45.78"/>
    <n v="0"/>
    <n v="3.160518915853399E-2"/>
    <n v="0.89092369857510811"/>
    <n v="7.7471112266357903E-2"/>
    <n v="0.96839481084146606"/>
  </r>
  <r>
    <x v="1"/>
    <x v="1"/>
    <x v="9"/>
    <x v="0"/>
    <x v="0"/>
    <n v="516"/>
    <n v="28807"/>
    <n v="19204"/>
    <n v="48527"/>
    <n v="1.06"/>
    <n v="8257"/>
    <n v="16.7"/>
    <n v="308"/>
    <n v="1.3129999999999999"/>
    <n v="0.215"/>
    <n v="48850"/>
    <n v="58.4"/>
    <n v="22.9"/>
    <n v="5026"/>
    <n v="75.900000000000006"/>
    <n v="33.33"/>
    <n v="0"/>
    <n v="1.0633255713314237E-2"/>
    <n v="0.59362828940589774"/>
    <n v="0.39573845488078802"/>
    <n v="0.98936674428668581"/>
  </r>
  <r>
    <x v="1"/>
    <x v="1"/>
    <x v="9"/>
    <x v="1"/>
    <x v="0"/>
    <n v="5924"/>
    <n v="166261"/>
    <n v="22672"/>
    <n v="194857"/>
    <n v="3.04"/>
    <n v="8257"/>
    <n v="16.7"/>
    <n v="308"/>
    <n v="1.3129999999999999"/>
    <n v="0.215"/>
    <n v="48850"/>
    <n v="58.4"/>
    <n v="22.9"/>
    <n v="5026"/>
    <n v="75.900000000000006"/>
    <n v="33.42"/>
    <n v="0"/>
    <n v="3.0401781819488136E-2"/>
    <n v="0.85324622672010753"/>
    <n v="0.1163519914604043"/>
    <n v="0.96959821818051184"/>
  </r>
  <r>
    <x v="1"/>
    <x v="1"/>
    <x v="9"/>
    <x v="2"/>
    <x v="0"/>
    <n v="3582"/>
    <n v="71458"/>
    <n v="6214"/>
    <n v="81254"/>
    <n v="4.41"/>
    <n v="8257"/>
    <n v="16.7"/>
    <n v="308"/>
    <n v="1.3129999999999999"/>
    <n v="0.215"/>
    <n v="48850"/>
    <n v="58.4"/>
    <n v="22.9"/>
    <n v="5026"/>
    <n v="75.900000000000006"/>
    <n v="33.909999999999997"/>
    <n v="0"/>
    <n v="4.4083983557732541E-2"/>
    <n v="0.87943978142614521"/>
    <n v="7.6476235016122288E-2"/>
    <n v="0.95591601644226754"/>
  </r>
  <r>
    <x v="1"/>
    <x v="1"/>
    <x v="10"/>
    <x v="0"/>
    <x v="0"/>
    <n v="1419"/>
    <n v="21523"/>
    <n v="14349"/>
    <n v="37291"/>
    <n v="3.81"/>
    <n v="10082"/>
    <n v="18.7"/>
    <n v="337"/>
    <n v="1.4530000000000001"/>
    <n v="0.23799999999999999"/>
    <n v="51354"/>
    <n v="58.6"/>
    <n v="22.2"/>
    <n v="5141"/>
    <n v="79.900000000000006"/>
    <n v="175"/>
    <n v="0"/>
    <n v="3.8052076908637475E-2"/>
    <n v="0.57716339063044697"/>
    <n v="0.38478453246091548"/>
    <n v="0.96194792309136246"/>
  </r>
  <r>
    <x v="1"/>
    <x v="1"/>
    <x v="10"/>
    <x v="1"/>
    <x v="0"/>
    <n v="16251"/>
    <n v="117264"/>
    <n v="15990"/>
    <n v="149505"/>
    <n v="10.87"/>
    <n v="10082"/>
    <n v="18.7"/>
    <n v="337"/>
    <n v="1.4530000000000001"/>
    <n v="0.23799999999999999"/>
    <n v="51354"/>
    <n v="58.6"/>
    <n v="22.2"/>
    <n v="5141"/>
    <n v="79.900000000000006"/>
    <n v="174.32"/>
    <n v="0"/>
    <n v="0.10869870572890539"/>
    <n v="0.78434834955352661"/>
    <n v="0.10695294471756797"/>
    <n v="0.89130129427109461"/>
  </r>
  <r>
    <x v="1"/>
    <x v="1"/>
    <x v="10"/>
    <x v="2"/>
    <x v="0"/>
    <n v="9963"/>
    <n v="48991"/>
    <n v="4260"/>
    <n v="63214"/>
    <n v="15.76"/>
    <n v="10082"/>
    <n v="18.7"/>
    <n v="337"/>
    <n v="1.4530000000000001"/>
    <n v="0.23799999999999999"/>
    <n v="51354"/>
    <n v="58.6"/>
    <n v="22.2"/>
    <n v="5141"/>
    <n v="79.900000000000006"/>
    <n v="178.14"/>
    <n v="0"/>
    <n v="0.15760749201126334"/>
    <n v="0.77500237289208085"/>
    <n v="6.7390135096655798E-2"/>
    <n v="0.84239250798873666"/>
  </r>
  <r>
    <x v="1"/>
    <x v="1"/>
    <x v="11"/>
    <x v="0"/>
    <x v="0"/>
    <n v="2442"/>
    <n v="20095"/>
    <n v="13397"/>
    <n v="35934"/>
    <n v="6.8"/>
    <n v="13094"/>
    <n v="20.5"/>
    <n v="366"/>
    <n v="1.647"/>
    <n v="0.28599999999999998"/>
    <n v="51589"/>
    <n v="59.1"/>
    <n v="21.2"/>
    <n v="5048"/>
    <n v="82.6"/>
    <n v="72.09"/>
    <n v="0"/>
    <n v="6.7957922858574049E-2"/>
    <n v="0.55921968052540771"/>
    <n v="0.37282239661601824"/>
    <n v="0.93204207714142595"/>
  </r>
  <r>
    <x v="1"/>
    <x v="1"/>
    <x v="11"/>
    <x v="1"/>
    <x v="0"/>
    <n v="27900"/>
    <n v="101875"/>
    <n v="13892"/>
    <n v="143667"/>
    <n v="19.420000000000002"/>
    <n v="13094"/>
    <n v="20.5"/>
    <n v="366"/>
    <n v="1.647"/>
    <n v="0.28599999999999998"/>
    <n v="51589"/>
    <n v="59.1"/>
    <n v="21.2"/>
    <n v="5048"/>
    <n v="82.6"/>
    <n v="71.680000000000007"/>
    <n v="0"/>
    <n v="0.1941990853849527"/>
    <n v="0.70910508328286936"/>
    <n v="9.6695831332177878E-2"/>
    <n v="0.80580091461504721"/>
  </r>
  <r>
    <x v="1"/>
    <x v="1"/>
    <x v="11"/>
    <x v="2"/>
    <x v="0"/>
    <n v="16545"/>
    <n v="38835"/>
    <n v="3377"/>
    <n v="58757"/>
    <n v="28.16"/>
    <n v="13094"/>
    <n v="20.5"/>
    <n v="366"/>
    <n v="1.647"/>
    <n v="0.28599999999999998"/>
    <n v="51589"/>
    <n v="59.1"/>
    <n v="21.2"/>
    <n v="5048"/>
    <n v="82.6"/>
    <n v="66.06"/>
    <n v="0"/>
    <n v="0.28158347090559421"/>
    <n v="0.66094252599690251"/>
    <n v="5.7474003097503279E-2"/>
    <n v="0.71841652909440579"/>
  </r>
  <r>
    <x v="1"/>
    <x v="1"/>
    <x v="12"/>
    <x v="0"/>
    <x v="0"/>
    <n v="2154"/>
    <n v="18047"/>
    <n v="12031"/>
    <n v="32232"/>
    <n v="6.68"/>
    <n v="16353"/>
    <n v="22.4"/>
    <n v="401"/>
    <n v="1.7370000000000001"/>
    <n v="0.32600000000000001"/>
    <n v="52184"/>
    <n v="59.1"/>
    <n v="21.3"/>
    <n v="5053"/>
    <n v="84.8"/>
    <n v="-11.79"/>
    <n v="0"/>
    <n v="6.6827997021593449E-2"/>
    <n v="0.55990940680069501"/>
    <n v="0.37326259617771157"/>
    <n v="0.93317200297840652"/>
  </r>
  <r>
    <x v="1"/>
    <x v="1"/>
    <x v="12"/>
    <x v="1"/>
    <x v="0"/>
    <n v="25143"/>
    <n v="93777"/>
    <n v="12788"/>
    <n v="131708"/>
    <n v="19.09"/>
    <n v="16353"/>
    <n v="22.4"/>
    <n v="401"/>
    <n v="1.7370000000000001"/>
    <n v="0.32600000000000001"/>
    <n v="52184"/>
    <n v="59.1"/>
    <n v="21.3"/>
    <n v="5053"/>
    <n v="84.8"/>
    <n v="-9.8800000000000008"/>
    <n v="0"/>
    <n v="0.19089956570595559"/>
    <n v="0.71200686366811428"/>
    <n v="9.709357062593009E-2"/>
    <n v="0.80910043429404432"/>
  </r>
  <r>
    <x v="1"/>
    <x v="1"/>
    <x v="12"/>
    <x v="2"/>
    <x v="0"/>
    <n v="14797"/>
    <n v="35566"/>
    <n v="3093"/>
    <n v="53456"/>
    <n v="27.68"/>
    <n v="16353"/>
    <n v="22.4"/>
    <n v="401"/>
    <n v="1.7370000000000001"/>
    <n v="0.32600000000000001"/>
    <n v="52184"/>
    <n v="59.1"/>
    <n v="21.3"/>
    <n v="5053"/>
    <n v="84.8"/>
    <n v="-10.57"/>
    <n v="0"/>
    <n v="0.27680709368452561"/>
    <n v="0.66533223585752765"/>
    <n v="5.7860670457946725E-2"/>
    <n v="0.72319290631547439"/>
  </r>
  <r>
    <x v="1"/>
    <x v="1"/>
    <x v="13"/>
    <x v="0"/>
    <x v="0"/>
    <n v="2330"/>
    <n v="20460"/>
    <n v="13640"/>
    <n v="36430"/>
    <n v="6.4"/>
    <n v="20878"/>
    <n v="23.5"/>
    <n v="422"/>
    <n v="1.7569999999999999"/>
    <n v="0.33300000000000002"/>
    <n v="52958"/>
    <n v="59.1"/>
    <n v="20.9"/>
    <n v="5032"/>
    <n v="87.2"/>
    <n v="8.17"/>
    <n v="0"/>
    <n v="6.3958276146033485E-2"/>
    <n v="0.56162503431237987"/>
    <n v="0.37441668954158658"/>
    <n v="0.93604172385396645"/>
  </r>
  <r>
    <x v="1"/>
    <x v="1"/>
    <x v="13"/>
    <x v="1"/>
    <x v="0"/>
    <n v="26115"/>
    <n v="102806"/>
    <n v="14019"/>
    <n v="142940"/>
    <n v="18.27"/>
    <n v="20878"/>
    <n v="23.5"/>
    <n v="422"/>
    <n v="1.7569999999999999"/>
    <n v="0.33300000000000002"/>
    <n v="52958"/>
    <n v="59.1"/>
    <n v="20.9"/>
    <n v="5032"/>
    <n v="87.2"/>
    <n v="3.87"/>
    <n v="0"/>
    <n v="0.18269903455995523"/>
    <n v="0.71922484958723942"/>
    <n v="9.8076115852805373E-2"/>
    <n v="0.81730096544004482"/>
  </r>
  <r>
    <x v="1"/>
    <x v="1"/>
    <x v="13"/>
    <x v="2"/>
    <x v="0"/>
    <n v="16147"/>
    <n v="41220"/>
    <n v="3584"/>
    <n v="60951"/>
    <n v="26.49"/>
    <n v="20878"/>
    <n v="23.5"/>
    <n v="422"/>
    <n v="1.7569999999999999"/>
    <n v="0.33300000000000002"/>
    <n v="52958"/>
    <n v="59.1"/>
    <n v="20.9"/>
    <n v="5032"/>
    <n v="87.2"/>
    <n v="9.1199999999999992"/>
    <n v="0"/>
    <n v="0.26491772079211168"/>
    <n v="0.67628094699020525"/>
    <n v="5.8801332217683057E-2"/>
    <n v="0.73508227920788827"/>
  </r>
  <r>
    <x v="1"/>
    <x v="1"/>
    <x v="14"/>
    <x v="0"/>
    <x v="0"/>
    <n v="2990"/>
    <n v="20158"/>
    <n v="13439"/>
    <n v="36587"/>
    <n v="8.17"/>
    <n v="26311"/>
    <n v="25.7"/>
    <n v="445"/>
    <n v="1.68"/>
    <n v="0.308"/>
    <n v="56638"/>
    <n v="59.3"/>
    <n v="20.100000000000001"/>
    <n v="5071"/>
    <n v="90.2"/>
    <n v="28.33"/>
    <n v="0"/>
    <n v="8.1723016371935381E-2"/>
    <n v="0.55096072375433902"/>
    <n v="0.36731625987372563"/>
    <n v="0.91827698362806465"/>
  </r>
  <r>
    <x v="1"/>
    <x v="1"/>
    <x v="14"/>
    <x v="1"/>
    <x v="0"/>
    <n v="34343"/>
    <n v="99208"/>
    <n v="13528"/>
    <n v="147079"/>
    <n v="23.35"/>
    <n v="26311"/>
    <n v="25.7"/>
    <n v="445"/>
    <n v="1.68"/>
    <n v="0.308"/>
    <n v="56638"/>
    <n v="59.3"/>
    <n v="20.100000000000001"/>
    <n v="5071"/>
    <n v="90.2"/>
    <n v="31.51"/>
    <n v="0"/>
    <n v="0.23350036375009348"/>
    <n v="0.67452185560141154"/>
    <n v="9.1977780648495031E-2"/>
    <n v="0.76649963624990658"/>
  </r>
  <r>
    <x v="1"/>
    <x v="1"/>
    <x v="14"/>
    <x v="2"/>
    <x v="0"/>
    <n v="21233"/>
    <n v="38162"/>
    <n v="3318"/>
    <n v="62713"/>
    <n v="33.86"/>
    <n v="26311"/>
    <n v="25.7"/>
    <n v="445"/>
    <n v="1.68"/>
    <n v="0.308"/>
    <n v="56638"/>
    <n v="59.3"/>
    <n v="20.100000000000001"/>
    <n v="5071"/>
    <n v="90.2"/>
    <n v="31.5"/>
    <n v="0"/>
    <n v="0.33857413933315261"/>
    <n v="0.60851817007637965"/>
    <n v="5.2907690590467689E-2"/>
    <n v="0.66142586066684739"/>
  </r>
  <r>
    <x v="1"/>
    <x v="1"/>
    <x v="15"/>
    <x v="0"/>
    <x v="0"/>
    <n v="3416"/>
    <n v="21178"/>
    <n v="14119"/>
    <n v="38713"/>
    <n v="8.82"/>
    <n v="28762"/>
    <n v="28.8"/>
    <n v="481"/>
    <n v="1.6"/>
    <n v="0.27700000000000002"/>
    <n v="57542"/>
    <n v="59.2"/>
    <n v="19.2"/>
    <n v="5068"/>
    <n v="92.5"/>
    <n v="14.25"/>
    <n v="0"/>
    <n v="8.8239092811200376E-2"/>
    <n v="0.54705137809004722"/>
    <n v="0.36470952909875237"/>
    <n v="0.91176090718879954"/>
  </r>
  <r>
    <x v="1"/>
    <x v="1"/>
    <x v="15"/>
    <x v="1"/>
    <x v="0"/>
    <n v="40120"/>
    <n v="104742"/>
    <n v="14283"/>
    <n v="159145"/>
    <n v="25.21"/>
    <n v="28762"/>
    <n v="28.8"/>
    <n v="481"/>
    <n v="1.6"/>
    <n v="0.27700000000000002"/>
    <n v="57542"/>
    <n v="59.2"/>
    <n v="19.2"/>
    <n v="5068"/>
    <n v="92.5"/>
    <n v="16.82"/>
    <n v="0"/>
    <n v="0.25209714411385842"/>
    <n v="0.65815451317980456"/>
    <n v="8.9748342706336984E-2"/>
    <n v="0.74790285588614158"/>
  </r>
  <r>
    <x v="1"/>
    <x v="1"/>
    <x v="15"/>
    <x v="2"/>
    <x v="0"/>
    <n v="23485"/>
    <n v="37500"/>
    <n v="3261"/>
    <n v="64246"/>
    <n v="36.549999999999997"/>
    <n v="28762"/>
    <n v="28.8"/>
    <n v="481"/>
    <n v="1.6"/>
    <n v="0.27700000000000002"/>
    <n v="57542"/>
    <n v="59.2"/>
    <n v="19.2"/>
    <n v="5068"/>
    <n v="92.5"/>
    <n v="10.61"/>
    <n v="0"/>
    <n v="0.36554804968402704"/>
    <n v="0.58369392647013041"/>
    <n v="5.0758023845842541E-2"/>
    <n v="0.6344519503159729"/>
  </r>
  <r>
    <x v="2"/>
    <x v="1"/>
    <x v="0"/>
    <x v="0"/>
    <x v="0"/>
    <n v="6"/>
    <n v="50107"/>
    <n v="33405"/>
    <n v="83518"/>
    <n v="0.01"/>
    <n v="101"/>
    <n v="2"/>
    <n v="125"/>
    <n v="1.53"/>
    <n v="0.216"/>
    <n v="45291"/>
    <n v="97.5"/>
    <n v="26.4"/>
    <n v="0"/>
    <n v="55.1"/>
    <n v="0"/>
    <n v="0"/>
    <n v="7.1840800785459417E-5"/>
    <n v="0.59995450082616919"/>
    <n v="0.39997365837304533"/>
    <n v="0.99992815919921452"/>
  </r>
  <r>
    <x v="2"/>
    <x v="1"/>
    <x v="0"/>
    <x v="1"/>
    <x v="0"/>
    <n v="66"/>
    <n v="292245"/>
    <n v="39852"/>
    <n v="332163"/>
    <n v="0.02"/>
    <n v="101"/>
    <n v="2"/>
    <n v="125"/>
    <n v="1.53"/>
    <n v="0.216"/>
    <n v="45291"/>
    <n v="97.5"/>
    <n v="26.4"/>
    <n v="0"/>
    <n v="55.1"/>
    <n v="0"/>
    <n v="0"/>
    <n v="1.98697627369695E-4"/>
    <n v="0.87982406228267451"/>
    <n v="0.11997724008995583"/>
    <n v="0.99980130237263032"/>
  </r>
  <r>
    <x v="2"/>
    <x v="1"/>
    <x v="0"/>
    <x v="2"/>
    <x v="0"/>
    <n v="40"/>
    <n v="125953"/>
    <n v="10952"/>
    <n v="136945"/>
    <n v="0.03"/>
    <n v="101"/>
    <n v="2"/>
    <n v="125"/>
    <n v="1.53"/>
    <n v="0.216"/>
    <n v="45291"/>
    <n v="97.5"/>
    <n v="26.4"/>
    <n v="0"/>
    <n v="55.1"/>
    <n v="0"/>
    <n v="0"/>
    <n v="2.9208806455146229E-4"/>
    <n v="0.91973419986125815"/>
    <n v="7.9973712074190365E-2"/>
    <n v="0.9997079119354485"/>
  </r>
  <r>
    <x v="2"/>
    <x v="1"/>
    <x v="1"/>
    <x v="0"/>
    <x v="0"/>
    <n v="11"/>
    <n v="47677"/>
    <n v="31785"/>
    <n v="79473"/>
    <n v="0.01"/>
    <n v="221"/>
    <n v="2.7"/>
    <n v="135"/>
    <n v="1.4930000000000001"/>
    <n v="0.223"/>
    <n v="43513"/>
    <n v="97.7"/>
    <n v="25.9"/>
    <n v="705"/>
    <n v="56"/>
    <n v="83.33"/>
    <n v="0"/>
    <n v="1.3841178765115197E-4"/>
    <n v="0.59991443634945196"/>
    <n v="0.39994715186289681"/>
    <n v="0.99986158821234872"/>
  </r>
  <r>
    <x v="2"/>
    <x v="1"/>
    <x v="1"/>
    <x v="1"/>
    <x v="0"/>
    <n v="126"/>
    <n v="276670"/>
    <n v="37728"/>
    <n v="314524"/>
    <n v="0.04"/>
    <n v="221"/>
    <n v="2.7"/>
    <n v="135"/>
    <n v="1.4930000000000001"/>
    <n v="0.223"/>
    <n v="43513"/>
    <n v="97.7"/>
    <n v="25.9"/>
    <n v="705"/>
    <n v="56"/>
    <n v="90.91"/>
    <n v="0"/>
    <n v="4.0060535920947207E-4"/>
    <n v="0.87964670422606861"/>
    <n v="0.11995269041472192"/>
    <n v="0.99959939464079051"/>
  </r>
  <r>
    <x v="2"/>
    <x v="1"/>
    <x v="1"/>
    <x v="2"/>
    <x v="0"/>
    <n v="75"/>
    <n v="118827"/>
    <n v="10333"/>
    <n v="129235"/>
    <n v="0.06"/>
    <n v="221"/>
    <n v="2.7"/>
    <n v="135"/>
    <n v="1.4930000000000001"/>
    <n v="0.223"/>
    <n v="43513"/>
    <n v="97.7"/>
    <n v="25.9"/>
    <n v="705"/>
    <n v="56"/>
    <n v="87.5"/>
    <n v="0"/>
    <n v="5.8033814369172433E-4"/>
    <n v="0.91946454133942046"/>
    <n v="7.9955120516887843E-2"/>
    <n v="0.99941966185630826"/>
  </r>
  <r>
    <x v="2"/>
    <x v="1"/>
    <x v="2"/>
    <x v="0"/>
    <x v="0"/>
    <n v="18"/>
    <n v="44566"/>
    <n v="29711"/>
    <n v="74295"/>
    <n v="0.02"/>
    <n v="380"/>
    <n v="3.4"/>
    <n v="146"/>
    <n v="1.4770000000000001"/>
    <n v="0.22800000000000001"/>
    <n v="42820"/>
    <n v="98.2"/>
    <n v="25.5"/>
    <n v="1388"/>
    <n v="58"/>
    <n v="73.209999999999994"/>
    <n v="0"/>
    <n v="2.4227740763173834E-4"/>
    <n v="0.59985194158422506"/>
    <n v="0.39990578100814322"/>
    <n v="0.99975772259236828"/>
  </r>
  <r>
    <x v="2"/>
    <x v="1"/>
    <x v="2"/>
    <x v="1"/>
    <x v="0"/>
    <n v="210"/>
    <n v="263740"/>
    <n v="35965"/>
    <n v="299915"/>
    <n v="7.0000000000000007E-2"/>
    <n v="380"/>
    <n v="3.4"/>
    <n v="146"/>
    <n v="1.4770000000000001"/>
    <n v="0.22800000000000001"/>
    <n v="42820"/>
    <n v="98.2"/>
    <n v="25.5"/>
    <n v="1388"/>
    <n v="58"/>
    <n v="66.67"/>
    <n v="0"/>
    <n v="7.0019838954370401E-4"/>
    <n v="0.87938249170598337"/>
    <n v="0.11991730990447294"/>
    <n v="0.99929980161045628"/>
  </r>
  <r>
    <x v="2"/>
    <x v="1"/>
    <x v="2"/>
    <x v="2"/>
    <x v="0"/>
    <n v="128"/>
    <n v="116159"/>
    <n v="10101"/>
    <n v="126388"/>
    <n v="0.1"/>
    <n v="380"/>
    <n v="3.4"/>
    <n v="146"/>
    <n v="1.4770000000000001"/>
    <n v="0.22800000000000001"/>
    <n v="42820"/>
    <n v="98.2"/>
    <n v="25.5"/>
    <n v="1388"/>
    <n v="58"/>
    <n v="78.89"/>
    <n v="0"/>
    <n v="1.0127543754153876E-3"/>
    <n v="0.91906668354590626"/>
    <n v="7.9920562078678356E-2"/>
    <n v="0.99898724562458463"/>
  </r>
  <r>
    <x v="2"/>
    <x v="1"/>
    <x v="3"/>
    <x v="0"/>
    <x v="0"/>
    <n v="26"/>
    <n v="44672"/>
    <n v="29782"/>
    <n v="74480"/>
    <n v="0.03"/>
    <n v="512"/>
    <n v="4.3"/>
    <n v="142"/>
    <n v="1.44"/>
    <n v="0.23200000000000001"/>
    <n v="42187"/>
    <n v="97.8"/>
    <n v="25.2"/>
    <n v="2108"/>
    <n v="60.6"/>
    <n v="63.03"/>
    <n v="0"/>
    <n v="3.4908700322234154E-4"/>
    <n v="0.59978517722878621"/>
    <n v="0.39986573576799139"/>
    <n v="0.99965091299677766"/>
  </r>
  <r>
    <x v="2"/>
    <x v="1"/>
    <x v="3"/>
    <x v="1"/>
    <x v="0"/>
    <n v="301"/>
    <n v="264841"/>
    <n v="36115"/>
    <n v="301257"/>
    <n v="0.1"/>
    <n v="512"/>
    <n v="4.3"/>
    <n v="142"/>
    <n v="1.44"/>
    <n v="0.23200000000000001"/>
    <n v="42187"/>
    <n v="97.8"/>
    <n v="25.2"/>
    <n v="2108"/>
    <n v="60.6"/>
    <n v="43.33"/>
    <n v="0"/>
    <n v="9.9914690778969456E-4"/>
    <n v="0.87911982128216104"/>
    <n v="0.11988103181004922"/>
    <n v="0.99900085309221032"/>
  </r>
  <r>
    <x v="2"/>
    <x v="1"/>
    <x v="3"/>
    <x v="2"/>
    <x v="0"/>
    <n v="177"/>
    <n v="111996"/>
    <n v="9739"/>
    <n v="121912"/>
    <n v="0.15"/>
    <n v="512"/>
    <n v="4.3"/>
    <n v="142"/>
    <n v="1.44"/>
    <n v="0.23200000000000001"/>
    <n v="42187"/>
    <n v="97.8"/>
    <n v="25.2"/>
    <n v="2108"/>
    <n v="60.6"/>
    <n v="38.28"/>
    <n v="0"/>
    <n v="1.4518669204016011E-3"/>
    <n v="0.91866264190563685"/>
    <n v="7.9885491173961543E-2"/>
    <n v="0.99854813307959844"/>
  </r>
  <r>
    <x v="2"/>
    <x v="1"/>
    <x v="4"/>
    <x v="0"/>
    <x v="0"/>
    <n v="92"/>
    <n v="43958"/>
    <n v="29305"/>
    <n v="73355"/>
    <n v="0.13"/>
    <n v="1241"/>
    <n v="4.9000000000000004"/>
    <n v="153"/>
    <n v="1.4330000000000001"/>
    <n v="0.23599999999999999"/>
    <n v="40760"/>
    <n v="97.8"/>
    <n v="25.2"/>
    <n v="2822"/>
    <n v="62.4"/>
    <n v="102.99"/>
    <n v="0"/>
    <n v="1.2541749028696068E-3"/>
    <n v="0.59925022152545837"/>
    <n v="0.39949560357167202"/>
    <n v="0.99874582509713039"/>
  </r>
  <r>
    <x v="2"/>
    <x v="1"/>
    <x v="4"/>
    <x v="1"/>
    <x v="0"/>
    <n v="1079"/>
    <n v="262762"/>
    <n v="35831"/>
    <n v="299672"/>
    <n v="0.36"/>
    <n v="1241"/>
    <n v="4.9000000000000004"/>
    <n v="153"/>
    <n v="1.4330000000000001"/>
    <n v="0.23599999999999999"/>
    <n v="40760"/>
    <n v="97.8"/>
    <n v="25.2"/>
    <n v="2822"/>
    <n v="62.4"/>
    <n v="258.47000000000003"/>
    <n v="0"/>
    <n v="3.6006033263034252E-3"/>
    <n v="0.87683200298993569"/>
    <n v="0.11956739368376092"/>
    <n v="0.99639939667369659"/>
  </r>
  <r>
    <x v="2"/>
    <x v="1"/>
    <x v="4"/>
    <x v="2"/>
    <x v="0"/>
    <n v="639"/>
    <n v="111985"/>
    <n v="9738"/>
    <n v="122362"/>
    <n v="0.52"/>
    <n v="1241"/>
    <n v="4.9000000000000004"/>
    <n v="153"/>
    <n v="1.4330000000000001"/>
    <n v="0.23599999999999999"/>
    <n v="40760"/>
    <n v="97.8"/>
    <n v="25.2"/>
    <n v="2822"/>
    <n v="62.4"/>
    <n v="261.02"/>
    <n v="0"/>
    <n v="5.22220950948824E-3"/>
    <n v="0.9151942596557755"/>
    <n v="7.958353083473628E-2"/>
    <n v="0.99477779049051174"/>
  </r>
  <r>
    <x v="2"/>
    <x v="1"/>
    <x v="5"/>
    <x v="0"/>
    <x v="0"/>
    <n v="161"/>
    <n v="45037"/>
    <n v="30024"/>
    <n v="75222"/>
    <n v="0.21"/>
    <n v="2036"/>
    <n v="5.8"/>
    <n v="173"/>
    <n v="1.427"/>
    <n v="0.24"/>
    <n v="40432"/>
    <n v="97.2"/>
    <n v="25.1"/>
    <n v="3577"/>
    <n v="64.400000000000006"/>
    <n v="107.58"/>
    <n v="0"/>
    <n v="2.1403312860599293E-3"/>
    <n v="0.59872111882162138"/>
    <n v="0.39913854989231873"/>
    <n v="0.99785966871394005"/>
  </r>
  <r>
    <x v="2"/>
    <x v="1"/>
    <x v="5"/>
    <x v="1"/>
    <x v="0"/>
    <n v="1835"/>
    <n v="263036"/>
    <n v="35868"/>
    <n v="300739"/>
    <n v="0.61"/>
    <n v="2036"/>
    <n v="5.8"/>
    <n v="173"/>
    <n v="1.427"/>
    <n v="0.24"/>
    <n v="40432"/>
    <n v="97.2"/>
    <n v="25.1"/>
    <n v="3577"/>
    <n v="64.400000000000006"/>
    <n v="70.06"/>
    <n v="0"/>
    <n v="6.1016363025746577E-3"/>
    <n v="0.87463215612208589"/>
    <n v="0.11926620757533941"/>
    <n v="0.99389836369742535"/>
  </r>
  <r>
    <x v="2"/>
    <x v="1"/>
    <x v="5"/>
    <x v="2"/>
    <x v="0"/>
    <n v="1108"/>
    <n v="114211"/>
    <n v="9931"/>
    <n v="125250"/>
    <n v="0.88"/>
    <n v="2036"/>
    <n v="5.8"/>
    <n v="173"/>
    <n v="1.427"/>
    <n v="0.24"/>
    <n v="40432"/>
    <n v="97.2"/>
    <n v="25.1"/>
    <n v="3577"/>
    <n v="64.400000000000006"/>
    <n v="73.400000000000006"/>
    <n v="0"/>
    <n v="8.8463073852295404E-3"/>
    <n v="0.91186427145708582"/>
    <n v="7.9289421157684628E-2"/>
    <n v="0.99115369261477049"/>
  </r>
  <r>
    <x v="2"/>
    <x v="1"/>
    <x v="6"/>
    <x v="0"/>
    <x v="0"/>
    <n v="307"/>
    <n v="46430"/>
    <n v="30954"/>
    <n v="77691"/>
    <n v="0.4"/>
    <n v="3544"/>
    <n v="7.4"/>
    <n v="192"/>
    <n v="1.4470000000000001"/>
    <n v="0.246"/>
    <n v="42098"/>
    <n v="97.8"/>
    <n v="24.7"/>
    <n v="3536"/>
    <n v="66.3"/>
    <n v="90.68"/>
    <n v="0"/>
    <n v="3.9515516597804119E-3"/>
    <n v="0.59762392040262069"/>
    <n v="0.39842452793759897"/>
    <n v="0.99604844834021966"/>
  </r>
  <r>
    <x v="2"/>
    <x v="1"/>
    <x v="6"/>
    <x v="1"/>
    <x v="0"/>
    <n v="3545"/>
    <n v="272960"/>
    <n v="37222"/>
    <n v="313727"/>
    <n v="1.1299999999999999"/>
    <n v="3544"/>
    <n v="7.4"/>
    <n v="192"/>
    <n v="1.4470000000000001"/>
    <n v="0.246"/>
    <n v="42098"/>
    <n v="97.8"/>
    <n v="24.7"/>
    <n v="3536"/>
    <n v="66.3"/>
    <n v="93.19"/>
    <n v="0"/>
    <n v="1.1299633120515608E-2"/>
    <n v="0.87005581285640066"/>
    <n v="0.11864455402308377"/>
    <n v="0.98870036687948448"/>
  </r>
  <r>
    <x v="2"/>
    <x v="1"/>
    <x v="6"/>
    <x v="2"/>
    <x v="0"/>
    <n v="2143"/>
    <n v="118364"/>
    <n v="10292"/>
    <n v="130799"/>
    <n v="1.64"/>
    <n v="3544"/>
    <n v="7.4"/>
    <n v="192"/>
    <n v="1.4470000000000001"/>
    <n v="0.246"/>
    <n v="42098"/>
    <n v="97.8"/>
    <n v="24.7"/>
    <n v="3536"/>
    <n v="66.3"/>
    <n v="93.41"/>
    <n v="0"/>
    <n v="1.6383917308236302E-2"/>
    <n v="0.90493046582924941"/>
    <n v="7.868561686251424E-2"/>
    <n v="0.9836160826917637"/>
  </r>
  <r>
    <x v="2"/>
    <x v="1"/>
    <x v="7"/>
    <x v="0"/>
    <x v="0"/>
    <n v="459"/>
    <n v="49834"/>
    <n v="33223"/>
    <n v="83516"/>
    <n v="0.55000000000000004"/>
    <n v="4987"/>
    <n v="8"/>
    <n v="224"/>
    <n v="1.4930000000000001"/>
    <n v="0.254"/>
    <n v="43789"/>
    <n v="97.9"/>
    <n v="24.5"/>
    <n v="3486"/>
    <n v="71.099999999999994"/>
    <n v="49.51"/>
    <n v="0"/>
    <n v="5.4959528713060968E-3"/>
    <n v="0.59670003352650991"/>
    <n v="0.39780401360218404"/>
    <n v="0.99450404712869389"/>
  </r>
  <r>
    <x v="2"/>
    <x v="1"/>
    <x v="7"/>
    <x v="1"/>
    <x v="0"/>
    <n v="5235"/>
    <n v="288837"/>
    <n v="39387"/>
    <n v="333459"/>
    <n v="1.57"/>
    <n v="4987"/>
    <n v="8"/>
    <n v="224"/>
    <n v="1.4930000000000001"/>
    <n v="0.254"/>
    <n v="43789"/>
    <n v="97.9"/>
    <n v="24.5"/>
    <n v="3486"/>
    <n v="71.099999999999994"/>
    <n v="47.67"/>
    <n v="0"/>
    <n v="1.5699081446294748E-2"/>
    <n v="0.86618444846292952"/>
    <n v="0.11811647009077578"/>
    <n v="0.98430091855370527"/>
  </r>
  <r>
    <x v="2"/>
    <x v="1"/>
    <x v="7"/>
    <x v="2"/>
    <x v="0"/>
    <n v="3111"/>
    <n v="122846"/>
    <n v="10682"/>
    <n v="136639"/>
    <n v="2.2799999999999998"/>
    <n v="4987"/>
    <n v="8"/>
    <n v="224"/>
    <n v="1.4930000000000001"/>
    <n v="0.254"/>
    <n v="43789"/>
    <n v="97.9"/>
    <n v="24.5"/>
    <n v="3486"/>
    <n v="71.099999999999994"/>
    <n v="45.17"/>
    <n v="0"/>
    <n v="2.2768023770665769E-2"/>
    <n v="0.8990551745841231"/>
    <n v="7.8176801645211097E-2"/>
    <n v="0.97723197622933422"/>
  </r>
  <r>
    <x v="2"/>
    <x v="1"/>
    <x v="8"/>
    <x v="0"/>
    <x v="0"/>
    <n v="755"/>
    <n v="48593"/>
    <n v="32396"/>
    <n v="81744"/>
    <n v="0.92"/>
    <n v="6279"/>
    <n v="10.1"/>
    <n v="263"/>
    <n v="1.52"/>
    <n v="0.26600000000000001"/>
    <n v="44627"/>
    <n v="98.1"/>
    <n v="24.1"/>
    <n v="3543"/>
    <n v="71.599999999999994"/>
    <n v="64.489999999999995"/>
    <n v="0"/>
    <n v="9.2361518888236446E-3"/>
    <n v="0.59445341554120179"/>
    <n v="0.39631043256997456"/>
    <n v="0.99076384811117635"/>
  </r>
  <r>
    <x v="2"/>
    <x v="1"/>
    <x v="8"/>
    <x v="1"/>
    <x v="0"/>
    <n v="8772"/>
    <n v="284684"/>
    <n v="38820"/>
    <n v="332276"/>
    <n v="2.64"/>
    <n v="6279"/>
    <n v="10.1"/>
    <n v="263"/>
    <n v="1.52"/>
    <n v="0.26600000000000001"/>
    <n v="44627"/>
    <n v="98.1"/>
    <n v="24.1"/>
    <n v="3543"/>
    <n v="71.599999999999994"/>
    <n v="67.56"/>
    <n v="0"/>
    <n v="2.6399739975201338E-2"/>
    <n v="0.85676967340403765"/>
    <n v="0.11683058662076105"/>
    <n v="0.97360026002479871"/>
  </r>
  <r>
    <x v="2"/>
    <x v="1"/>
    <x v="8"/>
    <x v="2"/>
    <x v="0"/>
    <n v="5319"/>
    <n v="122949"/>
    <n v="10691"/>
    <n v="138959"/>
    <n v="3.83"/>
    <n v="6279"/>
    <n v="10.1"/>
    <n v="263"/>
    <n v="1.52"/>
    <n v="0.26600000000000001"/>
    <n v="44627"/>
    <n v="98.1"/>
    <n v="24.1"/>
    <n v="3543"/>
    <n v="71.599999999999994"/>
    <n v="70.97"/>
    <n v="0"/>
    <n v="3.8277477529343185E-2"/>
    <n v="0.88478615994645904"/>
    <n v="7.6936362524197791E-2"/>
    <n v="0.96172252247065682"/>
  </r>
  <r>
    <x v="2"/>
    <x v="1"/>
    <x v="9"/>
    <x v="0"/>
    <x v="0"/>
    <n v="1043"/>
    <n v="50613"/>
    <n v="33742"/>
    <n v="85398"/>
    <n v="1.22"/>
    <n v="7817"/>
    <n v="10.199999999999999"/>
    <n v="298"/>
    <n v="1.59"/>
    <n v="0.27400000000000002"/>
    <n v="46608"/>
    <n v="98.5"/>
    <n v="22.5"/>
    <n v="3471"/>
    <n v="76"/>
    <n v="38.15"/>
    <n v="0"/>
    <n v="1.2213400782219724E-2"/>
    <n v="0.5926719595306682"/>
    <n v="0.39511463968711213"/>
    <n v="0.98778659921778034"/>
  </r>
  <r>
    <x v="2"/>
    <x v="1"/>
    <x v="9"/>
    <x v="1"/>
    <x v="0"/>
    <n v="11748"/>
    <n v="285886"/>
    <n v="38984"/>
    <n v="336618"/>
    <n v="3.49"/>
    <n v="7817"/>
    <n v="10.199999999999999"/>
    <n v="298"/>
    <n v="1.59"/>
    <n v="0.27400000000000002"/>
    <n v="46608"/>
    <n v="98.5"/>
    <n v="22.5"/>
    <n v="3471"/>
    <n v="76"/>
    <n v="33.93"/>
    <n v="0"/>
    <n v="3.4900094469101473E-2"/>
    <n v="0.84928910515777534"/>
    <n v="0.11581080037312325"/>
    <n v="0.96509990553089864"/>
  </r>
  <r>
    <x v="2"/>
    <x v="1"/>
    <x v="9"/>
    <x v="2"/>
    <x v="0"/>
    <n v="7127"/>
    <n v="123006"/>
    <n v="10696"/>
    <n v="140829"/>
    <n v="5.0599999999999996"/>
    <n v="7817"/>
    <n v="10.199999999999999"/>
    <n v="298"/>
    <n v="1.59"/>
    <n v="0.27400000000000002"/>
    <n v="46608"/>
    <n v="98.5"/>
    <n v="22.5"/>
    <n v="3471"/>
    <n v="76"/>
    <n v="33.99"/>
    <n v="0"/>
    <n v="5.060747431281909E-2"/>
    <n v="0.87344225976183887"/>
    <n v="7.5950265925342084E-2"/>
    <n v="0.94939252568718091"/>
  </r>
  <r>
    <x v="2"/>
    <x v="1"/>
    <x v="10"/>
    <x v="0"/>
    <x v="0"/>
    <n v="2312"/>
    <n v="37094"/>
    <n v="24730"/>
    <n v="64136"/>
    <n v="3.6"/>
    <n v="12649"/>
    <n v="11.9"/>
    <n v="337"/>
    <n v="1.7330000000000001"/>
    <n v="0.29799999999999999"/>
    <n v="46763"/>
    <n v="98.2"/>
    <n v="21.1"/>
    <n v="3535"/>
    <n v="77.8"/>
    <n v="121.67"/>
    <n v="0"/>
    <n v="3.604839715604341E-2"/>
    <n v="0.57836472495946112"/>
    <n v="0.38558687788449547"/>
    <n v="0.96395160284395653"/>
  </r>
  <r>
    <x v="2"/>
    <x v="1"/>
    <x v="10"/>
    <x v="1"/>
    <x v="0"/>
    <n v="26441"/>
    <n v="202631"/>
    <n v="27632"/>
    <n v="256704"/>
    <n v="10.3"/>
    <n v="12649"/>
    <n v="11.9"/>
    <n v="337"/>
    <n v="1.7330000000000001"/>
    <n v="0.29799999999999999"/>
    <n v="46763"/>
    <n v="98.2"/>
    <n v="21.1"/>
    <n v="3535"/>
    <n v="77.8"/>
    <n v="125.07"/>
    <n v="0"/>
    <n v="0.10300190102218898"/>
    <n v="0.78935661306407379"/>
    <n v="0.10764148591373722"/>
    <n v="0.89699809897781102"/>
  </r>
  <r>
    <x v="2"/>
    <x v="1"/>
    <x v="10"/>
    <x v="2"/>
    <x v="0"/>
    <n v="15953"/>
    <n v="83592"/>
    <n v="7269"/>
    <n v="106814"/>
    <n v="14.94"/>
    <n v="12649"/>
    <n v="11.9"/>
    <n v="337"/>
    <n v="1.7330000000000001"/>
    <n v="0.29799999999999999"/>
    <n v="46763"/>
    <n v="98.2"/>
    <n v="21.1"/>
    <n v="3535"/>
    <n v="77.8"/>
    <n v="123.84"/>
    <n v="0"/>
    <n v="0.14935308105679032"/>
    <n v="0.78259404197951576"/>
    <n v="6.8052876963693901E-2"/>
    <n v="0.85064691894320965"/>
  </r>
  <r>
    <x v="2"/>
    <x v="1"/>
    <x v="11"/>
    <x v="0"/>
    <x v="0"/>
    <n v="4589"/>
    <n v="34726"/>
    <n v="23150"/>
    <n v="62465"/>
    <n v="7.35"/>
    <n v="17869"/>
    <n v="13.3"/>
    <n v="382"/>
    <n v="1.893"/>
    <n v="0.33"/>
    <n v="47860"/>
    <n v="97.6"/>
    <n v="20.6"/>
    <n v="3520"/>
    <n v="80.3"/>
    <n v="98.49"/>
    <n v="0"/>
    <n v="7.3465140478668048E-2"/>
    <n v="0.55592731929880734"/>
    <n v="0.37060754022252462"/>
    <n v="0.92653485952133197"/>
  </r>
  <r>
    <x v="2"/>
    <x v="1"/>
    <x v="11"/>
    <x v="1"/>
    <x v="0"/>
    <n v="52193"/>
    <n v="172887"/>
    <n v="23576"/>
    <n v="248656"/>
    <n v="20.99"/>
    <n v="17869"/>
    <n v="13.3"/>
    <n v="382"/>
    <n v="1.893"/>
    <n v="0.33"/>
    <n v="47860"/>
    <n v="97.6"/>
    <n v="20.6"/>
    <n v="3520"/>
    <n v="80.3"/>
    <n v="97.39"/>
    <n v="0"/>
    <n v="0.20990042468309633"/>
    <n v="0.69528585676597388"/>
    <n v="9.4813718550929793E-2"/>
    <n v="0.79009957531690367"/>
  </r>
  <r>
    <x v="2"/>
    <x v="1"/>
    <x v="11"/>
    <x v="2"/>
    <x v="0"/>
    <n v="31513"/>
    <n v="66265"/>
    <n v="5762"/>
    <n v="103540"/>
    <n v="30.44"/>
    <n v="17869"/>
    <n v="13.3"/>
    <n v="382"/>
    <n v="1.893"/>
    <n v="0.33"/>
    <n v="47860"/>
    <n v="97.6"/>
    <n v="20.6"/>
    <n v="3520"/>
    <n v="80.3"/>
    <n v="97.54"/>
    <n v="0"/>
    <n v="0.30435580451999228"/>
    <n v="0.63999420513811089"/>
    <n v="5.5649990341896854E-2"/>
    <n v="0.69564419548000778"/>
  </r>
  <r>
    <x v="2"/>
    <x v="1"/>
    <x v="12"/>
    <x v="0"/>
    <x v="0"/>
    <n v="4620"/>
    <n v="32806"/>
    <n v="21871"/>
    <n v="59297"/>
    <n v="7.79"/>
    <n v="21777"/>
    <n v="15.6"/>
    <n v="394"/>
    <n v="2.0070000000000001"/>
    <n v="0.35599999999999998"/>
    <n v="49999"/>
    <n v="98.4"/>
    <n v="20.9"/>
    <n v="3484"/>
    <n v="82.8"/>
    <n v="0.68"/>
    <n v="0"/>
    <n v="7.7912879235037188E-2"/>
    <n v="0.55324889960706281"/>
    <n v="0.36883822115790005"/>
    <n v="0.9220871207649628"/>
  </r>
  <r>
    <x v="2"/>
    <x v="1"/>
    <x v="12"/>
    <x v="1"/>
    <x v="0"/>
    <n v="52147"/>
    <n v="160264"/>
    <n v="21854"/>
    <n v="234265"/>
    <n v="22.26"/>
    <n v="21777"/>
    <n v="15.6"/>
    <n v="394"/>
    <n v="2.0070000000000001"/>
    <n v="0.35599999999999998"/>
    <n v="49999"/>
    <n v="98.4"/>
    <n v="20.9"/>
    <n v="3484"/>
    <n v="82.8"/>
    <n v="-0.09"/>
    <n v="0"/>
    <n v="0.22259833948733271"/>
    <n v="0.68411414423836259"/>
    <n v="9.3287516274304746E-2"/>
    <n v="0.77740166051266735"/>
  </r>
  <r>
    <x v="2"/>
    <x v="1"/>
    <x v="12"/>
    <x v="2"/>
    <x v="0"/>
    <n v="30972"/>
    <n v="59786"/>
    <n v="5199"/>
    <n v="95957"/>
    <n v="32.28"/>
    <n v="21777"/>
    <n v="15.6"/>
    <n v="394"/>
    <n v="2.0070000000000001"/>
    <n v="0.35599999999999998"/>
    <n v="49999"/>
    <n v="98.4"/>
    <n v="20.9"/>
    <n v="3484"/>
    <n v="82.8"/>
    <n v="-1.72"/>
    <n v="0"/>
    <n v="0.32276957387163002"/>
    <n v="0.62304990777118918"/>
    <n v="5.4180518357180824E-2"/>
    <n v="0.67723042612837003"/>
  </r>
  <r>
    <x v="2"/>
    <x v="1"/>
    <x v="13"/>
    <x v="0"/>
    <x v="0"/>
    <n v="5218"/>
    <n v="35843"/>
    <n v="23896"/>
    <n v="64957"/>
    <n v="8.0299999999999994"/>
    <n v="29142"/>
    <n v="17.8"/>
    <n v="423"/>
    <n v="1.9830000000000001"/>
    <n v="0.35099999999999998"/>
    <n v="50951"/>
    <n v="98.1"/>
    <n v="20.9"/>
    <n v="1753"/>
    <n v="85.7"/>
    <n v="12.94"/>
    <n v="0"/>
    <n v="8.0330064504210472E-2"/>
    <n v="0.55179580337761902"/>
    <n v="0.36787413211817049"/>
    <n v="0.91966993549578957"/>
  </r>
  <r>
    <x v="2"/>
    <x v="1"/>
    <x v="13"/>
    <x v="1"/>
    <x v="0"/>
    <n v="58836"/>
    <n v="173825"/>
    <n v="23703"/>
    <n v="256364"/>
    <n v="22.95"/>
    <n v="29142"/>
    <n v="17.8"/>
    <n v="423"/>
    <n v="1.9830000000000001"/>
    <n v="0.35099999999999998"/>
    <n v="50951"/>
    <n v="98.1"/>
    <n v="20.9"/>
    <n v="1753"/>
    <n v="85.7"/>
    <n v="12.83"/>
    <n v="0"/>
    <n v="0.22950180212510338"/>
    <n v="0.67803981838323635"/>
    <n v="9.2458379491660289E-2"/>
    <n v="0.7704981978748966"/>
  </r>
  <r>
    <x v="2"/>
    <x v="1"/>
    <x v="13"/>
    <x v="2"/>
    <x v="0"/>
    <n v="35470"/>
    <n v="65429"/>
    <n v="5689"/>
    <n v="106588"/>
    <n v="33.28"/>
    <n v="29142"/>
    <n v="17.8"/>
    <n v="423"/>
    <n v="1.9830000000000001"/>
    <n v="0.35099999999999998"/>
    <n v="50951"/>
    <n v="98.1"/>
    <n v="20.9"/>
    <n v="1753"/>
    <n v="85.7"/>
    <n v="14.52"/>
    <n v="0"/>
    <n v="0.33277667279618717"/>
    <n v="0.61384958907194054"/>
    <n v="5.3373738131872253E-2"/>
    <n v="0.66722332720381283"/>
  </r>
  <r>
    <x v="2"/>
    <x v="1"/>
    <x v="14"/>
    <x v="0"/>
    <x v="0"/>
    <n v="5766"/>
    <n v="37419"/>
    <n v="24946"/>
    <n v="68131"/>
    <n v="8.4600000000000009"/>
    <n v="36474"/>
    <n v="20.9"/>
    <n v="452"/>
    <n v="1.93"/>
    <n v="0.32800000000000001"/>
    <n v="51956"/>
    <n v="98.2"/>
    <n v="20.100000000000001"/>
    <n v="0"/>
    <n v="87.4"/>
    <n v="10.5"/>
    <n v="0"/>
    <n v="8.4631078363740439E-2"/>
    <n v="0.54922135298175578"/>
    <n v="0.36614756865450382"/>
    <n v="0.9153689216362596"/>
  </r>
  <r>
    <x v="2"/>
    <x v="1"/>
    <x v="14"/>
    <x v="1"/>
    <x v="0"/>
    <n v="66415"/>
    <n v="183264"/>
    <n v="24991"/>
    <n v="274670"/>
    <n v="24.18"/>
    <n v="36474"/>
    <n v="20.9"/>
    <n v="452"/>
    <n v="1.93"/>
    <n v="0.32800000000000001"/>
    <n v="51956"/>
    <n v="98.2"/>
    <n v="20.100000000000001"/>
    <n v="0"/>
    <n v="87.4"/>
    <n v="12.88"/>
    <n v="0"/>
    <n v="0.24179925000910182"/>
    <n v="0.66721520369898424"/>
    <n v="9.0985546291913938E-2"/>
    <n v="0.75820074999089815"/>
  </r>
  <r>
    <x v="2"/>
    <x v="1"/>
    <x v="14"/>
    <x v="2"/>
    <x v="0"/>
    <n v="40030"/>
    <n v="68211"/>
    <n v="5931"/>
    <n v="114172"/>
    <n v="35.06"/>
    <n v="36474"/>
    <n v="20.9"/>
    <n v="452"/>
    <n v="1.93"/>
    <n v="0.32800000000000001"/>
    <n v="51956"/>
    <n v="98.2"/>
    <n v="20.100000000000001"/>
    <n v="0"/>
    <n v="87.4"/>
    <n v="12.86"/>
    <n v="0"/>
    <n v="0.35061135830151002"/>
    <n v="0.59744070349998246"/>
    <n v="5.1947938198507515E-2"/>
    <n v="0.64938864169848998"/>
  </r>
  <r>
    <x v="2"/>
    <x v="1"/>
    <x v="15"/>
    <x v="0"/>
    <x v="0"/>
    <n v="6878"/>
    <n v="37346"/>
    <n v="24897"/>
    <n v="69121"/>
    <n v="9.9499999999999993"/>
    <n v="41981"/>
    <n v="21.1"/>
    <n v="477"/>
    <n v="1.86"/>
    <n v="0.30499999999999999"/>
    <n v="54510"/>
    <n v="97.9"/>
    <n v="19.5"/>
    <n v="0"/>
    <n v="89.3"/>
    <n v="19.29"/>
    <n v="0"/>
    <n v="9.9506662230002457E-2"/>
    <n v="0.54029889613865545"/>
    <n v="0.36019444163134212"/>
    <n v="0.90049333776999751"/>
  </r>
  <r>
    <x v="2"/>
    <x v="1"/>
    <x v="15"/>
    <x v="1"/>
    <x v="0"/>
    <n v="76756"/>
    <n v="170040"/>
    <n v="23187"/>
    <n v="269983"/>
    <n v="28.43"/>
    <n v="41981"/>
    <n v="21.1"/>
    <n v="477"/>
    <n v="1.86"/>
    <n v="0.30499999999999999"/>
    <n v="54510"/>
    <n v="97.9"/>
    <n v="19.5"/>
    <n v="0"/>
    <n v="89.3"/>
    <n v="15.57"/>
    <n v="0"/>
    <n v="0.28429938181292896"/>
    <n v="0.629817432949482"/>
    <n v="8.5883185237589033E-2"/>
    <n v="0.71570061818707109"/>
  </r>
  <r>
    <x v="2"/>
    <x v="1"/>
    <x v="15"/>
    <x v="2"/>
    <x v="1"/>
    <n v="46876"/>
    <n v="61490"/>
    <n v="5347"/>
    <n v="113713"/>
    <n v="41.22"/>
    <n v="41981"/>
    <n v="21.1"/>
    <n v="477"/>
    <n v="1.86"/>
    <n v="0.30499999999999999"/>
    <n v="54510"/>
    <n v="97.9"/>
    <n v="19.5"/>
    <n v="0"/>
    <n v="89.3"/>
    <n v="17.100000000000001"/>
    <n v="0"/>
    <n v="0.41223079155417586"/>
    <n v="0.54074732000738701"/>
    <n v="4.7021888438437118E-2"/>
    <n v="0.58776920844582414"/>
  </r>
  <r>
    <x v="3"/>
    <x v="2"/>
    <x v="0"/>
    <x v="0"/>
    <x v="0"/>
    <n v="5"/>
    <n v="319187"/>
    <n v="212794"/>
    <n v="531986"/>
    <n v="0"/>
    <n v="0"/>
    <n v="0"/>
    <n v="106"/>
    <n v="1.28"/>
    <n v="0.123"/>
    <n v="11198"/>
    <n v="84.3"/>
    <n v="174.5"/>
    <n v="0"/>
    <n v="22.2"/>
    <n v="0"/>
    <n v="0"/>
    <n v="9.3987435759587664E-6"/>
    <n v="0.59999135315591012"/>
    <n v="0.3999992481005139"/>
    <n v="0.99999060125642403"/>
  </r>
  <r>
    <x v="3"/>
    <x v="2"/>
    <x v="0"/>
    <x v="1"/>
    <x v="0"/>
    <n v="15"/>
    <n v="1842149"/>
    <n v="251204"/>
    <n v="2093368"/>
    <n v="0"/>
    <n v="0"/>
    <n v="0"/>
    <n v="106"/>
    <n v="1.28"/>
    <n v="0.123"/>
    <n v="11198"/>
    <n v="84.3"/>
    <n v="174.5"/>
    <n v="0"/>
    <n v="22.2"/>
    <n v="0"/>
    <n v="0"/>
    <n v="7.1654864314348937E-6"/>
    <n v="0.87999291094542387"/>
    <n v="0.11999992356814473"/>
    <n v="0.99999283451356857"/>
  </r>
  <r>
    <x v="3"/>
    <x v="2"/>
    <x v="0"/>
    <x v="2"/>
    <x v="0"/>
    <n v="10"/>
    <n v="813977"/>
    <n v="70782"/>
    <n v="884769"/>
    <n v="0"/>
    <n v="0"/>
    <n v="0"/>
    <n v="106"/>
    <n v="1.28"/>
    <n v="0.123"/>
    <n v="11198"/>
    <n v="84.3"/>
    <n v="174.5"/>
    <n v="0"/>
    <n v="22.2"/>
    <n v="0"/>
    <n v="0"/>
    <n v="1.1302385142336588E-5"/>
    <n v="0.9199881551003708"/>
    <n v="8.0000542514486836E-2"/>
    <n v="0.99998869761485765"/>
  </r>
  <r>
    <x v="3"/>
    <x v="2"/>
    <x v="1"/>
    <x v="0"/>
    <x v="0"/>
    <n v="5"/>
    <n v="322673"/>
    <n v="215118"/>
    <n v="537796"/>
    <n v="0"/>
    <n v="21"/>
    <n v="1"/>
    <n v="122"/>
    <n v="1.2130000000000001"/>
    <n v="0.127"/>
    <n v="10739"/>
    <n v="84.4"/>
    <n v="180.8"/>
    <n v="0"/>
    <n v="22.5"/>
    <n v="0"/>
    <n v="0"/>
    <n v="9.2972056318752844E-6"/>
    <n v="0.59999144657081871"/>
    <n v="0.39999925622354943"/>
    <n v="0.99999070279436819"/>
  </r>
  <r>
    <x v="3"/>
    <x v="2"/>
    <x v="1"/>
    <x v="1"/>
    <x v="0"/>
    <n v="17"/>
    <n v="1917857"/>
    <n v="261528"/>
    <n v="2179402"/>
    <n v="0"/>
    <n v="21"/>
    <n v="1"/>
    <n v="122"/>
    <n v="1.2130000000000001"/>
    <n v="0.127"/>
    <n v="10739"/>
    <n v="84.4"/>
    <n v="180.8"/>
    <n v="0"/>
    <n v="22.5"/>
    <n v="13.33"/>
    <n v="0"/>
    <n v="7.800304854267364E-6"/>
    <n v="0.87999230981709664"/>
    <n v="0.11999988987804912"/>
    <n v="0.99999219969514574"/>
  </r>
  <r>
    <x v="3"/>
    <x v="2"/>
    <x v="1"/>
    <x v="2"/>
    <x v="0"/>
    <n v="11"/>
    <n v="834630"/>
    <n v="72577"/>
    <n v="907218"/>
    <n v="0"/>
    <n v="21"/>
    <n v="1"/>
    <n v="122"/>
    <n v="1.2130000000000001"/>
    <n v="0.127"/>
    <n v="10739"/>
    <n v="84.4"/>
    <n v="180.8"/>
    <n v="0"/>
    <n v="22.5"/>
    <n v="10"/>
    <n v="0"/>
    <n v="1.2124979883556102E-5"/>
    <n v="0.91998836001931183"/>
    <n v="7.9999515000804655E-2"/>
    <n v="0.99998787502011655"/>
  </r>
  <r>
    <x v="3"/>
    <x v="2"/>
    <x v="2"/>
    <x v="0"/>
    <x v="0"/>
    <n v="5"/>
    <n v="333101"/>
    <n v="222071"/>
    <n v="555177"/>
    <n v="0"/>
    <n v="39"/>
    <n v="1.8"/>
    <n v="136"/>
    <n v="1.147"/>
    <n v="0.129"/>
    <n v="10127"/>
    <n v="84.8"/>
    <n v="186.5"/>
    <n v="0"/>
    <n v="24.7"/>
    <n v="0"/>
    <n v="0"/>
    <n v="9.0061367816029845E-6"/>
    <n v="0.59999063361774718"/>
    <n v="0.40000036024547125"/>
    <n v="0.99999099386321844"/>
  </r>
  <r>
    <x v="3"/>
    <x v="2"/>
    <x v="2"/>
    <x v="1"/>
    <x v="0"/>
    <n v="42"/>
    <n v="1944648"/>
    <n v="265185"/>
    <n v="2209875"/>
    <n v="0"/>
    <n v="39"/>
    <n v="1.8"/>
    <n v="136"/>
    <n v="1.147"/>
    <n v="0.129"/>
    <n v="10127"/>
    <n v="84.8"/>
    <n v="186.5"/>
    <n v="0"/>
    <n v="24.7"/>
    <n v="67.33"/>
    <n v="0"/>
    <n v="1.9005599864245714E-5"/>
    <n v="0.87998099440013577"/>
    <n v="0.12"/>
    <n v="0.99998099440013577"/>
  </r>
  <r>
    <x v="3"/>
    <x v="2"/>
    <x v="2"/>
    <x v="2"/>
    <x v="0"/>
    <n v="21"/>
    <n v="851497"/>
    <n v="74045"/>
    <n v="925563"/>
    <n v="0"/>
    <n v="39"/>
    <n v="1.8"/>
    <n v="136"/>
    <n v="1.147"/>
    <n v="0.129"/>
    <n v="10127"/>
    <n v="84.8"/>
    <n v="186.5"/>
    <n v="0"/>
    <n v="24.7"/>
    <n v="44.91"/>
    <n v="0"/>
    <n v="2.2688893138554586E-5"/>
    <n v="0.91997735432380079"/>
    <n v="7.9999956783060683E-2"/>
    <n v="0.9999773111068615"/>
  </r>
  <r>
    <x v="3"/>
    <x v="2"/>
    <x v="3"/>
    <x v="0"/>
    <x v="0"/>
    <n v="7"/>
    <n v="342112"/>
    <n v="228079"/>
    <n v="570198"/>
    <n v="0"/>
    <n v="58"/>
    <n v="2.9"/>
    <n v="135"/>
    <n v="1.1100000000000001"/>
    <n v="0.13300000000000001"/>
    <n v="9771"/>
    <n v="84.6"/>
    <n v="190.3"/>
    <n v="0"/>
    <n v="24.5"/>
    <n v="11.87"/>
    <n v="0"/>
    <n v="1.2276437307742223E-5"/>
    <n v="0.59998807431804391"/>
    <n v="0.39999964924464837"/>
    <n v="0.99998772356269228"/>
  </r>
  <r>
    <x v="3"/>
    <x v="2"/>
    <x v="3"/>
    <x v="1"/>
    <x v="0"/>
    <n v="88"/>
    <n v="1978022"/>
    <n v="269742"/>
    <n v="2247852"/>
    <n v="0"/>
    <n v="58"/>
    <n v="2.9"/>
    <n v="135"/>
    <n v="1.1100000000000001"/>
    <n v="0.13300000000000001"/>
    <n v="9771"/>
    <n v="84.6"/>
    <n v="190.3"/>
    <n v="0"/>
    <n v="24.5"/>
    <n v="80.36"/>
    <n v="0"/>
    <n v="3.9148484864661908E-5"/>
    <n v="0.87996095828373044"/>
    <n v="0.11999989323140492"/>
    <n v="0.99996085151513536"/>
  </r>
  <r>
    <x v="3"/>
    <x v="2"/>
    <x v="3"/>
    <x v="2"/>
    <x v="0"/>
    <n v="48"/>
    <n v="874267"/>
    <n v="76027"/>
    <n v="950342"/>
    <n v="0.01"/>
    <n v="58"/>
    <n v="2.9"/>
    <n v="135"/>
    <n v="1.1100000000000001"/>
    <n v="0.13300000000000001"/>
    <n v="9771"/>
    <n v="84.6"/>
    <n v="190.3"/>
    <n v="0"/>
    <n v="24.5"/>
    <n v="68.69"/>
    <n v="0"/>
    <n v="5.0508132861643492E-5"/>
    <n v="0.91994987067813483"/>
    <n v="7.9999621189003542E-2"/>
    <n v="0.99994949186713833"/>
  </r>
  <r>
    <x v="3"/>
    <x v="2"/>
    <x v="4"/>
    <x v="0"/>
    <x v="0"/>
    <n v="17"/>
    <n v="294781"/>
    <n v="196520"/>
    <n v="491318"/>
    <n v="0"/>
    <n v="82"/>
    <n v="4.0999999999999996"/>
    <n v="147"/>
    <n v="1.0669999999999999"/>
    <n v="0.13600000000000001"/>
    <n v="9341"/>
    <n v="84.6"/>
    <n v="194.4"/>
    <n v="0"/>
    <n v="27.2"/>
    <n v="50.37"/>
    <n v="0"/>
    <n v="3.4600808437712439E-5"/>
    <n v="0.59998005365160645"/>
    <n v="0.39998534553995579"/>
    <n v="0.99996539919156224"/>
  </r>
  <r>
    <x v="3"/>
    <x v="2"/>
    <x v="4"/>
    <x v="1"/>
    <x v="0"/>
    <n v="202"/>
    <n v="1775725"/>
    <n v="242144"/>
    <n v="2018071"/>
    <n v="0.01"/>
    <n v="82"/>
    <n v="4.0999999999999996"/>
    <n v="147"/>
    <n v="1.0669999999999999"/>
    <n v="0.13600000000000001"/>
    <n v="9341"/>
    <n v="84.6"/>
    <n v="194.4"/>
    <n v="0"/>
    <n v="27.2"/>
    <n v="128.19"/>
    <n v="0"/>
    <n v="1.0009558632971783E-4"/>
    <n v="0.87991205463038713"/>
    <n v="0.11998784978328314"/>
    <n v="0.99989990441367027"/>
  </r>
  <r>
    <x v="3"/>
    <x v="2"/>
    <x v="4"/>
    <x v="2"/>
    <x v="0"/>
    <n v="118"/>
    <n v="749039"/>
    <n v="65134"/>
    <n v="814291"/>
    <n v="0.01"/>
    <n v="82"/>
    <n v="4.0999999999999996"/>
    <n v="147"/>
    <n v="1.0669999999999999"/>
    <n v="0.13600000000000001"/>
    <n v="9341"/>
    <n v="84.6"/>
    <n v="194.4"/>
    <n v="0"/>
    <n v="27.2"/>
    <n v="120.54"/>
    <n v="0"/>
    <n v="1.4491134004919617E-4"/>
    <n v="0.91986648507720215"/>
    <n v="7.9988603582748674E-2"/>
    <n v="0.99985508865995087"/>
  </r>
  <r>
    <x v="3"/>
    <x v="2"/>
    <x v="5"/>
    <x v="0"/>
    <x v="0"/>
    <n v="28"/>
    <n v="236048"/>
    <n v="157366"/>
    <n v="393442"/>
    <n v="0.01"/>
    <n v="103"/>
    <n v="4.9000000000000004"/>
    <n v="160"/>
    <n v="1.06"/>
    <n v="0.13700000000000001"/>
    <n v="8745"/>
    <n v="84.7"/>
    <n v="196"/>
    <n v="0"/>
    <n v="28.8"/>
    <n v="77.58"/>
    <n v="0"/>
    <n v="7.1166779347400636E-5"/>
    <n v="0.59995628326411521"/>
    <n v="0.39997254995653742"/>
    <n v="0.99992883322065262"/>
  </r>
  <r>
    <x v="3"/>
    <x v="2"/>
    <x v="5"/>
    <x v="1"/>
    <x v="0"/>
    <n v="314"/>
    <n v="1383162"/>
    <n v="188613"/>
    <n v="1572089"/>
    <n v="0.02"/>
    <n v="103"/>
    <n v="4.9000000000000004"/>
    <n v="160"/>
    <n v="1.06"/>
    <n v="0.13700000000000001"/>
    <n v="8745"/>
    <n v="84.7"/>
    <n v="196"/>
    <n v="0"/>
    <n v="28.8"/>
    <n v="55.45"/>
    <n v="0"/>
    <n v="1.9973423896484232E-4"/>
    <n v="0.87982423386971098"/>
    <n v="0.11997603189132422"/>
    <n v="0.9998002657610352"/>
  </r>
  <r>
    <x v="3"/>
    <x v="2"/>
    <x v="5"/>
    <x v="2"/>
    <x v="0"/>
    <n v="188"/>
    <n v="596673"/>
    <n v="51885"/>
    <n v="648746"/>
    <n v="0.03"/>
    <n v="103"/>
    <n v="4.9000000000000004"/>
    <n v="160"/>
    <n v="1.06"/>
    <n v="0.13700000000000001"/>
    <n v="8745"/>
    <n v="84.7"/>
    <n v="196"/>
    <n v="0"/>
    <n v="28.8"/>
    <n v="59.32"/>
    <n v="0"/>
    <n v="2.8978984070807373E-4"/>
    <n v="0.91973283842983233"/>
    <n v="7.9977371729459609E-2"/>
    <n v="0.99971021015929196"/>
  </r>
  <r>
    <x v="3"/>
    <x v="2"/>
    <x v="6"/>
    <x v="0"/>
    <x v="0"/>
    <n v="38"/>
    <n v="218858"/>
    <n v="145905"/>
    <n v="364801"/>
    <n v="0.01"/>
    <n v="158"/>
    <n v="6.5"/>
    <n v="186"/>
    <n v="1.05"/>
    <n v="0.13400000000000001"/>
    <n v="8965"/>
    <n v="85.3"/>
    <n v="196.7"/>
    <n v="0"/>
    <n v="29.4"/>
    <n v="75.75"/>
    <n v="0"/>
    <n v="1.0416638112285877E-4"/>
    <n v="0.59993804841543741"/>
    <n v="0.39995778520343966"/>
    <n v="0.99989583361887702"/>
  </r>
  <r>
    <x v="3"/>
    <x v="2"/>
    <x v="6"/>
    <x v="1"/>
    <x v="0"/>
    <n v="436"/>
    <n v="1279628"/>
    <n v="174495"/>
    <n v="1454559"/>
    <n v="0.03"/>
    <n v="158"/>
    <n v="6.5"/>
    <n v="186"/>
    <n v="1.05"/>
    <n v="0.13400000000000001"/>
    <n v="8965"/>
    <n v="85.3"/>
    <n v="196.7"/>
    <n v="0"/>
    <n v="29.4"/>
    <n v="38.85"/>
    <n v="0"/>
    <n v="2.9974720860411987E-4"/>
    <n v="0.8797360574579649"/>
    <n v="0.11996419533343096"/>
    <n v="0.99970025279139585"/>
  </r>
  <r>
    <x v="3"/>
    <x v="2"/>
    <x v="6"/>
    <x v="2"/>
    <x v="0"/>
    <n v="263"/>
    <n v="555950"/>
    <n v="48343"/>
    <n v="604556"/>
    <n v="0.04"/>
    <n v="158"/>
    <n v="6.5"/>
    <n v="186"/>
    <n v="1.05"/>
    <n v="0.13400000000000001"/>
    <n v="8965"/>
    <n v="85.3"/>
    <n v="196.7"/>
    <n v="0"/>
    <n v="29.4"/>
    <n v="39.89"/>
    <n v="0"/>
    <n v="4.3503000549163356E-4"/>
    <n v="0.91960050020180095"/>
    <n v="7.9964469792707382E-2"/>
    <n v="0.99956496999450839"/>
  </r>
  <r>
    <x v="3"/>
    <x v="2"/>
    <x v="7"/>
    <x v="0"/>
    <x v="0"/>
    <n v="47"/>
    <n v="200788"/>
    <n v="133859"/>
    <n v="334694"/>
    <n v="0.01"/>
    <n v="234"/>
    <n v="6.8"/>
    <n v="207"/>
    <n v="1.0669999999999999"/>
    <n v="0.128"/>
    <n v="8722"/>
    <n v="86.3"/>
    <n v="198.6"/>
    <n v="0"/>
    <n v="33.9"/>
    <n v="40.35"/>
    <n v="0"/>
    <n v="1.4042677789264223E-4"/>
    <n v="0.59991514637250742"/>
    <n v="0.39994442684959991"/>
    <n v="0.99985957322210739"/>
  </r>
  <r>
    <x v="3"/>
    <x v="2"/>
    <x v="7"/>
    <x v="1"/>
    <x v="0"/>
    <n v="534"/>
    <n v="1174606"/>
    <n v="160173"/>
    <n v="1335313"/>
    <n v="0.04"/>
    <n v="234"/>
    <n v="6.8"/>
    <n v="207"/>
    <n v="1.0669999999999999"/>
    <n v="0.128"/>
    <n v="8722"/>
    <n v="86.3"/>
    <n v="198.6"/>
    <n v="0"/>
    <n v="33.9"/>
    <n v="22.48"/>
    <n v="0"/>
    <n v="3.9990623921133098E-4"/>
    <n v="0.87964844197577652"/>
    <n v="0.1199516517850122"/>
    <n v="0.99960009376078873"/>
  </r>
  <r>
    <x v="3"/>
    <x v="2"/>
    <x v="7"/>
    <x v="2"/>
    <x v="0"/>
    <n v="331"/>
    <n v="524885"/>
    <n v="45642"/>
    <n v="570858"/>
    <n v="0.06"/>
    <n v="234"/>
    <n v="6.8"/>
    <n v="207"/>
    <n v="1.0669999999999999"/>
    <n v="0.128"/>
    <n v="8722"/>
    <n v="86.3"/>
    <n v="198.6"/>
    <n v="0"/>
    <n v="33.9"/>
    <n v="25.86"/>
    <n v="0"/>
    <n v="5.7982895921577691E-4"/>
    <n v="0.91946683763738091"/>
    <n v="7.9953333403403298E-2"/>
    <n v="0.99942017104078418"/>
  </r>
  <r>
    <x v="3"/>
    <x v="2"/>
    <x v="8"/>
    <x v="0"/>
    <x v="0"/>
    <n v="79"/>
    <n v="226414"/>
    <n v="150943"/>
    <n v="377436"/>
    <n v="0.02"/>
    <n v="309"/>
    <n v="8.9"/>
    <n v="243"/>
    <n v="1.083"/>
    <n v="0.123"/>
    <n v="8712"/>
    <n v="86.1"/>
    <n v="202.9"/>
    <n v="0"/>
    <n v="33.6"/>
    <n v="41.3"/>
    <n v="0"/>
    <n v="2.0930700834048688E-4"/>
    <n v="0.59987388590383539"/>
    <n v="0.39991680708782418"/>
    <n v="0.99979069299165957"/>
  </r>
  <r>
    <x v="3"/>
    <x v="2"/>
    <x v="8"/>
    <x v="1"/>
    <x v="0"/>
    <n v="926"/>
    <n v="1356860"/>
    <n v="185026"/>
    <n v="1542812"/>
    <n v="0.06"/>
    <n v="309"/>
    <n v="8.9"/>
    <n v="243"/>
    <n v="1.083"/>
    <n v="0.123"/>
    <n v="8712"/>
    <n v="86.1"/>
    <n v="202.9"/>
    <n v="0"/>
    <n v="33.6"/>
    <n v="73.41"/>
    <n v="0"/>
    <n v="6.0020274667295826E-4"/>
    <n v="0.87947202899640398"/>
    <n v="0.11992776825692307"/>
    <n v="0.99939979725332706"/>
  </r>
  <r>
    <x v="3"/>
    <x v="2"/>
    <x v="8"/>
    <x v="2"/>
    <x v="0"/>
    <n v="554"/>
    <n v="584907"/>
    <n v="50861"/>
    <n v="636322"/>
    <n v="0.09"/>
    <n v="309"/>
    <n v="8.9"/>
    <n v="243"/>
    <n v="1.083"/>
    <n v="0.123"/>
    <n v="8712"/>
    <n v="86.1"/>
    <n v="202.9"/>
    <n v="0"/>
    <n v="33.6"/>
    <n v="67.37"/>
    <n v="0"/>
    <n v="8.7062839254339788E-4"/>
    <n v="0.9191997133526737"/>
    <n v="7.9929658254782959E-2"/>
    <n v="0.99912937160745663"/>
  </r>
  <r>
    <x v="3"/>
    <x v="2"/>
    <x v="9"/>
    <x v="0"/>
    <x v="0"/>
    <n v="116"/>
    <n v="248191"/>
    <n v="165461"/>
    <n v="413768"/>
    <n v="0.03"/>
    <n v="615"/>
    <n v="9.3000000000000007"/>
    <n v="288"/>
    <n v="1.1599999999999999"/>
    <n v="0.11700000000000001"/>
    <n v="8765"/>
    <n v="86.6"/>
    <n v="197.5"/>
    <n v="0"/>
    <n v="35.4"/>
    <n v="45.06"/>
    <n v="0"/>
    <n v="2.8035034125403605E-4"/>
    <n v="0.59983130643259019"/>
    <n v="0.39988834322615574"/>
    <n v="0.99971964965874593"/>
  </r>
  <r>
    <x v="3"/>
    <x v="2"/>
    <x v="9"/>
    <x v="1"/>
    <x v="0"/>
    <n v="1330"/>
    <n v="1462023"/>
    <n v="199367"/>
    <n v="1662720"/>
    <n v="0.08"/>
    <n v="615"/>
    <n v="9.3000000000000007"/>
    <n v="288"/>
    <n v="1.1599999999999999"/>
    <n v="0.11700000000000001"/>
    <n v="8765"/>
    <n v="86.6"/>
    <n v="197.5"/>
    <n v="0"/>
    <n v="35.4"/>
    <n v="43.63"/>
    <n v="0"/>
    <n v="7.9989414934565053E-4"/>
    <n v="0.87929597286374139"/>
    <n v="0.11990413298691301"/>
    <n v="0.99920010585065444"/>
  </r>
  <r>
    <x v="3"/>
    <x v="2"/>
    <x v="9"/>
    <x v="2"/>
    <x v="0"/>
    <n v="792"/>
    <n v="627722"/>
    <n v="54584"/>
    <n v="683098"/>
    <n v="0.12"/>
    <n v="615"/>
    <n v="9.3000000000000007"/>
    <n v="288"/>
    <n v="1.1599999999999999"/>
    <n v="0.11700000000000001"/>
    <n v="8765"/>
    <n v="86.6"/>
    <n v="197.5"/>
    <n v="0"/>
    <n v="35.4"/>
    <n v="42.96"/>
    <n v="0"/>
    <n v="1.1594236844493762E-3"/>
    <n v="0.91893403289132747"/>
    <n v="7.9906543424223167E-2"/>
    <n v="0.99884057631555068"/>
  </r>
  <r>
    <x v="3"/>
    <x v="2"/>
    <x v="10"/>
    <x v="0"/>
    <x v="0"/>
    <n v="109"/>
    <n v="187246"/>
    <n v="124830"/>
    <n v="312185"/>
    <n v="0.03"/>
    <n v="991"/>
    <n v="11.2"/>
    <n v="309"/>
    <n v="1.22"/>
    <n v="0.114"/>
    <n v="8816"/>
    <n v="87"/>
    <n v="193.1"/>
    <n v="0"/>
    <n v="38"/>
    <n v="-6.03"/>
    <n v="0"/>
    <n v="3.49151945160722E-4"/>
    <n v="0.59979179012444539"/>
    <n v="0.39985905793039384"/>
    <n v="0.99965084805483917"/>
  </r>
  <r>
    <x v="3"/>
    <x v="2"/>
    <x v="10"/>
    <x v="1"/>
    <x v="0"/>
    <n v="1233"/>
    <n v="1083768"/>
    <n v="147787"/>
    <n v="1232788"/>
    <n v="0.1"/>
    <n v="991"/>
    <n v="11.2"/>
    <n v="309"/>
    <n v="1.22"/>
    <n v="0.114"/>
    <n v="8816"/>
    <n v="87"/>
    <n v="193.1"/>
    <n v="0"/>
    <n v="38"/>
    <n v="-7.29"/>
    <n v="0"/>
    <n v="1.0001719679296034E-3"/>
    <n v="0.87911952420043027"/>
    <n v="0.11988030383164015"/>
    <n v="0.99899982803207044"/>
  </r>
  <r>
    <x v="3"/>
    <x v="2"/>
    <x v="10"/>
    <x v="2"/>
    <x v="0"/>
    <n v="766"/>
    <n v="485161"/>
    <n v="42188"/>
    <n v="528115"/>
    <n v="0.15"/>
    <n v="991"/>
    <n v="11.2"/>
    <n v="309"/>
    <n v="1.22"/>
    <n v="0.114"/>
    <n v="8816"/>
    <n v="87"/>
    <n v="193.1"/>
    <n v="0"/>
    <n v="38"/>
    <n v="-3.28"/>
    <n v="0"/>
    <n v="1.4504416651676246E-3"/>
    <n v="0.91866544218588753"/>
    <n v="7.9884116148944834E-2"/>
    <n v="0.99854955833483239"/>
  </r>
  <r>
    <x v="3"/>
    <x v="2"/>
    <x v="11"/>
    <x v="0"/>
    <x v="0"/>
    <n v="271"/>
    <n v="193657"/>
    <n v="129105"/>
    <n v="323033"/>
    <n v="0.08"/>
    <n v="2165"/>
    <n v="12.6"/>
    <n v="351"/>
    <n v="1.3029999999999999"/>
    <n v="0.114"/>
    <n v="8900"/>
    <n v="87"/>
    <n v="193.8"/>
    <n v="0"/>
    <n v="39.200000000000003"/>
    <n v="148.62"/>
    <n v="0"/>
    <n v="8.3892357746731755E-4"/>
    <n v="0.59949602672172808"/>
    <n v="0.39966504970080458"/>
    <n v="0.99916107642253271"/>
  </r>
  <r>
    <x v="3"/>
    <x v="2"/>
    <x v="11"/>
    <x v="1"/>
    <x v="0"/>
    <n v="3081"/>
    <n v="1126855"/>
    <n v="153662"/>
    <n v="1283598"/>
    <n v="0.24"/>
    <n v="2165"/>
    <n v="12.6"/>
    <n v="351"/>
    <n v="1.3029999999999999"/>
    <n v="0.114"/>
    <n v="8900"/>
    <n v="87"/>
    <n v="193.8"/>
    <n v="0"/>
    <n v="39.200000000000003"/>
    <n v="149.88"/>
    <n v="0"/>
    <n v="2.4002842011283908E-3"/>
    <n v="0.87788778106541143"/>
    <n v="0.11971193473346016"/>
    <n v="0.99759971579887163"/>
  </r>
  <r>
    <x v="3"/>
    <x v="2"/>
    <x v="11"/>
    <x v="2"/>
    <x v="0"/>
    <n v="1845"/>
    <n v="486182"/>
    <n v="42277"/>
    <n v="530304"/>
    <n v="0.35"/>
    <n v="2165"/>
    <n v="12.6"/>
    <n v="351"/>
    <n v="1.3029999999999999"/>
    <n v="0.114"/>
    <n v="8900"/>
    <n v="87"/>
    <n v="193.8"/>
    <n v="0"/>
    <n v="39.200000000000003"/>
    <n v="140.86000000000001"/>
    <n v="0"/>
    <n v="3.4791364952932659E-3"/>
    <n v="0.91679866642529573"/>
    <n v="7.9722197079411056E-2"/>
    <n v="0.99652086350470681"/>
  </r>
  <r>
    <x v="3"/>
    <x v="2"/>
    <x v="12"/>
    <x v="0"/>
    <x v="0"/>
    <n v="1032"/>
    <n v="189535"/>
    <n v="126356"/>
    <n v="316923"/>
    <n v="0.33"/>
    <n v="2851"/>
    <n v="15"/>
    <n v="381"/>
    <n v="1.3069999999999999"/>
    <n v="0.11600000000000001"/>
    <n v="8899"/>
    <n v="87.4"/>
    <n v="198.9"/>
    <n v="0"/>
    <n v="43"/>
    <n v="280.81"/>
    <n v="0"/>
    <n v="3.2563114699785123E-3"/>
    <n v="0.59804747525424151"/>
    <n v="0.39869621327577992"/>
    <n v="0.99674368853002138"/>
  </r>
  <r>
    <x v="3"/>
    <x v="2"/>
    <x v="12"/>
    <x v="1"/>
    <x v="0"/>
    <n v="11675"/>
    <n v="1094452"/>
    <n v="149243"/>
    <n v="1255370"/>
    <n v="0.93"/>
    <n v="2851"/>
    <n v="15"/>
    <n v="381"/>
    <n v="1.3069999999999999"/>
    <n v="0.11600000000000001"/>
    <n v="8899"/>
    <n v="87.4"/>
    <n v="198.9"/>
    <n v="0"/>
    <n v="43"/>
    <n v="278.94"/>
    <n v="0"/>
    <n v="9.3000469980961797E-3"/>
    <n v="0.87181627727283595"/>
    <n v="0.11888367572906793"/>
    <n v="0.99069995300190383"/>
  </r>
  <r>
    <x v="3"/>
    <x v="2"/>
    <x v="12"/>
    <x v="2"/>
    <x v="0"/>
    <n v="7097"/>
    <n v="477681"/>
    <n v="41538"/>
    <n v="526316"/>
    <n v="1.35"/>
    <n v="2851"/>
    <n v="15"/>
    <n v="381"/>
    <n v="1.3069999999999999"/>
    <n v="0.11600000000000001"/>
    <n v="8899"/>
    <n v="87.4"/>
    <n v="198.9"/>
    <n v="0"/>
    <n v="43"/>
    <n v="284.66000000000003"/>
    <n v="0"/>
    <n v="1.3484294606282157E-2"/>
    <n v="0.90759353696258527"/>
    <n v="7.892216843113263E-2"/>
    <n v="0.98651570539371791"/>
  </r>
  <r>
    <x v="3"/>
    <x v="2"/>
    <x v="13"/>
    <x v="0"/>
    <x v="0"/>
    <n v="2450"/>
    <n v="206413"/>
    <n v="137609"/>
    <n v="346472"/>
    <n v="0.71"/>
    <n v="6245"/>
    <n v="19.100000000000001"/>
    <n v="401"/>
    <n v="1.3029999999999999"/>
    <n v="0.11899999999999999"/>
    <n v="9330"/>
    <n v="87.7"/>
    <n v="200.9"/>
    <n v="0"/>
    <n v="45.4"/>
    <n v="137.4"/>
    <n v="0"/>
    <n v="7.0712784871504765E-3"/>
    <n v="0.5957566556604863"/>
    <n v="0.39717206585236325"/>
    <n v="0.9929287215128495"/>
  </r>
  <r>
    <x v="3"/>
    <x v="2"/>
    <x v="13"/>
    <x v="1"/>
    <x v="0"/>
    <n v="28085"/>
    <n v="1198780"/>
    <n v="163470"/>
    <n v="1390335"/>
    <n v="2.02"/>
    <n v="6245"/>
    <n v="19.100000000000001"/>
    <n v="401"/>
    <n v="1.3029999999999999"/>
    <n v="0.11899999999999999"/>
    <n v="9330"/>
    <n v="87.7"/>
    <n v="200.9"/>
    <n v="0"/>
    <n v="45.4"/>
    <n v="140.56"/>
    <n v="0"/>
    <n v="2.0200167585509968E-2"/>
    <n v="0.8622238525247512"/>
    <n v="0.11757597988973881"/>
    <n v="0.97979983241448998"/>
  </r>
  <r>
    <x v="3"/>
    <x v="2"/>
    <x v="13"/>
    <x v="2"/>
    <x v="0"/>
    <n v="16944"/>
    <n v="516622"/>
    <n v="44924"/>
    <n v="578490"/>
    <n v="2.93"/>
    <n v="6245"/>
    <n v="19.100000000000001"/>
    <n v="401"/>
    <n v="1.3029999999999999"/>
    <n v="0.11899999999999999"/>
    <n v="9330"/>
    <n v="87.7"/>
    <n v="200.9"/>
    <n v="0"/>
    <n v="45.4"/>
    <n v="138.75"/>
    <n v="0"/>
    <n v="2.9290048229010008E-2"/>
    <n v="0.89305260246503826"/>
    <n v="7.7657349305951695E-2"/>
    <n v="0.97070995177098995"/>
  </r>
  <r>
    <x v="3"/>
    <x v="2"/>
    <x v="14"/>
    <x v="0"/>
    <x v="0"/>
    <n v="3664"/>
    <n v="222110"/>
    <n v="148073"/>
    <n v="373847"/>
    <n v="0.98"/>
    <n v="10131"/>
    <n v="20.6"/>
    <n v="428"/>
    <n v="1.24"/>
    <n v="0.124"/>
    <n v="9313"/>
    <n v="87.9"/>
    <n v="197.7"/>
    <n v="0"/>
    <n v="50.6"/>
    <n v="49.55"/>
    <n v="0"/>
    <n v="9.8008008623848789E-3"/>
    <n v="0.59412005446078209"/>
    <n v="0.39607914467683303"/>
    <n v="0.99019919913761512"/>
  </r>
  <r>
    <x v="3"/>
    <x v="2"/>
    <x v="14"/>
    <x v="1"/>
    <x v="0"/>
    <n v="41658"/>
    <n v="1272596"/>
    <n v="173536"/>
    <n v="1487790"/>
    <n v="2.8"/>
    <n v="10131"/>
    <n v="20.6"/>
    <n v="428"/>
    <n v="1.24"/>
    <n v="0.124"/>
    <n v="9313"/>
    <n v="87.9"/>
    <n v="197.7"/>
    <n v="0"/>
    <n v="50.6"/>
    <n v="48.33"/>
    <n v="0"/>
    <n v="2.7999919343455731E-2"/>
    <n v="0.85535996343569998"/>
    <n v="0.11664011722084434"/>
    <n v="0.97200008065654431"/>
  </r>
  <r>
    <x v="3"/>
    <x v="2"/>
    <x v="14"/>
    <x v="2"/>
    <x v="0"/>
    <n v="24751"/>
    <n v="538086"/>
    <n v="46790"/>
    <n v="609627"/>
    <n v="4.0599999999999996"/>
    <n v="10131"/>
    <n v="20.6"/>
    <n v="428"/>
    <n v="1.24"/>
    <n v="0.124"/>
    <n v="9313"/>
    <n v="87.9"/>
    <n v="197.7"/>
    <n v="0"/>
    <n v="50.6"/>
    <n v="46.08"/>
    <n v="0"/>
    <n v="4.0600235881940921E-2"/>
    <n v="0.88264791421639788"/>
    <n v="7.6751849901661173E-2"/>
    <n v="0.95939976411805905"/>
  </r>
  <r>
    <x v="3"/>
    <x v="2"/>
    <x v="15"/>
    <x v="0"/>
    <x v="0"/>
    <n v="5323"/>
    <n v="223797"/>
    <n v="149198"/>
    <n v="378318"/>
    <n v="1.41"/>
    <n v="16549"/>
    <n v="21.7"/>
    <n v="450"/>
    <n v="1.17"/>
    <n v="0.13"/>
    <n v="9771"/>
    <n v="88"/>
    <n v="202.1"/>
    <n v="0"/>
    <n v="53.7"/>
    <n v="45.28"/>
    <n v="0"/>
    <n v="1.4070173769157163E-2"/>
    <n v="0.5915578957385057"/>
    <n v="0.39437193049233715"/>
    <n v="0.98592982623084291"/>
  </r>
  <r>
    <x v="3"/>
    <x v="2"/>
    <x v="15"/>
    <x v="1"/>
    <x v="0"/>
    <n v="61761"/>
    <n v="1297624"/>
    <n v="176949"/>
    <n v="1536334"/>
    <n v="4.0199999999999996"/>
    <n v="16549"/>
    <n v="21.7"/>
    <n v="450"/>
    <n v="1.17"/>
    <n v="0.13"/>
    <n v="9771"/>
    <n v="88"/>
    <n v="202.1"/>
    <n v="0"/>
    <n v="53.7"/>
    <n v="48.26"/>
    <n v="0"/>
    <n v="4.0200242915928434E-2"/>
    <n v="0.84462363001795182"/>
    <n v="0.11517612706611974"/>
    <n v="0.9597997570840715"/>
  </r>
  <r>
    <x v="3"/>
    <x v="2"/>
    <x v="15"/>
    <x v="2"/>
    <x v="0"/>
    <n v="36371"/>
    <n v="540592"/>
    <n v="47008"/>
    <n v="623971"/>
    <n v="5.83"/>
    <n v="16549"/>
    <n v="21.7"/>
    <n v="450"/>
    <n v="1.17"/>
    <n v="0.13"/>
    <n v="9771"/>
    <n v="88"/>
    <n v="202.1"/>
    <n v="0"/>
    <n v="53.7"/>
    <n v="46.95"/>
    <n v="0"/>
    <n v="5.8289567944664097E-2"/>
    <n v="0.86637359749090903"/>
    <n v="7.5336834564426872E-2"/>
    <n v="0.94171043205533589"/>
  </r>
  <r>
    <x v="4"/>
    <x v="3"/>
    <x v="0"/>
    <x v="0"/>
    <x v="0"/>
    <n v="8"/>
    <n v="141006"/>
    <n v="94004"/>
    <n v="235018"/>
    <n v="0"/>
    <n v="102"/>
    <n v="4.5999999999999996"/>
    <n v="120"/>
    <n v="0.94"/>
    <n v="7.5999999999999998E-2"/>
    <n v="46871"/>
    <n v="80.900000000000006"/>
    <n v="147.6"/>
    <n v="2986"/>
    <n v="43"/>
    <n v="0"/>
    <n v="0"/>
    <n v="3.4039945876486054E-5"/>
    <n v="0.59997957603247409"/>
    <n v="0.39998638402164943"/>
    <n v="0.99996596005412353"/>
  </r>
  <r>
    <x v="4"/>
    <x v="3"/>
    <x v="0"/>
    <x v="1"/>
    <x v="0"/>
    <n v="93"/>
    <n v="815012"/>
    <n v="111138"/>
    <n v="926243"/>
    <n v="0.01"/>
    <n v="102"/>
    <n v="4.5999999999999996"/>
    <n v="120"/>
    <n v="0.94"/>
    <n v="7.5999999999999998E-2"/>
    <n v="46871"/>
    <n v="80.900000000000006"/>
    <n v="147.6"/>
    <n v="2986"/>
    <n v="43"/>
    <n v="0"/>
    <n v="0"/>
    <n v="1.0040561710048012E-4"/>
    <n v="0.87991164305695158"/>
    <n v="0.11998795132594794"/>
    <n v="0.99989959438289955"/>
  </r>
  <r>
    <x v="4"/>
    <x v="3"/>
    <x v="0"/>
    <x v="2"/>
    <x v="0"/>
    <n v="57"/>
    <n v="359125"/>
    <n v="31228"/>
    <n v="390410"/>
    <n v="0.01"/>
    <n v="102"/>
    <n v="4.5999999999999996"/>
    <n v="120"/>
    <n v="0.94"/>
    <n v="7.5999999999999998E-2"/>
    <n v="46871"/>
    <n v="80.900000000000006"/>
    <n v="147.6"/>
    <n v="2986"/>
    <n v="43"/>
    <n v="0"/>
    <n v="0"/>
    <n v="1.4600035859737198E-4"/>
    <n v="0.91986629440844236"/>
    <n v="7.9987705232960227E-2"/>
    <n v="0.99985399964140265"/>
  </r>
  <r>
    <x v="4"/>
    <x v="3"/>
    <x v="1"/>
    <x v="0"/>
    <x v="0"/>
    <n v="104"/>
    <n v="148511"/>
    <n v="99007"/>
    <n v="247622"/>
    <n v="0.04"/>
    <n v="410"/>
    <n v="6"/>
    <n v="132"/>
    <n v="0.91"/>
    <n v="8.4000000000000005E-2"/>
    <n v="46992"/>
    <n v="80.8"/>
    <n v="148.9"/>
    <n v="3428"/>
    <n v="42.9"/>
    <n v="300"/>
    <n v="0"/>
    <n v="4.1999499236739868E-4"/>
    <n v="0.59974881068725716"/>
    <n v="0.39983119432037539"/>
    <n v="0.99958000500763255"/>
  </r>
  <r>
    <x v="4"/>
    <x v="3"/>
    <x v="1"/>
    <x v="1"/>
    <x v="0"/>
    <n v="1200"/>
    <n v="879070"/>
    <n v="119873"/>
    <n v="1000143"/>
    <n v="0.12"/>
    <n v="410"/>
    <n v="6"/>
    <n v="132"/>
    <n v="0.91"/>
    <n v="8.4000000000000005E-2"/>
    <n v="46992"/>
    <n v="80.8"/>
    <n v="148.9"/>
    <n v="3428"/>
    <n v="42.9"/>
    <n v="300"/>
    <n v="0"/>
    <n v="1.1998284245352915E-3"/>
    <n v="0.8789443109635322"/>
    <n v="0.1198558606119325"/>
    <n v="0.99880017157546475"/>
  </r>
  <r>
    <x v="4"/>
    <x v="3"/>
    <x v="1"/>
    <x v="2"/>
    <x v="0"/>
    <n v="702"/>
    <n v="370536"/>
    <n v="32221"/>
    <n v="403459"/>
    <n v="0.17"/>
    <n v="410"/>
    <n v="6"/>
    <n v="132"/>
    <n v="0.91"/>
    <n v="8.4000000000000005E-2"/>
    <n v="46992"/>
    <n v="80.8"/>
    <n v="148.9"/>
    <n v="3428"/>
    <n v="42.9"/>
    <n v="300"/>
    <n v="0"/>
    <n v="1.7399537499473304E-3"/>
    <n v="0.91839815198074648"/>
    <n v="7.9861894269306177E-2"/>
    <n v="0.9982600462500526"/>
  </r>
  <r>
    <x v="4"/>
    <x v="3"/>
    <x v="2"/>
    <x v="0"/>
    <x v="0"/>
    <n v="204"/>
    <n v="152136"/>
    <n v="101424"/>
    <n v="253764"/>
    <n v="0.08"/>
    <n v="732"/>
    <n v="7.3"/>
    <n v="136"/>
    <n v="0.877"/>
    <n v="0.09"/>
    <n v="46201"/>
    <n v="81.099999999999994"/>
    <n v="153.5"/>
    <n v="3779"/>
    <n v="45"/>
    <n v="96.15"/>
    <n v="0"/>
    <n v="8.0389653378729845E-4"/>
    <n v="0.59951766207972768"/>
    <n v="0.39967844138648506"/>
    <n v="0.99919610346621268"/>
  </r>
  <r>
    <x v="4"/>
    <x v="3"/>
    <x v="2"/>
    <x v="1"/>
    <x v="0"/>
    <n v="2339"/>
    <n v="892842"/>
    <n v="121751"/>
    <n v="1016932"/>
    <n v="0.23"/>
    <n v="732"/>
    <n v="7.3"/>
    <n v="136"/>
    <n v="0.877"/>
    <n v="0.09"/>
    <n v="46201"/>
    <n v="81.099999999999994"/>
    <n v="153.5"/>
    <n v="3779"/>
    <n v="45"/>
    <n v="94.92"/>
    <n v="0"/>
    <n v="2.3000554609354409E-3"/>
    <n v="0.8779761085303639"/>
    <n v="0.11972383600870068"/>
    <n v="0.99769994453906463"/>
  </r>
  <r>
    <x v="4"/>
    <x v="3"/>
    <x v="2"/>
    <x v="2"/>
    <x v="0"/>
    <n v="1454"/>
    <n v="399856"/>
    <n v="34770"/>
    <n v="436080"/>
    <n v="0.33"/>
    <n v="732"/>
    <n v="7.3"/>
    <n v="136"/>
    <n v="0.877"/>
    <n v="0.09"/>
    <n v="46201"/>
    <n v="81.099999999999994"/>
    <n v="153.5"/>
    <n v="3779"/>
    <n v="45"/>
    <n v="107.12"/>
    <n v="0"/>
    <n v="3.3342505962208769E-3"/>
    <n v="0.91693267290405434"/>
    <n v="7.9733076499724817E-2"/>
    <n v="0.99666574940377917"/>
  </r>
  <r>
    <x v="4"/>
    <x v="3"/>
    <x v="3"/>
    <x v="0"/>
    <x v="0"/>
    <n v="285"/>
    <n v="157432"/>
    <n v="104954"/>
    <n v="262671"/>
    <n v="0.11"/>
    <n v="1030"/>
    <n v="9"/>
    <n v="140"/>
    <n v="0.85"/>
    <n v="9.4E-2"/>
    <n v="43981"/>
    <n v="81.2"/>
    <n v="157.1"/>
    <n v="4233"/>
    <n v="46.4"/>
    <n v="39.71"/>
    <n v="0"/>
    <n v="1.0850074808410521E-3"/>
    <n v="0.59935051832901232"/>
    <n v="0.39956447419014662"/>
    <n v="0.99891499251915894"/>
  </r>
  <r>
    <x v="4"/>
    <x v="3"/>
    <x v="3"/>
    <x v="1"/>
    <x v="0"/>
    <n v="3309"/>
    <n v="936386"/>
    <n v="127689"/>
    <n v="1067384"/>
    <n v="0.31"/>
    <n v="1030"/>
    <n v="9"/>
    <n v="140"/>
    <n v="0.85"/>
    <n v="9.4E-2"/>
    <n v="43981"/>
    <n v="81.2"/>
    <n v="157.1"/>
    <n v="4233"/>
    <n v="46.4"/>
    <n v="41.47"/>
    <n v="0"/>
    <n v="3.100102680947063E-3"/>
    <n v="0.87727190964076662"/>
    <n v="0.11962798767828635"/>
    <n v="0.99689989731905293"/>
  </r>
  <r>
    <x v="4"/>
    <x v="3"/>
    <x v="3"/>
    <x v="2"/>
    <x v="0"/>
    <n v="2025"/>
    <n v="412656"/>
    <n v="35883"/>
    <n v="450564"/>
    <n v="0.45"/>
    <n v="1030"/>
    <n v="9"/>
    <n v="140"/>
    <n v="0.85"/>
    <n v="9.4E-2"/>
    <n v="43981"/>
    <n v="81.2"/>
    <n v="157.1"/>
    <n v="4233"/>
    <n v="46.4"/>
    <n v="39.270000000000003"/>
    <n v="0"/>
    <n v="4.4943670599515272E-3"/>
    <n v="0.91586544863770736"/>
    <n v="7.9640184302341072E-2"/>
    <n v="0.99550563294004846"/>
  </r>
  <r>
    <x v="4"/>
    <x v="3"/>
    <x v="4"/>
    <x v="0"/>
    <x v="0"/>
    <n v="369"/>
    <n v="166051"/>
    <n v="110700"/>
    <n v="277120"/>
    <n v="0.13"/>
    <n v="2044"/>
    <n v="10"/>
    <n v="155"/>
    <n v="0.82"/>
    <n v="9.6000000000000002E-2"/>
    <n v="44685"/>
    <n v="81.400000000000006"/>
    <n v="158.69999999999999"/>
    <n v="4631"/>
    <n v="49.3"/>
    <n v="29.47"/>
    <n v="0"/>
    <n v="1.33155311778291E-3"/>
    <n v="0.59920251154734416"/>
    <n v="0.39946593533487296"/>
    <n v="0.99866844688221712"/>
  </r>
  <r>
    <x v="4"/>
    <x v="3"/>
    <x v="4"/>
    <x v="1"/>
    <x v="0"/>
    <n v="4193"/>
    <n v="967385"/>
    <n v="131916"/>
    <n v="1103494"/>
    <n v="0.38"/>
    <n v="2044"/>
    <n v="10"/>
    <n v="155"/>
    <n v="0.82"/>
    <n v="9.6000000000000002E-2"/>
    <n v="44685"/>
    <n v="81.400000000000006"/>
    <n v="158.69999999999999"/>
    <n v="4631"/>
    <n v="49.3"/>
    <n v="26.72"/>
    <n v="0"/>
    <n v="3.7997487979091866E-3"/>
    <n v="0.87665632980333374"/>
    <n v="0.11954392139875704"/>
    <n v="0.99620025120209077"/>
  </r>
  <r>
    <x v="4"/>
    <x v="3"/>
    <x v="4"/>
    <x v="2"/>
    <x v="0"/>
    <n v="2508"/>
    <n v="416504"/>
    <n v="36218"/>
    <n v="455230"/>
    <n v="0.55000000000000004"/>
    <n v="2044"/>
    <n v="10"/>
    <n v="155"/>
    <n v="0.82"/>
    <n v="9.6000000000000002E-2"/>
    <n v="44685"/>
    <n v="81.400000000000006"/>
    <n v="158.69999999999999"/>
    <n v="4631"/>
    <n v="49.3"/>
    <n v="23.85"/>
    <n v="0"/>
    <n v="5.5093029896975156E-3"/>
    <n v="0.91493091404345062"/>
    <n v="7.9559782966851927E-2"/>
    <n v="0.99449069701030257"/>
  </r>
  <r>
    <x v="4"/>
    <x v="3"/>
    <x v="5"/>
    <x v="0"/>
    <x v="0"/>
    <n v="491"/>
    <n v="171378"/>
    <n v="114252"/>
    <n v="286121"/>
    <n v="0.17"/>
    <n v="3012"/>
    <n v="12.9"/>
    <n v="167"/>
    <n v="0.82699999999999996"/>
    <n v="9.8000000000000004E-2"/>
    <n v="43668"/>
    <n v="81.400000000000006"/>
    <n v="158.1"/>
    <n v="5012"/>
    <n v="50.2"/>
    <n v="33.06"/>
    <n v="0"/>
    <n v="1.7160571925863533E-3"/>
    <n v="0.59897036568444817"/>
    <n v="0.39931357712296545"/>
    <n v="0.99828394280741362"/>
  </r>
  <r>
    <x v="4"/>
    <x v="3"/>
    <x v="5"/>
    <x v="1"/>
    <x v="0"/>
    <n v="5596"/>
    <n v="1000047"/>
    <n v="136370"/>
    <n v="1142013"/>
    <n v="0.49"/>
    <n v="3012"/>
    <n v="12.9"/>
    <n v="167"/>
    <n v="0.82699999999999996"/>
    <n v="9.8000000000000004E-2"/>
    <n v="43668"/>
    <n v="81.400000000000006"/>
    <n v="158.1"/>
    <n v="5012"/>
    <n v="50.2"/>
    <n v="33.46"/>
    <n v="0"/>
    <n v="4.9001193506553777E-3"/>
    <n v="0.87568792999729428"/>
    <n v="0.11941195065205037"/>
    <n v="0.99509988064934463"/>
  </r>
  <r>
    <x v="4"/>
    <x v="3"/>
    <x v="5"/>
    <x v="2"/>
    <x v="0"/>
    <n v="3404"/>
    <n v="437591"/>
    <n v="38051"/>
    <n v="479046"/>
    <n v="0.71"/>
    <n v="3012"/>
    <n v="12.9"/>
    <n v="167"/>
    <n v="0.82699999999999996"/>
    <n v="9.8000000000000004E-2"/>
    <n v="43668"/>
    <n v="81.400000000000006"/>
    <n v="158.1"/>
    <n v="5012"/>
    <n v="50.2"/>
    <n v="35.729999999999997"/>
    <n v="0"/>
    <n v="7.1057894231451677E-3"/>
    <n v="0.91346342522429991"/>
    <n v="7.9430785352554864E-2"/>
    <n v="0.99289421057685479"/>
  </r>
  <r>
    <x v="4"/>
    <x v="3"/>
    <x v="6"/>
    <x v="0"/>
    <x v="0"/>
    <n v="651"/>
    <n v="173996"/>
    <n v="115997"/>
    <n v="290644"/>
    <n v="0.22"/>
    <n v="4351"/>
    <n v="13.4"/>
    <n v="182"/>
    <n v="0.85699999999999998"/>
    <n v="0.1"/>
    <n v="45014"/>
    <n v="81.400000000000006"/>
    <n v="161.1"/>
    <n v="4937"/>
    <n v="52.5"/>
    <n v="32.590000000000003"/>
    <n v="0"/>
    <n v="2.2398535665625299E-3"/>
    <n v="0.59865677598711831"/>
    <n v="0.39910337044631922"/>
    <n v="0.99776014643343758"/>
  </r>
  <r>
    <x v="4"/>
    <x v="3"/>
    <x v="6"/>
    <x v="1"/>
    <x v="0"/>
    <n v="7584"/>
    <n v="1036073"/>
    <n v="141283"/>
    <n v="1184940"/>
    <n v="0.64"/>
    <n v="4351"/>
    <n v="13.4"/>
    <n v="182"/>
    <n v="0.85699999999999998"/>
    <n v="0.1"/>
    <n v="45014"/>
    <n v="81.400000000000006"/>
    <n v="161.1"/>
    <n v="4937"/>
    <n v="52.5"/>
    <n v="35.53"/>
    <n v="0"/>
    <n v="6.4003240670413688E-3"/>
    <n v="0.87436747852211927"/>
    <n v="0.11923219741083936"/>
    <n v="0.99359967593295861"/>
  </r>
  <r>
    <x v="4"/>
    <x v="3"/>
    <x v="6"/>
    <x v="2"/>
    <x v="0"/>
    <n v="4624"/>
    <n v="454141"/>
    <n v="39491"/>
    <n v="498256"/>
    <n v="0.93"/>
    <n v="4351"/>
    <n v="13.4"/>
    <n v="182"/>
    <n v="0.85699999999999998"/>
    <n v="0.1"/>
    <n v="45014"/>
    <n v="81.400000000000006"/>
    <n v="161.1"/>
    <n v="4937"/>
    <n v="52.5"/>
    <n v="35.840000000000003"/>
    <n v="0"/>
    <n v="9.2803699303169451E-3"/>
    <n v="0.91146117658392478"/>
    <n v="7.9258453485758329E-2"/>
    <n v="0.99071963006968311"/>
  </r>
  <r>
    <x v="4"/>
    <x v="3"/>
    <x v="7"/>
    <x v="0"/>
    <x v="0"/>
    <n v="1462"/>
    <n v="182006"/>
    <n v="121337"/>
    <n v="304805"/>
    <n v="0.48"/>
    <n v="6308"/>
    <n v="15.4"/>
    <n v="218"/>
    <n v="0.92300000000000004"/>
    <n v="0.10199999999999999"/>
    <n v="45186"/>
    <n v="81.8"/>
    <n v="164.2"/>
    <n v="4949"/>
    <n v="56.5"/>
    <n v="124.58"/>
    <n v="0"/>
    <n v="4.7965092436147699E-3"/>
    <n v="0.59712275061104636"/>
    <n v="0.39808074014533884"/>
    <n v="0.99520349075638515"/>
  </r>
  <r>
    <x v="4"/>
    <x v="3"/>
    <x v="7"/>
    <x v="1"/>
    <x v="0"/>
    <n v="16281"/>
    <n v="1031489"/>
    <n v="140658"/>
    <n v="1188428"/>
    <n v="1.37"/>
    <n v="6308"/>
    <n v="15.4"/>
    <n v="218"/>
    <n v="0.92300000000000004"/>
    <n v="0.10199999999999999"/>
    <n v="45186"/>
    <n v="81.8"/>
    <n v="164.2"/>
    <n v="4949"/>
    <n v="56.5"/>
    <n v="114.68"/>
    <n v="0"/>
    <n v="1.3699609904849095E-2"/>
    <n v="0.86794404036256301"/>
    <n v="0.11835634973258792"/>
    <n v="0.98630039009515091"/>
  </r>
  <r>
    <x v="4"/>
    <x v="3"/>
    <x v="7"/>
    <x v="2"/>
    <x v="0"/>
    <n v="10017"/>
    <n v="454714"/>
    <n v="39540"/>
    <n v="504271"/>
    <n v="1.99"/>
    <n v="6308"/>
    <n v="15.4"/>
    <n v="218"/>
    <n v="0.92300000000000004"/>
    <n v="0.10199999999999999"/>
    <n v="45186"/>
    <n v="81.8"/>
    <n v="164.2"/>
    <n v="4949"/>
    <n v="56.5"/>
    <n v="116.63"/>
    <n v="0"/>
    <n v="1.9864318987211242E-2"/>
    <n v="0.90172546111118823"/>
    <n v="7.8410219901600534E-2"/>
    <n v="0.98013568101278881"/>
  </r>
  <r>
    <x v="4"/>
    <x v="3"/>
    <x v="8"/>
    <x v="0"/>
    <x v="0"/>
    <n v="2209"/>
    <n v="174768"/>
    <n v="116512"/>
    <n v="293489"/>
    <n v="0.75"/>
    <n v="9677"/>
    <n v="17.3"/>
    <n v="259"/>
    <n v="0.997"/>
    <n v="0.105"/>
    <n v="45714"/>
    <n v="81.3"/>
    <n v="163.4"/>
    <n v="4920"/>
    <n v="57.4"/>
    <n v="51.09"/>
    <n v="0"/>
    <n v="7.5266875419521687E-3"/>
    <n v="0.59548398747482867"/>
    <n v="0.39698932498321915"/>
    <n v="0.99247331245804782"/>
  </r>
  <r>
    <x v="4"/>
    <x v="3"/>
    <x v="8"/>
    <x v="1"/>
    <x v="0"/>
    <n v="25207"/>
    <n v="1009554"/>
    <n v="137667"/>
    <n v="1172428"/>
    <n v="2.15"/>
    <n v="9677"/>
    <n v="17.3"/>
    <n v="259"/>
    <n v="0.997"/>
    <n v="0.105"/>
    <n v="45714"/>
    <n v="81.3"/>
    <n v="163.4"/>
    <n v="4920"/>
    <n v="57.4"/>
    <n v="54.82"/>
    <n v="0"/>
    <n v="2.1499827707970126E-2"/>
    <n v="0.86107974221018257"/>
    <n v="0.11742043008184724"/>
    <n v="0.97850017229202979"/>
  </r>
  <r>
    <x v="4"/>
    <x v="3"/>
    <x v="8"/>
    <x v="2"/>
    <x v="0"/>
    <n v="15293"/>
    <n v="437236"/>
    <n v="38020"/>
    <n v="490549"/>
    <n v="3.12"/>
    <n v="9677"/>
    <n v="17.3"/>
    <n v="259"/>
    <n v="0.997"/>
    <n v="0.105"/>
    <n v="45714"/>
    <n v="81.3"/>
    <n v="163.4"/>
    <n v="4920"/>
    <n v="57.4"/>
    <n v="52.67"/>
    <n v="0"/>
    <n v="3.1175275048975739E-2"/>
    <n v="0.89131972545046467"/>
    <n v="7.7504999500559571E-2"/>
    <n v="0.96882472495102423"/>
  </r>
  <r>
    <x v="4"/>
    <x v="3"/>
    <x v="9"/>
    <x v="0"/>
    <x v="0"/>
    <n v="2823"/>
    <n v="172356"/>
    <n v="114904"/>
    <n v="290083"/>
    <n v="0.97"/>
    <n v="12901"/>
    <n v="17.7"/>
    <n v="300"/>
    <n v="1.103"/>
    <n v="0.107"/>
    <n v="45302"/>
    <n v="81.900000000000006"/>
    <n v="154.4"/>
    <n v="4987"/>
    <n v="59.1"/>
    <n v="27.8"/>
    <n v="0"/>
    <n v="9.7316974796868485E-3"/>
    <n v="0.59416098151218788"/>
    <n v="0.39610732100812523"/>
    <n v="0.99026830252031317"/>
  </r>
  <r>
    <x v="4"/>
    <x v="3"/>
    <x v="9"/>
    <x v="1"/>
    <x v="0"/>
    <n v="32758"/>
    <n v="1008126"/>
    <n v="137472"/>
    <n v="1178356"/>
    <n v="2.78"/>
    <n v="12901"/>
    <n v="17.7"/>
    <n v="300"/>
    <n v="1.103"/>
    <n v="0.107"/>
    <n v="45302"/>
    <n v="81.900000000000006"/>
    <n v="154.4"/>
    <n v="4987"/>
    <n v="59.1"/>
    <n v="29.96"/>
    <n v="0"/>
    <n v="2.7799748123657028E-2"/>
    <n v="0.85553601797758916"/>
    <n v="0.11666423389875386"/>
    <n v="0.97220025187634307"/>
  </r>
  <r>
    <x v="4"/>
    <x v="3"/>
    <x v="9"/>
    <x v="2"/>
    <x v="0"/>
    <n v="19695"/>
    <n v="431377"/>
    <n v="37511"/>
    <n v="488583"/>
    <n v="4.03"/>
    <n v="12901"/>
    <n v="17.7"/>
    <n v="300"/>
    <n v="1.103"/>
    <n v="0.107"/>
    <n v="45302"/>
    <n v="81.900000000000006"/>
    <n v="154.4"/>
    <n v="4987"/>
    <n v="59.1"/>
    <n v="28.78"/>
    <n v="0"/>
    <n v="4.0310448787616436E-2"/>
    <n v="0.88291446898479886"/>
    <n v="7.6775082227584668E-2"/>
    <n v="0.95968955121238353"/>
  </r>
  <r>
    <x v="4"/>
    <x v="3"/>
    <x v="10"/>
    <x v="0"/>
    <x v="0"/>
    <n v="2905"/>
    <n v="139351"/>
    <n v="92901"/>
    <n v="235157"/>
    <n v="1.24"/>
    <n v="16296"/>
    <n v="21.3"/>
    <n v="332"/>
    <n v="1.2629999999999999"/>
    <n v="0.109"/>
    <n v="48904"/>
    <n v="81.7"/>
    <n v="146.5"/>
    <n v="4968"/>
    <n v="62.7"/>
    <n v="2.9"/>
    <n v="0"/>
    <n v="1.2353448972388659E-2"/>
    <n v="0.59258708012094052"/>
    <n v="0.39505947090667087"/>
    <n v="0.98764655102761134"/>
  </r>
  <r>
    <x v="4"/>
    <x v="3"/>
    <x v="10"/>
    <x v="1"/>
    <x v="0"/>
    <n v="33098"/>
    <n v="795975"/>
    <n v="108542"/>
    <n v="937615"/>
    <n v="3.53"/>
    <n v="16296"/>
    <n v="21.3"/>
    <n v="332"/>
    <n v="1.2629999999999999"/>
    <n v="0.109"/>
    <n v="48904"/>
    <n v="81.7"/>
    <n v="146.5"/>
    <n v="4968"/>
    <n v="62.7"/>
    <n v="1.04"/>
    <n v="0"/>
    <n v="3.5300203175077191E-2"/>
    <n v="0.84893586386736564"/>
    <n v="0.1157639329575572"/>
    <n v="0.9646997968249228"/>
  </r>
  <r>
    <x v="4"/>
    <x v="3"/>
    <x v="10"/>
    <x v="2"/>
    <x v="0"/>
    <n v="20097"/>
    <n v="342741"/>
    <n v="29804"/>
    <n v="392642"/>
    <n v="5.12"/>
    <n v="16296"/>
    <n v="21.3"/>
    <n v="332"/>
    <n v="1.2629999999999999"/>
    <n v="0.109"/>
    <n v="48904"/>
    <n v="81.7"/>
    <n v="146.5"/>
    <n v="4968"/>
    <n v="62.7"/>
    <n v="2.04"/>
    <n v="0"/>
    <n v="5.1184030236194805E-2"/>
    <n v="0.87290967344298365"/>
    <n v="7.5906296320821506E-2"/>
    <n v="0.94881596976380511"/>
  </r>
  <r>
    <x v="4"/>
    <x v="3"/>
    <x v="11"/>
    <x v="0"/>
    <x v="0"/>
    <n v="4791"/>
    <n v="147534"/>
    <n v="98356"/>
    <n v="250681"/>
    <n v="1.91"/>
    <n v="19547"/>
    <n v="19.3"/>
    <n v="369"/>
    <n v="1.45"/>
    <n v="0.113"/>
    <n v="52907"/>
    <n v="81.8"/>
    <n v="144.5"/>
    <n v="5000"/>
    <n v="64.5"/>
    <n v="64.92"/>
    <n v="0"/>
    <n v="1.911193907795166E-2"/>
    <n v="0.58853283655322897"/>
    <n v="0.39235522436881931"/>
    <n v="0.98088806092204828"/>
  </r>
  <r>
    <x v="4"/>
    <x v="3"/>
    <x v="11"/>
    <x v="1"/>
    <x v="0"/>
    <n v="54112"/>
    <n v="824512"/>
    <n v="112434"/>
    <n v="991058"/>
    <n v="5.46"/>
    <n v="19547"/>
    <n v="19.3"/>
    <n v="369"/>
    <n v="1.45"/>
    <n v="0.113"/>
    <n v="52907"/>
    <n v="81.8"/>
    <n v="144.5"/>
    <n v="5000"/>
    <n v="64.5"/>
    <n v="63.49"/>
    <n v="0"/>
    <n v="5.4600235304089167E-2"/>
    <n v="0.83195130860151478"/>
    <n v="0.11344845609439609"/>
    <n v="0.94539976469591092"/>
  </r>
  <r>
    <x v="4"/>
    <x v="3"/>
    <x v="11"/>
    <x v="2"/>
    <x v="0"/>
    <n v="33122"/>
    <n v="354428"/>
    <n v="30820"/>
    <n v="418370"/>
    <n v="7.92"/>
    <n v="19547"/>
    <n v="19.3"/>
    <n v="369"/>
    <n v="1.45"/>
    <n v="0.113"/>
    <n v="52907"/>
    <n v="81.8"/>
    <n v="144.5"/>
    <n v="5000"/>
    <n v="64.5"/>
    <n v="64.81"/>
    <n v="0"/>
    <n v="7.9169156488275924E-2"/>
    <n v="0.84716399359418693"/>
    <n v="7.3666849917537108E-2"/>
    <n v="0.92083084351172406"/>
  </r>
  <r>
    <x v="4"/>
    <x v="3"/>
    <x v="12"/>
    <x v="0"/>
    <x v="0"/>
    <n v="6747"/>
    <n v="132991"/>
    <n v="88661"/>
    <n v="228399"/>
    <n v="2.95"/>
    <n v="22584"/>
    <n v="21.5"/>
    <n v="404"/>
    <n v="1.5369999999999999"/>
    <n v="0.11899999999999999"/>
    <n v="55000"/>
    <n v="82.3"/>
    <n v="147.1"/>
    <n v="4982"/>
    <n v="68.400000000000006"/>
    <n v="40.83"/>
    <n v="0"/>
    <n v="2.9540409546451603E-2"/>
    <n v="0.58227487861155258"/>
    <n v="0.38818471184199582"/>
    <n v="0.97045959045354846"/>
  </r>
  <r>
    <x v="4"/>
    <x v="3"/>
    <x v="12"/>
    <x v="1"/>
    <x v="0"/>
    <n v="77657"/>
    <n v="741360"/>
    <n v="101094"/>
    <n v="920111"/>
    <n v="8.44"/>
    <n v="22584"/>
    <n v="21.5"/>
    <n v="404"/>
    <n v="1.5369999999999999"/>
    <n v="0.11899999999999999"/>
    <n v="55000"/>
    <n v="82.3"/>
    <n v="147.1"/>
    <n v="4982"/>
    <n v="68.400000000000006"/>
    <n v="43.51"/>
    <n v="0"/>
    <n v="8.4399599613524889E-2"/>
    <n v="0.80572887401628712"/>
    <n v="0.10987152637018795"/>
    <n v="0.91560040038647506"/>
  </r>
  <r>
    <x v="4"/>
    <x v="3"/>
    <x v="12"/>
    <x v="2"/>
    <x v="0"/>
    <n v="47462"/>
    <n v="313132"/>
    <n v="27229"/>
    <n v="387823"/>
    <n v="12.24"/>
    <n v="22584"/>
    <n v="21.5"/>
    <n v="404"/>
    <n v="1.5369999999999999"/>
    <n v="0.11899999999999999"/>
    <n v="55000"/>
    <n v="82.3"/>
    <n v="147.1"/>
    <n v="4982"/>
    <n v="68.400000000000006"/>
    <n v="43.29"/>
    <n v="0"/>
    <n v="0.12238057051799403"/>
    <n v="0.80740956570394229"/>
    <n v="7.0209863778063708E-2"/>
    <n v="0.877619429482006"/>
  </r>
  <r>
    <x v="4"/>
    <x v="3"/>
    <x v="13"/>
    <x v="0"/>
    <x v="0"/>
    <n v="9988"/>
    <n v="148267"/>
    <n v="98845"/>
    <n v="257100"/>
    <n v="3.88"/>
    <n v="27273"/>
    <n v="25.6"/>
    <n v="429"/>
    <n v="1.52"/>
    <n v="0.123"/>
    <n v="53010"/>
    <n v="82.1"/>
    <n v="147.6"/>
    <n v="5040"/>
    <n v="72"/>
    <n v="48.04"/>
    <n v="0"/>
    <n v="3.8848697005056401E-2"/>
    <n v="0.57669000388953717"/>
    <n v="0.38446129910540644"/>
    <n v="0.96115130299494367"/>
  </r>
  <r>
    <x v="4"/>
    <x v="3"/>
    <x v="13"/>
    <x v="1"/>
    <x v="0"/>
    <n v="112683"/>
    <n v="794185"/>
    <n v="108298"/>
    <n v="1015166"/>
    <n v="11.1"/>
    <n v="27273"/>
    <n v="25.6"/>
    <n v="429"/>
    <n v="1.52"/>
    <n v="0.123"/>
    <n v="53010"/>
    <n v="82.1"/>
    <n v="147.6"/>
    <n v="5040"/>
    <n v="72"/>
    <n v="45.1"/>
    <n v="0"/>
    <n v="0.11099958036419659"/>
    <n v="0.78232032987708411"/>
    <n v="0.10668008975871926"/>
    <n v="0.88900041963580334"/>
  </r>
  <r>
    <x v="4"/>
    <x v="3"/>
    <x v="13"/>
    <x v="2"/>
    <x v="0"/>
    <n v="68069"/>
    <n v="326463"/>
    <n v="28388"/>
    <n v="422920"/>
    <n v="16.100000000000001"/>
    <n v="27273"/>
    <n v="25.6"/>
    <n v="429"/>
    <n v="1.52"/>
    <n v="0.123"/>
    <n v="53010"/>
    <n v="82.1"/>
    <n v="147.6"/>
    <n v="5040"/>
    <n v="72"/>
    <n v="43.42"/>
    <n v="0"/>
    <n v="0.16095006147734797"/>
    <n v="0.77192613260191056"/>
    <n v="6.7123805920741506E-2"/>
    <n v="0.83904993852265208"/>
  </r>
  <r>
    <x v="4"/>
    <x v="3"/>
    <x v="14"/>
    <x v="0"/>
    <x v="0"/>
    <n v="12128"/>
    <n v="148222"/>
    <n v="98814"/>
    <n v="259164"/>
    <n v="4.68"/>
    <n v="39111"/>
    <n v="26"/>
    <n v="449"/>
    <n v="1.413"/>
    <n v="0.126"/>
    <n v="53364"/>
    <n v="81.900000000000006"/>
    <n v="142.5"/>
    <n v="5099"/>
    <n v="75.5"/>
    <n v="21.43"/>
    <n v="0"/>
    <n v="4.6796622987760647E-2"/>
    <n v="0.57192356963158464"/>
    <n v="0.3812798073806547"/>
    <n v="0.95320337701223934"/>
  </r>
  <r>
    <x v="4"/>
    <x v="3"/>
    <x v="14"/>
    <x v="1"/>
    <x v="0"/>
    <n v="139699"/>
    <n v="796550"/>
    <n v="108621"/>
    <n v="1044870"/>
    <n v="13.37"/>
    <n v="39111"/>
    <n v="26"/>
    <n v="449"/>
    <n v="1.413"/>
    <n v="0.126"/>
    <n v="53364"/>
    <n v="81.900000000000006"/>
    <n v="142.5"/>
    <n v="5099"/>
    <n v="75.5"/>
    <n v="23.98"/>
    <n v="0"/>
    <n v="0.13369988611023381"/>
    <n v="0.76234364083570205"/>
    <n v="0.10395647305406414"/>
    <n v="0.86630011388976613"/>
  </r>
  <r>
    <x v="4"/>
    <x v="3"/>
    <x v="14"/>
    <x v="2"/>
    <x v="0"/>
    <n v="84813"/>
    <n v="324460"/>
    <n v="28214"/>
    <n v="437487"/>
    <n v="19.39"/>
    <n v="39111"/>
    <n v="26"/>
    <n v="449"/>
    <n v="1.413"/>
    <n v="0.126"/>
    <n v="53364"/>
    <n v="81.900000000000006"/>
    <n v="142.5"/>
    <n v="5099"/>
    <n v="75.5"/>
    <n v="24.6"/>
    <n v="0"/>
    <n v="0.19386404624594558"/>
    <n v="0.74164489459115357"/>
    <n v="6.4491059162900835E-2"/>
    <n v="0.80613595375405445"/>
  </r>
  <r>
    <x v="4"/>
    <x v="3"/>
    <x v="15"/>
    <x v="0"/>
    <x v="0"/>
    <n v="15114"/>
    <n v="151558"/>
    <n v="101038"/>
    <n v="267710"/>
    <n v="5.65"/>
    <n v="48202"/>
    <n v="26.1"/>
    <n v="476"/>
    <n v="1.32"/>
    <n v="0.13"/>
    <n v="54430"/>
    <n v="82.4"/>
    <n v="135.9"/>
    <n v="4999"/>
    <n v="78.5"/>
    <n v="24.62"/>
    <n v="0"/>
    <n v="5.6456613499682493E-2"/>
    <n v="0.56612752605431249"/>
    <n v="0.377415860446005"/>
    <n v="0.94354338650031755"/>
  </r>
  <r>
    <x v="4"/>
    <x v="3"/>
    <x v="15"/>
    <x v="1"/>
    <x v="0"/>
    <n v="172415"/>
    <n v="788916"/>
    <n v="107579"/>
    <n v="1068910"/>
    <n v="16.13"/>
    <n v="48202"/>
    <n v="26.1"/>
    <n v="476"/>
    <n v="1.32"/>
    <n v="0.13"/>
    <n v="54430"/>
    <n v="82.4"/>
    <n v="135.9"/>
    <n v="4999"/>
    <n v="78.5"/>
    <n v="23.42"/>
    <n v="0"/>
    <n v="0.16129982879756014"/>
    <n v="0.73805652487113038"/>
    <n v="0.10064364633130947"/>
    <n v="0.83870017120243989"/>
  </r>
  <r>
    <x v="4"/>
    <x v="3"/>
    <x v="15"/>
    <x v="2"/>
    <x v="0"/>
    <n v="104831"/>
    <n v="315912"/>
    <n v="27471"/>
    <n v="448214"/>
    <n v="23.39"/>
    <n v="48202"/>
    <n v="26.1"/>
    <n v="476"/>
    <n v="1.32"/>
    <n v="0.13"/>
    <n v="54430"/>
    <n v="82.4"/>
    <n v="135.9"/>
    <n v="4999"/>
    <n v="78.5"/>
    <n v="23.6"/>
    <n v="0"/>
    <n v="0.23388604550504893"/>
    <n v="0.70482403494759205"/>
    <n v="6.1289919547359073E-2"/>
    <n v="0.76611395449495112"/>
  </r>
  <r>
    <x v="5"/>
    <x v="4"/>
    <x v="0"/>
    <x v="0"/>
    <x v="0"/>
    <n v="98"/>
    <n v="1671715"/>
    <n v="1114476"/>
    <n v="2786289"/>
    <n v="0"/>
    <n v="530"/>
    <n v="9.9"/>
    <n v="121"/>
    <n v="0.98"/>
    <n v="0.08"/>
    <n v="4585"/>
    <n v="49.1"/>
    <n v="566.1"/>
    <n v="7963"/>
    <n v="30.1"/>
    <n v="0"/>
    <n v="0"/>
    <n v="3.5172230877701487E-5"/>
    <n v="0.59997904022159942"/>
    <n v="0.3999857875475229"/>
    <n v="0.99996482776912232"/>
  </r>
  <r>
    <x v="5"/>
    <x v="4"/>
    <x v="0"/>
    <x v="1"/>
    <x v="0"/>
    <n v="1098"/>
    <n v="9662937"/>
    <n v="1317673"/>
    <n v="10981708"/>
    <n v="0.01"/>
    <n v="530"/>
    <n v="9.9"/>
    <n v="121"/>
    <n v="0.98"/>
    <n v="0.08"/>
    <n v="4585"/>
    <n v="49.1"/>
    <n v="566.1"/>
    <n v="7963"/>
    <n v="30.1"/>
    <n v="0"/>
    <n v="0"/>
    <n v="9.9984446863821185E-5"/>
    <n v="0.87991203189886313"/>
    <n v="0.11998798365427309"/>
    <n v="0.99990001555313623"/>
  </r>
  <r>
    <x v="5"/>
    <x v="4"/>
    <x v="0"/>
    <x v="2"/>
    <x v="0"/>
    <n v="654"/>
    <n v="4149907"/>
    <n v="360861"/>
    <n v="4511422"/>
    <n v="0.01"/>
    <n v="530"/>
    <n v="9.9"/>
    <n v="121"/>
    <n v="0.98"/>
    <n v="0.08"/>
    <n v="4585"/>
    <n v="49.1"/>
    <n v="566.1"/>
    <n v="7963"/>
    <n v="30.1"/>
    <n v="0"/>
    <n v="0"/>
    <n v="1.4496537898693582E-4"/>
    <n v="0.91986672938155645"/>
    <n v="7.9988305239456645E-2"/>
    <n v="0.99985503462101311"/>
  </r>
  <r>
    <x v="5"/>
    <x v="4"/>
    <x v="1"/>
    <x v="0"/>
    <x v="0"/>
    <n v="407"/>
    <n v="1744402"/>
    <n v="1162934"/>
    <n v="2907743"/>
    <n v="0.01"/>
    <n v="1862"/>
    <n v="13.6"/>
    <n v="118"/>
    <n v="0.97"/>
    <n v="0.08"/>
    <n v="5206"/>
    <n v="50.3"/>
    <n v="619.9"/>
    <n v="8082"/>
    <n v="33.200000000000003"/>
    <n v="300"/>
    <n v="0"/>
    <n v="1.3997110473656029E-4"/>
    <n v="0.59991615490089734"/>
    <n v="0.39994387399436609"/>
    <n v="0.99986002889526349"/>
  </r>
  <r>
    <x v="5"/>
    <x v="4"/>
    <x v="1"/>
    <x v="1"/>
    <x v="0"/>
    <n v="4560"/>
    <n v="10027552"/>
    <n v="1367393"/>
    <n v="11399505"/>
    <n v="0.04"/>
    <n v="1862"/>
    <n v="13.6"/>
    <n v="118"/>
    <n v="0.97"/>
    <n v="0.08"/>
    <n v="5206"/>
    <n v="50.3"/>
    <n v="619.9"/>
    <n v="8082"/>
    <n v="33.200000000000003"/>
    <n v="300"/>
    <n v="0"/>
    <n v="4.0001736917524052E-4"/>
    <n v="0.87964801980436869"/>
    <n v="0.11995196282645607"/>
    <n v="0.99959998263082472"/>
  </r>
  <r>
    <x v="5"/>
    <x v="4"/>
    <x v="1"/>
    <x v="2"/>
    <x v="0"/>
    <n v="2821"/>
    <n v="4472154"/>
    <n v="388883"/>
    <n v="4863858"/>
    <n v="0.06"/>
    <n v="1862"/>
    <n v="13.6"/>
    <n v="118"/>
    <n v="0.97"/>
    <n v="0.08"/>
    <n v="5206"/>
    <n v="50.3"/>
    <n v="619.9"/>
    <n v="8082"/>
    <n v="33.200000000000003"/>
    <n v="300"/>
    <n v="0"/>
    <n v="5.7999226128723326E-4"/>
    <n v="0.91946639889569148"/>
    <n v="7.9953608843021315E-2"/>
    <n v="0.99942000773871276"/>
  </r>
  <r>
    <x v="5"/>
    <x v="4"/>
    <x v="2"/>
    <x v="0"/>
    <x v="0"/>
    <n v="646"/>
    <n v="1845624"/>
    <n v="1230416"/>
    <n v="3076686"/>
    <n v="0.02"/>
    <n v="3516"/>
    <n v="17"/>
    <n v="134"/>
    <n v="0.97"/>
    <n v="7.9000000000000001E-2"/>
    <n v="5940"/>
    <n v="51.7"/>
    <n v="661.4"/>
    <n v="8199"/>
    <n v="38.5"/>
    <n v="58.72"/>
    <n v="0"/>
    <n v="2.0996617789400672E-4"/>
    <n v="0.59987402029326364"/>
    <n v="0.39991601352884237"/>
    <n v="0.99979003382210596"/>
  </r>
  <r>
    <x v="5"/>
    <x v="4"/>
    <x v="2"/>
    <x v="1"/>
    <x v="0"/>
    <n v="7498"/>
    <n v="10990053"/>
    <n v="1498644"/>
    <n v="12496195"/>
    <n v="0.06"/>
    <n v="3516"/>
    <n v="17"/>
    <n v="134"/>
    <n v="0.97"/>
    <n v="7.9000000000000001E-2"/>
    <n v="5940"/>
    <n v="51.7"/>
    <n v="661.4"/>
    <n v="8199"/>
    <n v="38.5"/>
    <n v="64.430000000000007"/>
    <n v="0"/>
    <n v="6.0002264689371445E-4"/>
    <n v="0.87947195126196409"/>
    <n v="0.11992802609114214"/>
    <n v="0.99939997735310626"/>
  </r>
  <r>
    <x v="5"/>
    <x v="4"/>
    <x v="2"/>
    <x v="2"/>
    <x v="0"/>
    <n v="4501"/>
    <n v="4755573"/>
    <n v="413528"/>
    <n v="5173602"/>
    <n v="0.09"/>
    <n v="3516"/>
    <n v="17"/>
    <n v="134"/>
    <n v="0.97"/>
    <n v="7.9000000000000001E-2"/>
    <n v="5940"/>
    <n v="51.7"/>
    <n v="661.4"/>
    <n v="8199"/>
    <n v="38.5"/>
    <n v="59.55"/>
    <n v="0"/>
    <n v="8.6999347843146806E-4"/>
    <n v="0.91919962146295753"/>
    <n v="7.9930385058610998E-2"/>
    <n v="0.99913000652156847"/>
  </r>
  <r>
    <x v="5"/>
    <x v="4"/>
    <x v="3"/>
    <x v="0"/>
    <x v="0"/>
    <n v="2382"/>
    <n v="1942876"/>
    <n v="1295251"/>
    <n v="3240509"/>
    <n v="7.0000000000000007E-2"/>
    <n v="5042"/>
    <n v="19.8"/>
    <n v="136"/>
    <n v="0.98"/>
    <n v="7.9000000000000001E-2"/>
    <n v="6711"/>
    <n v="53.1"/>
    <n v="702.5"/>
    <n v="8275"/>
    <n v="42.1"/>
    <n v="268.73"/>
    <n v="0"/>
    <n v="7.3506970664176526E-4"/>
    <n v="0.59955889645731586"/>
    <n v="0.39970603383604242"/>
    <n v="0.99926493029335828"/>
  </r>
  <r>
    <x v="5"/>
    <x v="4"/>
    <x v="3"/>
    <x v="1"/>
    <x v="0"/>
    <n v="27076"/>
    <n v="11322208"/>
    <n v="1543938"/>
    <n v="12893222"/>
    <n v="0.21"/>
    <n v="5042"/>
    <n v="19.8"/>
    <n v="136"/>
    <n v="0.98"/>
    <n v="7.9000000000000001E-2"/>
    <n v="6711"/>
    <n v="53.1"/>
    <n v="702.5"/>
    <n v="8275"/>
    <n v="42.1"/>
    <n v="261.11"/>
    <n v="0"/>
    <n v="2.1000181335588575E-3"/>
    <n v="0.87815194681360487"/>
    <n v="0.11974803505283629"/>
    <n v="0.99789998186644113"/>
  </r>
  <r>
    <x v="5"/>
    <x v="4"/>
    <x v="3"/>
    <x v="2"/>
    <x v="0"/>
    <n v="16630"/>
    <n v="5009322"/>
    <n v="435593"/>
    <n v="5461545"/>
    <n v="0.3"/>
    <n v="5042"/>
    <n v="19.8"/>
    <n v="136"/>
    <n v="0.98"/>
    <n v="7.9000000000000001E-2"/>
    <n v="6711"/>
    <n v="53.1"/>
    <n v="702.5"/>
    <n v="8275"/>
    <n v="42.1"/>
    <n v="269.47000000000003"/>
    <n v="0"/>
    <n v="3.0449259321309262E-3"/>
    <n v="0.91719870476211407"/>
    <n v="7.9756369305755054E-2"/>
    <n v="0.9969550740678691"/>
  </r>
  <r>
    <x v="5"/>
    <x v="4"/>
    <x v="4"/>
    <x v="0"/>
    <x v="0"/>
    <n v="3805"/>
    <n v="2035951"/>
    <n v="1357300"/>
    <n v="3397056"/>
    <n v="0.11"/>
    <n v="28663"/>
    <n v="26.4"/>
    <n v="150"/>
    <n v="0.99299999999999999"/>
    <n v="7.8E-2"/>
    <n v="7337"/>
    <n v="54.2"/>
    <n v="742.7"/>
    <n v="8487"/>
    <n v="45.3"/>
    <n v="59.74"/>
    <n v="0"/>
    <n v="1.1200875110684075E-3"/>
    <n v="0.59932806524237459"/>
    <n v="0.39955184724655701"/>
    <n v="0.9988799124889316"/>
  </r>
  <r>
    <x v="5"/>
    <x v="4"/>
    <x v="4"/>
    <x v="1"/>
    <x v="0"/>
    <n v="43588"/>
    <n v="11948424"/>
    <n v="1629330"/>
    <n v="13621342"/>
    <n v="0.32"/>
    <n v="28663"/>
    <n v="26.4"/>
    <n v="150"/>
    <n v="0.99299999999999999"/>
    <n v="7.8E-2"/>
    <n v="7337"/>
    <n v="54.2"/>
    <n v="742.7"/>
    <n v="8487"/>
    <n v="45.3"/>
    <n v="60.98"/>
    <n v="0"/>
    <n v="3.1999783868579177E-3"/>
    <n v="0.87718405425838364"/>
    <n v="0.11961596735475843"/>
    <n v="0.99680002161314207"/>
  </r>
  <r>
    <x v="5"/>
    <x v="4"/>
    <x v="4"/>
    <x v="2"/>
    <x v="0"/>
    <n v="26529"/>
    <n v="5235574"/>
    <n v="455267"/>
    <n v="5717370"/>
    <n v="0.46"/>
    <n v="28663"/>
    <n v="26.4"/>
    <n v="150"/>
    <n v="0.99299999999999999"/>
    <n v="7.8E-2"/>
    <n v="7337"/>
    <n v="54.2"/>
    <n v="742.7"/>
    <n v="8487"/>
    <n v="45.3"/>
    <n v="59.52"/>
    <n v="0"/>
    <n v="4.640070521935785E-3"/>
    <n v="0.91573118409338561"/>
    <n v="7.9628745384678623E-2"/>
    <n v="0.99535992947806418"/>
  </r>
  <r>
    <x v="5"/>
    <x v="4"/>
    <x v="5"/>
    <x v="0"/>
    <x v="0"/>
    <n v="10423"/>
    <n v="2227294"/>
    <n v="1484862"/>
    <n v="3722579"/>
    <n v="0.28000000000000003"/>
    <n v="50663"/>
    <n v="31.5"/>
    <n v="165"/>
    <n v="1.0069999999999999"/>
    <n v="7.9000000000000001E-2"/>
    <n v="7980"/>
    <n v="55.4"/>
    <n v="792.1"/>
    <n v="8615"/>
    <n v="49.3"/>
    <n v="173.93"/>
    <n v="0"/>
    <n v="2.7999405788298919E-3"/>
    <n v="0.59832014310508919"/>
    <n v="0.39887991631608088"/>
    <n v="0.99720005942117007"/>
  </r>
  <r>
    <x v="5"/>
    <x v="4"/>
    <x v="5"/>
    <x v="1"/>
    <x v="0"/>
    <n v="120021"/>
    <n v="13096719"/>
    <n v="1785916"/>
    <n v="15002656"/>
    <n v="0.8"/>
    <n v="50663"/>
    <n v="31.5"/>
    <n v="165"/>
    <n v="1.0069999999999999"/>
    <n v="7.9000000000000001E-2"/>
    <n v="7980"/>
    <n v="55.4"/>
    <n v="792.1"/>
    <n v="8615"/>
    <n v="49.3"/>
    <n v="175.35"/>
    <n v="0"/>
    <n v="7.9999834695936509E-3"/>
    <n v="0.87296002787773042"/>
    <n v="0.1190399886526759"/>
    <n v="0.99200001653040637"/>
  </r>
  <r>
    <x v="5"/>
    <x v="4"/>
    <x v="5"/>
    <x v="2"/>
    <x v="0"/>
    <n v="72514"/>
    <n v="5684378"/>
    <n v="494294"/>
    <n v="6251186"/>
    <n v="1.1599999999999999"/>
    <n v="50663"/>
    <n v="31.5"/>
    <n v="165"/>
    <n v="1.0069999999999999"/>
    <n v="7.9000000000000001E-2"/>
    <n v="7980"/>
    <n v="55.4"/>
    <n v="792.1"/>
    <n v="8615"/>
    <n v="49.3"/>
    <n v="173.34"/>
    <n v="0"/>
    <n v="1.1600038776641744E-2"/>
    <n v="0.90932792593277501"/>
    <n v="7.9072035290583265E-2"/>
    <n v="0.98839996122335827"/>
  </r>
  <r>
    <x v="5"/>
    <x v="4"/>
    <x v="6"/>
    <x v="0"/>
    <x v="0"/>
    <n v="17974"/>
    <n v="2359381"/>
    <n v="1572920"/>
    <n v="3950275"/>
    <n v="0.46"/>
    <n v="128594"/>
    <n v="32.6"/>
    <n v="188"/>
    <n v="1.0169999999999999"/>
    <n v="8.1000000000000003E-2"/>
    <n v="8752"/>
    <n v="56.3"/>
    <n v="839.1"/>
    <n v="8174"/>
    <n v="54"/>
    <n v="72.45"/>
    <n v="0"/>
    <n v="4.5500629702995357E-3"/>
    <n v="0.59727006347659339"/>
    <n v="0.39817987355310708"/>
    <n v="0.99544993702970053"/>
  </r>
  <r>
    <x v="5"/>
    <x v="4"/>
    <x v="6"/>
    <x v="1"/>
    <x v="0"/>
    <n v="208830"/>
    <n v="13952426"/>
    <n v="1902604"/>
    <n v="16063860"/>
    <n v="1.3"/>
    <n v="128594"/>
    <n v="32.6"/>
    <n v="188"/>
    <n v="1.0169999999999999"/>
    <n v="8.1000000000000003E-2"/>
    <n v="8752"/>
    <n v="56.3"/>
    <n v="839.1"/>
    <n v="8174"/>
    <n v="54"/>
    <n v="73.989999999999995"/>
    <n v="0"/>
    <n v="1.2999988794723062E-2"/>
    <n v="0.86855998496002829"/>
    <n v="0.11844002624524864"/>
    <n v="0.98700001120527692"/>
  </r>
  <r>
    <x v="5"/>
    <x v="4"/>
    <x v="6"/>
    <x v="2"/>
    <x v="0"/>
    <n v="124053"/>
    <n v="5940464"/>
    <n v="516562"/>
    <n v="6581079"/>
    <n v="1.88"/>
    <n v="128594"/>
    <n v="32.6"/>
    <n v="188"/>
    <n v="1.0169999999999999"/>
    <n v="8.1000000000000003E-2"/>
    <n v="8752"/>
    <n v="56.3"/>
    <n v="839.1"/>
    <n v="8174"/>
    <n v="54"/>
    <n v="71.069999999999993"/>
    <n v="0"/>
    <n v="1.8849948465897461E-2"/>
    <n v="0.90265805956743572"/>
    <n v="7.8491991966666869E-2"/>
    <n v="0.98115005153410262"/>
  </r>
  <r>
    <x v="5"/>
    <x v="4"/>
    <x v="7"/>
    <x v="0"/>
    <x v="0"/>
    <n v="37832"/>
    <n v="2603018"/>
    <n v="1735346"/>
    <n v="4376196"/>
    <n v="0.86"/>
    <n v="212120"/>
    <n v="34.6"/>
    <n v="206"/>
    <n v="1.0329999999999999"/>
    <n v="8.1000000000000003E-2"/>
    <n v="9091"/>
    <n v="57.8"/>
    <n v="881.4"/>
    <n v="7859"/>
    <n v="58.2"/>
    <n v="110.48"/>
    <n v="0"/>
    <n v="8.6449510031086363E-3"/>
    <n v="0.59481293799455048"/>
    <n v="0.39654211100234082"/>
    <n v="0.99135504899689131"/>
  </r>
  <r>
    <x v="5"/>
    <x v="4"/>
    <x v="7"/>
    <x v="1"/>
    <x v="0"/>
    <n v="425173"/>
    <n v="14773694"/>
    <n v="2014595"/>
    <n v="17213462"/>
    <n v="2.4700000000000002"/>
    <n v="212120"/>
    <n v="34.6"/>
    <n v="206"/>
    <n v="1.0329999999999999"/>
    <n v="8.1000000000000003E-2"/>
    <n v="9091"/>
    <n v="57.8"/>
    <n v="881.4"/>
    <n v="7859"/>
    <n v="58.2"/>
    <n v="103.6"/>
    <n v="0"/>
    <n v="2.4700028384760719E-2"/>
    <n v="0.85826395643130937"/>
    <n v="0.11703601518392988"/>
    <n v="0.97529997161523929"/>
  </r>
  <r>
    <x v="5"/>
    <x v="4"/>
    <x v="7"/>
    <x v="2"/>
    <x v="0"/>
    <n v="258225"/>
    <n v="6395600"/>
    <n v="556139"/>
    <n v="7209964"/>
    <n v="3.58"/>
    <n v="212120"/>
    <n v="34.6"/>
    <n v="206"/>
    <n v="1.0329999999999999"/>
    <n v="8.1000000000000003E-2"/>
    <n v="9091"/>
    <n v="57.8"/>
    <n v="881.4"/>
    <n v="7859"/>
    <n v="58.2"/>
    <n v="108.16"/>
    <n v="0"/>
    <n v="3.5815019326032697E-2"/>
    <n v="0.88705019886368364"/>
    <n v="7.7134781810283659E-2"/>
    <n v="0.9641849806739673"/>
  </r>
  <r>
    <x v="5"/>
    <x v="4"/>
    <x v="8"/>
    <x v="0"/>
    <x v="0"/>
    <n v="57050"/>
    <n v="2380577"/>
    <n v="1587051"/>
    <n v="4024678"/>
    <n v="1.42"/>
    <n v="379142"/>
    <n v="34.700000000000003"/>
    <n v="255"/>
    <n v="1.0569999999999999"/>
    <n v="0.08"/>
    <n v="9572"/>
    <n v="59.1"/>
    <n v="923.5"/>
    <n v="7500"/>
    <n v="63.9"/>
    <n v="50.8"/>
    <n v="0"/>
    <n v="1.417504704724204E-2"/>
    <n v="0.59149502146507127"/>
    <n v="0.39432993148768669"/>
    <n v="0.98582495295275796"/>
  </r>
  <r>
    <x v="5"/>
    <x v="4"/>
    <x v="8"/>
    <x v="1"/>
    <x v="0"/>
    <n v="657547"/>
    <n v="13708805"/>
    <n v="1869382"/>
    <n v="16235734"/>
    <n v="4.05"/>
    <n v="379142"/>
    <n v="34.700000000000003"/>
    <n v="255"/>
    <n v="1.0569999999999999"/>
    <n v="0.08"/>
    <n v="9572"/>
    <n v="59.1"/>
    <n v="923.5"/>
    <n v="7500"/>
    <n v="63.9"/>
    <n v="54.65"/>
    <n v="0"/>
    <n v="4.0499986018494763E-2"/>
    <n v="0.8443600394044396"/>
    <n v="0.11513997457706562"/>
    <n v="0.9595000139815052"/>
  </r>
  <r>
    <x v="5"/>
    <x v="4"/>
    <x v="8"/>
    <x v="2"/>
    <x v="0"/>
    <n v="397829"/>
    <n v="5866480"/>
    <n v="510129"/>
    <n v="6774438"/>
    <n v="5.87"/>
    <n v="379142"/>
    <n v="34.700000000000003"/>
    <n v="255"/>
    <n v="1.0569999999999999"/>
    <n v="0.08"/>
    <n v="9572"/>
    <n v="59.1"/>
    <n v="923.5"/>
    <n v="7500"/>
    <n v="63.9"/>
    <n v="54.06"/>
    <n v="0"/>
    <n v="5.8725018960982443E-2"/>
    <n v="0.86597294122405433"/>
    <n v="7.5302039814963251E-2"/>
    <n v="0.94127498103901752"/>
  </r>
  <r>
    <x v="5"/>
    <x v="4"/>
    <x v="9"/>
    <x v="0"/>
    <x v="0"/>
    <n v="52791"/>
    <n v="2259457"/>
    <n v="1506304"/>
    <n v="3818552"/>
    <n v="1.38"/>
    <n v="508926"/>
    <n v="36.5"/>
    <n v="292"/>
    <n v="1.097"/>
    <n v="0.08"/>
    <n v="10456"/>
    <n v="60.3"/>
    <n v="946.3"/>
    <n v="6445"/>
    <n v="67.599999999999994"/>
    <n v="-7.47"/>
    <n v="0"/>
    <n v="1.3824873931270283E-2"/>
    <n v="0.5917051803929867"/>
    <n v="0.39446994567574306"/>
    <n v="0.9861751260687297"/>
  </r>
  <r>
    <x v="5"/>
    <x v="4"/>
    <x v="9"/>
    <x v="1"/>
    <x v="0"/>
    <n v="606608"/>
    <n v="12980482"/>
    <n v="1770066"/>
    <n v="15357156"/>
    <n v="3.95"/>
    <n v="508926"/>
    <n v="36.5"/>
    <n v="292"/>
    <n v="1.097"/>
    <n v="0.08"/>
    <n v="10456"/>
    <n v="60.3"/>
    <n v="946.3"/>
    <n v="6445"/>
    <n v="67.599999999999994"/>
    <n v="-7.75"/>
    <n v="0"/>
    <n v="3.9500022009283486E-2"/>
    <n v="0.84523996500393694"/>
    <n v="0.11526001298677958"/>
    <n v="0.96049997799071651"/>
  </r>
  <r>
    <x v="5"/>
    <x v="4"/>
    <x v="9"/>
    <x v="2"/>
    <x v="0"/>
    <n v="368739"/>
    <n v="5583765"/>
    <n v="485545"/>
    <n v="6438049"/>
    <n v="5.73"/>
    <n v="508926"/>
    <n v="36.5"/>
    <n v="292"/>
    <n v="1.097"/>
    <n v="0.08"/>
    <n v="10456"/>
    <n v="60.3"/>
    <n v="946.3"/>
    <n v="6445"/>
    <n v="67.599999999999994"/>
    <n v="-7.31"/>
    <n v="0"/>
    <n v="5.7274960162620694E-2"/>
    <n v="0.86730700558507712"/>
    <n v="7.5418034252302216E-2"/>
    <n v="0.94272503983737932"/>
  </r>
  <r>
    <x v="5"/>
    <x v="4"/>
    <x v="10"/>
    <x v="0"/>
    <x v="0"/>
    <n v="65695"/>
    <n v="2181896"/>
    <n v="1454598"/>
    <n v="3702189"/>
    <n v="1.77"/>
    <n v="886513"/>
    <n v="39"/>
    <n v="334"/>
    <n v="1.1499999999999999"/>
    <n v="0.08"/>
    <n v="10952"/>
    <n v="61.6"/>
    <n v="936.8"/>
    <n v="5443"/>
    <n v="72.400000000000006"/>
    <n v="24.44"/>
    <n v="0"/>
    <n v="1.7744907134670865E-2"/>
    <n v="0.58935294767501067"/>
    <n v="0.39290214519031846"/>
    <n v="0.98225509286532908"/>
  </r>
  <r>
    <x v="5"/>
    <x v="4"/>
    <x v="10"/>
    <x v="1"/>
    <x v="0"/>
    <n v="759262"/>
    <n v="12510357"/>
    <n v="1705958"/>
    <n v="14975577"/>
    <n v="5.07"/>
    <n v="886513"/>
    <n v="39"/>
    <n v="334"/>
    <n v="1.1499999999999999"/>
    <n v="0.08"/>
    <n v="10952"/>
    <n v="61.6"/>
    <n v="936.8"/>
    <n v="5443"/>
    <n v="72.400000000000006"/>
    <n v="25.17"/>
    <n v="0"/>
    <n v="5.0700016433423568E-2"/>
    <n v="0.83538397218350924"/>
    <n v="0.11391601138306724"/>
    <n v="0.94929998356657652"/>
  </r>
  <r>
    <x v="5"/>
    <x v="4"/>
    <x v="10"/>
    <x v="2"/>
    <x v="0"/>
    <n v="451304"/>
    <n v="5232629"/>
    <n v="455011"/>
    <n v="6138944"/>
    <n v="7.35"/>
    <n v="886513"/>
    <n v="39"/>
    <n v="334"/>
    <n v="1.1499999999999999"/>
    <n v="0.08"/>
    <n v="10952"/>
    <n v="61.6"/>
    <n v="936.8"/>
    <n v="5443"/>
    <n v="72.400000000000006"/>
    <n v="22.39"/>
    <n v="0"/>
    <n v="7.3514923739327151E-2"/>
    <n v="0.85236630273871206"/>
    <n v="7.4118773521960779E-2"/>
    <n v="0.92648507626067289"/>
  </r>
  <r>
    <x v="5"/>
    <x v="4"/>
    <x v="11"/>
    <x v="0"/>
    <x v="0"/>
    <n v="182482"/>
    <n v="2223298"/>
    <n v="1482198"/>
    <n v="3887978"/>
    <n v="4.6900000000000004"/>
    <n v="1173925"/>
    <n v="45.1"/>
    <n v="356"/>
    <n v="1.2270000000000001"/>
    <n v="8.1000000000000003E-2"/>
    <n v="11913"/>
    <n v="62.2"/>
    <n v="923"/>
    <n v="4503"/>
    <n v="75.8"/>
    <n v="177.77"/>
    <n v="0"/>
    <n v="4.6934936360236608E-2"/>
    <n v="0.57183914106509859"/>
    <n v="0.38122592257466476"/>
    <n v="0.95306506363976329"/>
  </r>
  <r>
    <x v="5"/>
    <x v="4"/>
    <x v="11"/>
    <x v="1"/>
    <x v="0"/>
    <n v="2076882"/>
    <n v="11801399"/>
    <n v="1609282"/>
    <n v="15487563"/>
    <n v="13.41"/>
    <n v="1173925"/>
    <n v="45.1"/>
    <n v="356"/>
    <n v="1.2270000000000001"/>
    <n v="8.1000000000000003E-2"/>
    <n v="11913"/>
    <n v="62.2"/>
    <n v="923"/>
    <n v="4503"/>
    <n v="75.8"/>
    <n v="173.54"/>
    <n v="0"/>
    <n v="0.13409998719617799"/>
    <n v="0.76199199318834088"/>
    <n v="0.10390801961548114"/>
    <n v="0.86590001280382201"/>
  </r>
  <r>
    <x v="5"/>
    <x v="4"/>
    <x v="11"/>
    <x v="2"/>
    <x v="0"/>
    <n v="1262661"/>
    <n v="4812525"/>
    <n v="418480"/>
    <n v="6493666"/>
    <n v="19.440000000000001"/>
    <n v="1173925"/>
    <n v="45.1"/>
    <n v="356"/>
    <n v="1.2270000000000001"/>
    <n v="8.1000000000000003E-2"/>
    <n v="11913"/>
    <n v="62.2"/>
    <n v="923"/>
    <n v="4503"/>
    <n v="75.8"/>
    <n v="179.78"/>
    <n v="0"/>
    <n v="0.19444501765258637"/>
    <n v="0.74111064535810744"/>
    <n v="6.4444336989306197E-2"/>
    <n v="0.80555498234741363"/>
  </r>
  <r>
    <x v="5"/>
    <x v="4"/>
    <x v="12"/>
    <x v="0"/>
    <x v="0"/>
    <n v="315782"/>
    <n v="2201614"/>
    <n v="1467742"/>
    <n v="3985138"/>
    <n v="7.92"/>
    <n v="1869115"/>
    <n v="40.4"/>
    <n v="387"/>
    <n v="1.2669999999999999"/>
    <n v="8.3000000000000004E-2"/>
    <n v="12563"/>
    <n v="63.3"/>
    <n v="894.3"/>
    <n v="3542"/>
    <n v="78.5"/>
    <n v="73.05"/>
    <n v="0"/>
    <n v="7.9239915907554526E-2"/>
    <n v="0.55245615082840294"/>
    <n v="0.36830393326404254"/>
    <n v="0.92076008409244547"/>
  </r>
  <r>
    <x v="5"/>
    <x v="4"/>
    <x v="12"/>
    <x v="1"/>
    <x v="0"/>
    <n v="3563298"/>
    <n v="10714573"/>
    <n v="1461078"/>
    <n v="15738949"/>
    <n v="22.64"/>
    <n v="1869115"/>
    <n v="40.4"/>
    <n v="387"/>
    <n v="1.2669999999999999"/>
    <n v="8.3000000000000004E-2"/>
    <n v="12563"/>
    <n v="63.3"/>
    <n v="894.3"/>
    <n v="3542"/>
    <n v="78.5"/>
    <n v="71.569999999999993"/>
    <n v="0"/>
    <n v="0.22639999659443588"/>
    <n v="0.68076801062129366"/>
    <n v="9.2831992784270415E-2"/>
    <n v="0.77360000340556412"/>
  </r>
  <r>
    <x v="5"/>
    <x v="4"/>
    <x v="12"/>
    <x v="2"/>
    <x v="0"/>
    <n v="2170129"/>
    <n v="4085236"/>
    <n v="355238"/>
    <n v="6610603"/>
    <n v="32.83"/>
    <n v="1869115"/>
    <n v="40.4"/>
    <n v="387"/>
    <n v="1.2669999999999999"/>
    <n v="8.3000000000000004E-2"/>
    <n v="12563"/>
    <n v="63.3"/>
    <n v="894.3"/>
    <n v="3542"/>
    <n v="78.5"/>
    <n v="71.87"/>
    <n v="0"/>
    <n v="0.32828003738841977"/>
    <n v="0.61798235350088337"/>
    <n v="5.373760911069686E-2"/>
    <n v="0.67171996261158018"/>
  </r>
  <r>
    <x v="5"/>
    <x v="4"/>
    <x v="13"/>
    <x v="0"/>
    <x v="0"/>
    <n v="425268"/>
    <n v="2439959"/>
    <n v="1626640"/>
    <n v="4491867"/>
    <n v="9.4700000000000006"/>
    <n v="2593024"/>
    <n v="40.200000000000003"/>
    <n v="425"/>
    <n v="1.28"/>
    <n v="8.5000000000000006E-2"/>
    <n v="13093"/>
    <n v="64.2"/>
    <n v="888.8"/>
    <n v="0"/>
    <n v="82.8"/>
    <n v="34.67"/>
    <n v="0"/>
    <n v="9.4675109481202363E-2"/>
    <n v="0.54319484526144701"/>
    <n v="0.36213004525735065"/>
    <n v="0.90532489051879761"/>
  </r>
  <r>
    <x v="5"/>
    <x v="4"/>
    <x v="13"/>
    <x v="1"/>
    <x v="0"/>
    <n v="4944766"/>
    <n v="11735091"/>
    <n v="1600240"/>
    <n v="18280097"/>
    <n v="27.05"/>
    <n v="2593024"/>
    <n v="40.200000000000003"/>
    <n v="425"/>
    <n v="1.28"/>
    <n v="8.5000000000000006E-2"/>
    <n v="13093"/>
    <n v="64.2"/>
    <n v="888.8"/>
    <n v="0"/>
    <n v="82.8"/>
    <n v="38.770000000000003"/>
    <n v="0"/>
    <n v="0.2704999869530233"/>
    <n v="0.64195999616413413"/>
    <n v="8.7540016882842575E-2"/>
    <n v="0.72950001304697665"/>
  </r>
  <r>
    <x v="5"/>
    <x v="4"/>
    <x v="13"/>
    <x v="2"/>
    <x v="0"/>
    <n v="3022792"/>
    <n v="4309269"/>
    <n v="374719"/>
    <n v="7706780"/>
    <n v="39.22"/>
    <n v="2593024"/>
    <n v="40.200000000000003"/>
    <n v="425"/>
    <n v="1.28"/>
    <n v="8.5000000000000006E-2"/>
    <n v="13093"/>
    <n v="64.2"/>
    <n v="888.8"/>
    <n v="0"/>
    <n v="82.8"/>
    <n v="39.29"/>
    <n v="0"/>
    <n v="0.39222502783263569"/>
    <n v="0.55915297958421029"/>
    <n v="4.8621992583154056E-2"/>
    <n v="0.60777497216736431"/>
  </r>
  <r>
    <x v="5"/>
    <x v="4"/>
    <x v="14"/>
    <x v="0"/>
    <x v="0"/>
    <n v="551571"/>
    <n v="2464064"/>
    <n v="1642709"/>
    <n v="4658344"/>
    <n v="11.84"/>
    <n v="3761208"/>
    <n v="45"/>
    <n v="442"/>
    <n v="1.2330000000000001"/>
    <n v="8.7999999999999995E-2"/>
    <n v="13269"/>
    <n v="65.2"/>
    <n v="857.2"/>
    <n v="0"/>
    <n v="85.5"/>
    <n v="29.7"/>
    <n v="0"/>
    <n v="0.11840495248955422"/>
    <n v="0.5289570714399795"/>
    <n v="0.35263797607046626"/>
    <n v="0.88159504751044571"/>
  </r>
  <r>
    <x v="5"/>
    <x v="4"/>
    <x v="14"/>
    <x v="1"/>
    <x v="0"/>
    <n v="6366690"/>
    <n v="10958612"/>
    <n v="1494356"/>
    <n v="18819658"/>
    <n v="33.83"/>
    <n v="3761208"/>
    <n v="45"/>
    <n v="442"/>
    <n v="1.2330000000000001"/>
    <n v="8.7999999999999995E-2"/>
    <n v="13269"/>
    <n v="65.2"/>
    <n v="857.2"/>
    <n v="0"/>
    <n v="85.5"/>
    <n v="28.76"/>
    <n v="0"/>
    <n v="0.33829998398483119"/>
    <n v="0.58229602259509705"/>
    <n v="7.940399342007172E-2"/>
    <n v="0.66170001601516881"/>
  </r>
  <r>
    <x v="5"/>
    <x v="4"/>
    <x v="14"/>
    <x v="2"/>
    <x v="1"/>
    <n v="3923580"/>
    <n v="3748994"/>
    <n v="325999"/>
    <n v="7998573"/>
    <n v="49.05"/>
    <n v="3761208"/>
    <n v="45"/>
    <n v="442"/>
    <n v="1.2330000000000001"/>
    <n v="8.7999999999999995E-2"/>
    <n v="13269"/>
    <n v="65.2"/>
    <n v="857.2"/>
    <n v="0"/>
    <n v="85.5"/>
    <n v="29.8"/>
    <n v="0"/>
    <n v="0.49053499918047883"/>
    <n v="0.46870785576377189"/>
    <n v="4.0757145055749316E-2"/>
    <n v="0.50946500081952117"/>
  </r>
  <r>
    <x v="5"/>
    <x v="4"/>
    <x v="15"/>
    <x v="0"/>
    <x v="0"/>
    <n v="671627"/>
    <n v="2426615"/>
    <n v="1617743"/>
    <n v="4715985"/>
    <n v="14.24"/>
    <n v="4338106"/>
    <n v="49.3"/>
    <n v="468"/>
    <n v="1.18"/>
    <n v="0.09"/>
    <n v="13776"/>
    <n v="65.8"/>
    <n v="828.7"/>
    <n v="0"/>
    <n v="87.3"/>
    <n v="21.77"/>
    <n v="0"/>
    <n v="0.14241499919953096"/>
    <n v="0.51455104288923736"/>
    <n v="0.3430339579112317"/>
    <n v="0.85758500080046907"/>
  </r>
  <r>
    <x v="5"/>
    <x v="4"/>
    <x v="15"/>
    <x v="1"/>
    <x v="1"/>
    <n v="7670056"/>
    <n v="9838330"/>
    <n v="1341591"/>
    <n v="18849977"/>
    <n v="40.69"/>
    <n v="4338106"/>
    <n v="49.3"/>
    <n v="468"/>
    <n v="1.18"/>
    <n v="0.09"/>
    <n v="13776"/>
    <n v="65.8"/>
    <n v="828.7"/>
    <n v="0"/>
    <n v="87.3"/>
    <n v="20.47"/>
    <n v="0"/>
    <n v="0.40690001902920092"/>
    <n v="0.52192795779008117"/>
    <n v="7.1172023180717942E-2"/>
    <n v="0.59309998097079908"/>
  </r>
  <r>
    <x v="5"/>
    <x v="4"/>
    <x v="15"/>
    <x v="2"/>
    <x v="1"/>
    <n v="4562920"/>
    <n v="2917116"/>
    <n v="253662"/>
    <n v="7733698"/>
    <n v="59"/>
    <n v="4338106"/>
    <n v="49.3"/>
    <n v="468"/>
    <n v="1.18"/>
    <n v="0.09"/>
    <n v="13776"/>
    <n v="65.8"/>
    <n v="828.7"/>
    <n v="0"/>
    <n v="87.3"/>
    <n v="16.29"/>
    <n v="1"/>
    <n v="0.59000493683616817"/>
    <n v="0.37719548914374468"/>
    <n v="3.2799574020087159E-2"/>
    <n v="0.40999506316383183"/>
  </r>
  <r>
    <x v="6"/>
    <x v="1"/>
    <x v="0"/>
    <x v="0"/>
    <x v="0"/>
    <n v="12"/>
    <n v="208515"/>
    <n v="139010"/>
    <n v="347537"/>
    <n v="0"/>
    <n v="97"/>
    <n v="1.9"/>
    <n v="119"/>
    <n v="1.5"/>
    <n v="0.13800000000000001"/>
    <n v="41436"/>
    <n v="78.099999999999994"/>
    <n v="133.6"/>
    <n v="4999"/>
    <n v="54.4"/>
    <n v="0"/>
    <n v="0"/>
    <n v="3.4528697663845862E-5"/>
    <n v="0.59997928278140167"/>
    <n v="0.39998618852093448"/>
    <n v="0.99996547130233615"/>
  </r>
  <r>
    <x v="6"/>
    <x v="1"/>
    <x v="0"/>
    <x v="1"/>
    <x v="0"/>
    <n v="137"/>
    <n v="1202487"/>
    <n v="163976"/>
    <n v="1366600"/>
    <n v="0.01"/>
    <n v="97"/>
    <n v="1.9"/>
    <n v="119"/>
    <n v="1.5"/>
    <n v="0.13800000000000001"/>
    <n v="41436"/>
    <n v="78.099999999999994"/>
    <n v="133.6"/>
    <n v="4999"/>
    <n v="54.4"/>
    <n v="0"/>
    <n v="0"/>
    <n v="1.0024879262403044E-4"/>
    <n v="0.87991145909556567"/>
    <n v="0.11998829211181034"/>
    <n v="0.99989975120737595"/>
  </r>
  <r>
    <x v="6"/>
    <x v="1"/>
    <x v="0"/>
    <x v="2"/>
    <x v="0"/>
    <n v="83"/>
    <n v="524788"/>
    <n v="45634"/>
    <n v="570505"/>
    <n v="0.01"/>
    <n v="97"/>
    <n v="1.9"/>
    <n v="119"/>
    <n v="1.5"/>
    <n v="0.13800000000000001"/>
    <n v="41436"/>
    <n v="78.099999999999994"/>
    <n v="133.6"/>
    <n v="4999"/>
    <n v="54.4"/>
    <n v="0"/>
    <n v="0"/>
    <n v="1.454851403581038E-4"/>
    <n v="0.91986573299094665"/>
    <n v="7.9988781868695277E-2"/>
    <n v="0.99985451485964194"/>
  </r>
  <r>
    <x v="6"/>
    <x v="1"/>
    <x v="1"/>
    <x v="0"/>
    <x v="0"/>
    <n v="180"/>
    <n v="193024"/>
    <n v="128682"/>
    <n v="321886"/>
    <n v="0.06"/>
    <n v="719"/>
    <n v="2.9"/>
    <n v="127"/>
    <n v="1.4870000000000001"/>
    <n v="0.14699999999999999"/>
    <n v="40120"/>
    <n v="78.400000000000006"/>
    <n v="132.6"/>
    <n v="5318"/>
    <n v="57.8"/>
    <n v="300"/>
    <n v="0"/>
    <n v="5.5920419030339934E-4"/>
    <n v="0.59966572016179642"/>
    <n v="0.39977507564790021"/>
    <n v="0.99944079580969669"/>
  </r>
  <r>
    <x v="6"/>
    <x v="1"/>
    <x v="1"/>
    <x v="1"/>
    <x v="0"/>
    <n v="2038"/>
    <n v="1119193"/>
    <n v="152617"/>
    <n v="1273848"/>
    <n v="0.16"/>
    <n v="719"/>
    <n v="2.9"/>
    <n v="127"/>
    <n v="1.4870000000000001"/>
    <n v="0.14699999999999999"/>
    <n v="40120"/>
    <n v="78.400000000000006"/>
    <n v="132.6"/>
    <n v="5318"/>
    <n v="57.8"/>
    <n v="300"/>
    <n v="0"/>
    <n v="1.5998769083909541E-3"/>
    <n v="0.87859226532521939"/>
    <n v="0.11980785776638971"/>
    <n v="0.99840012309160908"/>
  </r>
  <r>
    <x v="6"/>
    <x v="1"/>
    <x v="1"/>
    <x v="2"/>
    <x v="0"/>
    <n v="1227"/>
    <n v="485601"/>
    <n v="42226"/>
    <n v="529054"/>
    <n v="0.23"/>
    <n v="719"/>
    <n v="2.9"/>
    <n v="127"/>
    <n v="1.4870000000000001"/>
    <n v="0.14699999999999999"/>
    <n v="40120"/>
    <n v="78.400000000000006"/>
    <n v="132.6"/>
    <n v="5318"/>
    <n v="57.8"/>
    <n v="300"/>
    <n v="0"/>
    <n v="2.3192339534338648E-3"/>
    <n v="0.91786660718943625"/>
    <n v="7.9814158857129891E-2"/>
    <n v="0.99768076604656608"/>
  </r>
  <r>
    <x v="6"/>
    <x v="1"/>
    <x v="2"/>
    <x v="0"/>
    <x v="0"/>
    <n v="319"/>
    <n v="176091"/>
    <n v="117394"/>
    <n v="293804"/>
    <n v="0.11"/>
    <n v="1431"/>
    <n v="3.8"/>
    <n v="145"/>
    <n v="1.4630000000000001"/>
    <n v="0.152"/>
    <n v="39126"/>
    <n v="79"/>
    <n v="131.69999999999999"/>
    <n v="5540"/>
    <n v="57.9"/>
    <n v="77.22"/>
    <n v="0"/>
    <n v="1.085757852173558E-3"/>
    <n v="0.59934854528869586"/>
    <n v="0.39956569685913057"/>
    <n v="0.99891424214782643"/>
  </r>
  <r>
    <x v="6"/>
    <x v="1"/>
    <x v="2"/>
    <x v="1"/>
    <x v="0"/>
    <n v="3727"/>
    <n v="1054815"/>
    <n v="143838"/>
    <n v="1202380"/>
    <n v="0.31"/>
    <n v="1431"/>
    <n v="3.8"/>
    <n v="145"/>
    <n v="1.4630000000000001"/>
    <n v="0.152"/>
    <n v="39126"/>
    <n v="79"/>
    <n v="131.69999999999999"/>
    <n v="5540"/>
    <n v="57.9"/>
    <n v="82.88"/>
    <n v="0"/>
    <n v="3.0996856235133651E-3"/>
    <n v="0.87727257605748599"/>
    <n v="0.11962773831900064"/>
    <n v="0.99690031437648663"/>
  </r>
  <r>
    <x v="6"/>
    <x v="1"/>
    <x v="2"/>
    <x v="2"/>
    <x v="0"/>
    <n v="2238"/>
    <n v="455902"/>
    <n v="39644"/>
    <n v="497784"/>
    <n v="0.45"/>
    <n v="1431"/>
    <n v="3.8"/>
    <n v="145"/>
    <n v="1.4630000000000001"/>
    <n v="0.152"/>
    <n v="39126"/>
    <n v="79"/>
    <n v="131.69999999999999"/>
    <n v="5540"/>
    <n v="57.9"/>
    <n v="82.4"/>
    <n v="0"/>
    <n v="4.4959259437828457E-3"/>
    <n v="0.9158631052826125"/>
    <n v="7.9640968773604617E-2"/>
    <n v="0.9955040740562171"/>
  </r>
  <r>
    <x v="6"/>
    <x v="1"/>
    <x v="3"/>
    <x v="0"/>
    <x v="0"/>
    <n v="558"/>
    <n v="161797"/>
    <n v="107865"/>
    <n v="270220"/>
    <n v="0.21"/>
    <n v="2015"/>
    <n v="4.4000000000000004"/>
    <n v="151"/>
    <n v="1.413"/>
    <n v="0.158"/>
    <n v="38497"/>
    <n v="79.5"/>
    <n v="129.9"/>
    <n v="5793"/>
    <n v="59.6"/>
    <n v="74.92"/>
    <n v="0"/>
    <n v="2.0649840870401895E-3"/>
    <n v="0.59876026941011029"/>
    <n v="0.39917474650284951"/>
    <n v="0.99793501591295986"/>
  </r>
  <r>
    <x v="6"/>
    <x v="1"/>
    <x v="3"/>
    <x v="1"/>
    <x v="0"/>
    <n v="6384"/>
    <n v="946646"/>
    <n v="129088"/>
    <n v="1082118"/>
    <n v="0.59"/>
    <n v="2015"/>
    <n v="4.4000000000000004"/>
    <n v="151"/>
    <n v="1.413"/>
    <n v="0.158"/>
    <n v="38497"/>
    <n v="79.5"/>
    <n v="129.9"/>
    <n v="5793"/>
    <n v="59.6"/>
    <n v="71.290000000000006"/>
    <n v="0"/>
    <n v="5.8995414548136159E-3"/>
    <n v="0.87480847744885493"/>
    <n v="0.11929198109633145"/>
    <n v="0.99410045854518636"/>
  </r>
  <r>
    <x v="6"/>
    <x v="1"/>
    <x v="3"/>
    <x v="2"/>
    <x v="0"/>
    <n v="3801"/>
    <n v="405305"/>
    <n v="35244"/>
    <n v="444350"/>
    <n v="0.86"/>
    <n v="2015"/>
    <n v="4.4000000000000004"/>
    <n v="151"/>
    <n v="1.413"/>
    <n v="0.158"/>
    <n v="38497"/>
    <n v="79.5"/>
    <n v="129.9"/>
    <n v="5793"/>
    <n v="59.6"/>
    <n v="69.84"/>
    <n v="0"/>
    <n v="8.5540677393946222E-3"/>
    <n v="0.91213007764149878"/>
    <n v="7.9315854619106563E-2"/>
    <n v="0.99144593226060529"/>
  </r>
  <r>
    <x v="6"/>
    <x v="1"/>
    <x v="4"/>
    <x v="0"/>
    <x v="0"/>
    <n v="821"/>
    <n v="167025"/>
    <n v="111350"/>
    <n v="279196"/>
    <n v="0.28999999999999998"/>
    <n v="5561"/>
    <n v="5.4"/>
    <n v="155"/>
    <n v="1.383"/>
    <n v="0.16500000000000001"/>
    <n v="37504"/>
    <n v="79.5"/>
    <n v="129"/>
    <n v="6048"/>
    <n v="61.7"/>
    <n v="47.13"/>
    <n v="0"/>
    <n v="2.9405865413544606E-3"/>
    <n v="0.59823564807518737"/>
    <n v="0.39882376538345821"/>
    <n v="0.99705941345864557"/>
  </r>
  <r>
    <x v="6"/>
    <x v="1"/>
    <x v="4"/>
    <x v="1"/>
    <x v="0"/>
    <n v="9320"/>
    <n v="968219"/>
    <n v="132030"/>
    <n v="1109569"/>
    <n v="0.84"/>
    <n v="5561"/>
    <n v="5.4"/>
    <n v="155"/>
    <n v="1.383"/>
    <n v="0.16500000000000001"/>
    <n v="37504"/>
    <n v="79.5"/>
    <n v="129"/>
    <n v="6048"/>
    <n v="61.7"/>
    <n v="45.99"/>
    <n v="0"/>
    <n v="8.3996578851788396E-3"/>
    <n v="0.87260819291094105"/>
    <n v="0.11899214920388007"/>
    <n v="0.99160034211482118"/>
  </r>
  <r>
    <x v="6"/>
    <x v="1"/>
    <x v="4"/>
    <x v="2"/>
    <x v="0"/>
    <n v="5665"/>
    <n v="422711"/>
    <n v="36757"/>
    <n v="465133"/>
    <n v="1.22"/>
    <n v="5561"/>
    <n v="5.4"/>
    <n v="155"/>
    <n v="1.383"/>
    <n v="0.16500000000000001"/>
    <n v="37504"/>
    <n v="79.5"/>
    <n v="129"/>
    <n v="6048"/>
    <n v="61.7"/>
    <n v="49.04"/>
    <n v="0"/>
    <n v="1.2179312153728073E-2"/>
    <n v="0.90879597878456264"/>
    <n v="7.9024709061709233E-2"/>
    <n v="0.98782068784627186"/>
  </r>
  <r>
    <x v="6"/>
    <x v="1"/>
    <x v="5"/>
    <x v="0"/>
    <x v="0"/>
    <n v="1144"/>
    <n v="169789"/>
    <n v="113192"/>
    <n v="284125"/>
    <n v="0.4"/>
    <n v="8799"/>
    <n v="6.1"/>
    <n v="162"/>
    <n v="1.36"/>
    <n v="0.17100000000000001"/>
    <n v="36410"/>
    <n v="79.900000000000006"/>
    <n v="129"/>
    <n v="6161"/>
    <n v="64.599999999999994"/>
    <n v="39.340000000000003"/>
    <n v="0"/>
    <n v="4.0263968323801143E-3"/>
    <n v="0.59758556973163224"/>
    <n v="0.39838803343598767"/>
    <n v="0.99597360316761985"/>
  </r>
  <r>
    <x v="6"/>
    <x v="1"/>
    <x v="5"/>
    <x v="1"/>
    <x v="0"/>
    <n v="13170"/>
    <n v="996195"/>
    <n v="135845"/>
    <n v="1145210"/>
    <n v="1.1499999999999999"/>
    <n v="8799"/>
    <n v="6.1"/>
    <n v="162"/>
    <n v="1.36"/>
    <n v="0.17100000000000001"/>
    <n v="36410"/>
    <n v="79.900000000000006"/>
    <n v="129"/>
    <n v="6161"/>
    <n v="64.599999999999994"/>
    <n v="41.31"/>
    <n v="0"/>
    <n v="1.1500074222195057E-2"/>
    <n v="0.86987976004400935"/>
    <n v="0.11862016573379555"/>
    <n v="0.98849992577780488"/>
  </r>
  <r>
    <x v="6"/>
    <x v="1"/>
    <x v="5"/>
    <x v="2"/>
    <x v="0"/>
    <n v="7823"/>
    <n v="424425"/>
    <n v="36906"/>
    <n v="469154"/>
    <n v="1.67"/>
    <n v="8799"/>
    <n v="6.1"/>
    <n v="162"/>
    <n v="1.36"/>
    <n v="0.17100000000000001"/>
    <n v="36410"/>
    <n v="79.900000000000006"/>
    <n v="129"/>
    <n v="6161"/>
    <n v="64.599999999999994"/>
    <n v="38.090000000000003"/>
    <n v="0"/>
    <n v="1.6674695302608525E-2"/>
    <n v="0.90466030343980863"/>
    <n v="7.8665001257582801E-2"/>
    <n v="0.98332530469739143"/>
  </r>
  <r>
    <x v="6"/>
    <x v="1"/>
    <x v="6"/>
    <x v="0"/>
    <x v="0"/>
    <n v="1379"/>
    <n v="179577"/>
    <n v="119718"/>
    <n v="300674"/>
    <n v="0.46"/>
    <n v="12854"/>
    <n v="7.1"/>
    <n v="185"/>
    <n v="1.39"/>
    <n v="0.17699999999999999"/>
    <n v="37911"/>
    <n v="79.900000000000006"/>
    <n v="130.1"/>
    <n v="6340"/>
    <n v="67.7"/>
    <n v="20.54"/>
    <n v="0"/>
    <n v="4.5863626386052668E-3"/>
    <n v="0.59724818241683686"/>
    <n v="0.39816545494455791"/>
    <n v="0.99541363736139477"/>
  </r>
  <r>
    <x v="6"/>
    <x v="1"/>
    <x v="6"/>
    <x v="1"/>
    <x v="0"/>
    <n v="16016"/>
    <n v="1061823"/>
    <n v="144794"/>
    <n v="1222633"/>
    <n v="1.31"/>
    <n v="12854"/>
    <n v="7.1"/>
    <n v="185"/>
    <n v="1.39"/>
    <n v="0.17699999999999999"/>
    <n v="37911"/>
    <n v="79.900000000000006"/>
    <n v="130.1"/>
    <n v="6340"/>
    <n v="67.7"/>
    <n v="21.61"/>
    <n v="0"/>
    <n v="1.3099597344419789E-2"/>
    <n v="0.86847238705318763"/>
    <n v="0.11842801560239254"/>
    <n v="0.98690040265558021"/>
  </r>
  <r>
    <x v="6"/>
    <x v="1"/>
    <x v="6"/>
    <x v="2"/>
    <x v="0"/>
    <n v="9696"/>
    <n v="460675"/>
    <n v="40059"/>
    <n v="510430"/>
    <n v="1.9"/>
    <n v="12854"/>
    <n v="7.1"/>
    <n v="185"/>
    <n v="1.39"/>
    <n v="0.17699999999999999"/>
    <n v="37911"/>
    <n v="79.900000000000006"/>
    <n v="130.1"/>
    <n v="6340"/>
    <n v="67.7"/>
    <n v="23.94"/>
    <n v="0"/>
    <n v="1.8995748682483396E-2"/>
    <n v="0.90252336265501631"/>
    <n v="7.8480888662500248E-2"/>
    <n v="0.98100425131751656"/>
  </r>
  <r>
    <x v="6"/>
    <x v="1"/>
    <x v="7"/>
    <x v="0"/>
    <x v="0"/>
    <n v="1818"/>
    <n v="184450"/>
    <n v="122967"/>
    <n v="309235"/>
    <n v="0.59"/>
    <n v="15971"/>
    <n v="8.1"/>
    <n v="217"/>
    <n v="1.4430000000000001"/>
    <n v="0.183"/>
    <n v="38071"/>
    <n v="80.3"/>
    <n v="133.1"/>
    <n v="6219"/>
    <n v="69"/>
    <n v="31.83"/>
    <n v="0"/>
    <n v="5.8790240432033888E-3"/>
    <n v="0.59647193881675753"/>
    <n v="0.39764903714003913"/>
    <n v="0.9941209759567966"/>
  </r>
  <r>
    <x v="6"/>
    <x v="1"/>
    <x v="7"/>
    <x v="1"/>
    <x v="0"/>
    <n v="21205"/>
    <n v="1092069"/>
    <n v="148919"/>
    <n v="1262193"/>
    <n v="1.68"/>
    <n v="15971"/>
    <n v="8.1"/>
    <n v="217"/>
    <n v="1.4430000000000001"/>
    <n v="0.183"/>
    <n v="38071"/>
    <n v="80.3"/>
    <n v="133.1"/>
    <n v="6219"/>
    <n v="69"/>
    <n v="32.4"/>
    <n v="0"/>
    <n v="1.680012486204566E-2"/>
    <n v="0.86521554152177993"/>
    <n v="0.11798433361617439"/>
    <n v="0.98319987513795426"/>
  </r>
  <r>
    <x v="6"/>
    <x v="1"/>
    <x v="7"/>
    <x v="2"/>
    <x v="0"/>
    <n v="12692"/>
    <n v="467648"/>
    <n v="40665"/>
    <n v="521005"/>
    <n v="2.44"/>
    <n v="15971"/>
    <n v="8.1"/>
    <n v="217"/>
    <n v="1.4430000000000001"/>
    <n v="0.183"/>
    <n v="38071"/>
    <n v="80.3"/>
    <n v="133.1"/>
    <n v="6219"/>
    <n v="69"/>
    <n v="30.9"/>
    <n v="0"/>
    <n v="2.4360610742699206E-2"/>
    <n v="0.89758831489141178"/>
    <n v="7.8051074365888998E-2"/>
    <n v="0.97563938925730076"/>
  </r>
  <r>
    <x v="6"/>
    <x v="1"/>
    <x v="8"/>
    <x v="0"/>
    <x v="0"/>
    <n v="2455"/>
    <n v="194285"/>
    <n v="129523"/>
    <n v="326263"/>
    <n v="0.75"/>
    <n v="23412"/>
    <n v="9.3000000000000007"/>
    <n v="263"/>
    <n v="1.5"/>
    <n v="0.19"/>
    <n v="39804"/>
    <n v="80.2"/>
    <n v="133.30000000000001"/>
    <n v="6034"/>
    <n v="74"/>
    <n v="35.04"/>
    <n v="0"/>
    <n v="7.524604383580118E-3"/>
    <n v="0.59548585037224566"/>
    <n v="0.39698954524417418"/>
    <n v="0.99247539561641984"/>
  </r>
  <r>
    <x v="6"/>
    <x v="1"/>
    <x v="8"/>
    <x v="1"/>
    <x v="0"/>
    <n v="28072"/>
    <n v="1124294"/>
    <n v="153313"/>
    <n v="1305679"/>
    <n v="2.15"/>
    <n v="23412"/>
    <n v="9.3000000000000007"/>
    <n v="263"/>
    <n v="1.5"/>
    <n v="0.19"/>
    <n v="39804"/>
    <n v="80.2"/>
    <n v="133.30000000000001"/>
    <n v="6034"/>
    <n v="74"/>
    <n v="32.380000000000003"/>
    <n v="0"/>
    <n v="2.1499924560324551E-2"/>
    <n v="0.86107994384530961"/>
    <n v="0.11742013159436585"/>
    <n v="0.97850007543967543"/>
  </r>
  <r>
    <x v="6"/>
    <x v="1"/>
    <x v="8"/>
    <x v="2"/>
    <x v="0"/>
    <n v="17140"/>
    <n v="490059"/>
    <n v="42614"/>
    <n v="549813"/>
    <n v="3.12"/>
    <n v="23412"/>
    <n v="9.3000000000000007"/>
    <n v="263"/>
    <n v="1.5"/>
    <n v="0.19"/>
    <n v="39804"/>
    <n v="80.2"/>
    <n v="133.30000000000001"/>
    <n v="6034"/>
    <n v="74"/>
    <n v="35.049999999999997"/>
    <n v="0"/>
    <n v="3.1174235603741635E-2"/>
    <n v="0.891319412236524"/>
    <n v="7.750635215973431E-2"/>
    <n v="0.96882576439625834"/>
  </r>
  <r>
    <x v="6"/>
    <x v="1"/>
    <x v="9"/>
    <x v="0"/>
    <x v="0"/>
    <n v="3339"/>
    <n v="204628"/>
    <n v="136418"/>
    <n v="344385"/>
    <n v="0.97"/>
    <n v="30154"/>
    <n v="9.6999999999999993"/>
    <n v="293"/>
    <n v="1.587"/>
    <n v="0.19700000000000001"/>
    <n v="40313"/>
    <n v="80"/>
    <n v="126.7"/>
    <n v="5855"/>
    <n v="77"/>
    <n v="36.01"/>
    <n v="0"/>
    <n v="9.6955442310205156E-3"/>
    <n v="0.59418383495216109"/>
    <n v="0.39612062081681837"/>
    <n v="0.99030445576897952"/>
  </r>
  <r>
    <x v="6"/>
    <x v="1"/>
    <x v="9"/>
    <x v="1"/>
    <x v="0"/>
    <n v="38454"/>
    <n v="1187806"/>
    <n v="161973"/>
    <n v="1388233"/>
    <n v="2.77"/>
    <n v="30154"/>
    <n v="9.6999999999999993"/>
    <n v="293"/>
    <n v="1.587"/>
    <n v="0.19700000000000001"/>
    <n v="40313"/>
    <n v="80"/>
    <n v="126.7"/>
    <n v="5855"/>
    <n v="77"/>
    <n v="36.979999999999997"/>
    <n v="0"/>
    <n v="2.7699961029596615E-2"/>
    <n v="0.85562438005723818"/>
    <n v="0.11667565891316516"/>
    <n v="0.97230003897040329"/>
  </r>
  <r>
    <x v="6"/>
    <x v="1"/>
    <x v="9"/>
    <x v="2"/>
    <x v="0"/>
    <n v="22775"/>
    <n v="500721"/>
    <n v="43541"/>
    <n v="567037"/>
    <n v="4.0199999999999996"/>
    <n v="30154"/>
    <n v="9.6999999999999993"/>
    <n v="293"/>
    <n v="1.587"/>
    <n v="0.19700000000000001"/>
    <n v="40313"/>
    <n v="80"/>
    <n v="126.7"/>
    <n v="5855"/>
    <n v="77"/>
    <n v="32.880000000000003"/>
    <n v="0"/>
    <n v="4.0164927509139615E-2"/>
    <n v="0.88304819614945762"/>
    <n v="7.6786876341402771E-2"/>
    <n v="0.95983507249086042"/>
  </r>
  <r>
    <x v="6"/>
    <x v="1"/>
    <x v="10"/>
    <x v="0"/>
    <x v="0"/>
    <n v="10541"/>
    <n v="139642"/>
    <n v="93094"/>
    <n v="243277"/>
    <n v="4.33"/>
    <n v="45766"/>
    <n v="11.1"/>
    <n v="344"/>
    <n v="1.7070000000000001"/>
    <n v="0.20100000000000001"/>
    <n v="40154"/>
    <n v="81.099999999999994"/>
    <n v="119.1"/>
    <n v="6985"/>
    <n v="78.5"/>
    <n v="215.69"/>
    <n v="0"/>
    <n v="4.332920909087172E-2"/>
    <n v="0.57400411876174073"/>
    <n v="0.38266667214738753"/>
    <n v="0.95667079090912832"/>
  </r>
  <r>
    <x v="6"/>
    <x v="1"/>
    <x v="10"/>
    <x v="1"/>
    <x v="0"/>
    <n v="121288"/>
    <n v="755408"/>
    <n v="103010"/>
    <n v="979706"/>
    <n v="12.38"/>
    <n v="45766"/>
    <n v="11.1"/>
    <n v="344"/>
    <n v="1.7070000000000001"/>
    <n v="0.20100000000000001"/>
    <n v="40154"/>
    <n v="81.099999999999994"/>
    <n v="119.1"/>
    <n v="6985"/>
    <n v="78.5"/>
    <n v="215.41"/>
    <n v="0"/>
    <n v="0.12380040542775077"/>
    <n v="0.77105580653787975"/>
    <n v="0.1051437880343695"/>
    <n v="0.87619959457224927"/>
  </r>
  <r>
    <x v="6"/>
    <x v="1"/>
    <x v="10"/>
    <x v="2"/>
    <x v="0"/>
    <n v="71591"/>
    <n v="301045"/>
    <n v="26178"/>
    <n v="398814"/>
    <n v="17.95"/>
    <n v="45766"/>
    <n v="11.1"/>
    <n v="344"/>
    <n v="1.7070000000000001"/>
    <n v="0.20100000000000001"/>
    <n v="40154"/>
    <n v="81.099999999999994"/>
    <n v="119.1"/>
    <n v="6985"/>
    <n v="78.5"/>
    <n v="214.34"/>
    <n v="0"/>
    <n v="0.17950974639807027"/>
    <n v="0.75485063212424841"/>
    <n v="6.563962147768132E-2"/>
    <n v="0.82049025360192973"/>
  </r>
  <r>
    <x v="6"/>
    <x v="1"/>
    <x v="11"/>
    <x v="0"/>
    <x v="0"/>
    <n v="15680"/>
    <n v="136916"/>
    <n v="91278"/>
    <n v="243874"/>
    <n v="6.43"/>
    <n v="52476"/>
    <n v="12.9"/>
    <n v="360"/>
    <n v="1.893"/>
    <n v="0.20899999999999999"/>
    <n v="41488"/>
    <n v="81"/>
    <n v="114.8"/>
    <n v="6537"/>
    <n v="81.2"/>
    <n v="48.75"/>
    <n v="0"/>
    <n v="6.4295496854933284E-2"/>
    <n v="0.56142106169579375"/>
    <n v="0.374283441449273"/>
    <n v="0.93570450314506681"/>
  </r>
  <r>
    <x v="6"/>
    <x v="1"/>
    <x v="11"/>
    <x v="1"/>
    <x v="0"/>
    <n v="179712"/>
    <n v="702747"/>
    <n v="95829"/>
    <n v="978288"/>
    <n v="18.37"/>
    <n v="52476"/>
    <n v="12.9"/>
    <n v="360"/>
    <n v="1.893"/>
    <n v="0.20899999999999999"/>
    <n v="41488"/>
    <n v="81"/>
    <n v="114.8"/>
    <n v="6537"/>
    <n v="81.2"/>
    <n v="48.17"/>
    <n v="0"/>
    <n v="0.18370050537265101"/>
    <n v="0.71834367793533194"/>
    <n v="9.795581669201707E-2"/>
    <n v="0.81629949462734896"/>
  </r>
  <r>
    <x v="6"/>
    <x v="1"/>
    <x v="11"/>
    <x v="2"/>
    <x v="0"/>
    <n v="109212"/>
    <n v="276732"/>
    <n v="24064"/>
    <n v="410008"/>
    <n v="26.64"/>
    <n v="52476"/>
    <n v="12.9"/>
    <n v="360"/>
    <n v="1.893"/>
    <n v="0.20899999999999999"/>
    <n v="41488"/>
    <n v="81"/>
    <n v="114.8"/>
    <n v="6537"/>
    <n v="81.2"/>
    <n v="52.55"/>
    <n v="0"/>
    <n v="0.26636553433103743"/>
    <n v="0.67494292794286936"/>
    <n v="5.8691537726093153E-2"/>
    <n v="0.73363446566896251"/>
  </r>
  <r>
    <x v="6"/>
    <x v="1"/>
    <x v="12"/>
    <x v="0"/>
    <x v="0"/>
    <n v="17823"/>
    <n v="129909"/>
    <n v="86606"/>
    <n v="234338"/>
    <n v="7.61"/>
    <n v="79878"/>
    <n v="15.5"/>
    <n v="400"/>
    <n v="1.97"/>
    <n v="0.218"/>
    <n v="41146"/>
    <n v="81.3"/>
    <n v="116.9"/>
    <n v="6079"/>
    <n v="82.6"/>
    <n v="13.67"/>
    <n v="0"/>
    <n v="7.6056806834572291E-2"/>
    <n v="0.55436591589925666"/>
    <n v="0.36957727726617107"/>
    <n v="0.92394319316542772"/>
  </r>
  <r>
    <x v="6"/>
    <x v="1"/>
    <x v="12"/>
    <x v="1"/>
    <x v="0"/>
    <n v="204996"/>
    <n v="649775"/>
    <n v="88606"/>
    <n v="943377"/>
    <n v="21.73"/>
    <n v="79878"/>
    <n v="15.5"/>
    <n v="400"/>
    <n v="1.97"/>
    <n v="0.218"/>
    <n v="41146"/>
    <n v="81.3"/>
    <n v="116.9"/>
    <n v="6079"/>
    <n v="82.6"/>
    <n v="14.07"/>
    <n v="0"/>
    <n v="0.21730018857784322"/>
    <n v="0.68877553724544904"/>
    <n v="9.392427417670772E-2"/>
    <n v="0.78269981142215672"/>
  </r>
  <r>
    <x v="6"/>
    <x v="1"/>
    <x v="12"/>
    <x v="2"/>
    <x v="0"/>
    <n v="124817"/>
    <n v="249614"/>
    <n v="21706"/>
    <n v="396137"/>
    <n v="31.51"/>
    <n v="79878"/>
    <n v="15.5"/>
    <n v="400"/>
    <n v="1.97"/>
    <n v="0.218"/>
    <n v="41146"/>
    <n v="81.3"/>
    <n v="116.9"/>
    <n v="6079"/>
    <n v="82.6"/>
    <n v="14.29"/>
    <n v="0"/>
    <n v="0.31508543761375485"/>
    <n v="0.63012038764366873"/>
    <n v="5.4794174742576432E-2"/>
    <n v="0.68491456238624515"/>
  </r>
  <r>
    <x v="6"/>
    <x v="1"/>
    <x v="13"/>
    <x v="0"/>
    <x v="0"/>
    <n v="20625"/>
    <n v="147760"/>
    <n v="98506"/>
    <n v="266891"/>
    <n v="7.73"/>
    <n v="126194"/>
    <n v="17.5"/>
    <n v="427"/>
    <n v="1.9830000000000001"/>
    <n v="0.23"/>
    <n v="42556"/>
    <n v="81.3"/>
    <n v="115.7"/>
    <n v="5468"/>
    <n v="86.5"/>
    <n v="15.72"/>
    <n v="0"/>
    <n v="7.7278739260597029E-2"/>
    <n v="0.55363425518282749"/>
    <n v="0.36908700555657553"/>
    <n v="0.92272126073940308"/>
  </r>
  <r>
    <x v="6"/>
    <x v="1"/>
    <x v="13"/>
    <x v="1"/>
    <x v="0"/>
    <n v="232594"/>
    <n v="722322"/>
    <n v="98499"/>
    <n v="1053415"/>
    <n v="22.08"/>
    <n v="126194"/>
    <n v="17.5"/>
    <n v="427"/>
    <n v="1.9830000000000001"/>
    <n v="0.23"/>
    <n v="42556"/>
    <n v="81.3"/>
    <n v="115.7"/>
    <n v="5468"/>
    <n v="86.5"/>
    <n v="13.46"/>
    <n v="0"/>
    <n v="0.22079996962260837"/>
    <n v="0.68569557107123025"/>
    <n v="9.3504459306161386E-2"/>
    <n v="0.77920003037739161"/>
  </r>
  <r>
    <x v="6"/>
    <x v="1"/>
    <x v="13"/>
    <x v="2"/>
    <x v="0"/>
    <n v="140065"/>
    <n v="273625"/>
    <n v="23794"/>
    <n v="437484"/>
    <n v="32.020000000000003"/>
    <n v="126194"/>
    <n v="17.5"/>
    <n v="427"/>
    <n v="1.9830000000000001"/>
    <n v="0.23"/>
    <n v="42556"/>
    <n v="81.3"/>
    <n v="115.7"/>
    <n v="5468"/>
    <n v="86.5"/>
    <n v="12.22"/>
    <n v="0"/>
    <n v="0.32016028014738823"/>
    <n v="0.62545144508142014"/>
    <n v="5.4388274771191632E-2"/>
    <n v="0.67983971985261182"/>
  </r>
  <r>
    <x v="6"/>
    <x v="1"/>
    <x v="14"/>
    <x v="0"/>
    <x v="0"/>
    <n v="24008"/>
    <n v="151886"/>
    <n v="101257"/>
    <n v="277151"/>
    <n v="8.66"/>
    <n v="152618"/>
    <n v="19.7"/>
    <n v="464"/>
    <n v="1.9"/>
    <n v="0.24"/>
    <n v="44045"/>
    <n v="81.3"/>
    <n v="113.6"/>
    <n v="5020"/>
    <n v="87.9"/>
    <n v="16.399999999999999"/>
    <n v="0"/>
    <n v="8.6624258977957863E-2"/>
    <n v="0.54802616624150735"/>
    <n v="0.36534957478053481"/>
    <n v="0.91337574102204222"/>
  </r>
  <r>
    <x v="6"/>
    <x v="1"/>
    <x v="14"/>
    <x v="1"/>
    <x v="0"/>
    <n v="274535"/>
    <n v="734533"/>
    <n v="100164"/>
    <n v="1109232"/>
    <n v="24.75"/>
    <n v="152618"/>
    <n v="19.7"/>
    <n v="464"/>
    <n v="1.9"/>
    <n v="0.24"/>
    <n v="44045"/>
    <n v="81.3"/>
    <n v="113.6"/>
    <n v="5020"/>
    <n v="87.9"/>
    <n v="18.03"/>
    <n v="0"/>
    <n v="0.24750007212197267"/>
    <n v="0.66219961198378696"/>
    <n v="9.0300315894240341E-2"/>
    <n v="0.75249992787802733"/>
  </r>
  <r>
    <x v="6"/>
    <x v="1"/>
    <x v="14"/>
    <x v="2"/>
    <x v="0"/>
    <n v="162489"/>
    <n v="267061"/>
    <n v="23223"/>
    <n v="452773"/>
    <n v="35.89"/>
    <n v="152618"/>
    <n v="19.7"/>
    <n v="464"/>
    <n v="1.9"/>
    <n v="0.24"/>
    <n v="44045"/>
    <n v="81.3"/>
    <n v="113.6"/>
    <n v="5020"/>
    <n v="87.9"/>
    <n v="16.010000000000002"/>
    <n v="0"/>
    <n v="0.35887519794687406"/>
    <n v="0.58983419947744231"/>
    <n v="5.1290602575683623E-2"/>
    <n v="0.64112480205312594"/>
  </r>
  <r>
    <x v="6"/>
    <x v="1"/>
    <x v="15"/>
    <x v="0"/>
    <x v="0"/>
    <n v="25621"/>
    <n v="155665"/>
    <n v="103776"/>
    <n v="285062"/>
    <n v="8.99"/>
    <n v="171174"/>
    <n v="20.399999999999999"/>
    <n v="483"/>
    <n v="1.84"/>
    <n v="0.251"/>
    <n v="46571"/>
    <n v="81.400000000000006"/>
    <n v="112.4"/>
    <n v="3998"/>
    <n v="89"/>
    <n v="6.72"/>
    <n v="0"/>
    <n v="8.9878693056247419E-2"/>
    <n v="0.54607418736976521"/>
    <n v="0.36404711957398739"/>
    <n v="0.91012130694375259"/>
  </r>
  <r>
    <x v="6"/>
    <x v="1"/>
    <x v="15"/>
    <x v="1"/>
    <x v="0"/>
    <n v="297573"/>
    <n v="757858"/>
    <n v="103344"/>
    <n v="1158775"/>
    <n v="25.68"/>
    <n v="171174"/>
    <n v="20.399999999999999"/>
    <n v="483"/>
    <n v="1.84"/>
    <n v="0.251"/>
    <n v="46571"/>
    <n v="81.400000000000006"/>
    <n v="112.4"/>
    <n v="3998"/>
    <n v="89"/>
    <n v="8.39"/>
    <n v="0"/>
    <n v="0.25679963754827295"/>
    <n v="0.65401652607279237"/>
    <n v="8.918383637893465E-2"/>
    <n v="0.74320036245172705"/>
  </r>
  <r>
    <x v="6"/>
    <x v="1"/>
    <x v="15"/>
    <x v="2"/>
    <x v="0"/>
    <n v="179243"/>
    <n v="277956"/>
    <n v="24170"/>
    <n v="481369"/>
    <n v="37.24"/>
    <n v="171174"/>
    <n v="20.399999999999999"/>
    <n v="483"/>
    <n v="1.84"/>
    <n v="0.251"/>
    <n v="46571"/>
    <n v="81.400000000000006"/>
    <n v="112.4"/>
    <n v="3998"/>
    <n v="89"/>
    <n v="10.31"/>
    <n v="0"/>
    <n v="0.37236091231466922"/>
    <n v="0.57742812686317568"/>
    <n v="5.0210960822155148E-2"/>
    <n v="0.62763908768533083"/>
  </r>
  <r>
    <x v="7"/>
    <x v="1"/>
    <x v="0"/>
    <x v="0"/>
    <x v="0"/>
    <n v="15"/>
    <n v="264089"/>
    <n v="176060"/>
    <n v="440164"/>
    <n v="0"/>
    <n v="207"/>
    <n v="3"/>
    <n v="131"/>
    <n v="1.52"/>
    <n v="0.27"/>
    <n v="41778"/>
    <n v="73.8"/>
    <n v="155"/>
    <n v="0"/>
    <n v="54.6"/>
    <n v="0"/>
    <n v="0"/>
    <n v="3.4078207213674904E-5"/>
    <n v="0.59997864432347947"/>
    <n v="0.3999872774693069"/>
    <n v="0.99996592179278632"/>
  </r>
  <r>
    <x v="7"/>
    <x v="1"/>
    <x v="0"/>
    <x v="1"/>
    <x v="0"/>
    <n v="173"/>
    <n v="1518311"/>
    <n v="207042"/>
    <n v="1725526"/>
    <n v="0.01"/>
    <n v="207"/>
    <n v="3"/>
    <n v="131"/>
    <n v="1.52"/>
    <n v="0.27"/>
    <n v="41778"/>
    <n v="73.8"/>
    <n v="155"/>
    <n v="0"/>
    <n v="54.6"/>
    <n v="0"/>
    <n v="0"/>
    <n v="1.0025928325623607E-4"/>
    <n v="0.87991198046276908"/>
    <n v="0.11998776025397473"/>
    <n v="0.99989974071674381"/>
  </r>
  <r>
    <x v="7"/>
    <x v="1"/>
    <x v="0"/>
    <x v="2"/>
    <x v="0"/>
    <n v="105"/>
    <n v="668018"/>
    <n v="58088"/>
    <n v="726211"/>
    <n v="0.01"/>
    <n v="207"/>
    <n v="3"/>
    <n v="131"/>
    <n v="1.52"/>
    <n v="0.27"/>
    <n v="41778"/>
    <n v="73.8"/>
    <n v="155"/>
    <n v="0"/>
    <n v="54.6"/>
    <n v="0"/>
    <n v="0"/>
    <n v="1.4458607760003636E-4"/>
    <n v="0.91986764177353408"/>
    <n v="7.9987772148865821E-2"/>
    <n v="0.99985541392239985"/>
  </r>
  <r>
    <x v="7"/>
    <x v="1"/>
    <x v="1"/>
    <x v="0"/>
    <x v="0"/>
    <n v="90"/>
    <n v="258133"/>
    <n v="172088"/>
    <n v="430311"/>
    <n v="0.02"/>
    <n v="797"/>
    <n v="4.0999999999999996"/>
    <n v="142"/>
    <n v="1.5169999999999999"/>
    <n v="0.27600000000000002"/>
    <n v="41787"/>
    <n v="74.2"/>
    <n v="155.19999999999999"/>
    <n v="662"/>
    <n v="56.2"/>
    <n v="300"/>
    <n v="0"/>
    <n v="2.0915105586424702E-4"/>
    <n v="0.59987543892672979"/>
    <n v="0.39991541001740599"/>
    <n v="0.99979084894413583"/>
  </r>
  <r>
    <x v="7"/>
    <x v="1"/>
    <x v="1"/>
    <x v="1"/>
    <x v="0"/>
    <n v="1046"/>
    <n v="1533576"/>
    <n v="209124"/>
    <n v="1743746"/>
    <n v="0.06"/>
    <n v="797"/>
    <n v="4.0999999999999996"/>
    <n v="142"/>
    <n v="1.5169999999999999"/>
    <n v="0.27600000000000002"/>
    <n v="41787"/>
    <n v="74.2"/>
    <n v="155.19999999999999"/>
    <n v="662"/>
    <n v="56.2"/>
    <n v="300"/>
    <n v="0"/>
    <n v="5.9985800684273969E-4"/>
    <n v="0.87947212495397842"/>
    <n v="0.11992801703917887"/>
    <n v="0.9994001419931573"/>
  </r>
  <r>
    <x v="7"/>
    <x v="1"/>
    <x v="1"/>
    <x v="2"/>
    <x v="0"/>
    <n v="626"/>
    <n v="660981"/>
    <n v="57477"/>
    <n v="719084"/>
    <n v="0.09"/>
    <n v="797"/>
    <n v="4.0999999999999996"/>
    <n v="142"/>
    <n v="1.5169999999999999"/>
    <n v="0.27600000000000002"/>
    <n v="41787"/>
    <n v="74.2"/>
    <n v="155.19999999999999"/>
    <n v="662"/>
    <n v="56.2"/>
    <n v="300"/>
    <n v="0"/>
    <n v="8.7055198001902416E-4"/>
    <n v="0.91919859154146111"/>
    <n v="7.9930856478519899E-2"/>
    <n v="0.99912944801998105"/>
  </r>
  <r>
    <x v="7"/>
    <x v="1"/>
    <x v="2"/>
    <x v="0"/>
    <x v="0"/>
    <n v="153"/>
    <n v="261435"/>
    <n v="174290"/>
    <n v="435878"/>
    <n v="0.04"/>
    <n v="1454"/>
    <n v="5.5"/>
    <n v="151"/>
    <n v="1.5129999999999999"/>
    <n v="0.28299999999999997"/>
    <n v="41677"/>
    <n v="74.900000000000006"/>
    <n v="155.5"/>
    <n v="1322"/>
    <n v="58.9"/>
    <n v="219.37"/>
    <n v="0"/>
    <n v="3.5101565116844619E-4"/>
    <n v="0.59978939060929892"/>
    <n v="0.39985959373953261"/>
    <n v="0.99964898434883154"/>
  </r>
  <r>
    <x v="7"/>
    <x v="1"/>
    <x v="2"/>
    <x v="1"/>
    <x v="0"/>
    <n v="1746"/>
    <n v="1535278"/>
    <n v="209356"/>
    <n v="1746380"/>
    <n v="0.1"/>
    <n v="1454"/>
    <n v="5.5"/>
    <n v="151"/>
    <n v="1.5129999999999999"/>
    <n v="0.28299999999999997"/>
    <n v="41677"/>
    <n v="74.900000000000006"/>
    <n v="155.5"/>
    <n v="1322"/>
    <n v="58.9"/>
    <n v="66.92"/>
    <n v="0"/>
    <n v="9.9978240703626933E-4"/>
    <n v="0.87912023729085309"/>
    <n v="0.11987998030211065"/>
    <n v="0.99900021759296376"/>
  </r>
  <r>
    <x v="7"/>
    <x v="1"/>
    <x v="2"/>
    <x v="2"/>
    <x v="0"/>
    <n v="1060"/>
    <n v="671728"/>
    <n v="58411"/>
    <n v="731199"/>
    <n v="0.14000000000000001"/>
    <n v="1454"/>
    <n v="5.5"/>
    <n v="151"/>
    <n v="1.5129999999999999"/>
    <n v="0.28299999999999997"/>
    <n v="41677"/>
    <n v="74.900000000000006"/>
    <n v="155.5"/>
    <n v="1322"/>
    <n v="58.9"/>
    <n v="69.33"/>
    <n v="0"/>
    <n v="1.4496737550242821E-3"/>
    <n v="0.91866646425938769"/>
    <n v="7.9883861985588056E-2"/>
    <n v="0.99855032624497575"/>
  </r>
  <r>
    <x v="7"/>
    <x v="1"/>
    <x v="3"/>
    <x v="0"/>
    <x v="0"/>
    <n v="400"/>
    <n v="263615"/>
    <n v="175743"/>
    <n v="439758"/>
    <n v="0.09"/>
    <n v="1939"/>
    <n v="6"/>
    <n v="147"/>
    <n v="1.4870000000000001"/>
    <n v="0.28999999999999998"/>
    <n v="41903"/>
    <n v="74.599999999999994"/>
    <n v="156.4"/>
    <n v="2010"/>
    <n v="62.6"/>
    <n v="161.44"/>
    <n v="0"/>
    <n v="9.095911842422423E-4"/>
    <n v="0.59945470008504675"/>
    <n v="0.39963570873071097"/>
    <n v="0.99909040881575772"/>
  </r>
  <r>
    <x v="7"/>
    <x v="1"/>
    <x v="3"/>
    <x v="1"/>
    <x v="0"/>
    <n v="4565"/>
    <n v="1541170"/>
    <n v="210159"/>
    <n v="1755894"/>
    <n v="0.26"/>
    <n v="1939"/>
    <n v="6"/>
    <n v="147"/>
    <n v="1.4870000000000001"/>
    <n v="0.28999999999999998"/>
    <n v="41903"/>
    <n v="74.599999999999994"/>
    <n v="156.4"/>
    <n v="2010"/>
    <n v="62.6"/>
    <n v="161.44999999999999"/>
    <n v="0"/>
    <n v="2.5998152508067114E-3"/>
    <n v="0.87771243594431103"/>
    <n v="0.1196877488048823"/>
    <n v="0.99740018474919334"/>
  </r>
  <r>
    <x v="7"/>
    <x v="1"/>
    <x v="3"/>
    <x v="2"/>
    <x v="0"/>
    <n v="2738"/>
    <n v="665628"/>
    <n v="57881"/>
    <n v="726247"/>
    <n v="0.38"/>
    <n v="1939"/>
    <n v="6"/>
    <n v="147"/>
    <n v="1.4870000000000001"/>
    <n v="0.28999999999999998"/>
    <n v="41903"/>
    <n v="74.599999999999994"/>
    <n v="156.4"/>
    <n v="2010"/>
    <n v="62.6"/>
    <n v="158.30000000000001"/>
    <n v="0"/>
    <n v="3.7700672085392434E-3"/>
    <n v="0.91653115262438256"/>
    <n v="7.969878016707814E-2"/>
    <n v="0.99622993279146066"/>
  </r>
  <r>
    <x v="7"/>
    <x v="1"/>
    <x v="4"/>
    <x v="0"/>
    <x v="0"/>
    <n v="718"/>
    <n v="273249"/>
    <n v="182166"/>
    <n v="456133"/>
    <n v="0.16"/>
    <n v="3925"/>
    <n v="6.4"/>
    <n v="166"/>
    <n v="1.45"/>
    <n v="0.29799999999999999"/>
    <n v="41929"/>
    <n v="74.7"/>
    <n v="157.1"/>
    <n v="2667"/>
    <n v="62.9"/>
    <n v="79.5"/>
    <n v="0"/>
    <n v="1.574102290340756E-3"/>
    <n v="0.59905553862579553"/>
    <n v="0.3993703590838637"/>
    <n v="0.99842589770965917"/>
  </r>
  <r>
    <x v="7"/>
    <x v="1"/>
    <x v="4"/>
    <x v="1"/>
    <x v="0"/>
    <n v="8131"/>
    <n v="1582841"/>
    <n v="215842"/>
    <n v="1806814"/>
    <n v="0.45"/>
    <n v="3925"/>
    <n v="6.4"/>
    <n v="166"/>
    <n v="1.45"/>
    <n v="0.29799999999999999"/>
    <n v="41929"/>
    <n v="74.7"/>
    <n v="157.1"/>
    <n v="2667"/>
    <n v="62.9"/>
    <n v="78.12"/>
    <n v="0"/>
    <n v="4.5001865161549554E-3"/>
    <n v="0.87603981372736761"/>
    <n v="0.11945999975647742"/>
    <n v="0.99549981348384509"/>
  </r>
  <r>
    <x v="7"/>
    <x v="1"/>
    <x v="4"/>
    <x v="2"/>
    <x v="0"/>
    <n v="4953"/>
    <n v="693852"/>
    <n v="60335"/>
    <n v="759140"/>
    <n v="0.65"/>
    <n v="3925"/>
    <n v="6.4"/>
    <n v="166"/>
    <n v="1.45"/>
    <n v="0.29799999999999999"/>
    <n v="41929"/>
    <n v="74.7"/>
    <n v="157.1"/>
    <n v="2667"/>
    <n v="62.9"/>
    <n v="80.900000000000006"/>
    <n v="0"/>
    <n v="6.5244882366888848E-3"/>
    <n v="0.91399741813104307"/>
    <n v="7.9478093632268099E-2"/>
    <n v="0.99347551176331117"/>
  </r>
  <r>
    <x v="7"/>
    <x v="1"/>
    <x v="5"/>
    <x v="0"/>
    <x v="0"/>
    <n v="954"/>
    <n v="281524"/>
    <n v="187683"/>
    <n v="470161"/>
    <n v="0.2"/>
    <n v="5744"/>
    <n v="7.9"/>
    <n v="178"/>
    <n v="1.44"/>
    <n v="0.30399999999999999"/>
    <n v="41618"/>
    <n v="75"/>
    <n v="160.5"/>
    <n v="3376"/>
    <n v="64.599999999999994"/>
    <n v="32.869999999999997"/>
    <n v="0"/>
    <n v="2.029092162046618E-3"/>
    <n v="0.59878211931657455"/>
    <n v="0.39918878852137885"/>
    <n v="0.99797090783795339"/>
  </r>
  <r>
    <x v="7"/>
    <x v="1"/>
    <x v="5"/>
    <x v="1"/>
    <x v="0"/>
    <n v="11100"/>
    <n v="1674438"/>
    <n v="228333"/>
    <n v="1913871"/>
    <n v="0.57999999999999996"/>
    <n v="5744"/>
    <n v="7.9"/>
    <n v="178"/>
    <n v="1.44"/>
    <n v="0.30399999999999999"/>
    <n v="41618"/>
    <n v="75"/>
    <n v="160.5"/>
    <n v="3376"/>
    <n v="64.599999999999994"/>
    <n v="36.51"/>
    <n v="0"/>
    <n v="5.7997639339328515E-3"/>
    <n v="0.87489595693753652"/>
    <n v="0.1193042791285306"/>
    <n v="0.99420023606606711"/>
  </r>
  <r>
    <x v="7"/>
    <x v="1"/>
    <x v="5"/>
    <x v="2"/>
    <x v="0"/>
    <n v="6727"/>
    <n v="729681"/>
    <n v="63451"/>
    <n v="799859"/>
    <n v="0.84"/>
    <n v="5744"/>
    <n v="7.9"/>
    <n v="178"/>
    <n v="1.44"/>
    <n v="0.30399999999999999"/>
    <n v="41618"/>
    <n v="75"/>
    <n v="160.5"/>
    <n v="3376"/>
    <n v="64.599999999999994"/>
    <n v="35.82"/>
    <n v="0"/>
    <n v="8.4102323034434823E-3"/>
    <n v="0.91226203618387736"/>
    <n v="7.9327731512679106E-2"/>
    <n v="0.99158976769655649"/>
  </r>
  <r>
    <x v="7"/>
    <x v="1"/>
    <x v="6"/>
    <x v="0"/>
    <x v="0"/>
    <n v="1277"/>
    <n v="299091"/>
    <n v="199394"/>
    <n v="499762"/>
    <n v="0.26"/>
    <n v="9544"/>
    <n v="10.1"/>
    <n v="203"/>
    <n v="1.427"/>
    <n v="0.308"/>
    <n v="43358"/>
    <n v="75.7"/>
    <n v="163.80000000000001"/>
    <n v="4026"/>
    <n v="66.400000000000006"/>
    <n v="33.86"/>
    <n v="0"/>
    <n v="2.5552162829506845E-3"/>
    <n v="0.5984668702302296"/>
    <n v="0.39897791348681971"/>
    <n v="0.99744478371704925"/>
  </r>
  <r>
    <x v="7"/>
    <x v="1"/>
    <x v="6"/>
    <x v="1"/>
    <x v="0"/>
    <n v="14829"/>
    <n v="1774612"/>
    <n v="241992"/>
    <n v="2031433"/>
    <n v="0.73"/>
    <n v="9544"/>
    <n v="10.1"/>
    <n v="203"/>
    <n v="1.427"/>
    <n v="0.308"/>
    <n v="43358"/>
    <n v="75.7"/>
    <n v="163.80000000000001"/>
    <n v="4026"/>
    <n v="66.400000000000006"/>
    <n v="33.590000000000003"/>
    <n v="0"/>
    <n v="7.2997731158251341E-3"/>
    <n v="0.87357643594447865"/>
    <n v="0.11912379093969626"/>
    <n v="0.99270022688417492"/>
  </r>
  <r>
    <x v="7"/>
    <x v="1"/>
    <x v="6"/>
    <x v="2"/>
    <x v="0"/>
    <n v="8984"/>
    <n v="772587"/>
    <n v="67182"/>
    <n v="848753"/>
    <n v="1.06"/>
    <n v="9544"/>
    <n v="10.1"/>
    <n v="203"/>
    <n v="1.427"/>
    <n v="0.308"/>
    <n v="43358"/>
    <n v="75.7"/>
    <n v="163.80000000000001"/>
    <n v="4026"/>
    <n v="66.400000000000006"/>
    <n v="33.549999999999997"/>
    <n v="0"/>
    <n v="1.0584940495055688E-2"/>
    <n v="0.91026128920899252"/>
    <n v="7.9153770295951831E-2"/>
    <n v="0.98941505950494435"/>
  </r>
  <r>
    <x v="7"/>
    <x v="1"/>
    <x v="7"/>
    <x v="0"/>
    <x v="0"/>
    <n v="2405"/>
    <n v="318143"/>
    <n v="212096"/>
    <n v="532644"/>
    <n v="0.45"/>
    <n v="13550"/>
    <n v="10"/>
    <n v="230"/>
    <n v="1.427"/>
    <n v="0.317"/>
    <n v="43778"/>
    <n v="76.3"/>
    <n v="166.9"/>
    <n v="4670"/>
    <n v="70.7"/>
    <n v="88.33"/>
    <n v="0"/>
    <n v="4.5152109101013064E-3"/>
    <n v="0.5972901224833097"/>
    <n v="0.39819466660658903"/>
    <n v="0.99548478908989879"/>
  </r>
  <r>
    <x v="7"/>
    <x v="1"/>
    <x v="7"/>
    <x v="1"/>
    <x v="0"/>
    <n v="27265"/>
    <n v="1835925"/>
    <n v="250353"/>
    <n v="2113543"/>
    <n v="1.29"/>
    <n v="13550"/>
    <n v="10"/>
    <n v="230"/>
    <n v="1.427"/>
    <n v="0.317"/>
    <n v="43778"/>
    <n v="76.3"/>
    <n v="166.9"/>
    <n v="4670"/>
    <n v="70.7"/>
    <n v="83.86"/>
    <n v="0"/>
    <n v="1.2900139717999587E-2"/>
    <n v="0.86864804737826484"/>
    <n v="0.11845181290373558"/>
    <n v="0.98709986028200047"/>
  </r>
  <r>
    <x v="7"/>
    <x v="1"/>
    <x v="7"/>
    <x v="2"/>
    <x v="0"/>
    <n v="16927"/>
    <n v="816972"/>
    <n v="71041"/>
    <n v="904940"/>
    <n v="1.87"/>
    <n v="13550"/>
    <n v="10"/>
    <n v="230"/>
    <n v="1.427"/>
    <n v="0.317"/>
    <n v="43778"/>
    <n v="76.3"/>
    <n v="166.9"/>
    <n v="4670"/>
    <n v="70.7"/>
    <n v="88.41"/>
    <n v="0"/>
    <n v="1.8705107520940616E-2"/>
    <n v="0.90279134528256022"/>
    <n v="7.8503547196499213E-2"/>
    <n v="0.98129489247905943"/>
  </r>
  <r>
    <x v="7"/>
    <x v="1"/>
    <x v="8"/>
    <x v="0"/>
    <x v="0"/>
    <n v="3437"/>
    <n v="323507"/>
    <n v="215671"/>
    <n v="542615"/>
    <n v="0.63"/>
    <n v="22949"/>
    <n v="12.7"/>
    <n v="259"/>
    <n v="1.44"/>
    <n v="0.32500000000000001"/>
    <n v="45142"/>
    <n v="76.3"/>
    <n v="166.5"/>
    <n v="5353"/>
    <n v="72.7"/>
    <n v="42.91"/>
    <n v="0"/>
    <n v="6.3341411498023465E-3"/>
    <n v="0.59619988389557976"/>
    <n v="0.39746597495461794"/>
    <n v="0.99366585885019765"/>
  </r>
  <r>
    <x v="7"/>
    <x v="1"/>
    <x v="8"/>
    <x v="1"/>
    <x v="0"/>
    <n v="38831"/>
    <n v="1853742"/>
    <n v="252783"/>
    <n v="2145356"/>
    <n v="1.81"/>
    <n v="22949"/>
    <n v="12.7"/>
    <n v="259"/>
    <n v="1.44"/>
    <n v="0.32500000000000001"/>
    <n v="45142"/>
    <n v="76.3"/>
    <n v="166.5"/>
    <n v="5353"/>
    <n v="72.7"/>
    <n v="42.42"/>
    <n v="0"/>
    <n v="1.8100026289343121E-2"/>
    <n v="0.86407197686537807"/>
    <n v="0.11782799684527882"/>
    <n v="0.98189997371065685"/>
  </r>
  <r>
    <x v="7"/>
    <x v="1"/>
    <x v="8"/>
    <x v="2"/>
    <x v="0"/>
    <n v="23306"/>
    <n v="795541"/>
    <n v="69177"/>
    <n v="888024"/>
    <n v="2.62"/>
    <n v="22949"/>
    <n v="12.7"/>
    <n v="259"/>
    <n v="1.44"/>
    <n v="0.32500000000000001"/>
    <n v="45142"/>
    <n v="76.3"/>
    <n v="166.5"/>
    <n v="5353"/>
    <n v="72.7"/>
    <n v="37.69"/>
    <n v="0"/>
    <n v="2.6244786176950172E-2"/>
    <n v="0.89585529219930993"/>
    <n v="7.7899921623739904E-2"/>
    <n v="0.97375521382304986"/>
  </r>
  <r>
    <x v="7"/>
    <x v="1"/>
    <x v="9"/>
    <x v="0"/>
    <x v="0"/>
    <n v="5577"/>
    <n v="313246"/>
    <n v="208830"/>
    <n v="527653"/>
    <n v="1.06"/>
    <n v="32917"/>
    <n v="14.7"/>
    <n v="304"/>
    <n v="1.5429999999999999"/>
    <n v="0.33800000000000002"/>
    <n v="46222"/>
    <n v="76.8"/>
    <n v="159.4"/>
    <n v="5938"/>
    <n v="74.8"/>
    <n v="62.26"/>
    <n v="0"/>
    <n v="1.0569446208019286E-2"/>
    <n v="0.59365909034914988"/>
    <n v="0.39577146344283082"/>
    <n v="0.98943055379198075"/>
  </r>
  <r>
    <x v="7"/>
    <x v="1"/>
    <x v="9"/>
    <x v="1"/>
    <x v="0"/>
    <n v="63521"/>
    <n v="1795042"/>
    <n v="244779"/>
    <n v="2103342"/>
    <n v="3.02"/>
    <n v="32917"/>
    <n v="14.7"/>
    <n v="304"/>
    <n v="1.5429999999999999"/>
    <n v="0.33800000000000002"/>
    <n v="46222"/>
    <n v="76.8"/>
    <n v="159.4"/>
    <n v="5938"/>
    <n v="74.8"/>
    <n v="63.58"/>
    <n v="0"/>
    <n v="3.0200034041064173E-2"/>
    <n v="0.85342374183561209"/>
    <n v="0.11637622412332374"/>
    <n v="0.96979996595893581"/>
  </r>
  <r>
    <x v="7"/>
    <x v="1"/>
    <x v="9"/>
    <x v="2"/>
    <x v="0"/>
    <n v="38679"/>
    <n v="777041"/>
    <n v="67569"/>
    <n v="883289"/>
    <n v="4.38"/>
    <n v="32917"/>
    <n v="14.7"/>
    <n v="304"/>
    <n v="1.5429999999999999"/>
    <n v="0.33800000000000002"/>
    <n v="46222"/>
    <n v="76.8"/>
    <n v="159.4"/>
    <n v="5938"/>
    <n v="74.8"/>
    <n v="65.959999999999994"/>
    <n v="0"/>
    <n v="4.3789744919273309E-2"/>
    <n v="0.87971320824781019"/>
    <n v="7.6497046832916527E-2"/>
    <n v="0.95621025508072677"/>
  </r>
  <r>
    <x v="7"/>
    <x v="1"/>
    <x v="10"/>
    <x v="0"/>
    <x v="0"/>
    <n v="20289"/>
    <n v="252120"/>
    <n v="168080"/>
    <n v="440489"/>
    <n v="4.6100000000000003"/>
    <n v="44062"/>
    <n v="14.8"/>
    <n v="360"/>
    <n v="1.7030000000000001"/>
    <n v="0.35699999999999998"/>
    <n v="47086"/>
    <n v="77.5"/>
    <n v="155.80000000000001"/>
    <n v="8952"/>
    <n v="79.3"/>
    <n v="263.8"/>
    <n v="0"/>
    <n v="4.6060174033857829E-2"/>
    <n v="0.57236389557968526"/>
    <n v="0.38157593038645687"/>
    <n v="0.95393982596614213"/>
  </r>
  <r>
    <x v="7"/>
    <x v="1"/>
    <x v="10"/>
    <x v="1"/>
    <x v="0"/>
    <n v="230506"/>
    <n v="1338535"/>
    <n v="182527"/>
    <n v="1751568"/>
    <n v="13.16"/>
    <n v="44062"/>
    <n v="14.8"/>
    <n v="360"/>
    <n v="1.7030000000000001"/>
    <n v="0.35699999999999998"/>
    <n v="47086"/>
    <n v="77.5"/>
    <n v="155.80000000000001"/>
    <n v="8952"/>
    <n v="79.3"/>
    <n v="262.88"/>
    <n v="0"/>
    <n v="0.13159980086414003"/>
    <n v="0.76419242644304985"/>
    <n v="0.10420777269281011"/>
    <n v="0.86840019913585997"/>
  </r>
  <r>
    <x v="7"/>
    <x v="1"/>
    <x v="10"/>
    <x v="2"/>
    <x v="0"/>
    <n v="138036"/>
    <n v="538520"/>
    <n v="46828"/>
    <n v="723384"/>
    <n v="19.079999999999998"/>
    <n v="44062"/>
    <n v="14.8"/>
    <n v="360"/>
    <n v="1.7030000000000001"/>
    <n v="0.35699999999999998"/>
    <n v="47086"/>
    <n v="77.5"/>
    <n v="155.80000000000001"/>
    <n v="8952"/>
    <n v="79.3"/>
    <n v="256.88"/>
    <n v="0"/>
    <n v="0.1908198135430145"/>
    <n v="0.74444555035776294"/>
    <n v="6.4734636099222545E-2"/>
    <n v="0.80918018645698553"/>
  </r>
  <r>
    <x v="7"/>
    <x v="1"/>
    <x v="11"/>
    <x v="0"/>
    <x v="0"/>
    <n v="35700"/>
    <n v="213782"/>
    <n v="142522"/>
    <n v="392004"/>
    <n v="9.11"/>
    <n v="52606"/>
    <n v="17.8"/>
    <n v="370"/>
    <n v="1.887"/>
    <n v="0.376"/>
    <n v="48190"/>
    <n v="77.7"/>
    <n v="151.1"/>
    <n v="7584"/>
    <n v="80.5"/>
    <n v="75.959999999999994"/>
    <n v="0"/>
    <n v="9.1070499280619582E-2"/>
    <n v="0.54535668003387716"/>
    <n v="0.36357282068550323"/>
    <n v="0.90892950071938039"/>
  </r>
  <r>
    <x v="7"/>
    <x v="1"/>
    <x v="11"/>
    <x v="1"/>
    <x v="0"/>
    <n v="402316"/>
    <n v="1006599"/>
    <n v="137264"/>
    <n v="1546179"/>
    <n v="26.02"/>
    <n v="52606"/>
    <n v="17.8"/>
    <n v="370"/>
    <n v="1.887"/>
    <n v="0.376"/>
    <n v="48190"/>
    <n v="77.7"/>
    <n v="151.1"/>
    <n v="7584"/>
    <n v="80.5"/>
    <n v="74.540000000000006"/>
    <n v="0"/>
    <n v="0.26020014500261612"/>
    <n v="0.65102358782521297"/>
    <n v="8.8776267172170881E-2"/>
    <n v="0.73979985499738388"/>
  </r>
  <r>
    <x v="7"/>
    <x v="1"/>
    <x v="11"/>
    <x v="2"/>
    <x v="0"/>
    <n v="248912"/>
    <n v="377958"/>
    <n v="32866"/>
    <n v="659736"/>
    <n v="37.729999999999997"/>
    <n v="52606"/>
    <n v="17.8"/>
    <n v="370"/>
    <n v="1.887"/>
    <n v="0.376"/>
    <n v="48190"/>
    <n v="77.7"/>
    <n v="151.1"/>
    <n v="7584"/>
    <n v="80.5"/>
    <n v="80.319999999999993"/>
    <n v="0"/>
    <n v="0.37729031006341929"/>
    <n v="0.57289279348102873"/>
    <n v="4.9816896455551915E-2"/>
    <n v="0.6227096899365806"/>
  </r>
  <r>
    <x v="7"/>
    <x v="1"/>
    <x v="12"/>
    <x v="0"/>
    <x v="0"/>
    <n v="41741"/>
    <n v="209795"/>
    <n v="139863"/>
    <n v="391399"/>
    <n v="10.66"/>
    <n v="85692"/>
    <n v="17.3"/>
    <n v="404"/>
    <n v="1.99"/>
    <n v="0.37903999999999999"/>
    <n v="48110"/>
    <n v="78.2"/>
    <n v="150.9"/>
    <n v="6000"/>
    <n v="82"/>
    <n v="16.920000000000002"/>
    <n v="0"/>
    <n v="0.10664564804713349"/>
    <n v="0.53601312215922881"/>
    <n v="0.35734122979363769"/>
    <n v="0.8933543519528665"/>
  </r>
  <r>
    <x v="7"/>
    <x v="1"/>
    <x v="12"/>
    <x v="1"/>
    <x v="0"/>
    <n v="482805"/>
    <n v="969514"/>
    <n v="132207"/>
    <n v="1584526"/>
    <n v="30.47"/>
    <n v="85692"/>
    <n v="17.3"/>
    <n v="404"/>
    <n v="1.99"/>
    <n v="0.37903999999999999"/>
    <n v="48110"/>
    <n v="78.2"/>
    <n v="150.9"/>
    <n v="6000"/>
    <n v="82"/>
    <n v="20.010000000000002"/>
    <n v="0"/>
    <n v="0.30469995443432296"/>
    <n v="0.61186373716808684"/>
    <n v="8.3436308397590198E-2"/>
    <n v="0.69530004556567704"/>
  </r>
  <r>
    <x v="7"/>
    <x v="1"/>
    <x v="12"/>
    <x v="2"/>
    <x v="1"/>
    <n v="289692"/>
    <n v="336714"/>
    <n v="29280"/>
    <n v="655686"/>
    <n v="44.18"/>
    <n v="85692"/>
    <n v="17.3"/>
    <n v="404"/>
    <n v="1.99"/>
    <n v="0.37903999999999999"/>
    <n v="48110"/>
    <n v="78.2"/>
    <n v="150.9"/>
    <n v="6000"/>
    <n v="82"/>
    <n v="16.38"/>
    <n v="0"/>
    <n v="0.44181513712356218"/>
    <n v="0.51352934178859999"/>
    <n v="4.4655521087837775E-2"/>
    <n v="0.55818486287643776"/>
  </r>
  <r>
    <x v="7"/>
    <x v="1"/>
    <x v="13"/>
    <x v="0"/>
    <x v="0"/>
    <n v="40750"/>
    <n v="238665"/>
    <n v="159110"/>
    <n v="438525"/>
    <n v="9.2899999999999991"/>
    <n v="125189"/>
    <n v="20.5"/>
    <n v="439"/>
    <n v="2.0070000000000001"/>
    <n v="0.37903999999999999"/>
    <n v="50125"/>
    <n v="77.7"/>
    <n v="145.69999999999999"/>
    <n v="4586"/>
    <n v="85.9"/>
    <n v="-2.37"/>
    <n v="0"/>
    <n v="9.2925146798928229E-2"/>
    <n v="0.54424491192064306"/>
    <n v="0.36282994128042872"/>
    <n v="0.90707485320107173"/>
  </r>
  <r>
    <x v="7"/>
    <x v="1"/>
    <x v="13"/>
    <x v="1"/>
    <x v="0"/>
    <n v="514967"/>
    <n v="1105943"/>
    <n v="156676"/>
    <n v="1777586"/>
    <n v="28.97"/>
    <n v="125189"/>
    <n v="20.5"/>
    <n v="439"/>
    <n v="2.0070000000000001"/>
    <n v="0.37903999999999999"/>
    <n v="50125"/>
    <n v="77.7"/>
    <n v="145.69999999999999"/>
    <n v="4586"/>
    <n v="85.9"/>
    <n v="6.66"/>
    <n v="0"/>
    <n v="0.28970018890787846"/>
    <n v="0.62216005301571908"/>
    <n v="8.8139758076402494E-2"/>
    <n v="0.71029981109212159"/>
  </r>
  <r>
    <x v="7"/>
    <x v="1"/>
    <x v="13"/>
    <x v="2"/>
    <x v="1"/>
    <n v="305853"/>
    <n v="375507"/>
    <n v="35259"/>
    <n v="716619"/>
    <n v="42.68"/>
    <n v="125189"/>
    <n v="20.5"/>
    <n v="439"/>
    <n v="2.0070000000000001"/>
    <n v="0.37903999999999999"/>
    <n v="50125"/>
    <n v="77.7"/>
    <n v="145.69999999999999"/>
    <n v="4586"/>
    <n v="85.9"/>
    <n v="5.58"/>
    <n v="0"/>
    <n v="0.42680001507076981"/>
    <n v="0.52399810778112221"/>
    <n v="4.9201877148107989E-2"/>
    <n v="0.57319998492923019"/>
  </r>
  <r>
    <x v="7"/>
    <x v="1"/>
    <x v="14"/>
    <x v="0"/>
    <x v="0"/>
    <n v="44989"/>
    <n v="221956"/>
    <n v="147971"/>
    <n v="414916"/>
    <n v="10.84"/>
    <n v="147077"/>
    <n v="21.3"/>
    <n v="465"/>
    <n v="1.9330000000000001"/>
    <n v="0.379"/>
    <n v="52064"/>
    <n v="78.3"/>
    <n v="141"/>
    <n v="0"/>
    <n v="87.1"/>
    <n v="10.4"/>
    <n v="0"/>
    <n v="0.10842917602599081"/>
    <n v="0.53494201235912808"/>
    <n v="0.35662881161488108"/>
    <n v="0.89157082397400922"/>
  </r>
  <r>
    <x v="7"/>
    <x v="1"/>
    <x v="14"/>
    <x v="1"/>
    <x v="0"/>
    <n v="516118"/>
    <n v="1011872"/>
    <n v="137982"/>
    <n v="1665972"/>
    <n v="30.98"/>
    <n v="147077"/>
    <n v="21.3"/>
    <n v="465"/>
    <n v="1.9330000000000001"/>
    <n v="0.379"/>
    <n v="52064"/>
    <n v="78.3"/>
    <n v="141"/>
    <n v="0"/>
    <n v="87.1"/>
    <n v="0.22"/>
    <n v="0"/>
    <n v="0.30979992460857686"/>
    <n v="0.60737635446454086"/>
    <n v="8.2823720926882324E-2"/>
    <n v="0.69020007539142314"/>
  </r>
  <r>
    <x v="7"/>
    <x v="1"/>
    <x v="14"/>
    <x v="2"/>
    <x v="1"/>
    <n v="311491"/>
    <n v="351375"/>
    <n v="30554"/>
    <n v="693420"/>
    <n v="44.92"/>
    <n v="147077"/>
    <n v="21.3"/>
    <n v="465"/>
    <n v="1.9330000000000001"/>
    <n v="0.379"/>
    <n v="52064"/>
    <n v="78.3"/>
    <n v="141"/>
    <n v="0"/>
    <n v="87.1"/>
    <n v="1.84"/>
    <n v="0"/>
    <n v="0.44920971417034411"/>
    <n v="0.50672752444405988"/>
    <n v="4.4062761385596033E-2"/>
    <n v="0.55079028582965595"/>
  </r>
  <r>
    <x v="7"/>
    <x v="1"/>
    <x v="15"/>
    <x v="0"/>
    <x v="0"/>
    <n v="48491"/>
    <n v="230839"/>
    <n v="153893"/>
    <n v="433223"/>
    <n v="11.19"/>
    <n v="185439"/>
    <n v="24.6"/>
    <n v="486"/>
    <n v="1.85"/>
    <n v="0.373"/>
    <n v="54204"/>
    <n v="78.099999999999994"/>
    <n v="136.5"/>
    <n v="0"/>
    <n v="90"/>
    <n v="7.78"/>
    <n v="0"/>
    <n v="0.11193080699778174"/>
    <n v="0.53284105414532468"/>
    <n v="0.35522813885689358"/>
    <n v="0.8880691930022182"/>
  </r>
  <r>
    <x v="7"/>
    <x v="1"/>
    <x v="15"/>
    <x v="1"/>
    <x v="0"/>
    <n v="549850"/>
    <n v="1029166"/>
    <n v="140341"/>
    <n v="1719357"/>
    <n v="31.98"/>
    <n v="185439"/>
    <n v="24.6"/>
    <n v="486"/>
    <n v="1.85"/>
    <n v="0.373"/>
    <n v="54204"/>
    <n v="78.099999999999994"/>
    <n v="136.5"/>
    <n v="0"/>
    <n v="90"/>
    <n v="6.54"/>
    <n v="0"/>
    <n v="0.31979978561753025"/>
    <n v="0.59857609559852898"/>
    <n v="8.1624118783940741E-2"/>
    <n v="0.68020021438246969"/>
  </r>
  <r>
    <x v="7"/>
    <x v="1"/>
    <x v="15"/>
    <x v="2"/>
    <x v="1"/>
    <n v="335891"/>
    <n v="357387"/>
    <n v="31077"/>
    <n v="724355"/>
    <n v="46.37"/>
    <n v="185439"/>
    <n v="24.6"/>
    <n v="486"/>
    <n v="1.85"/>
    <n v="0.373"/>
    <n v="54204"/>
    <n v="78.099999999999994"/>
    <n v="136.5"/>
    <n v="0"/>
    <n v="90"/>
    <n v="7.83"/>
    <n v="0"/>
    <n v="0.46371047345569505"/>
    <n v="0.4933865300853863"/>
    <n v="4.2902996458918624E-2"/>
    <n v="0.53628952654430495"/>
  </r>
  <r>
    <x v="8"/>
    <x v="4"/>
    <x v="0"/>
    <x v="0"/>
    <x v="0"/>
    <n v="6"/>
    <n v="272921"/>
    <n v="181951"/>
    <n v="454878"/>
    <n v="0"/>
    <n v="0"/>
    <n v="0"/>
    <n v="107"/>
    <n v="0.77"/>
    <n v="6.7000000000000004E-2"/>
    <n v="1359"/>
    <n v="30.9"/>
    <n v="166.9"/>
    <n v="0"/>
    <n v="19.484000000000002"/>
    <n v="0"/>
    <n v="0"/>
    <n v="1.3190349939983907E-5"/>
    <n v="0.59998724932839131"/>
    <n v="0.39999956032166867"/>
    <n v="0.99998680965005993"/>
  </r>
  <r>
    <x v="8"/>
    <x v="4"/>
    <x v="0"/>
    <x v="1"/>
    <x v="0"/>
    <n v="79"/>
    <n v="1574664"/>
    <n v="214738"/>
    <n v="1789481"/>
    <n v="0"/>
    <n v="0"/>
    <n v="0"/>
    <n v="107"/>
    <n v="0.77"/>
    <n v="6.7000000000000004E-2"/>
    <n v="1359"/>
    <n v="30.9"/>
    <n v="166.9"/>
    <n v="0"/>
    <n v="19.484000000000002"/>
    <n v="0"/>
    <n v="0"/>
    <n v="4.4146878340703257E-5"/>
    <n v="0.87995569665171069"/>
    <n v="0.12000015646994855"/>
    <n v="0.99995585312165924"/>
  </r>
  <r>
    <x v="8"/>
    <x v="4"/>
    <x v="0"/>
    <x v="2"/>
    <x v="0"/>
    <n v="51"/>
    <n v="688207"/>
    <n v="59848"/>
    <n v="748106"/>
    <n v="0.01"/>
    <n v="0"/>
    <n v="0"/>
    <n v="107"/>
    <n v="0.77"/>
    <n v="6.7000000000000004E-2"/>
    <n v="1359"/>
    <n v="30.9"/>
    <n v="166.9"/>
    <n v="0"/>
    <n v="19.484000000000002"/>
    <n v="0"/>
    <n v="0"/>
    <n v="6.8172157421541864E-5"/>
    <n v="0.91993246946288365"/>
    <n v="7.9999358379694852E-2"/>
    <n v="0.9999318278425785"/>
  </r>
  <r>
    <x v="8"/>
    <x v="4"/>
    <x v="1"/>
    <x v="0"/>
    <x v="0"/>
    <n v="17"/>
    <n v="284389"/>
    <n v="189593"/>
    <n v="473999"/>
    <n v="0"/>
    <n v="38"/>
    <n v="1"/>
    <n v="119"/>
    <n v="0.82"/>
    <n v="7.0999999999999994E-2"/>
    <n v="1402"/>
    <n v="31.4"/>
    <n v="177.4"/>
    <n v="363"/>
    <n v="19.8"/>
    <n v="183.33"/>
    <n v="0"/>
    <n v="3.5865054567625669E-5"/>
    <n v="0.59997805902544099"/>
    <n v="0.39998607591999141"/>
    <n v="0.99996413494543246"/>
  </r>
  <r>
    <x v="8"/>
    <x v="4"/>
    <x v="1"/>
    <x v="1"/>
    <x v="0"/>
    <n v="186"/>
    <n v="1639680"/>
    <n v="223593"/>
    <n v="1863459"/>
    <n v="0.01"/>
    <n v="38"/>
    <n v="1"/>
    <n v="119"/>
    <n v="0.82"/>
    <n v="7.0999999999999994E-2"/>
    <n v="1402"/>
    <n v="31.4"/>
    <n v="177.4"/>
    <n v="363"/>
    <n v="19.8"/>
    <n v="135.44"/>
    <n v="0"/>
    <n v="9.9814377456117892E-5"/>
    <n v="0.87991203455509348"/>
    <n v="0.11998815106745037"/>
    <n v="0.99990018562254379"/>
  </r>
  <r>
    <x v="8"/>
    <x v="4"/>
    <x v="1"/>
    <x v="2"/>
    <x v="0"/>
    <n v="114"/>
    <n v="721989"/>
    <n v="62782"/>
    <n v="784885"/>
    <n v="0.01"/>
    <n v="38"/>
    <n v="1"/>
    <n v="119"/>
    <n v="0.82"/>
    <n v="7.0999999999999994E-2"/>
    <n v="1402"/>
    <n v="31.4"/>
    <n v="177.4"/>
    <n v="363"/>
    <n v="19.8"/>
    <n v="123.53"/>
    <n v="0"/>
    <n v="1.4524420775017995E-4"/>
    <n v="0.91986596762583051"/>
    <n v="7.9988788166419286E-2"/>
    <n v="0.99985475579224981"/>
  </r>
  <r>
    <x v="8"/>
    <x v="4"/>
    <x v="2"/>
    <x v="0"/>
    <x v="0"/>
    <n v="16"/>
    <n v="282353"/>
    <n v="188235"/>
    <n v="470604"/>
    <n v="0"/>
    <n v="72"/>
    <n v="1.9"/>
    <n v="136"/>
    <n v="0.87"/>
    <n v="7.3999999999999996E-2"/>
    <n v="1463"/>
    <n v="31.6"/>
    <n v="190.1"/>
    <n v="719"/>
    <n v="19.5"/>
    <n v="63.3"/>
    <n v="0"/>
    <n v="3.399886103815522E-5"/>
    <n v="0.5999800256691401"/>
    <n v="0.39998597546982179"/>
    <n v="0.99996600113896195"/>
  </r>
  <r>
    <x v="8"/>
    <x v="4"/>
    <x v="2"/>
    <x v="1"/>
    <x v="0"/>
    <n v="188"/>
    <n v="1655912"/>
    <n v="225806"/>
    <n v="1881906"/>
    <n v="0.01"/>
    <n v="72"/>
    <n v="1.9"/>
    <n v="136"/>
    <n v="0.87"/>
    <n v="7.3999999999999996E-2"/>
    <n v="1463"/>
    <n v="31.6"/>
    <n v="190.1"/>
    <n v="719"/>
    <n v="19.5"/>
    <n v="1.08"/>
    <n v="0"/>
    <n v="9.9898719702259307E-5"/>
    <n v="0.87991217414684897"/>
    <n v="0.11998792713344875"/>
    <n v="0.99990010128029772"/>
  </r>
  <r>
    <x v="8"/>
    <x v="4"/>
    <x v="2"/>
    <x v="2"/>
    <x v="0"/>
    <n v="112"/>
    <n v="712641"/>
    <n v="61969"/>
    <n v="774722"/>
    <n v="0.01"/>
    <n v="72"/>
    <n v="1.9"/>
    <n v="136"/>
    <n v="0.87"/>
    <n v="7.3999999999999996E-2"/>
    <n v="1463"/>
    <n v="31.6"/>
    <n v="190.1"/>
    <n v="719"/>
    <n v="19.5"/>
    <n v="-1.75"/>
    <n v="0"/>
    <n v="1.4456798696822859E-4"/>
    <n v="0.91986673929486962"/>
    <n v="7.9988692718162127E-2"/>
    <n v="0.99985543201303173"/>
  </r>
  <r>
    <x v="8"/>
    <x v="4"/>
    <x v="3"/>
    <x v="0"/>
    <x v="0"/>
    <n v="17"/>
    <n v="296840"/>
    <n v="197894"/>
    <n v="494751"/>
    <n v="0"/>
    <n v="118"/>
    <n v="2.9"/>
    <n v="135"/>
    <n v="0.91"/>
    <n v="7.4999999999999997E-2"/>
    <n v="1500"/>
    <n v="32.1"/>
    <n v="200.3"/>
    <n v="1089"/>
    <n v="21.6"/>
    <n v="41.5"/>
    <n v="0"/>
    <n v="3.4360718826237842E-5"/>
    <n v="0.59997857508120245"/>
    <n v="0.39998706419997132"/>
    <n v="0.99996563928117377"/>
  </r>
  <r>
    <x v="8"/>
    <x v="4"/>
    <x v="3"/>
    <x v="1"/>
    <x v="0"/>
    <n v="194"/>
    <n v="1709098"/>
    <n v="233059"/>
    <n v="1942351"/>
    <n v="0.01"/>
    <n v="118"/>
    <n v="2.9"/>
    <n v="135"/>
    <n v="0.91"/>
    <n v="7.4999999999999997E-2"/>
    <n v="1500"/>
    <n v="32.1"/>
    <n v="200.3"/>
    <n v="1089"/>
    <n v="21.6"/>
    <n v="3.19"/>
    <n v="0"/>
    <n v="9.9878961114649206E-5"/>
    <n v="0.87991202413981817"/>
    <n v="0.11998809689906716"/>
    <n v="0.99990012103888537"/>
  </r>
  <r>
    <x v="8"/>
    <x v="4"/>
    <x v="3"/>
    <x v="2"/>
    <x v="0"/>
    <n v="118"/>
    <n v="745804"/>
    <n v="64852"/>
    <n v="810774"/>
    <n v="0.01"/>
    <n v="118"/>
    <n v="2.9"/>
    <n v="135"/>
    <n v="0.91"/>
    <n v="7.4999999999999997E-2"/>
    <n v="1500"/>
    <n v="32.1"/>
    <n v="200.3"/>
    <n v="1089"/>
    <n v="21.6"/>
    <n v="5.36"/>
    <n v="0"/>
    <n v="1.4553994084664777E-4"/>
    <n v="0.91986669528129905"/>
    <n v="7.9987764777854242E-2"/>
    <n v="0.99985446005915324"/>
  </r>
  <r>
    <x v="8"/>
    <x v="4"/>
    <x v="4"/>
    <x v="0"/>
    <x v="0"/>
    <n v="68"/>
    <n v="293459"/>
    <n v="195639"/>
    <n v="489166"/>
    <n v="0.01"/>
    <n v="147"/>
    <n v="3.8"/>
    <n v="141"/>
    <n v="0.95"/>
    <n v="7.6999999999999999E-2"/>
    <n v="1557"/>
    <n v="32.6"/>
    <n v="212.4"/>
    <n v="1437"/>
    <n v="23.8"/>
    <n v="58.74"/>
    <n v="0"/>
    <n v="1.3901211449691926E-4"/>
    <n v="0.59991700159046213"/>
    <n v="0.39994398629504097"/>
    <n v="0.99986098788550315"/>
  </r>
  <r>
    <x v="8"/>
    <x v="4"/>
    <x v="4"/>
    <x v="1"/>
    <x v="0"/>
    <n v="789"/>
    <n v="1734426"/>
    <n v="236513"/>
    <n v="1971728"/>
    <n v="0.04"/>
    <n v="147"/>
    <n v="3.8"/>
    <n v="141"/>
    <n v="0.95"/>
    <n v="7.6999999999999999E-2"/>
    <n v="1557"/>
    <n v="32.6"/>
    <n v="212.4"/>
    <n v="1437"/>
    <n v="23.8"/>
    <n v="300"/>
    <n v="0"/>
    <n v="4.0015661389400565E-4"/>
    <n v="0.87964769988558256"/>
    <n v="0.1199521435005234"/>
    <n v="0.99959984338610597"/>
  </r>
  <r>
    <x v="8"/>
    <x v="4"/>
    <x v="4"/>
    <x v="2"/>
    <x v="0"/>
    <n v="484"/>
    <n v="767152"/>
    <n v="66709"/>
    <n v="834345"/>
    <n v="0.06"/>
    <n v="147"/>
    <n v="3.8"/>
    <n v="141"/>
    <n v="0.95"/>
    <n v="7.6999999999999999E-2"/>
    <n v="1557"/>
    <n v="32.6"/>
    <n v="212.4"/>
    <n v="1437"/>
    <n v="23.8"/>
    <n v="300"/>
    <n v="0"/>
    <n v="5.8009576374281626E-4"/>
    <n v="0.91946616807196069"/>
    <n v="7.9953736164296546E-2"/>
    <n v="0.99941990423625726"/>
  </r>
  <r>
    <x v="8"/>
    <x v="4"/>
    <x v="5"/>
    <x v="0"/>
    <x v="0"/>
    <n v="91"/>
    <n v="312178"/>
    <n v="208119"/>
    <n v="520388"/>
    <n v="0.02"/>
    <n v="206"/>
    <n v="4.5999999999999996"/>
    <n v="158"/>
    <n v="0.97699999999999998"/>
    <n v="7.9000000000000001E-2"/>
    <n v="1599"/>
    <n v="32.9"/>
    <n v="221.9"/>
    <n v="1803"/>
    <n v="24.9"/>
    <n v="78.5"/>
    <n v="0"/>
    <n v="1.7486952043475253E-4"/>
    <n v="0.59989469395912276"/>
    <n v="0.39993043652044241"/>
    <n v="0.99982513047956512"/>
  </r>
  <r>
    <x v="8"/>
    <x v="4"/>
    <x v="5"/>
    <x v="1"/>
    <x v="0"/>
    <n v="1028"/>
    <n v="1807822"/>
    <n v="246521"/>
    <n v="2055371"/>
    <n v="0.05"/>
    <n v="206"/>
    <n v="4.5999999999999996"/>
    <n v="158"/>
    <n v="0.97699999999999998"/>
    <n v="7.9000000000000001E-2"/>
    <n v="1599"/>
    <n v="32.9"/>
    <n v="221.9"/>
    <n v="1803"/>
    <n v="24.9"/>
    <n v="30.29"/>
    <n v="0"/>
    <n v="5.0015301373815236E-4"/>
    <n v="0.87955994319273745"/>
    <n v="0.11993990379352439"/>
    <n v="0.99949984698626182"/>
  </r>
  <r>
    <x v="8"/>
    <x v="4"/>
    <x v="5"/>
    <x v="2"/>
    <x v="0"/>
    <n v="624"/>
    <n v="791778"/>
    <n v="68850"/>
    <n v="861252"/>
    <n v="7.0000000000000007E-2"/>
    <n v="206"/>
    <n v="4.5999999999999996"/>
    <n v="158"/>
    <n v="0.97699999999999998"/>
    <n v="7.9000000000000001E-2"/>
    <n v="1599"/>
    <n v="32.9"/>
    <n v="221.9"/>
    <n v="1803"/>
    <n v="24.9"/>
    <n v="28.93"/>
    <n v="0"/>
    <n v="7.2452661938666031E-4"/>
    <n v="0.9193337141742487"/>
    <n v="7.994175920636469E-2"/>
    <n v="0.9992754733806134"/>
  </r>
  <r>
    <x v="8"/>
    <x v="4"/>
    <x v="6"/>
    <x v="0"/>
    <x v="0"/>
    <n v="156"/>
    <n v="334239"/>
    <n v="222826"/>
    <n v="557221"/>
    <n v="0.03"/>
    <n v="413"/>
    <n v="6.5"/>
    <n v="171"/>
    <n v="1.0129999999999999"/>
    <n v="0.08"/>
    <n v="1738"/>
    <n v="33.299999999999997"/>
    <n v="236.6"/>
    <n v="1841"/>
    <n v="27.3"/>
    <n v="109.36"/>
    <n v="0"/>
    <n v="2.7996073371247673E-4"/>
    <n v="0.5998320235597725"/>
    <n v="0.399888015706515"/>
    <n v="0.9997200392662875"/>
  </r>
  <r>
    <x v="8"/>
    <x v="4"/>
    <x v="6"/>
    <x v="1"/>
    <x v="0"/>
    <n v="1787"/>
    <n v="1963639"/>
    <n v="267769"/>
    <n v="2233195"/>
    <n v="0.08"/>
    <n v="413"/>
    <n v="6.5"/>
    <n v="171"/>
    <n v="1.0129999999999999"/>
    <n v="0.08"/>
    <n v="1738"/>
    <n v="33.299999999999997"/>
    <n v="236.6"/>
    <n v="1841"/>
    <n v="27.3"/>
    <n v="73.83"/>
    <n v="0"/>
    <n v="8.0019881828501322E-4"/>
    <n v="0.87929580712835198"/>
    <n v="0.11990399405336301"/>
    <n v="0.99919980118171503"/>
  </r>
  <r>
    <x v="8"/>
    <x v="4"/>
    <x v="6"/>
    <x v="2"/>
    <x v="0"/>
    <n v="1094"/>
    <n v="867004"/>
    <n v="75392"/>
    <n v="943490"/>
    <n v="0.12"/>
    <n v="413"/>
    <n v="6.5"/>
    <n v="171"/>
    <n v="1.0129999999999999"/>
    <n v="0.08"/>
    <n v="1738"/>
    <n v="33.299999999999997"/>
    <n v="236.6"/>
    <n v="1841"/>
    <n v="27.3"/>
    <n v="75.319999999999993"/>
    <n v="0"/>
    <n v="1.159524743240522E-3"/>
    <n v="0.91893289806993184"/>
    <n v="7.990757718682763E-2"/>
    <n v="0.99884047525675945"/>
  </r>
  <r>
    <x v="8"/>
    <x v="4"/>
    <x v="7"/>
    <x v="0"/>
    <x v="0"/>
    <n v="213"/>
    <n v="365402"/>
    <n v="243602"/>
    <n v="609217"/>
    <n v="0.03"/>
    <n v="609"/>
    <n v="8.8000000000000007"/>
    <n v="200"/>
    <n v="1.0269999999999999"/>
    <n v="0.08"/>
    <n v="1879"/>
    <n v="33.700000000000003"/>
    <n v="247.3"/>
    <n v="1885"/>
    <n v="31.7"/>
    <n v="36.54"/>
    <n v="0"/>
    <n v="3.4962911409235135E-4"/>
    <n v="0.5997895659510486"/>
    <n v="0.39986080493485898"/>
    <n v="0.99965037088590758"/>
  </r>
  <r>
    <x v="8"/>
    <x v="4"/>
    <x v="7"/>
    <x v="1"/>
    <x v="0"/>
    <n v="2375"/>
    <n v="2087996"/>
    <n v="284727"/>
    <n v="2375098"/>
    <n v="0.1"/>
    <n v="609"/>
    <n v="8.8000000000000007"/>
    <n v="200"/>
    <n v="1.0269999999999999"/>
    <n v="0.08"/>
    <n v="1879"/>
    <n v="33.700000000000003"/>
    <n v="247.3"/>
    <n v="1885"/>
    <n v="31.7"/>
    <n v="32.9"/>
    <n v="0"/>
    <n v="9.999587385446831E-4"/>
    <n v="0.87911993526161869"/>
    <n v="0.11988010599983664"/>
    <n v="0.99900004126145536"/>
  </r>
  <r>
    <x v="8"/>
    <x v="4"/>
    <x v="7"/>
    <x v="2"/>
    <x v="0"/>
    <n v="1459"/>
    <n v="924394"/>
    <n v="80382"/>
    <n v="1006235"/>
    <n v="0.14000000000000001"/>
    <n v="609"/>
    <n v="8.8000000000000007"/>
    <n v="200"/>
    <n v="1.0269999999999999"/>
    <n v="0.08"/>
    <n v="1879"/>
    <n v="33.700000000000003"/>
    <n v="247.3"/>
    <n v="1885"/>
    <n v="31.7"/>
    <n v="33.36"/>
    <n v="0"/>
    <n v="1.4499595025019006E-3"/>
    <n v="0.91866611676198895"/>
    <n v="7.9883923735509108E-2"/>
    <n v="0.99855004049749807"/>
  </r>
  <r>
    <x v="8"/>
    <x v="4"/>
    <x v="8"/>
    <x v="0"/>
    <x v="0"/>
    <n v="242"/>
    <n v="345233"/>
    <n v="230155"/>
    <n v="575630"/>
    <n v="0.04"/>
    <n v="821"/>
    <n v="10.199999999999999"/>
    <n v="247"/>
    <n v="1.0629999999999999"/>
    <n v="0.08"/>
    <n v="2026"/>
    <n v="34.1"/>
    <n v="259.2"/>
    <n v="1964"/>
    <n v="32"/>
    <n v="13.62"/>
    <n v="0"/>
    <n v="4.2040894324479265E-4"/>
    <n v="0.59974810207946072"/>
    <n v="0.39983148897729442"/>
    <n v="0.99957959105675509"/>
  </r>
  <r>
    <x v="8"/>
    <x v="4"/>
    <x v="8"/>
    <x v="1"/>
    <x v="0"/>
    <n v="2747"/>
    <n v="2011743"/>
    <n v="274329"/>
    <n v="2288819"/>
    <n v="0.12"/>
    <n v="821"/>
    <n v="10.199999999999999"/>
    <n v="247"/>
    <n v="1.0629999999999999"/>
    <n v="0.08"/>
    <n v="2026"/>
    <n v="34.1"/>
    <n v="259.2"/>
    <n v="1964"/>
    <n v="32"/>
    <n v="15.66"/>
    <n v="0"/>
    <n v="1.2001822774103151E-3"/>
    <n v="0.87894368230952291"/>
    <n v="0.11985613541306674"/>
    <n v="0.99879981772258963"/>
  </r>
  <r>
    <x v="8"/>
    <x v="4"/>
    <x v="8"/>
    <x v="2"/>
    <x v="0"/>
    <n v="1682"/>
    <n v="887985"/>
    <n v="77216"/>
    <n v="966883"/>
    <n v="0.17"/>
    <n v="821"/>
    <n v="10.199999999999999"/>
    <n v="247"/>
    <n v="1.0629999999999999"/>
    <n v="0.08"/>
    <n v="2026"/>
    <n v="34.1"/>
    <n v="259.2"/>
    <n v="1964"/>
    <n v="32"/>
    <n v="15.28"/>
    <n v="0"/>
    <n v="1.7396106871255363E-3"/>
    <n v="0.91839964090794857"/>
    <n v="7.9860748404925935E-2"/>
    <n v="0.99826038931287453"/>
  </r>
  <r>
    <x v="8"/>
    <x v="4"/>
    <x v="9"/>
    <x v="0"/>
    <x v="0"/>
    <n v="322"/>
    <n v="345277"/>
    <n v="230184"/>
    <n v="575783"/>
    <n v="0.06"/>
    <n v="1426"/>
    <n v="13.1"/>
    <n v="272"/>
    <n v="1.087"/>
    <n v="0.08"/>
    <n v="2090"/>
    <n v="34.4"/>
    <n v="250.1"/>
    <n v="2001"/>
    <n v="37.299999999999997"/>
    <n v="33.06"/>
    <n v="0"/>
    <n v="5.5923846310155037E-4"/>
    <n v="0.59966515162830436"/>
    <n v="0.39977560990859401"/>
    <n v="0.99944076153689831"/>
  </r>
  <r>
    <x v="8"/>
    <x v="4"/>
    <x v="9"/>
    <x v="1"/>
    <x v="0"/>
    <n v="3668"/>
    <n v="2014429"/>
    <n v="274695"/>
    <n v="2292792"/>
    <n v="0.16"/>
    <n v="1426"/>
    <n v="13.1"/>
    <n v="272"/>
    <n v="1.087"/>
    <n v="0.08"/>
    <n v="2090"/>
    <n v="34.4"/>
    <n v="250.1"/>
    <n v="2001"/>
    <n v="37.299999999999997"/>
    <n v="33.53"/>
    <n v="0"/>
    <n v="1.599796230970799E-3"/>
    <n v="0.87859212697881006"/>
    <n v="0.11980807679021908"/>
    <n v="0.99840020376902916"/>
  </r>
  <r>
    <x v="8"/>
    <x v="4"/>
    <x v="9"/>
    <x v="2"/>
    <x v="0"/>
    <n v="2232"/>
    <n v="882956"/>
    <n v="76779"/>
    <n v="961967"/>
    <n v="0.23"/>
    <n v="1426"/>
    <n v="13.1"/>
    <n v="272"/>
    <n v="1.087"/>
    <n v="0.08"/>
    <n v="2090"/>
    <n v="34.4"/>
    <n v="250.1"/>
    <n v="2001"/>
    <n v="37.299999999999997"/>
    <n v="32.700000000000003"/>
    <n v="0"/>
    <n v="2.3202459128015824E-3"/>
    <n v="0.91786516585288269"/>
    <n v="7.9814588234315725E-2"/>
    <n v="0.99767975408719844"/>
  </r>
  <r>
    <x v="8"/>
    <x v="4"/>
    <x v="10"/>
    <x v="0"/>
    <x v="0"/>
    <n v="250"/>
    <n v="267685"/>
    <n v="178457"/>
    <n v="446392"/>
    <n v="0.06"/>
    <n v="1987"/>
    <n v="14.4"/>
    <n v="320"/>
    <n v="1.1299999999999999"/>
    <n v="8.1000000000000003E-2"/>
    <n v="2215"/>
    <n v="34.9"/>
    <n v="250.7"/>
    <n v="2139"/>
    <n v="40.9"/>
    <n v="-22.36"/>
    <n v="0"/>
    <n v="5.6004587895840422E-4"/>
    <n v="0.59966352443592175"/>
    <n v="0.39977642968511978"/>
    <n v="0.99943995412104147"/>
  </r>
  <r>
    <x v="8"/>
    <x v="4"/>
    <x v="10"/>
    <x v="1"/>
    <x v="0"/>
    <n v="2876"/>
    <n v="1579281"/>
    <n v="215357"/>
    <n v="1797514"/>
    <n v="0.16"/>
    <n v="1987"/>
    <n v="14.4"/>
    <n v="320"/>
    <n v="1.1299999999999999"/>
    <n v="8.1000000000000003E-2"/>
    <n v="2215"/>
    <n v="34.9"/>
    <n v="250.7"/>
    <n v="2139"/>
    <n v="40.9"/>
    <n v="-21.59"/>
    <n v="0"/>
    <n v="1.5999875383446249E-3"/>
    <n v="0.87859176618374046"/>
    <n v="0.11980824627791495"/>
    <n v="0.99840001246165544"/>
  </r>
  <r>
    <x v="8"/>
    <x v="4"/>
    <x v="10"/>
    <x v="2"/>
    <x v="0"/>
    <n v="1739"/>
    <n v="688019"/>
    <n v="59828"/>
    <n v="749586"/>
    <n v="0.23"/>
    <n v="1987"/>
    <n v="14.4"/>
    <n v="320"/>
    <n v="1.1299999999999999"/>
    <n v="8.1000000000000003E-2"/>
    <n v="2215"/>
    <n v="34.9"/>
    <n v="250.7"/>
    <n v="2139"/>
    <n v="40.9"/>
    <n v="-22.09"/>
    <n v="0"/>
    <n v="2.3199472775638818E-3"/>
    <n v="0.91786532832790368"/>
    <n v="7.9814724394532452E-2"/>
    <n v="0.99768005272243609"/>
  </r>
  <r>
    <x v="8"/>
    <x v="4"/>
    <x v="11"/>
    <x v="0"/>
    <x v="0"/>
    <n v="763"/>
    <n v="334820"/>
    <n v="223214"/>
    <n v="558797"/>
    <n v="0.14000000000000001"/>
    <n v="2820"/>
    <n v="17.100000000000001"/>
    <n v="339"/>
    <n v="1.1930000000000001"/>
    <n v="8.1000000000000003E-2"/>
    <n v="2292"/>
    <n v="35.200000000000003"/>
    <n v="253.2"/>
    <n v="2376"/>
    <n v="43.2"/>
    <n v="205.2"/>
    <n v="0"/>
    <n v="1.3654332431992297E-3"/>
    <n v="0.599180024230624"/>
    <n v="0.39945454252617679"/>
    <n v="0.99863456675680085"/>
  </r>
  <r>
    <x v="8"/>
    <x v="4"/>
    <x v="11"/>
    <x v="1"/>
    <x v="0"/>
    <n v="8716"/>
    <n v="1959067"/>
    <n v="267145"/>
    <n v="2234928"/>
    <n v="0.39"/>
    <n v="2820"/>
    <n v="17.100000000000001"/>
    <n v="339"/>
    <n v="1.1930000000000001"/>
    <n v="8.1000000000000003E-2"/>
    <n v="2292"/>
    <n v="35.200000000000003"/>
    <n v="253.2"/>
    <n v="2376"/>
    <n v="43.2"/>
    <n v="203.06"/>
    <n v="0"/>
    <n v="3.8999019207777612E-3"/>
    <n v="0.87656828318406677"/>
    <n v="0.11953181489515546"/>
    <n v="0.99610009807922228"/>
  </r>
  <r>
    <x v="8"/>
    <x v="4"/>
    <x v="11"/>
    <x v="2"/>
    <x v="0"/>
    <n v="5310"/>
    <n v="858953"/>
    <n v="74692"/>
    <n v="938955"/>
    <n v="0.56999999999999995"/>
    <n v="2820"/>
    <n v="17.100000000000001"/>
    <n v="339"/>
    <n v="1.1930000000000001"/>
    <n v="8.1000000000000003E-2"/>
    <n v="2292"/>
    <n v="35.200000000000003"/>
    <n v="253.2"/>
    <n v="2376"/>
    <n v="43.2"/>
    <n v="205.35"/>
    <n v="0"/>
    <n v="5.6552230937584871E-3"/>
    <n v="0.91479676874823612"/>
    <n v="7.9548008158005445E-2"/>
    <n v="0.99434477690624157"/>
  </r>
  <r>
    <x v="8"/>
    <x v="4"/>
    <x v="12"/>
    <x v="0"/>
    <x v="0"/>
    <n v="2539"/>
    <n v="429503"/>
    <n v="286335"/>
    <n v="718377"/>
    <n v="0.35"/>
    <n v="6618"/>
    <n v="20.100000000000001"/>
    <n v="362"/>
    <n v="1.2270000000000001"/>
    <n v="8.5000000000000006E-2"/>
    <n v="2394"/>
    <n v="35.6"/>
    <n v="272.7"/>
    <n v="2486"/>
    <n v="47.4"/>
    <n v="232.77"/>
    <n v="0"/>
    <n v="3.5343559161832854E-3"/>
    <n v="0.59787966485563981"/>
    <n v="0.39858597922817685"/>
    <n v="0.99646564408381666"/>
  </r>
  <r>
    <x v="8"/>
    <x v="4"/>
    <x v="12"/>
    <x v="1"/>
    <x v="0"/>
    <n v="29722"/>
    <n v="2563455"/>
    <n v="349562"/>
    <n v="2942739"/>
    <n v="1.01"/>
    <n v="6618"/>
    <n v="20.100000000000001"/>
    <n v="362"/>
    <n v="1.2270000000000001"/>
    <n v="8.5000000000000006E-2"/>
    <n v="2394"/>
    <n v="35.6"/>
    <n v="272.7"/>
    <n v="2486"/>
    <n v="47.4"/>
    <n v="241.01"/>
    <n v="0"/>
    <n v="1.010011421332303E-2"/>
    <n v="0.87111191308505442"/>
    <n v="0.11878797270162253"/>
    <n v="0.98989988578667698"/>
  </r>
  <r>
    <x v="8"/>
    <x v="4"/>
    <x v="12"/>
    <x v="2"/>
    <x v="0"/>
    <n v="17745"/>
    <n v="1098416"/>
    <n v="95514"/>
    <n v="1211675"/>
    <n v="1.46"/>
    <n v="6618"/>
    <n v="20.100000000000001"/>
    <n v="362"/>
    <n v="1.2270000000000001"/>
    <n v="8.5000000000000006E-2"/>
    <n v="2394"/>
    <n v="35.6"/>
    <n v="272.7"/>
    <n v="2486"/>
    <n v="47.4"/>
    <n v="234.18"/>
    <n v="0"/>
    <n v="1.4645016196587368E-2"/>
    <n v="0.90652691522066564"/>
    <n v="7.8828068582747018E-2"/>
    <n v="0.98535498380341269"/>
  </r>
  <r>
    <x v="8"/>
    <x v="4"/>
    <x v="13"/>
    <x v="0"/>
    <x v="0"/>
    <n v="4196"/>
    <n v="449851"/>
    <n v="299901"/>
    <n v="753948"/>
    <n v="0.56000000000000005"/>
    <n v="12051"/>
    <n v="23"/>
    <n v="392"/>
    <n v="1.2729999999999999"/>
    <n v="8.7999999999999995E-2"/>
    <n v="2587"/>
    <n v="36.1"/>
    <n v="288.8"/>
    <n v="2741"/>
    <n v="51.8"/>
    <n v="65.260000000000005"/>
    <n v="0"/>
    <n v="5.5653705560595691E-3"/>
    <n v="0.59666051239608031"/>
    <n v="0.39777411704786009"/>
    <n v="0.99443462944394034"/>
  </r>
  <r>
    <x v="8"/>
    <x v="4"/>
    <x v="13"/>
    <x v="1"/>
    <x v="0"/>
    <n v="48242"/>
    <n v="2627529"/>
    <n v="358299"/>
    <n v="3034070"/>
    <n v="1.59"/>
    <n v="12051"/>
    <n v="23"/>
    <n v="392"/>
    <n v="1.2729999999999999"/>
    <n v="8.7999999999999995E-2"/>
    <n v="2587"/>
    <n v="36.1"/>
    <n v="288.8"/>
    <n v="2741"/>
    <n v="51.8"/>
    <n v="62.31"/>
    <n v="0"/>
    <n v="1.5900094592412171E-2"/>
    <n v="0.86600803541118032"/>
    <n v="0.11809186999640747"/>
    <n v="0.98409990540758785"/>
  </r>
  <r>
    <x v="8"/>
    <x v="4"/>
    <x v="13"/>
    <x v="2"/>
    <x v="0"/>
    <n v="28669"/>
    <n v="1117649"/>
    <n v="97187"/>
    <n v="1243505"/>
    <n v="2.31"/>
    <n v="12051"/>
    <n v="23"/>
    <n v="392"/>
    <n v="1.2729999999999999"/>
    <n v="8.7999999999999995E-2"/>
    <n v="2587"/>
    <n v="36.1"/>
    <n v="288.8"/>
    <n v="2741"/>
    <n v="51.8"/>
    <n v="61.56"/>
    <n v="0"/>
    <n v="2.3054993747512072E-2"/>
    <n v="0.89878930925086753"/>
    <n v="7.8155697001620422E-2"/>
    <n v="0.97694500625248792"/>
  </r>
  <r>
    <x v="8"/>
    <x v="4"/>
    <x v="14"/>
    <x v="0"/>
    <x v="0"/>
    <n v="6134"/>
    <n v="487714"/>
    <n v="325142"/>
    <n v="818990"/>
    <n v="0.75"/>
    <n v="21023"/>
    <n v="29"/>
    <n v="415"/>
    <n v="1.2529999999999999"/>
    <n v="0.09"/>
    <n v="2750"/>
    <n v="36.1"/>
    <n v="306.2"/>
    <n v="3015"/>
    <n v="52.9"/>
    <n v="46.19"/>
    <n v="0"/>
    <n v="7.4897129391079259E-3"/>
    <n v="0.59550666064298707"/>
    <n v="0.39700362641790499"/>
    <n v="0.99251028706089206"/>
  </r>
  <r>
    <x v="8"/>
    <x v="4"/>
    <x v="14"/>
    <x v="1"/>
    <x v="0"/>
    <n v="68707"/>
    <n v="2764885"/>
    <n v="377030"/>
    <n v="3210622"/>
    <n v="2.14"/>
    <n v="21023"/>
    <n v="29"/>
    <n v="415"/>
    <n v="1.2529999999999999"/>
    <n v="0.09"/>
    <n v="2750"/>
    <n v="36.1"/>
    <n v="306.2"/>
    <n v="3015"/>
    <n v="52.9"/>
    <n v="42.42"/>
    <n v="0"/>
    <n v="2.1399903196327688E-2"/>
    <n v="0.86116802289400618"/>
    <n v="0.1174320739096661"/>
    <n v="0.97860009680367233"/>
  </r>
  <r>
    <x v="8"/>
    <x v="4"/>
    <x v="14"/>
    <x v="2"/>
    <x v="0"/>
    <n v="41665"/>
    <n v="1196976"/>
    <n v="104085"/>
    <n v="1342726"/>
    <n v="3.1"/>
    <n v="21023"/>
    <n v="29"/>
    <n v="415"/>
    <n v="1.2529999999999999"/>
    <n v="0.09"/>
    <n v="2750"/>
    <n v="36.1"/>
    <n v="306.2"/>
    <n v="3015"/>
    <n v="52.9"/>
    <n v="45.33"/>
    <n v="0"/>
    <n v="3.1030158051605465E-2"/>
    <n v="0.89145216522209292"/>
    <n v="7.7517676726301568E-2"/>
    <n v="0.96896984194839453"/>
  </r>
  <r>
    <x v="8"/>
    <x v="4"/>
    <x v="15"/>
    <x v="0"/>
    <x v="0"/>
    <n v="9164"/>
    <n v="486962"/>
    <n v="324642"/>
    <n v="820768"/>
    <n v="1.1200000000000001"/>
    <n v="34475"/>
    <n v="31.1"/>
    <n v="436"/>
    <n v="1.24"/>
    <n v="9.0999999999999998E-2"/>
    <n v="2934"/>
    <n v="36.5"/>
    <n v="329"/>
    <n v="3018"/>
    <n v="58.3"/>
    <n v="49.4"/>
    <n v="0"/>
    <n v="1.1165152637529728E-2"/>
    <n v="0.59330042106904757"/>
    <n v="0.39553442629342273"/>
    <n v="0.98883484736247029"/>
  </r>
  <r>
    <x v="8"/>
    <x v="4"/>
    <x v="15"/>
    <x v="1"/>
    <x v="0"/>
    <n v="106863"/>
    <n v="2853916"/>
    <n v="389170"/>
    <n v="3349949"/>
    <n v="3.19"/>
    <n v="34475"/>
    <n v="31.1"/>
    <n v="436"/>
    <n v="1.24"/>
    <n v="9.0999999999999998E-2"/>
    <n v="2934"/>
    <n v="36.5"/>
    <n v="329"/>
    <n v="3018"/>
    <n v="58.3"/>
    <n v="55.53"/>
    <n v="0"/>
    <n v="3.1899888625170111E-2"/>
    <n v="0.85192819353369265"/>
    <n v="0.11617191784113728"/>
    <n v="0.96810011137482999"/>
  </r>
  <r>
    <x v="8"/>
    <x v="4"/>
    <x v="15"/>
    <x v="2"/>
    <x v="0"/>
    <n v="65242"/>
    <n v="1237618"/>
    <n v="107619"/>
    <n v="1410479"/>
    <n v="4.63"/>
    <n v="34475"/>
    <n v="31.1"/>
    <n v="436"/>
    <n v="1.24"/>
    <n v="9.0999999999999998E-2"/>
    <n v="2934"/>
    <n v="36.5"/>
    <n v="329"/>
    <n v="3018"/>
    <n v="58.3"/>
    <n v="56.59"/>
    <n v="0"/>
    <n v="4.6255208337025934E-2"/>
    <n v="0.87744517997077587"/>
    <n v="7.6299611692198177E-2"/>
    <n v="0.95374479166297399"/>
  </r>
  <r>
    <x v="9"/>
    <x v="4"/>
    <x v="0"/>
    <x v="0"/>
    <x v="0"/>
    <n v="5"/>
    <n v="69429"/>
    <n v="46290"/>
    <n v="115724"/>
    <n v="0"/>
    <n v="0"/>
    <n v="0"/>
    <n v="108"/>
    <n v="0.4829"/>
    <n v="6.6989999999999994E-2"/>
    <n v="3118"/>
    <n v="49.9"/>
    <n v="108.3"/>
    <n v="0"/>
    <n v="19.484000000000002"/>
    <n v="0"/>
    <n v="0"/>
    <n v="4.3206249351906262E-5"/>
    <n v="0.59995333725069999"/>
    <n v="0.40000345649994817"/>
    <n v="0.99995679375064817"/>
  </r>
  <r>
    <x v="9"/>
    <x v="4"/>
    <x v="0"/>
    <x v="1"/>
    <x v="0"/>
    <n v="15"/>
    <n v="405830"/>
    <n v="55343"/>
    <n v="461188"/>
    <n v="0"/>
    <n v="0"/>
    <n v="0"/>
    <n v="108"/>
    <n v="0.4829"/>
    <n v="6.6989999999999994E-2"/>
    <n v="3118"/>
    <n v="49.9"/>
    <n v="108.3"/>
    <n v="0"/>
    <n v="19.484000000000002"/>
    <n v="0"/>
    <n v="0"/>
    <n v="3.2524697086654468E-5"/>
    <n v="0.87996652124513208"/>
    <n v="0.1200009540577812"/>
    <n v="0.9999674753029133"/>
  </r>
  <r>
    <x v="9"/>
    <x v="4"/>
    <x v="0"/>
    <x v="2"/>
    <x v="0"/>
    <n v="10"/>
    <n v="172832"/>
    <n v="15030"/>
    <n v="187872"/>
    <n v="0.01"/>
    <n v="0"/>
    <n v="0"/>
    <n v="108"/>
    <n v="0.4829"/>
    <n v="6.6989999999999994E-2"/>
    <n v="3118"/>
    <n v="49.9"/>
    <n v="108.3"/>
    <n v="0"/>
    <n v="19.484000000000002"/>
    <n v="0"/>
    <n v="0"/>
    <n v="5.3227729517969685E-5"/>
    <n v="0.91994549480497356"/>
    <n v="8.0001277465508433E-2"/>
    <n v="0.99994677227048201"/>
  </r>
  <r>
    <x v="9"/>
    <x v="4"/>
    <x v="1"/>
    <x v="0"/>
    <x v="0"/>
    <n v="5"/>
    <n v="85896"/>
    <n v="57267"/>
    <n v="143168"/>
    <n v="0"/>
    <n v="6"/>
    <n v="1"/>
    <n v="115"/>
    <n v="0.4829"/>
    <n v="6.6989999999999994E-2"/>
    <n v="3145"/>
    <n v="50.6"/>
    <n v="108.6"/>
    <n v="115"/>
    <n v="19.484000000000002"/>
    <n v="0"/>
    <n v="0"/>
    <n v="3.4924005364327221E-5"/>
    <n v="0.59996647295485028"/>
    <n v="0.39999860303978541"/>
    <n v="0.99996507599463569"/>
  </r>
  <r>
    <x v="9"/>
    <x v="4"/>
    <x v="1"/>
    <x v="1"/>
    <x v="0"/>
    <n v="15"/>
    <n v="490700"/>
    <n v="66916"/>
    <n v="557631"/>
    <n v="0"/>
    <n v="6"/>
    <n v="1"/>
    <n v="115"/>
    <n v="0.4829"/>
    <n v="6.6989999999999994E-2"/>
    <n v="3145"/>
    <n v="50.6"/>
    <n v="108.6"/>
    <n v="115"/>
    <n v="19.484000000000002"/>
    <n v="0"/>
    <n v="0"/>
    <n v="2.6899508814969038E-5"/>
    <n v="0.87997259836702046"/>
    <n v="0.12000050212416455"/>
    <n v="0.99997310049118504"/>
  </r>
  <r>
    <x v="9"/>
    <x v="4"/>
    <x v="1"/>
    <x v="2"/>
    <x v="0"/>
    <n v="10"/>
    <n v="215999"/>
    <n v="18783"/>
    <n v="234792"/>
    <n v="0"/>
    <n v="6"/>
    <n v="1"/>
    <n v="115"/>
    <n v="0.4829"/>
    <n v="6.6989999999999994E-2"/>
    <n v="3145"/>
    <n v="50.6"/>
    <n v="108.6"/>
    <n v="115"/>
    <n v="19.484000000000002"/>
    <n v="0"/>
    <n v="0"/>
    <n v="4.259088895703431E-5"/>
    <n v="0.91995894238304543"/>
    <n v="7.9998466727997541E-2"/>
    <n v="0.99995740911104303"/>
  </r>
  <r>
    <x v="9"/>
    <x v="4"/>
    <x v="2"/>
    <x v="0"/>
    <x v="0"/>
    <n v="5"/>
    <n v="97296"/>
    <n v="64868"/>
    <n v="162169"/>
    <n v="0"/>
    <n v="12"/>
    <n v="2"/>
    <n v="129"/>
    <n v="0.4829"/>
    <n v="6.6989999999999994E-2"/>
    <n v="3110"/>
    <n v="51.4"/>
    <n v="111.9"/>
    <n v="234"/>
    <n v="19.484000000000002"/>
    <n v="0"/>
    <n v="0"/>
    <n v="3.0832033249264655E-5"/>
    <n v="0.59996670140409081"/>
    <n v="0.40000246656265992"/>
    <n v="0.99996916796675073"/>
  </r>
  <r>
    <x v="9"/>
    <x v="4"/>
    <x v="2"/>
    <x v="1"/>
    <x v="0"/>
    <n v="15"/>
    <n v="577142"/>
    <n v="78703"/>
    <n v="655860"/>
    <n v="0"/>
    <n v="12"/>
    <n v="2"/>
    <n v="129"/>
    <n v="0.4829"/>
    <n v="6.6989999999999994E-2"/>
    <n v="3110"/>
    <n v="51.4"/>
    <n v="111.9"/>
    <n v="234"/>
    <n v="19.484000000000002"/>
    <n v="0"/>
    <n v="0"/>
    <n v="2.2870734607995609E-5"/>
    <n v="0.87997743420852015"/>
    <n v="0.1199996950568719"/>
    <n v="0.99997712926539206"/>
  </r>
  <r>
    <x v="9"/>
    <x v="4"/>
    <x v="2"/>
    <x v="2"/>
    <x v="0"/>
    <n v="10"/>
    <n v="249628"/>
    <n v="21708"/>
    <n v="271346"/>
    <n v="0"/>
    <n v="12"/>
    <n v="2"/>
    <n v="129"/>
    <n v="0.4829"/>
    <n v="6.6989999999999994E-2"/>
    <n v="3110"/>
    <n v="51.4"/>
    <n v="111.9"/>
    <n v="234"/>
    <n v="19.484000000000002"/>
    <n v="0"/>
    <n v="0"/>
    <n v="3.6853316429945534E-5"/>
    <n v="0.91996196737744429"/>
    <n v="8.0001179306125755E-2"/>
    <n v="0.99996314668357"/>
  </r>
  <r>
    <x v="9"/>
    <x v="4"/>
    <x v="3"/>
    <x v="0"/>
    <x v="0"/>
    <n v="5"/>
    <n v="111360"/>
    <n v="74244"/>
    <n v="185609"/>
    <n v="0"/>
    <n v="18"/>
    <n v="3.3"/>
    <n v="138"/>
    <n v="0.4829"/>
    <n v="6.6989999999999994E-2"/>
    <n v="3285"/>
    <n v="52"/>
    <n v="118"/>
    <n v="344"/>
    <n v="19.899999999999999"/>
    <n v="0"/>
    <n v="0"/>
    <n v="2.6938348894719544E-5"/>
    <n v="0.59997090658319374"/>
    <n v="0.40000215506791159"/>
    <n v="0.99997306165110533"/>
  </r>
  <r>
    <x v="9"/>
    <x v="4"/>
    <x v="3"/>
    <x v="1"/>
    <x v="0"/>
    <n v="30"/>
    <n v="650829"/>
    <n v="88754"/>
    <n v="739613"/>
    <n v="0"/>
    <n v="18"/>
    <n v="3.3"/>
    <n v="138"/>
    <n v="0.4829"/>
    <n v="6.6989999999999994E-2"/>
    <n v="3285"/>
    <n v="52"/>
    <n v="118"/>
    <n v="344"/>
    <n v="19.899999999999999"/>
    <n v="25.99"/>
    <n v="0"/>
    <n v="4.0561753241222102E-5"/>
    <n v="0.87995884334104457"/>
    <n v="0.1200005949057142"/>
    <n v="0.99995943824675881"/>
  </r>
  <r>
    <x v="9"/>
    <x v="4"/>
    <x v="3"/>
    <x v="2"/>
    <x v="0"/>
    <n v="17"/>
    <n v="286154"/>
    <n v="24884"/>
    <n v="311055"/>
    <n v="0.01"/>
    <n v="18"/>
    <n v="3.3"/>
    <n v="138"/>
    <n v="0.4829"/>
    <n v="6.6989999999999994E-2"/>
    <n v="3285"/>
    <n v="52"/>
    <n v="118"/>
    <n v="344"/>
    <n v="19.899999999999999"/>
    <n v="19.350000000000001"/>
    <n v="0"/>
    <n v="5.4652714150230669E-5"/>
    <n v="0.91994663323206505"/>
    <n v="7.9998714053784697E-2"/>
    <n v="0.99994534728584972"/>
  </r>
  <r>
    <x v="9"/>
    <x v="4"/>
    <x v="4"/>
    <x v="0"/>
    <x v="0"/>
    <n v="6"/>
    <n v="99575"/>
    <n v="66384"/>
    <n v="165965"/>
    <n v="0"/>
    <n v="25"/>
    <n v="4.0999999999999996"/>
    <n v="146"/>
    <n v="0.48299999999999998"/>
    <n v="6.8000000000000005E-2"/>
    <n v="3299"/>
    <n v="52.6"/>
    <n v="124.9"/>
    <n v="455"/>
    <n v="21"/>
    <n v="6.27"/>
    <n v="0"/>
    <n v="3.6152200765221581E-5"/>
    <n v="0.59997589853282318"/>
    <n v="0.39998794926641157"/>
    <n v="0.99996384779923475"/>
  </r>
  <r>
    <x v="9"/>
    <x v="4"/>
    <x v="4"/>
    <x v="1"/>
    <x v="0"/>
    <n v="67"/>
    <n v="589091"/>
    <n v="80331"/>
    <n v="669489"/>
    <n v="0.01"/>
    <n v="25"/>
    <n v="4.0999999999999996"/>
    <n v="146"/>
    <n v="0.48299999999999998"/>
    <n v="6.8000000000000005E-2"/>
    <n v="3299"/>
    <n v="52.6"/>
    <n v="124.9"/>
    <n v="455"/>
    <n v="21"/>
    <n v="64.69"/>
    <n v="0"/>
    <n v="1.0007632687019502E-4"/>
    <n v="0.87991139510880689"/>
    <n v="0.11998852856432293"/>
    <n v="0.99989992367312985"/>
  </r>
  <r>
    <x v="9"/>
    <x v="4"/>
    <x v="4"/>
    <x v="2"/>
    <x v="0"/>
    <n v="41"/>
    <n v="258400"/>
    <n v="22470"/>
    <n v="280911"/>
    <n v="0.01"/>
    <n v="25"/>
    <n v="4.0999999999999996"/>
    <n v="146"/>
    <n v="0.48299999999999998"/>
    <n v="6.8000000000000005E-2"/>
    <n v="3299"/>
    <n v="52.6"/>
    <n v="124.9"/>
    <n v="455"/>
    <n v="21"/>
    <n v="60.05"/>
    <n v="0"/>
    <n v="1.4595370063828046E-4"/>
    <n v="0.91986429865686992"/>
    <n v="7.9989747642491754E-2"/>
    <n v="0.9998540462993617"/>
  </r>
  <r>
    <x v="9"/>
    <x v="4"/>
    <x v="5"/>
    <x v="0"/>
    <x v="0"/>
    <n v="5"/>
    <n v="94239"/>
    <n v="62826"/>
    <n v="157070"/>
    <n v="0"/>
    <n v="33"/>
    <n v="4.8"/>
    <n v="154"/>
    <n v="0.51300000000000001"/>
    <n v="7.0999999999999994E-2"/>
    <n v="3341"/>
    <n v="53.9"/>
    <n v="130.80000000000001"/>
    <n v="579"/>
    <n v="21.8"/>
    <n v="0"/>
    <n v="0"/>
    <n v="3.1832940727064365E-5"/>
    <n v="0.59998090023556372"/>
    <n v="0.39998726682370916"/>
    <n v="0.99996816705927283"/>
  </r>
  <r>
    <x v="9"/>
    <x v="4"/>
    <x v="5"/>
    <x v="1"/>
    <x v="0"/>
    <n v="62"/>
    <n v="545362"/>
    <n v="74368"/>
    <n v="619792"/>
    <n v="0.01"/>
    <n v="33"/>
    <n v="4.8"/>
    <n v="154"/>
    <n v="0.51300000000000001"/>
    <n v="7.0999999999999994E-2"/>
    <n v="3341"/>
    <n v="53.9"/>
    <n v="130.80000000000001"/>
    <n v="579"/>
    <n v="21.8"/>
    <n v="60.48"/>
    <n v="0"/>
    <n v="1.0003355964581666E-4"/>
    <n v="0.87991132508970749"/>
    <n v="0.11998864135064667"/>
    <n v="0.99989996644035417"/>
  </r>
  <r>
    <x v="9"/>
    <x v="4"/>
    <x v="5"/>
    <x v="2"/>
    <x v="0"/>
    <n v="38"/>
    <n v="238835"/>
    <n v="20768"/>
    <n v="259641"/>
    <n v="0.01"/>
    <n v="33"/>
    <n v="4.8"/>
    <n v="154"/>
    <n v="0.51300000000000001"/>
    <n v="7.0999999999999994E-2"/>
    <n v="3341"/>
    <n v="53.9"/>
    <n v="130.80000000000001"/>
    <n v="579"/>
    <n v="21.8"/>
    <n v="56.05"/>
    <n v="0"/>
    <n v="1.463559299186184E-4"/>
    <n v="0.91986627689771649"/>
    <n v="7.9987367172364918E-2"/>
    <n v="0.99985364407008137"/>
  </r>
  <r>
    <x v="9"/>
    <x v="4"/>
    <x v="6"/>
    <x v="0"/>
    <x v="0"/>
    <n v="11"/>
    <n v="93041"/>
    <n v="62027"/>
    <n v="155079"/>
    <n v="0.01"/>
    <n v="38"/>
    <n v="5.9"/>
    <n v="170"/>
    <n v="0.55300000000000005"/>
    <n v="7.1999999999999995E-2"/>
    <n v="3554"/>
    <n v="54.3"/>
    <n v="137.19999999999999"/>
    <n v="686"/>
    <n v="24.6"/>
    <n v="30.06"/>
    <n v="0"/>
    <n v="7.0931589705891841E-5"/>
    <n v="0.5999587307114439"/>
    <n v="0.39997033769885026"/>
    <n v="0.99992906841029416"/>
  </r>
  <r>
    <x v="9"/>
    <x v="4"/>
    <x v="6"/>
    <x v="1"/>
    <x v="0"/>
    <n v="121"/>
    <n v="533505"/>
    <n v="72751"/>
    <n v="606377"/>
    <n v="0.02"/>
    <n v="38"/>
    <n v="5.9"/>
    <n v="170"/>
    <n v="0.55300000000000005"/>
    <n v="7.1999999999999995E-2"/>
    <n v="3554"/>
    <n v="54.3"/>
    <n v="137.19999999999999"/>
    <n v="686"/>
    <n v="24.6"/>
    <n v="59.18"/>
    <n v="0"/>
    <n v="1.9954582710096194E-4"/>
    <n v="0.87982393791321245"/>
    <n v="0.11997651625968662"/>
    <n v="0.99980045417289909"/>
  </r>
  <r>
    <x v="9"/>
    <x v="4"/>
    <x v="6"/>
    <x v="2"/>
    <x v="0"/>
    <n v="75"/>
    <n v="236579"/>
    <n v="20572"/>
    <n v="257226"/>
    <n v="0.03"/>
    <n v="38"/>
    <n v="5.9"/>
    <n v="170"/>
    <n v="0.55300000000000005"/>
    <n v="7.1999999999999995E-2"/>
    <n v="3554"/>
    <n v="54.3"/>
    <n v="137.19999999999999"/>
    <n v="686"/>
    <n v="24.6"/>
    <n v="64.010000000000005"/>
    <n v="0"/>
    <n v="2.9157239159338481E-4"/>
    <n v="0.9197320644102851"/>
    <n v="7.99763631981215E-2"/>
    <n v="0.99970842760840661"/>
  </r>
  <r>
    <x v="9"/>
    <x v="4"/>
    <x v="7"/>
    <x v="0"/>
    <x v="0"/>
    <n v="11"/>
    <n v="96006"/>
    <n v="64004"/>
    <n v="160021"/>
    <n v="0.01"/>
    <n v="44"/>
    <n v="7.4"/>
    <n v="192"/>
    <n v="0.59699999999999998"/>
    <n v="7.4999999999999997E-2"/>
    <n v="3719"/>
    <n v="55.2"/>
    <n v="143.9"/>
    <n v="797"/>
    <n v="26.3"/>
    <n v="22.39"/>
    <n v="0"/>
    <n v="6.8740977746670746E-5"/>
    <n v="0.59995875541335197"/>
    <n v="0.39997250360890135"/>
    <n v="0.99993125902225333"/>
  </r>
  <r>
    <x v="9"/>
    <x v="4"/>
    <x v="7"/>
    <x v="1"/>
    <x v="0"/>
    <n v="132"/>
    <n v="580963"/>
    <n v="79222"/>
    <n v="660317"/>
    <n v="0.02"/>
    <n v="44"/>
    <n v="7.4"/>
    <n v="192"/>
    <n v="0.59699999999999998"/>
    <n v="7.4999999999999997E-2"/>
    <n v="3719"/>
    <n v="55.2"/>
    <n v="143.9"/>
    <n v="797"/>
    <n v="26.3"/>
    <n v="9.09"/>
    <n v="0"/>
    <n v="1.9990398550998989E-4"/>
    <n v="0.87982438737757773"/>
    <n v="0.11997570863691227"/>
    <n v="0.99980009601449005"/>
  </r>
  <r>
    <x v="9"/>
    <x v="4"/>
    <x v="7"/>
    <x v="2"/>
    <x v="0"/>
    <n v="78"/>
    <n v="246464"/>
    <n v="21432"/>
    <n v="267974"/>
    <n v="0.03"/>
    <n v="44"/>
    <n v="7.4"/>
    <n v="192"/>
    <n v="0.59699999999999998"/>
    <n v="7.4999999999999997E-2"/>
    <n v="3719"/>
    <n v="55.2"/>
    <n v="143.9"/>
    <n v="797"/>
    <n v="26.3"/>
    <n v="23.91"/>
    <n v="0"/>
    <n v="2.9107301454618732E-4"/>
    <n v="0.91973101868091678"/>
    <n v="7.9977908304537007E-2"/>
    <n v="0.99970892698545377"/>
  </r>
  <r>
    <x v="9"/>
    <x v="4"/>
    <x v="8"/>
    <x v="0"/>
    <x v="0"/>
    <n v="17"/>
    <n v="95534"/>
    <n v="63689"/>
    <n v="159240"/>
    <n v="0.01"/>
    <n v="49"/>
    <n v="8.6999999999999993"/>
    <n v="239"/>
    <n v="0.64700000000000002"/>
    <n v="7.4999999999999997E-2"/>
    <n v="3880"/>
    <n v="55.4"/>
    <n v="150.5"/>
    <n v="909"/>
    <n v="26.6"/>
    <n v="50.37"/>
    <n v="0"/>
    <n v="1.0675709620698317E-4"/>
    <n v="0.59993720170811349"/>
    <n v="0.39995604119567946"/>
    <n v="0.999893242903793"/>
  </r>
  <r>
    <x v="9"/>
    <x v="4"/>
    <x v="8"/>
    <x v="1"/>
    <x v="0"/>
    <n v="194"/>
    <n v="569055"/>
    <n v="77598"/>
    <n v="646847"/>
    <n v="0.03"/>
    <n v="49"/>
    <n v="8.6999999999999993"/>
    <n v="239"/>
    <n v="0.64700000000000002"/>
    <n v="7.4999999999999997E-2"/>
    <n v="3880"/>
    <n v="55.4"/>
    <n v="150.5"/>
    <n v="909"/>
    <n v="26.6"/>
    <n v="46.97"/>
    <n v="0"/>
    <n v="2.9991636352955179E-4"/>
    <n v="0.87973663014592318"/>
    <n v="0.11996345349054723"/>
    <n v="0.99970008363647045"/>
  </r>
  <r>
    <x v="9"/>
    <x v="4"/>
    <x v="8"/>
    <x v="2"/>
    <x v="0"/>
    <n v="116"/>
    <n v="245795"/>
    <n v="21374"/>
    <n v="267285"/>
    <n v="0.04"/>
    <n v="49"/>
    <n v="8.6999999999999993"/>
    <n v="239"/>
    <n v="0.64700000000000002"/>
    <n v="7.4999999999999997E-2"/>
    <n v="3880"/>
    <n v="55.4"/>
    <n v="150.5"/>
    <n v="909"/>
    <n v="26.6"/>
    <n v="45.06"/>
    <n v="0"/>
    <n v="4.3399367716108272E-4"/>
    <n v="0.91959892998110626"/>
    <n v="7.9967076341732612E-2"/>
    <n v="0.99956600632283887"/>
  </r>
  <r>
    <x v="9"/>
    <x v="4"/>
    <x v="9"/>
    <x v="0"/>
    <x v="0"/>
    <n v="41"/>
    <n v="88852"/>
    <n v="59235"/>
    <n v="148128"/>
    <n v="0.03"/>
    <n v="131"/>
    <n v="9.8000000000000007"/>
    <n v="273"/>
    <n v="0.71"/>
    <n v="7.8E-2"/>
    <n v="4059"/>
    <n v="56"/>
    <n v="145.30000000000001"/>
    <n v="1043"/>
    <n v="30.2"/>
    <n v="55.05"/>
    <n v="0"/>
    <n v="2.7678764311946422E-4"/>
    <n v="0.59983257723050332"/>
    <n v="0.39989063512637718"/>
    <n v="0.99972321235688044"/>
  </r>
  <r>
    <x v="9"/>
    <x v="4"/>
    <x v="9"/>
    <x v="1"/>
    <x v="0"/>
    <n v="468"/>
    <n v="514464"/>
    <n v="70154"/>
    <n v="585086"/>
    <n v="0.08"/>
    <n v="131"/>
    <n v="9.8000000000000007"/>
    <n v="273"/>
    <n v="0.71"/>
    <n v="7.8E-2"/>
    <n v="4059"/>
    <n v="56"/>
    <n v="145.30000000000001"/>
    <n v="1043"/>
    <n v="30.2"/>
    <n v="141.24"/>
    <n v="0"/>
    <n v="7.9988241044906224E-4"/>
    <n v="0.87929637694287677"/>
    <n v="0.11990374064667417"/>
    <n v="0.99920011758955096"/>
  </r>
  <r>
    <x v="9"/>
    <x v="4"/>
    <x v="9"/>
    <x v="2"/>
    <x v="0"/>
    <n v="293"/>
    <n v="232114"/>
    <n v="20184"/>
    <n v="252591"/>
    <n v="0.12"/>
    <n v="131"/>
    <n v="9.8000000000000007"/>
    <n v="273"/>
    <n v="0.71"/>
    <n v="7.8E-2"/>
    <n v="4059"/>
    <n v="56"/>
    <n v="145.30000000000001"/>
    <n v="1043"/>
    <n v="30.2"/>
    <n v="152.59"/>
    <n v="0"/>
    <n v="1.1599779881310101E-3"/>
    <n v="0.91893218681584066"/>
    <n v="7.9907835196028357E-2"/>
    <n v="0.99884002201186906"/>
  </r>
  <r>
    <x v="9"/>
    <x v="4"/>
    <x v="10"/>
    <x v="0"/>
    <x v="0"/>
    <n v="25"/>
    <n v="47605"/>
    <n v="31737"/>
    <n v="79367"/>
    <n v="0.03"/>
    <n v="195"/>
    <n v="13"/>
    <n v="294"/>
    <n v="0.77700000000000002"/>
    <n v="7.9000000000000001E-2"/>
    <n v="4376"/>
    <n v="56.6"/>
    <n v="141.1"/>
    <n v="1143"/>
    <n v="32.1"/>
    <n v="31.48"/>
    <n v="0"/>
    <n v="3.1499237718447213E-4"/>
    <n v="0.59980848463467185"/>
    <n v="0.39987652298814369"/>
    <n v="0.99968500762281554"/>
  </r>
  <r>
    <x v="9"/>
    <x v="4"/>
    <x v="10"/>
    <x v="1"/>
    <x v="0"/>
    <n v="287"/>
    <n v="280518"/>
    <n v="38253"/>
    <n v="319058"/>
    <n v="0.09"/>
    <n v="195"/>
    <n v="13"/>
    <n v="294"/>
    <n v="0.77700000000000002"/>
    <n v="7.9000000000000001E-2"/>
    <n v="4376"/>
    <n v="56.6"/>
    <n v="141.1"/>
    <n v="1143"/>
    <n v="32.1"/>
    <n v="-38.68"/>
    <n v="0"/>
    <n v="8.9952297074513102E-4"/>
    <n v="0.8792069153570824"/>
    <n v="0.11989356167217245"/>
    <n v="0.99910047702925486"/>
  </r>
  <r>
    <x v="9"/>
    <x v="4"/>
    <x v="10"/>
    <x v="2"/>
    <x v="0"/>
    <n v="173"/>
    <n v="121849"/>
    <n v="10596"/>
    <n v="132618"/>
    <n v="0.13"/>
    <n v="195"/>
    <n v="13"/>
    <n v="294"/>
    <n v="0.77700000000000002"/>
    <n v="7.9000000000000001E-2"/>
    <n v="4376"/>
    <n v="56.6"/>
    <n v="141.1"/>
    <n v="1143"/>
    <n v="32.1"/>
    <n v="-40.96"/>
    <n v="0"/>
    <n v="1.3044986351777284E-3"/>
    <n v="0.91879684507382109"/>
    <n v="7.9898656291001222E-2"/>
    <n v="0.99869550136482232"/>
  </r>
  <r>
    <x v="9"/>
    <x v="4"/>
    <x v="11"/>
    <x v="0"/>
    <x v="0"/>
    <n v="108"/>
    <n v="80588"/>
    <n v="53726"/>
    <n v="134422"/>
    <n v="0.08"/>
    <n v="488"/>
    <n v="15.5"/>
    <n v="334"/>
    <n v="0.85"/>
    <n v="8.1000000000000003E-2"/>
    <n v="4630"/>
    <n v="57.1"/>
    <n v="138.1"/>
    <n v="1284"/>
    <n v="34.6"/>
    <n v="85.21"/>
    <n v="0"/>
    <n v="8.0343991310946128E-4"/>
    <n v="0.5995149603487524"/>
    <n v="0.3996815997381381"/>
    <n v="0.99919656008689051"/>
  </r>
  <r>
    <x v="9"/>
    <x v="4"/>
    <x v="11"/>
    <x v="1"/>
    <x v="0"/>
    <n v="1226"/>
    <n v="468007"/>
    <n v="63819"/>
    <n v="533052"/>
    <n v="0.23"/>
    <n v="488"/>
    <n v="15.5"/>
    <n v="334"/>
    <n v="0.85"/>
    <n v="8.1000000000000003E-2"/>
    <n v="4630"/>
    <n v="57.1"/>
    <n v="138.1"/>
    <n v="1284"/>
    <n v="34.6"/>
    <n v="300"/>
    <n v="0"/>
    <n v="2.2999632306041438E-3"/>
    <n v="0.87797625747581853"/>
    <n v="0.11972377929357736"/>
    <n v="0.99770003676939589"/>
  </r>
  <r>
    <x v="9"/>
    <x v="4"/>
    <x v="11"/>
    <x v="2"/>
    <x v="0"/>
    <n v="751"/>
    <n v="206514"/>
    <n v="17958"/>
    <n v="225223"/>
    <n v="0.33"/>
    <n v="488"/>
    <n v="15.5"/>
    <n v="334"/>
    <n v="0.85"/>
    <n v="8.1000000000000003E-2"/>
    <n v="4630"/>
    <n v="57.1"/>
    <n v="138.1"/>
    <n v="1284"/>
    <n v="34.6"/>
    <n v="300"/>
    <n v="0"/>
    <n v="3.3344729445926925E-3"/>
    <n v="0.91693121928044652"/>
    <n v="7.9734307774960822E-2"/>
    <n v="0.99666552705540734"/>
  </r>
  <r>
    <x v="9"/>
    <x v="4"/>
    <x v="12"/>
    <x v="0"/>
    <x v="0"/>
    <n v="511"/>
    <n v="91957"/>
    <n v="61304"/>
    <n v="153772"/>
    <n v="0.33"/>
    <n v="1453"/>
    <n v="19.600000000000001"/>
    <n v="359"/>
    <n v="0.89700000000000002"/>
    <n v="8.5000000000000006E-2"/>
    <n v="4808"/>
    <n v="57.4"/>
    <n v="144.1"/>
    <n v="1389"/>
    <n v="39.700000000000003"/>
    <n v="300"/>
    <n v="0"/>
    <n v="3.3231017350362877E-3"/>
    <n v="0.59800874021278261"/>
    <n v="0.39866815805218114"/>
    <n v="0.99667689826496375"/>
  </r>
  <r>
    <x v="9"/>
    <x v="4"/>
    <x v="12"/>
    <x v="1"/>
    <x v="0"/>
    <n v="5821"/>
    <n v="534066"/>
    <n v="72827"/>
    <n v="612714"/>
    <n v="0.95"/>
    <n v="1453"/>
    <n v="19.600000000000001"/>
    <n v="359"/>
    <n v="0.89700000000000002"/>
    <n v="8.5000000000000006E-2"/>
    <n v="4808"/>
    <n v="57.4"/>
    <n v="144.1"/>
    <n v="1389"/>
    <n v="39.700000000000003"/>
    <n v="300"/>
    <n v="0"/>
    <n v="9.5003541619744277E-3"/>
    <n v="0.87163994947071555"/>
    <n v="0.11885969636731003"/>
    <n v="0.99049964583802552"/>
  </r>
  <r>
    <x v="9"/>
    <x v="4"/>
    <x v="12"/>
    <x v="2"/>
    <x v="0"/>
    <n v="3500"/>
    <n v="230524"/>
    <n v="20046"/>
    <n v="254070"/>
    <n v="1.38"/>
    <n v="1453"/>
    <n v="19.600000000000001"/>
    <n v="359"/>
    <n v="0.89700000000000002"/>
    <n v="8.5000000000000006E-2"/>
    <n v="4808"/>
    <n v="57.4"/>
    <n v="144.1"/>
    <n v="1389"/>
    <n v="39.700000000000003"/>
    <n v="300"/>
    <n v="0"/>
    <n v="1.3775731097728972E-2"/>
    <n v="0.90732475302082105"/>
    <n v="7.889951588145E-2"/>
    <n v="0.98622426890227111"/>
  </r>
  <r>
    <x v="9"/>
    <x v="4"/>
    <x v="13"/>
    <x v="0"/>
    <x v="0"/>
    <n v="905"/>
    <n v="91286"/>
    <n v="60858"/>
    <n v="153049"/>
    <n v="0.59"/>
    <n v="2818"/>
    <n v="21.7"/>
    <n v="384"/>
    <n v="0.91700000000000004"/>
    <n v="8.6999999999999994E-2"/>
    <n v="4960"/>
    <n v="58.2"/>
    <n v="148.5"/>
    <n v="1526"/>
    <n v="41.6"/>
    <n v="77.099999999999994"/>
    <n v="0"/>
    <n v="5.9131389293624916E-3"/>
    <n v="0.5964495031003143"/>
    <n v="0.39763735797032324"/>
    <n v="0.99408686107063748"/>
  </r>
  <r>
    <x v="9"/>
    <x v="4"/>
    <x v="13"/>
    <x v="1"/>
    <x v="0"/>
    <n v="10302"/>
    <n v="527358"/>
    <n v="71912"/>
    <n v="609572"/>
    <n v="1.69"/>
    <n v="2818"/>
    <n v="21.7"/>
    <n v="384"/>
    <n v="0.91700000000000004"/>
    <n v="8.6999999999999994E-2"/>
    <n v="4960"/>
    <n v="58.2"/>
    <n v="148.5"/>
    <n v="1526"/>
    <n v="41.6"/>
    <n v="76.98"/>
    <n v="0"/>
    <n v="1.6900382563503572E-2"/>
    <n v="0.86512831954223623"/>
    <n v="0.11797129789426024"/>
    <n v="0.98309961743649643"/>
  </r>
  <r>
    <x v="9"/>
    <x v="4"/>
    <x v="13"/>
    <x v="2"/>
    <x v="0"/>
    <n v="6052"/>
    <n v="221660"/>
    <n v="19275"/>
    <n v="246987"/>
    <n v="2.4500000000000002"/>
    <n v="2818"/>
    <n v="21.7"/>
    <n v="384"/>
    <n v="0.91700000000000004"/>
    <n v="8.6999999999999994E-2"/>
    <n v="4960"/>
    <n v="58.2"/>
    <n v="148.5"/>
    <n v="1526"/>
    <n v="41.6"/>
    <n v="72.91"/>
    <n v="0"/>
    <n v="2.450331393960006E-2"/>
    <n v="0.89745614141634988"/>
    <n v="7.8040544644050094E-2"/>
    <n v="0.97549668606039996"/>
  </r>
  <r>
    <x v="9"/>
    <x v="4"/>
    <x v="14"/>
    <x v="0"/>
    <x v="0"/>
    <n v="1517"/>
    <n v="92308"/>
    <n v="61539"/>
    <n v="155364"/>
    <n v="0.98"/>
    <n v="6436"/>
    <n v="25.6"/>
    <n v="406"/>
    <n v="0.88700000000000001"/>
    <n v="8.7999999999999995E-2"/>
    <n v="5087"/>
    <n v="58.8"/>
    <n v="151.1"/>
    <n v="1470"/>
    <n v="44.7"/>
    <n v="67.62"/>
    <n v="0"/>
    <n v="9.7641667310316427E-3"/>
    <n v="0.59414021266187789"/>
    <n v="0.39609562060709047"/>
    <n v="0.99023583326896836"/>
  </r>
  <r>
    <x v="9"/>
    <x v="4"/>
    <x v="14"/>
    <x v="1"/>
    <x v="0"/>
    <n v="17555"/>
    <n v="538261"/>
    <n v="73399"/>
    <n v="629215"/>
    <n v="2.79"/>
    <n v="6436"/>
    <n v="25.6"/>
    <n v="406"/>
    <n v="0.88700000000000001"/>
    <n v="8.7999999999999995E-2"/>
    <n v="5087"/>
    <n v="58.8"/>
    <n v="151.1"/>
    <n v="1470"/>
    <n v="44.7"/>
    <n v="70.400000000000006"/>
    <n v="0"/>
    <n v="2.7899843455734527E-2"/>
    <n v="0.85544845561533023"/>
    <n v="0.11665170092893526"/>
    <n v="0.97210015654426551"/>
  </r>
  <r>
    <x v="9"/>
    <x v="4"/>
    <x v="14"/>
    <x v="2"/>
    <x v="0"/>
    <n v="10544"/>
    <n v="230081"/>
    <n v="20007"/>
    <n v="260632"/>
    <n v="4.05"/>
    <n v="6436"/>
    <n v="25.6"/>
    <n v="406"/>
    <n v="0.88700000000000001"/>
    <n v="8.7999999999999995E-2"/>
    <n v="5087"/>
    <n v="58.8"/>
    <n v="151.1"/>
    <n v="1470"/>
    <n v="44.7"/>
    <n v="74.22"/>
    <n v="0"/>
    <n v="4.0455508149421407E-2"/>
    <n v="0.88278108597562843"/>
    <n v="7.6763405874950119E-2"/>
    <n v="0.95954449185057855"/>
  </r>
  <r>
    <x v="9"/>
    <x v="4"/>
    <x v="15"/>
    <x v="0"/>
    <x v="0"/>
    <n v="2166"/>
    <n v="93907"/>
    <n v="62605"/>
    <n v="158678"/>
    <n v="1.37"/>
    <n v="9977"/>
    <n v="29.7"/>
    <n v="429"/>
    <n v="0.85"/>
    <n v="8.5999999999999993E-2"/>
    <n v="5253"/>
    <n v="59.1"/>
    <n v="154.69999999999999"/>
    <n v="1506"/>
    <n v="48.7"/>
    <n v="42.78"/>
    <n v="0"/>
    <n v="1.365028548380998E-2"/>
    <n v="0.59180856829554196"/>
    <n v="0.39454114622064812"/>
    <n v="0.98634971451619013"/>
  </r>
  <r>
    <x v="9"/>
    <x v="4"/>
    <x v="15"/>
    <x v="1"/>
    <x v="0"/>
    <n v="25097"/>
    <n v="544205"/>
    <n v="74210"/>
    <n v="643512"/>
    <n v="3.9"/>
    <n v="9977"/>
    <n v="29.7"/>
    <n v="429"/>
    <n v="0.85"/>
    <n v="8.5999999999999993E-2"/>
    <n v="5253"/>
    <n v="59.1"/>
    <n v="154.69999999999999"/>
    <n v="1506"/>
    <n v="48.7"/>
    <n v="42.96"/>
    <n v="0"/>
    <n v="3.9000049727122413E-2"/>
    <n v="0.84567964544561713"/>
    <n v="0.11532030482726041"/>
    <n v="0.96099995027287755"/>
  </r>
  <r>
    <x v="9"/>
    <x v="4"/>
    <x v="15"/>
    <x v="2"/>
    <x v="0"/>
    <n v="14956"/>
    <n v="229559"/>
    <n v="19962"/>
    <n v="264477"/>
    <n v="5.65"/>
    <n v="9977"/>
    <n v="29.7"/>
    <n v="429"/>
    <n v="0.85"/>
    <n v="8.5999999999999993E-2"/>
    <n v="5253"/>
    <n v="59.1"/>
    <n v="154.69999999999999"/>
    <n v="1506"/>
    <n v="48.7"/>
    <n v="41.84"/>
    <n v="0"/>
    <n v="5.6549340774434069E-2"/>
    <n v="0.86797339655244121"/>
    <n v="7.5477262673124698E-2"/>
    <n v="0.94345065922556592"/>
  </r>
  <r>
    <x v="10"/>
    <x v="1"/>
    <x v="0"/>
    <x v="0"/>
    <x v="0"/>
    <n v="7"/>
    <n v="173469"/>
    <n v="115650"/>
    <n v="289126"/>
    <n v="0"/>
    <n v="47"/>
    <n v="2.1"/>
    <n v="123"/>
    <n v="1.48"/>
    <n v="0.22600000000000001"/>
    <n v="35991"/>
    <n v="68.5"/>
    <n v="110.6"/>
    <n v="0"/>
    <n v="49.7"/>
    <n v="0"/>
    <n v="0"/>
    <n v="2.4210897670911644E-5"/>
    <n v="0.59997717258219596"/>
    <n v="0.39999861652013308"/>
    <n v="0.99997578910232909"/>
  </r>
  <r>
    <x v="10"/>
    <x v="1"/>
    <x v="0"/>
    <x v="1"/>
    <x v="0"/>
    <n v="102"/>
    <n v="1050397"/>
    <n v="143250"/>
    <n v="1193749"/>
    <n v="0.01"/>
    <n v="47"/>
    <n v="2.1"/>
    <n v="123"/>
    <n v="1.48"/>
    <n v="0.22600000000000001"/>
    <n v="35991"/>
    <n v="68.5"/>
    <n v="110.6"/>
    <n v="0"/>
    <n v="49.7"/>
    <n v="0"/>
    <n v="0"/>
    <n v="8.5445097755055711E-5"/>
    <n v="0.8799144543786005"/>
    <n v="0.12000010052364442"/>
    <n v="0.9999145549022449"/>
  </r>
  <r>
    <x v="10"/>
    <x v="1"/>
    <x v="0"/>
    <x v="2"/>
    <x v="0"/>
    <n v="54"/>
    <n v="448869"/>
    <n v="39037"/>
    <n v="487960"/>
    <n v="0.01"/>
    <n v="47"/>
    <n v="2.1"/>
    <n v="123"/>
    <n v="1.48"/>
    <n v="0.22600000000000001"/>
    <n v="35991"/>
    <n v="68.5"/>
    <n v="110.6"/>
    <n v="0"/>
    <n v="49.7"/>
    <n v="0"/>
    <n v="0"/>
    <n v="1.106648085908681E-4"/>
    <n v="0.91988892532174771"/>
    <n v="8.0000409869661449E-2"/>
    <n v="0.9998893351914091"/>
  </r>
  <r>
    <x v="10"/>
    <x v="1"/>
    <x v="1"/>
    <x v="0"/>
    <x v="0"/>
    <n v="18"/>
    <n v="155450"/>
    <n v="103634"/>
    <n v="259102"/>
    <n v="0.01"/>
    <n v="209"/>
    <n v="2.7"/>
    <n v="130"/>
    <n v="1.5129999999999999"/>
    <n v="0.22700000000000001"/>
    <n v="33736"/>
    <n v="68.8"/>
    <n v="107.6"/>
    <n v="664"/>
    <n v="51.4"/>
    <n v="157.13999999999999"/>
    <n v="0"/>
    <n v="6.9470710376608446E-5"/>
    <n v="0.59995677378021006"/>
    <n v="0.39997375550941328"/>
    <n v="0.99993052928962334"/>
  </r>
  <r>
    <x v="10"/>
    <x v="1"/>
    <x v="1"/>
    <x v="1"/>
    <x v="0"/>
    <n v="207"/>
    <n v="909862"/>
    <n v="124072"/>
    <n v="1034141"/>
    <n v="0.02"/>
    <n v="209"/>
    <n v="2.7"/>
    <n v="130"/>
    <n v="1.5129999999999999"/>
    <n v="0.22700000000000001"/>
    <n v="33736"/>
    <n v="68.8"/>
    <n v="107.6"/>
    <n v="664"/>
    <n v="51.4"/>
    <n v="102.94"/>
    <n v="0"/>
    <n v="2.0016612821655849E-4"/>
    <n v="0.87982393116605961"/>
    <n v="0.11997590270572388"/>
    <n v="0.99979983387178351"/>
  </r>
  <r>
    <x v="10"/>
    <x v="1"/>
    <x v="1"/>
    <x v="2"/>
    <x v="0"/>
    <n v="122"/>
    <n v="386672"/>
    <n v="33624"/>
    <n v="420418"/>
    <n v="0.03"/>
    <n v="209"/>
    <n v="2.7"/>
    <n v="130"/>
    <n v="1.5129999999999999"/>
    <n v="0.22700000000000001"/>
    <n v="33736"/>
    <n v="68.8"/>
    <n v="107.6"/>
    <n v="664"/>
    <n v="51.4"/>
    <n v="125.93"/>
    <n v="0"/>
    <n v="2.9018738493594468E-4"/>
    <n v="0.91973226645861972"/>
    <n v="7.9977546156444299E-2"/>
    <n v="0.99970981261506398"/>
  </r>
  <r>
    <x v="10"/>
    <x v="1"/>
    <x v="2"/>
    <x v="0"/>
    <x v="0"/>
    <n v="24"/>
    <n v="136301"/>
    <n v="90868"/>
    <n v="227193"/>
    <n v="0.01"/>
    <n v="343"/>
    <n v="3.3"/>
    <n v="146"/>
    <n v="1.5269999999999999"/>
    <n v="0.23100000000000001"/>
    <n v="33628"/>
    <n v="68.400000000000006"/>
    <n v="105.7"/>
    <n v="1327"/>
    <n v="53"/>
    <n v="85.16"/>
    <n v="0"/>
    <n v="1.056370574797639E-4"/>
    <n v="0.59993485714788752"/>
    <n v="0.39995950579463274"/>
    <n v="0.99989436294252032"/>
  </r>
  <r>
    <x v="10"/>
    <x v="1"/>
    <x v="2"/>
    <x v="1"/>
    <x v="0"/>
    <n v="271"/>
    <n v="796079"/>
    <n v="108556"/>
    <n v="904906"/>
    <n v="0.03"/>
    <n v="343"/>
    <n v="3.3"/>
    <n v="146"/>
    <n v="1.5269999999999999"/>
    <n v="0.23100000000000001"/>
    <n v="33628"/>
    <n v="68.400000000000006"/>
    <n v="105.7"/>
    <n v="1327"/>
    <n v="53"/>
    <n v="30.92"/>
    <n v="0"/>
    <n v="2.9947861987874983E-4"/>
    <n v="0.87973667983193837"/>
    <n v="0.1199638415481829"/>
    <n v="0.99970052138012133"/>
  </r>
  <r>
    <x v="10"/>
    <x v="1"/>
    <x v="2"/>
    <x v="2"/>
    <x v="0"/>
    <n v="166"/>
    <n v="350698"/>
    <n v="30496"/>
    <n v="381360"/>
    <n v="0.04"/>
    <n v="343"/>
    <n v="3.3"/>
    <n v="146"/>
    <n v="1.5269999999999999"/>
    <n v="0.23100000000000001"/>
    <n v="33628"/>
    <n v="68.400000000000006"/>
    <n v="105.7"/>
    <n v="1327"/>
    <n v="53"/>
    <n v="36.07"/>
    <n v="0"/>
    <n v="4.3528424585693309E-4"/>
    <n v="0.91959827984057063"/>
    <n v="7.9966435913572484E-2"/>
    <n v="0.99956471575414307"/>
  </r>
  <r>
    <x v="10"/>
    <x v="1"/>
    <x v="3"/>
    <x v="0"/>
    <x v="0"/>
    <n v="54"/>
    <n v="114655"/>
    <n v="76437"/>
    <n v="191146"/>
    <n v="0.03"/>
    <n v="517"/>
    <n v="3.7"/>
    <n v="153"/>
    <n v="1.53"/>
    <n v="0.23899999999999999"/>
    <n v="33153"/>
    <n v="68.8"/>
    <n v="105.1"/>
    <n v="2021"/>
    <n v="54.6"/>
    <n v="97.59"/>
    <n v="0"/>
    <n v="2.8250656566185012E-4"/>
    <n v="0.59982944973998931"/>
    <n v="0.39988804369434883"/>
    <n v="0.99971749343433813"/>
  </r>
  <r>
    <x v="10"/>
    <x v="1"/>
    <x v="3"/>
    <x v="1"/>
    <x v="0"/>
    <n v="605"/>
    <n v="664462"/>
    <n v="90609"/>
    <n v="755676"/>
    <n v="0.08"/>
    <n v="517"/>
    <n v="3.7"/>
    <n v="153"/>
    <n v="1.53"/>
    <n v="0.23899999999999999"/>
    <n v="33153"/>
    <n v="68.8"/>
    <n v="105.1"/>
    <n v="2021"/>
    <n v="54.6"/>
    <n v="123.25"/>
    <n v="0"/>
    <n v="8.0060766783648018E-4"/>
    <n v="0.87929483005944342"/>
    <n v="0.11990456227272006"/>
    <n v="0.99919939233216348"/>
  </r>
  <r>
    <x v="10"/>
    <x v="1"/>
    <x v="3"/>
    <x v="2"/>
    <x v="0"/>
    <n v="379"/>
    <n v="300107"/>
    <n v="26096"/>
    <n v="326582"/>
    <n v="0.12"/>
    <n v="517"/>
    <n v="3.7"/>
    <n v="153"/>
    <n v="1.53"/>
    <n v="0.23899999999999999"/>
    <n v="33153"/>
    <n v="68.8"/>
    <n v="105.1"/>
    <n v="2021"/>
    <n v="54.6"/>
    <n v="128.31"/>
    <n v="0"/>
    <n v="1.1605048655467846E-3"/>
    <n v="0.91893307040804451"/>
    <n v="7.9906424726408687E-2"/>
    <n v="0.99883949513445325"/>
  </r>
  <r>
    <x v="10"/>
    <x v="1"/>
    <x v="4"/>
    <x v="0"/>
    <x v="0"/>
    <n v="76"/>
    <n v="129831"/>
    <n v="86554"/>
    <n v="216461"/>
    <n v="0.04"/>
    <n v="1246"/>
    <n v="4.4000000000000004"/>
    <n v="154"/>
    <n v="1.5469999999999999"/>
    <n v="0.24399999999999999"/>
    <n v="31584"/>
    <n v="68.900000000000006"/>
    <n v="101.7"/>
    <n v="2613"/>
    <n v="56.4"/>
    <n v="61.63"/>
    <n v="0"/>
    <n v="3.5110250807304783E-4"/>
    <n v="0.59978933849515614"/>
    <n v="0.39985955899677078"/>
    <n v="0.99964889749192687"/>
  </r>
  <r>
    <x v="10"/>
    <x v="1"/>
    <x v="4"/>
    <x v="1"/>
    <x v="0"/>
    <n v="867"/>
    <n v="762097"/>
    <n v="103922"/>
    <n v="866886"/>
    <n v="0.1"/>
    <n v="1246"/>
    <n v="4.4000000000000004"/>
    <n v="154"/>
    <n v="1.5469999999999999"/>
    <n v="0.24399999999999999"/>
    <n v="31584"/>
    <n v="68.900000000000006"/>
    <n v="101.7"/>
    <n v="2613"/>
    <n v="56.4"/>
    <n v="43.31"/>
    <n v="0"/>
    <n v="1.000131505180612E-3"/>
    <n v="0.87912020727062146"/>
    <n v="0.11987966122419788"/>
    <n v="0.99899986849481937"/>
  </r>
  <r>
    <x v="10"/>
    <x v="1"/>
    <x v="4"/>
    <x v="2"/>
    <x v="0"/>
    <n v="525"/>
    <n v="332562"/>
    <n v="28918"/>
    <n v="362005"/>
    <n v="0.15"/>
    <n v="1246"/>
    <n v="4.4000000000000004"/>
    <n v="154"/>
    <n v="1.5469999999999999"/>
    <n v="0.24399999999999999"/>
    <n v="31584"/>
    <n v="68.900000000000006"/>
    <n v="101.7"/>
    <n v="2613"/>
    <n v="56.4"/>
    <n v="38.520000000000003"/>
    <n v="0"/>
    <n v="1.4502562119307744E-3"/>
    <n v="0.91866686924213758"/>
    <n v="7.9882874545931681E-2"/>
    <n v="0.99854974378806927"/>
  </r>
  <r>
    <x v="10"/>
    <x v="1"/>
    <x v="5"/>
    <x v="0"/>
    <x v="0"/>
    <n v="108"/>
    <n v="142943"/>
    <n v="95296"/>
    <n v="238347"/>
    <n v="0.05"/>
    <n v="1768"/>
    <n v="5.5"/>
    <n v="175"/>
    <n v="1.5629999999999999"/>
    <n v="0.251"/>
    <n v="29917"/>
    <n v="69.099999999999994"/>
    <n v="100"/>
    <n v="3313"/>
    <n v="57.5"/>
    <n v="65.099999999999994"/>
    <n v="0"/>
    <n v="4.5312086999207041E-4"/>
    <n v="0.59972644925256036"/>
    <n v="0.39982042987744759"/>
    <n v="0.99954687913000795"/>
  </r>
  <r>
    <x v="10"/>
    <x v="1"/>
    <x v="5"/>
    <x v="1"/>
    <x v="0"/>
    <n v="1239"/>
    <n v="837862"/>
    <n v="114254"/>
    <n v="953355"/>
    <n v="0.13"/>
    <n v="1768"/>
    <n v="5.5"/>
    <n v="175"/>
    <n v="1.5629999999999999"/>
    <n v="0.251"/>
    <n v="29917"/>
    <n v="69.099999999999994"/>
    <n v="100"/>
    <n v="3313"/>
    <n v="57.5"/>
    <n v="42.91"/>
    <n v="0"/>
    <n v="1.2996208128136949E-3"/>
    <n v="0.87885624977054722"/>
    <n v="0.11984412941663913"/>
    <n v="0.99870037918718635"/>
  </r>
  <r>
    <x v="10"/>
    <x v="1"/>
    <x v="5"/>
    <x v="2"/>
    <x v="0"/>
    <n v="753"/>
    <n v="366649"/>
    <n v="31883"/>
    <n v="399285"/>
    <n v="0.19"/>
    <n v="1768"/>
    <n v="5.5"/>
    <n v="175"/>
    <n v="1.5629999999999999"/>
    <n v="0.251"/>
    <n v="29917"/>
    <n v="69.099999999999994"/>
    <n v="100"/>
    <n v="3313"/>
    <n v="57.5"/>
    <n v="43.43"/>
    <n v="0"/>
    <n v="1.8858709944024944E-3"/>
    <n v="0.91826389671537878"/>
    <n v="7.9850232290218773E-2"/>
    <n v="0.99811412900559759"/>
  </r>
  <r>
    <x v="10"/>
    <x v="1"/>
    <x v="6"/>
    <x v="0"/>
    <x v="0"/>
    <n v="136"/>
    <n v="166586"/>
    <n v="111057"/>
    <n v="277779"/>
    <n v="0.05"/>
    <n v="3104"/>
    <n v="5.9"/>
    <n v="191"/>
    <n v="1.577"/>
    <n v="0.252"/>
    <n v="31725"/>
    <n v="69.400000000000006"/>
    <n v="99.2"/>
    <n v="4042"/>
    <n v="60.2"/>
    <n v="25.93"/>
    <n v="0"/>
    <n v="4.8959784576947858E-4"/>
    <n v="0.59970696128937029"/>
    <n v="0.39980344086486019"/>
    <n v="0.99951040215423048"/>
  </r>
  <r>
    <x v="10"/>
    <x v="1"/>
    <x v="6"/>
    <x v="1"/>
    <x v="0"/>
    <n v="1534"/>
    <n v="962968"/>
    <n v="131314"/>
    <n v="1095816"/>
    <n v="0.14000000000000001"/>
    <n v="3104"/>
    <n v="5.9"/>
    <n v="191"/>
    <n v="1.577"/>
    <n v="0.252"/>
    <n v="31725"/>
    <n v="69.400000000000006"/>
    <n v="99.2"/>
    <n v="4042"/>
    <n v="60.2"/>
    <n v="23.81"/>
    <n v="0"/>
    <n v="1.3998700511764748E-3"/>
    <n v="0.87876796834505067"/>
    <n v="0.1198321616037729"/>
    <n v="0.99860012994882352"/>
  </r>
  <r>
    <x v="10"/>
    <x v="1"/>
    <x v="6"/>
    <x v="2"/>
    <x v="0"/>
    <n v="924"/>
    <n v="417697"/>
    <n v="36321"/>
    <n v="454942"/>
    <n v="0.2"/>
    <n v="3104"/>
    <n v="5.9"/>
    <n v="191"/>
    <n v="1.577"/>
    <n v="0.252"/>
    <n v="31725"/>
    <n v="69.400000000000006"/>
    <n v="99.2"/>
    <n v="4042"/>
    <n v="60.2"/>
    <n v="22.71"/>
    <n v="0"/>
    <n v="2.0310281310584647E-3"/>
    <n v="0.91813242127567907"/>
    <n v="7.9836550593262431E-2"/>
    <n v="0.99796897186894151"/>
  </r>
  <r>
    <x v="10"/>
    <x v="1"/>
    <x v="7"/>
    <x v="0"/>
    <x v="0"/>
    <n v="319"/>
    <n v="176401"/>
    <n v="117601"/>
    <n v="294321"/>
    <n v="0.11"/>
    <n v="3817"/>
    <n v="7"/>
    <n v="223"/>
    <n v="1.5669999999999999"/>
    <n v="0.25800000000000001"/>
    <n v="31490"/>
    <n v="69.8"/>
    <n v="99.2"/>
    <n v="4682"/>
    <n v="61.5"/>
    <n v="134.56"/>
    <n v="0"/>
    <n v="1.0838506256774067E-3"/>
    <n v="0.59934901009442076"/>
    <n v="0.3995671392799019"/>
    <n v="0.9989161493743226"/>
  </r>
  <r>
    <x v="10"/>
    <x v="1"/>
    <x v="7"/>
    <x v="1"/>
    <x v="0"/>
    <n v="3768"/>
    <n v="1066177"/>
    <n v="145388"/>
    <n v="1215333"/>
    <n v="0.31"/>
    <n v="3817"/>
    <n v="7"/>
    <n v="223"/>
    <n v="1.5669999999999999"/>
    <n v="0.25800000000000001"/>
    <n v="31490"/>
    <n v="69.8"/>
    <n v="99.2"/>
    <n v="4682"/>
    <n v="61.5"/>
    <n v="145.63"/>
    <n v="0"/>
    <n v="3.1003848327989117E-3"/>
    <n v="0.87727149678318617"/>
    <n v="0.11962811838401492"/>
    <n v="0.99689961516720105"/>
  </r>
  <r>
    <x v="10"/>
    <x v="1"/>
    <x v="7"/>
    <x v="2"/>
    <x v="0"/>
    <n v="2280"/>
    <n v="464492"/>
    <n v="40391"/>
    <n v="507163"/>
    <n v="0.45"/>
    <n v="3817"/>
    <n v="7"/>
    <n v="223"/>
    <n v="1.5669999999999999"/>
    <n v="0.25800000000000001"/>
    <n v="31490"/>
    <n v="69.8"/>
    <n v="99.2"/>
    <n v="4682"/>
    <n v="61.5"/>
    <n v="146.75"/>
    <n v="0"/>
    <n v="4.4955960904088038E-3"/>
    <n v="0.91586334176586226"/>
    <n v="7.9641062143728944E-2"/>
    <n v="0.99550440390959116"/>
  </r>
  <r>
    <x v="10"/>
    <x v="1"/>
    <x v="8"/>
    <x v="0"/>
    <x v="0"/>
    <n v="520"/>
    <n v="174341"/>
    <n v="116227"/>
    <n v="291088"/>
    <n v="0.18"/>
    <n v="6437"/>
    <n v="7.6"/>
    <n v="262"/>
    <n v="1.593"/>
    <n v="0.25900000000000001"/>
    <n v="32673"/>
    <n v="70.3"/>
    <n v="97.1"/>
    <n v="5407"/>
    <n v="66.099999999999994"/>
    <n v="63.01"/>
    <n v="0"/>
    <n v="1.7864013631616557E-3"/>
    <n v="0.59892884625955034"/>
    <n v="0.39928475237728794"/>
    <n v="0.99821359863683834"/>
  </r>
  <r>
    <x v="10"/>
    <x v="1"/>
    <x v="8"/>
    <x v="1"/>
    <x v="0"/>
    <n v="5963"/>
    <n v="1023579"/>
    <n v="139579"/>
    <n v="1169121"/>
    <n v="0.51"/>
    <n v="6437"/>
    <n v="7.6"/>
    <n v="262"/>
    <n v="1.593"/>
    <n v="0.25900000000000001"/>
    <n v="32673"/>
    <n v="70.3"/>
    <n v="97.1"/>
    <n v="5407"/>
    <n v="66.099999999999994"/>
    <n v="58.25"/>
    <n v="0"/>
    <n v="5.1004130453562975E-3"/>
    <n v="0.87551160230634806"/>
    <n v="0.1193879846482956"/>
    <n v="0.99489958695464364"/>
  </r>
  <r>
    <x v="10"/>
    <x v="1"/>
    <x v="8"/>
    <x v="2"/>
    <x v="0"/>
    <n v="3565"/>
    <n v="440223"/>
    <n v="38280"/>
    <n v="482068"/>
    <n v="0.74"/>
    <n v="6437"/>
    <n v="7.6"/>
    <n v="262"/>
    <n v="1.593"/>
    <n v="0.25900000000000001"/>
    <n v="32673"/>
    <n v="70.3"/>
    <n v="97.1"/>
    <n v="5407"/>
    <n v="66.099999999999994"/>
    <n v="56.36"/>
    <n v="0"/>
    <n v="7.3952222508027916E-3"/>
    <n v="0.91319689338433585"/>
    <n v="7.9407884364861389E-2"/>
    <n v="0.9926047777491972"/>
  </r>
  <r>
    <x v="10"/>
    <x v="1"/>
    <x v="9"/>
    <x v="0"/>
    <x v="0"/>
    <n v="905"/>
    <n v="173696"/>
    <n v="115798"/>
    <n v="290399"/>
    <n v="0.31"/>
    <n v="9006"/>
    <n v="7.6"/>
    <n v="299"/>
    <n v="1.653"/>
    <n v="0.26700000000000002"/>
    <n v="32947"/>
    <n v="70.400000000000006"/>
    <n v="90.5"/>
    <n v="5962"/>
    <n v="68.3"/>
    <n v="74.040000000000006"/>
    <n v="0"/>
    <n v="3.116401915984559E-3"/>
    <n v="0.59812878143519776"/>
    <n v="0.39875481664881768"/>
    <n v="0.99688359808401539"/>
  </r>
  <r>
    <x v="10"/>
    <x v="1"/>
    <x v="9"/>
    <x v="1"/>
    <x v="0"/>
    <n v="10387"/>
    <n v="1017917"/>
    <n v="138807"/>
    <n v="1167111"/>
    <n v="0.89"/>
    <n v="9006"/>
    <n v="7.6"/>
    <n v="299"/>
    <n v="1.653"/>
    <n v="0.26700000000000002"/>
    <n v="32947"/>
    <n v="70.400000000000006"/>
    <n v="90.5"/>
    <n v="5962"/>
    <n v="68.3"/>
    <n v="74.19"/>
    <n v="0"/>
    <n v="8.8997533225203089E-3"/>
    <n v="0.87216811425819818"/>
    <n v="0.11893213241928145"/>
    <n v="0.99110024667747965"/>
  </r>
  <r>
    <x v="10"/>
    <x v="1"/>
    <x v="9"/>
    <x v="2"/>
    <x v="0"/>
    <n v="6225"/>
    <n v="438075"/>
    <n v="38094"/>
    <n v="482394"/>
    <n v="1.29"/>
    <n v="9006"/>
    <n v="7.6"/>
    <n v="299"/>
    <n v="1.653"/>
    <n v="0.26700000000000002"/>
    <n v="32947"/>
    <n v="70.400000000000006"/>
    <n v="90.5"/>
    <n v="5962"/>
    <n v="68.3"/>
    <n v="74.61"/>
    <n v="0"/>
    <n v="1.2904389358076593E-2"/>
    <n v="0.90812696675331783"/>
    <n v="7.8968643888605583E-2"/>
    <n v="0.98709561064192342"/>
  </r>
  <r>
    <x v="10"/>
    <x v="1"/>
    <x v="10"/>
    <x v="0"/>
    <x v="0"/>
    <n v="3323"/>
    <n v="120514"/>
    <n v="80343"/>
    <n v="204180"/>
    <n v="1.63"/>
    <n v="12642"/>
    <n v="11.1"/>
    <n v="345"/>
    <n v="1.79"/>
    <n v="0.29499999999999998"/>
    <n v="32676"/>
    <n v="71.5"/>
    <n v="86.5"/>
    <n v="5901"/>
    <n v="72.599999999999994"/>
    <n v="267.18"/>
    <n v="0"/>
    <n v="1.6274855519639534E-2"/>
    <n v="0.59023410716034874"/>
    <n v="0.39349103732001173"/>
    <n v="0.98372514448036052"/>
  </r>
  <r>
    <x v="10"/>
    <x v="1"/>
    <x v="10"/>
    <x v="1"/>
    <x v="0"/>
    <n v="37366"/>
    <n v="674257"/>
    <n v="91944"/>
    <n v="803567"/>
    <n v="4.6500000000000004"/>
    <n v="12642"/>
    <n v="11.1"/>
    <n v="345"/>
    <n v="1.79"/>
    <n v="0.29499999999999998"/>
    <n v="32676"/>
    <n v="71.5"/>
    <n v="86.5"/>
    <n v="5901"/>
    <n v="72.599999999999994"/>
    <n v="259.74"/>
    <n v="0"/>
    <n v="4.6500167378700219E-2"/>
    <n v="0.83908000204090016"/>
    <n v="0.11441983058039965"/>
    <n v="0.95349983262129978"/>
  </r>
  <r>
    <x v="10"/>
    <x v="1"/>
    <x v="10"/>
    <x v="2"/>
    <x v="0"/>
    <n v="22713"/>
    <n v="289022"/>
    <n v="25132"/>
    <n v="336867"/>
    <n v="6.74"/>
    <n v="12642"/>
    <n v="11.1"/>
    <n v="345"/>
    <n v="1.79"/>
    <n v="0.29499999999999998"/>
    <n v="32676"/>
    <n v="71.5"/>
    <n v="86.5"/>
    <n v="5901"/>
    <n v="72.599999999999994"/>
    <n v="264.87"/>
    <n v="0"/>
    <n v="6.7424235677581948E-2"/>
    <n v="0.85797065310641885"/>
    <n v="7.4605111215999192E-2"/>
    <n v="0.93257576432241807"/>
  </r>
  <r>
    <x v="10"/>
    <x v="1"/>
    <x v="11"/>
    <x v="0"/>
    <x v="0"/>
    <n v="7689"/>
    <n v="128120"/>
    <n v="85413"/>
    <n v="221222"/>
    <n v="3.48"/>
    <n v="22496"/>
    <n v="12.4"/>
    <n v="377"/>
    <n v="1.96"/>
    <n v="0.34899999999999998"/>
    <n v="33894"/>
    <n v="71.2"/>
    <n v="84.6"/>
    <n v="5459"/>
    <n v="73.599999999999994"/>
    <n v="131.38999999999999"/>
    <n v="0"/>
    <n v="3.4756940991402301E-2"/>
    <n v="0.57914673947437412"/>
    <n v="0.38609631953422352"/>
    <n v="0.96524305900859764"/>
  </r>
  <r>
    <x v="10"/>
    <x v="1"/>
    <x v="11"/>
    <x v="1"/>
    <x v="0"/>
    <n v="88829"/>
    <n v="709035"/>
    <n v="96687"/>
    <n v="894551"/>
    <n v="9.93"/>
    <n v="22496"/>
    <n v="12.4"/>
    <n v="377"/>
    <n v="1.96"/>
    <n v="0.34899999999999998"/>
    <n v="33894"/>
    <n v="71.2"/>
    <n v="84.6"/>
    <n v="5459"/>
    <n v="73.599999999999994"/>
    <n v="137.72999999999999"/>
    <n v="0"/>
    <n v="9.9300095802251631E-2"/>
    <n v="0.79261551325748891"/>
    <n v="0.10808439094025941"/>
    <n v="0.90069990419774837"/>
  </r>
  <r>
    <x v="10"/>
    <x v="1"/>
    <x v="11"/>
    <x v="2"/>
    <x v="0"/>
    <n v="53160"/>
    <n v="290759"/>
    <n v="25283"/>
    <n v="369202"/>
    <n v="14.4"/>
    <n v="22496"/>
    <n v="12.4"/>
    <n v="377"/>
    <n v="1.96"/>
    <n v="0.34899999999999998"/>
    <n v="33894"/>
    <n v="71.2"/>
    <n v="84.6"/>
    <n v="5459"/>
    <n v="73.599999999999994"/>
    <n v="134.05000000000001"/>
    <n v="0"/>
    <n v="0.14398621892622468"/>
    <n v="0.78753365366384798"/>
    <n v="6.8480127409927358E-2"/>
    <n v="0.85601378107377535"/>
  </r>
  <r>
    <x v="10"/>
    <x v="1"/>
    <x v="12"/>
    <x v="0"/>
    <x v="0"/>
    <n v="5797"/>
    <n v="115831"/>
    <n v="77220"/>
    <n v="198848"/>
    <n v="2.92"/>
    <n v="34576"/>
    <n v="13.2"/>
    <n v="400"/>
    <n v="2.0430000000000001"/>
    <n v="0.37903999999999999"/>
    <n v="34398"/>
    <n v="71.099999999999994"/>
    <n v="87.5"/>
    <n v="5047"/>
    <n v="77.8"/>
    <n v="-24.61"/>
    <n v="0"/>
    <n v="2.9152920823945928E-2"/>
    <n v="0.58251025909237208"/>
    <n v="0.38833682008368203"/>
    <n v="0.97084707917605417"/>
  </r>
  <r>
    <x v="10"/>
    <x v="1"/>
    <x v="12"/>
    <x v="1"/>
    <x v="0"/>
    <n v="65788"/>
    <n v="637103"/>
    <n v="86878"/>
    <n v="789769"/>
    <n v="8.33"/>
    <n v="34576"/>
    <n v="13.2"/>
    <n v="400"/>
    <n v="2.0430000000000001"/>
    <n v="0.37903999999999999"/>
    <n v="34398"/>
    <n v="71.099999999999994"/>
    <n v="87.5"/>
    <n v="5047"/>
    <n v="77.8"/>
    <n v="-25.94"/>
    <n v="0"/>
    <n v="8.3300306798570214E-2"/>
    <n v="0.80669537548321091"/>
    <n v="0.11000431771821888"/>
    <n v="0.91669969320142974"/>
  </r>
  <r>
    <x v="10"/>
    <x v="1"/>
    <x v="12"/>
    <x v="2"/>
    <x v="0"/>
    <n v="42110"/>
    <n v="261362"/>
    <n v="22960"/>
    <n v="326432"/>
    <n v="12.9"/>
    <n v="34576"/>
    <n v="13.2"/>
    <n v="400"/>
    <n v="2.0430000000000001"/>
    <n v="0.37903999999999999"/>
    <n v="34398"/>
    <n v="71.099999999999994"/>
    <n v="87.5"/>
    <n v="5047"/>
    <n v="77.8"/>
    <n v="-20.79"/>
    <n v="0"/>
    <n v="0.12900083325164199"/>
    <n v="0.80066292520341142"/>
    <n v="7.0336241544946568E-2"/>
    <n v="0.87099916674835798"/>
  </r>
  <r>
    <x v="10"/>
    <x v="1"/>
    <x v="13"/>
    <x v="0"/>
    <x v="0"/>
    <n v="6759"/>
    <n v="134378"/>
    <n v="89585"/>
    <n v="230722"/>
    <n v="2.93"/>
    <n v="48063"/>
    <n v="16.100000000000001"/>
    <n v="433"/>
    <n v="2.0529999999999999"/>
    <n v="0.37903999999999999"/>
    <n v="35756"/>
    <n v="71.3"/>
    <n v="86.8"/>
    <n v="4499"/>
    <n v="78.900000000000006"/>
    <n v="16.59"/>
    <n v="0"/>
    <n v="2.92949957091218E-2"/>
    <n v="0.58242386941860769"/>
    <n v="0.38828113487227051"/>
    <n v="0.97070500429087825"/>
  </r>
  <r>
    <x v="10"/>
    <x v="1"/>
    <x v="13"/>
    <x v="1"/>
    <x v="0"/>
    <n v="77963"/>
    <n v="751073"/>
    <n v="102419"/>
    <n v="931455"/>
    <n v="8.3699999999999992"/>
    <n v="48063"/>
    <n v="16.100000000000001"/>
    <n v="433"/>
    <n v="2.0529999999999999"/>
    <n v="0.37903999999999999"/>
    <n v="35756"/>
    <n v="71.3"/>
    <n v="86.8"/>
    <n v="4499"/>
    <n v="78.900000000000006"/>
    <n v="18.510000000000002"/>
    <n v="0"/>
    <n v="8.3700232432055224E-2"/>
    <n v="0.80634383840335822"/>
    <n v="0.10995592916458659"/>
    <n v="0.91629976756794485"/>
  </r>
  <r>
    <x v="10"/>
    <x v="1"/>
    <x v="13"/>
    <x v="2"/>
    <x v="0"/>
    <n v="47092"/>
    <n v="313652"/>
    <n v="27274"/>
    <n v="388018"/>
    <n v="12.14"/>
    <n v="48063"/>
    <n v="16.100000000000001"/>
    <n v="433"/>
    <n v="2.0529999999999999"/>
    <n v="0.37903999999999999"/>
    <n v="35756"/>
    <n v="71.3"/>
    <n v="86.8"/>
    <n v="4499"/>
    <n v="78.900000000000006"/>
    <n v="11.83"/>
    <n v="0"/>
    <n v="0.12136550366220124"/>
    <n v="0.80834394280677702"/>
    <n v="7.029055353102176E-2"/>
    <n v="0.87863449633779878"/>
  </r>
  <r>
    <x v="10"/>
    <x v="1"/>
    <x v="14"/>
    <x v="0"/>
    <x v="0"/>
    <n v="8175"/>
    <n v="140020"/>
    <n v="93347"/>
    <n v="241542"/>
    <n v="3.38"/>
    <n v="65326"/>
    <n v="17.600000000000001"/>
    <n v="462"/>
    <n v="1.9630000000000001"/>
    <n v="0.35199999999999998"/>
    <n v="37218"/>
    <n v="71.8"/>
    <n v="84.9"/>
    <n v="3973"/>
    <n v="82.7"/>
    <n v="20.95"/>
    <n v="0"/>
    <n v="3.3845045582134782E-2"/>
    <n v="0.57969214463737151"/>
    <n v="0.38646280978049369"/>
    <n v="0.96615495441786514"/>
  </r>
  <r>
    <x v="10"/>
    <x v="1"/>
    <x v="14"/>
    <x v="1"/>
    <x v="0"/>
    <n v="92430"/>
    <n v="759806"/>
    <n v="103610"/>
    <n v="955846"/>
    <n v="9.67"/>
    <n v="65326"/>
    <n v="17.600000000000001"/>
    <n v="462"/>
    <n v="1.9630000000000001"/>
    <n v="0.35199999999999998"/>
    <n v="37218"/>
    <n v="71.8"/>
    <n v="84.9"/>
    <n v="3973"/>
    <n v="82.7"/>
    <n v="18.559999999999999"/>
    <n v="0"/>
    <n v="9.6699677563122088E-2"/>
    <n v="0.7949042000489619"/>
    <n v="0.10839612238791604"/>
    <n v="0.90330032243687797"/>
  </r>
  <r>
    <x v="10"/>
    <x v="1"/>
    <x v="14"/>
    <x v="2"/>
    <x v="0"/>
    <n v="57073"/>
    <n v="321971"/>
    <n v="27998"/>
    <n v="407042"/>
    <n v="14.02"/>
    <n v="65326"/>
    <n v="17.600000000000001"/>
    <n v="462"/>
    <n v="1.9630000000000001"/>
    <n v="0.35199999999999998"/>
    <n v="37218"/>
    <n v="71.8"/>
    <n v="84.9"/>
    <n v="3973"/>
    <n v="82.7"/>
    <n v="21.19"/>
    <n v="0"/>
    <n v="0.14021403196721713"/>
    <n v="0.79100191135067144"/>
    <n v="6.8784056682111433E-2"/>
    <n v="0.85978596803278284"/>
  </r>
  <r>
    <x v="10"/>
    <x v="1"/>
    <x v="15"/>
    <x v="0"/>
    <x v="0"/>
    <n v="10080"/>
    <n v="136411"/>
    <n v="90941"/>
    <n v="237432"/>
    <n v="4.25"/>
    <n v="77783"/>
    <n v="19.3"/>
    <n v="469"/>
    <n v="1.89"/>
    <n v="0.32600000000000001"/>
    <n v="38575"/>
    <n v="71.900000000000006"/>
    <n v="82.5"/>
    <n v="2975"/>
    <n v="84.6"/>
    <n v="23.3"/>
    <n v="0"/>
    <n v="4.2454260588294754E-2"/>
    <n v="0.57452660130058286"/>
    <n v="0.38301913811112231"/>
    <n v="0.95754573941170518"/>
  </r>
  <r>
    <x v="10"/>
    <x v="1"/>
    <x v="15"/>
    <x v="1"/>
    <x v="0"/>
    <n v="118074"/>
    <n v="752690"/>
    <n v="102639"/>
    <n v="973403"/>
    <n v="12.13"/>
    <n v="77783"/>
    <n v="19.3"/>
    <n v="469"/>
    <n v="1.89"/>
    <n v="0.32600000000000001"/>
    <n v="38575"/>
    <n v="71.900000000000006"/>
    <n v="82.5"/>
    <n v="2975"/>
    <n v="84.6"/>
    <n v="27.74"/>
    <n v="0"/>
    <n v="0.12130022200465788"/>
    <n v="0.77325629775129112"/>
    <n v="0.10544348024405102"/>
    <n v="0.87869977799534216"/>
  </r>
  <r>
    <x v="10"/>
    <x v="1"/>
    <x v="15"/>
    <x v="2"/>
    <x v="0"/>
    <n v="70098"/>
    <n v="302173"/>
    <n v="26276"/>
    <n v="398547"/>
    <n v="17.59"/>
    <n v="77783"/>
    <n v="19.3"/>
    <n v="469"/>
    <n v="1.89"/>
    <n v="0.32600000000000001"/>
    <n v="38575"/>
    <n v="71.900000000000006"/>
    <n v="82.5"/>
    <n v="2975"/>
    <n v="84.6"/>
    <n v="22.82"/>
    <n v="0"/>
    <n v="0.17588389826043102"/>
    <n v="0.75818661287125488"/>
    <n v="6.5929488868314151E-2"/>
    <n v="0.82411610173956906"/>
  </r>
  <r>
    <x v="11"/>
    <x v="4"/>
    <x v="0"/>
    <x v="0"/>
    <x v="0"/>
    <n v="107"/>
    <n v="459304"/>
    <n v="306203"/>
    <n v="765614"/>
    <n v="0.01"/>
    <n v="991"/>
    <n v="9.8000000000000007"/>
    <n v="129"/>
    <n v="1.29"/>
    <n v="0.18"/>
    <n v="44864"/>
    <n v="90.3"/>
    <n v="223.2"/>
    <n v="4452"/>
    <n v="48.8"/>
    <n v="0"/>
    <n v="0"/>
    <n v="1.3975710997970257E-4"/>
    <n v="0.59991588450576927"/>
    <n v="0.39994435838425108"/>
    <n v="0.99986024289002029"/>
  </r>
  <r>
    <x v="11"/>
    <x v="4"/>
    <x v="0"/>
    <x v="1"/>
    <x v="0"/>
    <n v="1211"/>
    <n v="2663470"/>
    <n v="363200"/>
    <n v="3027881"/>
    <n v="0.04"/>
    <n v="991"/>
    <n v="9.8000000000000007"/>
    <n v="129"/>
    <n v="1.29"/>
    <n v="0.18"/>
    <n v="44864"/>
    <n v="90.3"/>
    <n v="223.2"/>
    <n v="4452"/>
    <n v="48.8"/>
    <n v="0"/>
    <n v="0"/>
    <n v="3.9994966777095927E-4"/>
    <n v="0.87964817639794957"/>
    <n v="0.11995187393427945"/>
    <n v="0.99960005033222898"/>
  </r>
  <r>
    <x v="11"/>
    <x v="4"/>
    <x v="0"/>
    <x v="2"/>
    <x v="0"/>
    <n v="718"/>
    <n v="1138264"/>
    <n v="98979"/>
    <n v="1237961"/>
    <n v="0.06"/>
    <n v="991"/>
    <n v="9.8000000000000007"/>
    <n v="129"/>
    <n v="1.29"/>
    <n v="0.18"/>
    <n v="44864"/>
    <n v="90.3"/>
    <n v="223.2"/>
    <n v="4452"/>
    <n v="48.8"/>
    <n v="0"/>
    <n v="0"/>
    <n v="5.7998596078551743E-4"/>
    <n v="0.9194667683392288"/>
    <n v="7.9953245699985701E-2"/>
    <n v="0.99942001403921454"/>
  </r>
  <r>
    <x v="11"/>
    <x v="4"/>
    <x v="1"/>
    <x v="0"/>
    <x v="0"/>
    <n v="840"/>
    <n v="464224"/>
    <n v="309482"/>
    <n v="774546"/>
    <n v="0.11"/>
    <n v="2318"/>
    <n v="13"/>
    <n v="129"/>
    <n v="1.26"/>
    <n v="0.19"/>
    <n v="42613"/>
    <n v="91.1"/>
    <n v="226.3"/>
    <n v="4308"/>
    <n v="49.3"/>
    <n v="300"/>
    <n v="0"/>
    <n v="1.0845062785167052E-3"/>
    <n v="0.5993498126644512"/>
    <n v="0.39956568105703211"/>
    <n v="0.99891549372148325"/>
  </r>
  <r>
    <x v="11"/>
    <x v="4"/>
    <x v="1"/>
    <x v="1"/>
    <x v="0"/>
    <n v="9777"/>
    <n v="2766736"/>
    <n v="377282"/>
    <n v="3153795"/>
    <n v="0.31"/>
    <n v="2318"/>
    <n v="13"/>
    <n v="129"/>
    <n v="1.26"/>
    <n v="0.19"/>
    <n v="42613"/>
    <n v="91.1"/>
    <n v="226.3"/>
    <n v="4308"/>
    <n v="49.3"/>
    <n v="300"/>
    <n v="0"/>
    <n v="3.1000746719428499E-3"/>
    <n v="0.8772719850212205"/>
    <n v="0.11962794030683668"/>
    <n v="0.99689992532805716"/>
  </r>
  <r>
    <x v="11"/>
    <x v="4"/>
    <x v="1"/>
    <x v="2"/>
    <x v="0"/>
    <n v="5821"/>
    <n v="1185941"/>
    <n v="103125"/>
    <n v="1294887"/>
    <n v="0.45"/>
    <n v="2318"/>
    <n v="13"/>
    <n v="129"/>
    <n v="1.26"/>
    <n v="0.19"/>
    <n v="42613"/>
    <n v="91.1"/>
    <n v="226.3"/>
    <n v="4308"/>
    <n v="49.3"/>
    <n v="300"/>
    <n v="0"/>
    <n v="4.4953729553235148E-3"/>
    <n v="0.91586447311618702"/>
    <n v="7.9640153928489513E-2"/>
    <n v="0.99550462704467657"/>
  </r>
  <r>
    <x v="11"/>
    <x v="4"/>
    <x v="2"/>
    <x v="0"/>
    <x v="0"/>
    <n v="1354"/>
    <n v="482781"/>
    <n v="321854"/>
    <n v="805989"/>
    <n v="0.17"/>
    <n v="3571"/>
    <n v="14.5"/>
    <n v="143"/>
    <n v="1.24"/>
    <n v="0.19700000000000001"/>
    <n v="40459"/>
    <n v="91.2"/>
    <n v="225.5"/>
    <n v="4154"/>
    <n v="51.6"/>
    <n v="61.19"/>
    <n v="0"/>
    <n v="1.6799236714148704E-3"/>
    <n v="0.59899204579715104"/>
    <n v="0.39932803053143406"/>
    <n v="0.9983200763285851"/>
  </r>
  <r>
    <x v="11"/>
    <x v="4"/>
    <x v="2"/>
    <x v="1"/>
    <x v="0"/>
    <n v="15367"/>
    <n v="2803798"/>
    <n v="382336"/>
    <n v="3201501"/>
    <n v="0.48"/>
    <n v="3571"/>
    <n v="14.5"/>
    <n v="143"/>
    <n v="1.24"/>
    <n v="0.19700000000000001"/>
    <n v="40459"/>
    <n v="91.2"/>
    <n v="225.5"/>
    <n v="4154"/>
    <n v="51.6"/>
    <n v="57.18"/>
    <n v="0"/>
    <n v="4.7999360300059251E-3"/>
    <n v="0.87577608128187368"/>
    <n v="0.11942398268812035"/>
    <n v="0.99520006396999405"/>
  </r>
  <r>
    <x v="11"/>
    <x v="4"/>
    <x v="2"/>
    <x v="2"/>
    <x v="0"/>
    <n v="9244"/>
    <n v="1213398"/>
    <n v="105513"/>
    <n v="1328155"/>
    <n v="0.7"/>
    <n v="3571"/>
    <n v="14.5"/>
    <n v="143"/>
    <n v="1.24"/>
    <n v="0.19700000000000001"/>
    <n v="40459"/>
    <n v="91.2"/>
    <n v="225.5"/>
    <n v="4154"/>
    <n v="51.6"/>
    <n v="58.8"/>
    <n v="0"/>
    <n v="6.9600310204757732E-3"/>
    <n v="0.91359668111026193"/>
    <n v="7.9443287869262247E-2"/>
    <n v="0.99303996897952418"/>
  </r>
  <r>
    <x v="11"/>
    <x v="4"/>
    <x v="3"/>
    <x v="0"/>
    <x v="0"/>
    <n v="1561"/>
    <n v="494524"/>
    <n v="329682"/>
    <n v="825767"/>
    <n v="0.19"/>
    <n v="4680"/>
    <n v="18.8"/>
    <n v="145"/>
    <n v="1.2070000000000001"/>
    <n v="0.20300000000000001"/>
    <n v="38450"/>
    <n v="91.2"/>
    <n v="219.5"/>
    <n v="3902"/>
    <n v="53.1"/>
    <n v="15.29"/>
    <n v="0"/>
    <n v="1.8903637466743039E-3"/>
    <n v="0.59886626615013683"/>
    <n v="0.39924337010318889"/>
    <n v="0.99810963625332572"/>
  </r>
  <r>
    <x v="11"/>
    <x v="4"/>
    <x v="3"/>
    <x v="1"/>
    <x v="0"/>
    <n v="17874"/>
    <n v="2896997"/>
    <n v="395045"/>
    <n v="3309916"/>
    <n v="0.54"/>
    <n v="4680"/>
    <n v="18.8"/>
    <n v="145"/>
    <n v="1.2070000000000001"/>
    <n v="0.20300000000000001"/>
    <n v="38450"/>
    <n v="91.2"/>
    <n v="219.5"/>
    <n v="3902"/>
    <n v="53.1"/>
    <n v="16.309999999999999"/>
    <n v="0"/>
    <n v="5.4001370427527468E-3"/>
    <n v="0.87524789148727644"/>
    <n v="0.11935197146997084"/>
    <n v="0.99459986295724723"/>
  </r>
  <r>
    <x v="11"/>
    <x v="4"/>
    <x v="3"/>
    <x v="2"/>
    <x v="0"/>
    <n v="10743"/>
    <n v="1252407"/>
    <n v="108905"/>
    <n v="1372055"/>
    <n v="0.78"/>
    <n v="4680"/>
    <n v="18.8"/>
    <n v="145"/>
    <n v="1.2070000000000001"/>
    <n v="0.20300000000000001"/>
    <n v="38450"/>
    <n v="91.2"/>
    <n v="219.5"/>
    <n v="3902"/>
    <n v="53.1"/>
    <n v="16.22"/>
    <n v="0"/>
    <n v="7.8298610478442915E-3"/>
    <n v="0.91279649868263302"/>
    <n v="7.9373640269522719E-2"/>
    <n v="0.99217013895215578"/>
  </r>
  <r>
    <x v="11"/>
    <x v="4"/>
    <x v="4"/>
    <x v="0"/>
    <x v="0"/>
    <n v="1555"/>
    <n v="483602"/>
    <n v="322402"/>
    <n v="807559"/>
    <n v="0.19"/>
    <n v="13099"/>
    <n v="20.5"/>
    <n v="156"/>
    <n v="1.1599999999999999"/>
    <n v="0.20899999999999999"/>
    <n v="36364"/>
    <n v="91.1"/>
    <n v="214.1"/>
    <n v="3697"/>
    <n v="54.2"/>
    <n v="-0.38"/>
    <n v="0"/>
    <n v="1.9255559036553366E-3"/>
    <n v="0.59884417113796018"/>
    <n v="0.39923027295838448"/>
    <n v="0.99807444409634472"/>
  </r>
  <r>
    <x v="11"/>
    <x v="4"/>
    <x v="4"/>
    <x v="1"/>
    <x v="0"/>
    <n v="17334"/>
    <n v="2758127"/>
    <n v="376108"/>
    <n v="3151569"/>
    <n v="0.55000000000000004"/>
    <n v="13099"/>
    <n v="20.5"/>
    <n v="156"/>
    <n v="1.1599999999999999"/>
    <n v="0.20899999999999999"/>
    <n v="36364"/>
    <n v="91.1"/>
    <n v="214.1"/>
    <n v="3697"/>
    <n v="54.2"/>
    <n v="-3.02"/>
    <n v="0"/>
    <n v="5.500117560491298E-3"/>
    <n v="0.87515996000722185"/>
    <n v="0.1193399224322869"/>
    <n v="0.99449988243950871"/>
  </r>
  <r>
    <x v="11"/>
    <x v="4"/>
    <x v="4"/>
    <x v="2"/>
    <x v="0"/>
    <n v="10511"/>
    <n v="1202881"/>
    <n v="104598"/>
    <n v="1317990"/>
    <n v="0.8"/>
    <n v="13099"/>
    <n v="20.5"/>
    <n v="156"/>
    <n v="1.1599999999999999"/>
    <n v="0.20899999999999999"/>
    <n v="36364"/>
    <n v="91.1"/>
    <n v="214.1"/>
    <n v="3697"/>
    <n v="54.2"/>
    <n v="-2.16"/>
    <n v="0"/>
    <n v="7.9750225722501691E-3"/>
    <n v="0.91266322202748129"/>
    <n v="7.9361755400268588E-2"/>
    <n v="0.99202497742774987"/>
  </r>
  <r>
    <x v="11"/>
    <x v="4"/>
    <x v="5"/>
    <x v="0"/>
    <x v="0"/>
    <n v="1481"/>
    <n v="444632"/>
    <n v="296422"/>
    <n v="742535"/>
    <n v="0.2"/>
    <n v="20717"/>
    <n v="24.6"/>
    <n v="170"/>
    <n v="1.1299999999999999"/>
    <n v="0.217"/>
    <n v="34987"/>
    <n v="90.9"/>
    <n v="209.6"/>
    <n v="3494"/>
    <n v="55.1"/>
    <n v="-4.76"/>
    <n v="0"/>
    <n v="1.9945187768926715E-3"/>
    <n v="0.59880275003871875"/>
    <n v="0.39920273118438859"/>
    <n v="0.99800548122310739"/>
  </r>
  <r>
    <x v="11"/>
    <x v="4"/>
    <x v="5"/>
    <x v="1"/>
    <x v="0"/>
    <n v="16840"/>
    <n v="2585057"/>
    <n v="352508"/>
    <n v="2954405"/>
    <n v="0.56999999999999995"/>
    <n v="20717"/>
    <n v="24.6"/>
    <n v="170"/>
    <n v="1.1299999999999999"/>
    <n v="0.217"/>
    <n v="34987"/>
    <n v="90.9"/>
    <n v="209.6"/>
    <n v="3494"/>
    <n v="55.1"/>
    <n v="-2.85"/>
    <n v="0"/>
    <n v="5.6999632751772358E-3"/>
    <n v="0.8749839646223182"/>
    <n v="0.11931607210250457"/>
    <n v="0.99430003672482281"/>
  </r>
  <r>
    <x v="11"/>
    <x v="4"/>
    <x v="5"/>
    <x v="2"/>
    <x v="0"/>
    <n v="10195"/>
    <n v="1125440"/>
    <n v="97864"/>
    <n v="1233499"/>
    <n v="0.83"/>
    <n v="20717"/>
    <n v="24.6"/>
    <n v="170"/>
    <n v="1.1299999999999999"/>
    <n v="0.217"/>
    <n v="34987"/>
    <n v="90.9"/>
    <n v="209.6"/>
    <n v="3494"/>
    <n v="55.1"/>
    <n v="-3.01"/>
    <n v="0"/>
    <n v="8.2651060114357616E-3"/>
    <n v="0.91239636189409157"/>
    <n v="7.9338532094472711E-2"/>
    <n v="0.99173489398856429"/>
  </r>
  <r>
    <x v="11"/>
    <x v="4"/>
    <x v="6"/>
    <x v="0"/>
    <x v="0"/>
    <n v="1296"/>
    <n v="461954"/>
    <n v="307970"/>
    <n v="771220"/>
    <n v="0.17"/>
    <n v="25175"/>
    <n v="24.7"/>
    <n v="186"/>
    <n v="1.137"/>
    <n v="0.222"/>
    <n v="36638"/>
    <n v="91.5"/>
    <n v="210.7"/>
    <n v="3570"/>
    <n v="56.6"/>
    <n v="-12.49"/>
    <n v="0"/>
    <n v="1.6804543450636654E-3"/>
    <n v="0.5989912087342133"/>
    <n v="0.399328336920723"/>
    <n v="0.9983195456549363"/>
  </r>
  <r>
    <x v="11"/>
    <x v="4"/>
    <x v="6"/>
    <x v="1"/>
    <x v="0"/>
    <n v="14837"/>
    <n v="2707122"/>
    <n v="369153"/>
    <n v="3091112"/>
    <n v="0.48"/>
    <n v="25175"/>
    <n v="24.7"/>
    <n v="186"/>
    <n v="1.137"/>
    <n v="0.222"/>
    <n v="36638"/>
    <n v="91.5"/>
    <n v="210.7"/>
    <n v="3570"/>
    <n v="56.6"/>
    <n v="-11.89"/>
    <n v="0"/>
    <n v="4.7998907836403213E-3"/>
    <n v="0.87577609611039653"/>
    <n v="0.11942401310596316"/>
    <n v="0.99520010921635971"/>
  </r>
  <r>
    <x v="11"/>
    <x v="4"/>
    <x v="6"/>
    <x v="2"/>
    <x v="0"/>
    <n v="9052"/>
    <n v="1188232"/>
    <n v="103324"/>
    <n v="1300608"/>
    <n v="0.7"/>
    <n v="25175"/>
    <n v="24.7"/>
    <n v="186"/>
    <n v="1.137"/>
    <n v="0.222"/>
    <n v="36638"/>
    <n v="91.5"/>
    <n v="210.7"/>
    <n v="3570"/>
    <n v="56.6"/>
    <n v="-11.21"/>
    <n v="0"/>
    <n v="6.959821867926385E-3"/>
    <n v="0.91359733293967127"/>
    <n v="7.9442845192402328E-2"/>
    <n v="0.99304017813207357"/>
  </r>
  <r>
    <x v="11"/>
    <x v="4"/>
    <x v="7"/>
    <x v="0"/>
    <x v="0"/>
    <n v="1934"/>
    <n v="459325"/>
    <n v="306216"/>
    <n v="767475"/>
    <n v="0.25"/>
    <n v="29590"/>
    <n v="24.4"/>
    <n v="221"/>
    <n v="1.17"/>
    <n v="0.223"/>
    <n v="37440"/>
    <n v="92"/>
    <n v="209"/>
    <n v="3740"/>
    <n v="59.3"/>
    <n v="49.23"/>
    <n v="0"/>
    <n v="2.5199517899605851E-3"/>
    <n v="0.59848855011563895"/>
    <n v="0.39899149809440049"/>
    <n v="0.99748004821003944"/>
  </r>
  <r>
    <x v="11"/>
    <x v="4"/>
    <x v="7"/>
    <x v="1"/>
    <x v="0"/>
    <n v="21625"/>
    <n v="2623997"/>
    <n v="357818"/>
    <n v="3003440"/>
    <n v="0.72"/>
    <n v="29590"/>
    <n v="24.4"/>
    <n v="221"/>
    <n v="1.17"/>
    <n v="0.223"/>
    <n v="37440"/>
    <n v="92"/>
    <n v="209"/>
    <n v="3740"/>
    <n v="59.3"/>
    <n v="45.75"/>
    <n v="0"/>
    <n v="7.200077244759343E-3"/>
    <n v="0.87366386543430197"/>
    <n v="0.11913605732093865"/>
    <n v="0.99279992275524065"/>
  </r>
  <r>
    <x v="11"/>
    <x v="4"/>
    <x v="7"/>
    <x v="2"/>
    <x v="0"/>
    <n v="13428"/>
    <n v="1170960"/>
    <n v="101823"/>
    <n v="1286211"/>
    <n v="1.04"/>
    <n v="29590"/>
    <n v="24.4"/>
    <n v="221"/>
    <n v="1.17"/>
    <n v="0.223"/>
    <n v="37440"/>
    <n v="92"/>
    <n v="209"/>
    <n v="3740"/>
    <n v="59.3"/>
    <n v="48.34"/>
    <n v="0"/>
    <n v="1.0439966692867656E-2"/>
    <n v="0.91039495075069332"/>
    <n v="7.9165082556439031E-2"/>
    <n v="0.98956003330713238"/>
  </r>
  <r>
    <x v="11"/>
    <x v="4"/>
    <x v="8"/>
    <x v="0"/>
    <x v="0"/>
    <n v="2592"/>
    <n v="466173"/>
    <n v="310782"/>
    <n v="779547"/>
    <n v="0.33"/>
    <n v="29251"/>
    <n v="25.9"/>
    <n v="256"/>
    <n v="1.2130000000000001"/>
    <n v="0.221"/>
    <n v="38729"/>
    <n v="91.5"/>
    <n v="208.7"/>
    <n v="3892"/>
    <n v="61.2"/>
    <n v="34.020000000000003"/>
    <n v="0"/>
    <n v="3.3250079854069093E-3"/>
    <n v="0.59800499520875583"/>
    <n v="0.39866999680583726"/>
    <n v="0.99667499201459309"/>
  </r>
  <r>
    <x v="11"/>
    <x v="4"/>
    <x v="8"/>
    <x v="1"/>
    <x v="0"/>
    <n v="29613"/>
    <n v="2717085"/>
    <n v="370512"/>
    <n v="3117210"/>
    <n v="0.95"/>
    <n v="29251"/>
    <n v="25.9"/>
    <n v="256"/>
    <n v="1.2130000000000001"/>
    <n v="0.221"/>
    <n v="38729"/>
    <n v="91.5"/>
    <n v="208.7"/>
    <n v="3892"/>
    <n v="61.2"/>
    <n v="36.94"/>
    <n v="0"/>
    <n v="9.499841204153715E-3"/>
    <n v="0.87164002425245657"/>
    <n v="0.11886013454338976"/>
    <n v="0.9905001587958463"/>
  </r>
  <r>
    <x v="11"/>
    <x v="4"/>
    <x v="8"/>
    <x v="2"/>
    <x v="0"/>
    <n v="18012"/>
    <n v="1186439"/>
    <n v="103169"/>
    <n v="1307620"/>
    <n v="1.38"/>
    <n v="29251"/>
    <n v="25.9"/>
    <n v="256"/>
    <n v="1.2130000000000001"/>
    <n v="0.221"/>
    <n v="38729"/>
    <n v="91.5"/>
    <n v="208.7"/>
    <n v="3892"/>
    <n v="61.2"/>
    <n v="34.14"/>
    <n v="0"/>
    <n v="1.3774644009727596E-2"/>
    <n v="0.90732705220170995"/>
    <n v="7.8898303788562427E-2"/>
    <n v="0.98622535599027239"/>
  </r>
  <r>
    <x v="11"/>
    <x v="4"/>
    <x v="9"/>
    <x v="0"/>
    <x v="0"/>
    <n v="2200"/>
    <n v="458703"/>
    <n v="305802"/>
    <n v="766705"/>
    <n v="0.28999999999999998"/>
    <n v="30023"/>
    <n v="29"/>
    <n v="300"/>
    <n v="1.26"/>
    <n v="0.219"/>
    <n v="40363"/>
    <n v="91.6"/>
    <n v="198.8"/>
    <n v="3954"/>
    <n v="61.5"/>
    <n v="-15.12"/>
    <n v="0"/>
    <n v="2.8694217463039891E-3"/>
    <n v="0.5982783469522176"/>
    <n v="0.3988522313014784"/>
    <n v="0.997130578253696"/>
  </r>
  <r>
    <x v="11"/>
    <x v="4"/>
    <x v="9"/>
    <x v="1"/>
    <x v="0"/>
    <n v="24820"/>
    <n v="2641731"/>
    <n v="360236"/>
    <n v="3026787"/>
    <n v="0.82"/>
    <n v="30023"/>
    <n v="29"/>
    <n v="300"/>
    <n v="1.26"/>
    <n v="0.219"/>
    <n v="40363"/>
    <n v="91.6"/>
    <n v="198.8"/>
    <n v="3954"/>
    <n v="61.5"/>
    <n v="-16.190000000000001"/>
    <n v="0"/>
    <n v="8.2001145108658129E-3"/>
    <n v="0.87278391244577169"/>
    <n v="0.11901597304336248"/>
    <n v="0.99179988548913411"/>
  </r>
  <r>
    <x v="11"/>
    <x v="4"/>
    <x v="9"/>
    <x v="2"/>
    <x v="0"/>
    <n v="15095"/>
    <n v="1154077"/>
    <n v="100354"/>
    <n v="1269526"/>
    <n v="1.19"/>
    <n v="30023"/>
    <n v="29"/>
    <n v="300"/>
    <n v="1.26"/>
    <n v="0.219"/>
    <n v="40363"/>
    <n v="91.6"/>
    <n v="198.8"/>
    <n v="3954"/>
    <n v="61.5"/>
    <n v="-16.190000000000001"/>
    <n v="0"/>
    <n v="1.18902645554325E-2"/>
    <n v="0.90906133470287331"/>
    <n v="7.9048400741694141E-2"/>
    <n v="0.98810973544456748"/>
  </r>
  <r>
    <x v="11"/>
    <x v="4"/>
    <x v="10"/>
    <x v="0"/>
    <x v="0"/>
    <n v="1560"/>
    <n v="410516"/>
    <n v="273678"/>
    <n v="685754"/>
    <n v="0.23"/>
    <n v="29846"/>
    <n v="26"/>
    <n v="339"/>
    <n v="1.3169999999999999"/>
    <n v="0.223"/>
    <n v="38164"/>
    <n v="91.5"/>
    <n v="189.9"/>
    <n v="4560"/>
    <n v="65.400000000000006"/>
    <n v="-29.09"/>
    <n v="0"/>
    <n v="2.2748682472140155E-3"/>
    <n v="0.59863449575212102"/>
    <n v="0.39909063600066497"/>
    <n v="0.99772513175278599"/>
  </r>
  <r>
    <x v="11"/>
    <x v="4"/>
    <x v="10"/>
    <x v="1"/>
    <x v="0"/>
    <n v="17835"/>
    <n v="2398880"/>
    <n v="327120"/>
    <n v="2743835"/>
    <n v="0.65"/>
    <n v="29846"/>
    <n v="26"/>
    <n v="339"/>
    <n v="1.3169999999999999"/>
    <n v="0.223"/>
    <n v="38164"/>
    <n v="91.5"/>
    <n v="189.9"/>
    <n v="4560"/>
    <n v="65.400000000000006"/>
    <n v="-28.14"/>
    <n v="0"/>
    <n v="6.5000264228716378E-3"/>
    <n v="0.87427997674787294"/>
    <n v="0.11921999682925541"/>
    <n v="0.99349997357712838"/>
  </r>
  <r>
    <x v="11"/>
    <x v="4"/>
    <x v="10"/>
    <x v="2"/>
    <x v="0"/>
    <n v="10874"/>
    <n v="1051467"/>
    <n v="91432"/>
    <n v="1153773"/>
    <n v="0.94"/>
    <n v="29846"/>
    <n v="26"/>
    <n v="339"/>
    <n v="1.3169999999999999"/>
    <n v="0.223"/>
    <n v="38164"/>
    <n v="91.5"/>
    <n v="189.9"/>
    <n v="4560"/>
    <n v="65.400000000000006"/>
    <n v="-27.96"/>
    <n v="0"/>
    <n v="9.4247308612699383E-3"/>
    <n v="0.91132917826990234"/>
    <n v="7.9246090868827751E-2"/>
    <n v="0.99057526913873006"/>
  </r>
  <r>
    <x v="11"/>
    <x v="4"/>
    <x v="11"/>
    <x v="0"/>
    <x v="0"/>
    <n v="2361"/>
    <n v="399235"/>
    <n v="266157"/>
    <n v="667753"/>
    <n v="0.35"/>
    <n v="32130"/>
    <n v="27.6"/>
    <n v="367"/>
    <n v="1.343"/>
    <n v="0.22900000000000001"/>
    <n v="35718"/>
    <n v="92.2"/>
    <n v="181.4"/>
    <n v="5215"/>
    <n v="67.099999999999994"/>
    <n v="51.35"/>
    <n v="0"/>
    <n v="3.5357385140912883E-3"/>
    <n v="0.59787825737959999"/>
    <n v="0.39858600410630879"/>
    <n v="0.99646426148590872"/>
  </r>
  <r>
    <x v="11"/>
    <x v="4"/>
    <x v="11"/>
    <x v="1"/>
    <x v="0"/>
    <n v="26962"/>
    <n v="2325453"/>
    <n v="317107"/>
    <n v="2669522"/>
    <n v="1.01"/>
    <n v="32130"/>
    <n v="27.6"/>
    <n v="367"/>
    <n v="1.343"/>
    <n v="0.22900000000000001"/>
    <n v="35718"/>
    <n v="92.2"/>
    <n v="181.4"/>
    <n v="5215"/>
    <n v="67.099999999999994"/>
    <n v="51.17"/>
    <n v="0"/>
    <n v="1.0099935494069725E-2"/>
    <n v="0.87111213168499824"/>
    <n v="0.11878793282093199"/>
    <n v="0.98990006450593027"/>
  </r>
  <r>
    <x v="11"/>
    <x v="4"/>
    <x v="11"/>
    <x v="2"/>
    <x v="0"/>
    <n v="16370"/>
    <n v="1013274"/>
    <n v="88111"/>
    <n v="1117755"/>
    <n v="1.46"/>
    <n v="32130"/>
    <n v="27.6"/>
    <n v="367"/>
    <n v="1.343"/>
    <n v="0.22900000000000001"/>
    <n v="35718"/>
    <n v="92.2"/>
    <n v="181.4"/>
    <n v="5215"/>
    <n v="67.099999999999994"/>
    <n v="50.54"/>
    <n v="0"/>
    <n v="1.4645427665275485E-2"/>
    <n v="0.90652602761785905"/>
    <n v="7.8828544716865498E-2"/>
    <n v="0.98535457233472457"/>
  </r>
  <r>
    <x v="11"/>
    <x v="4"/>
    <x v="12"/>
    <x v="0"/>
    <x v="0"/>
    <n v="4727"/>
    <n v="386722"/>
    <n v="257814"/>
    <n v="649263"/>
    <n v="0.73"/>
    <n v="30952"/>
    <n v="27.4"/>
    <n v="404"/>
    <n v="1.367"/>
    <n v="0.23799999999999999"/>
    <n v="34164"/>
    <n v="92.2"/>
    <n v="180.1"/>
    <n v="5776"/>
    <n v="69.400000000000006"/>
    <n v="100.21"/>
    <n v="0"/>
    <n v="7.280562730357344E-3"/>
    <n v="0.59563227844494449"/>
    <n v="0.39708715882469814"/>
    <n v="0.99271943726964262"/>
  </r>
  <r>
    <x v="11"/>
    <x v="4"/>
    <x v="12"/>
    <x v="1"/>
    <x v="0"/>
    <n v="53188"/>
    <n v="2203446"/>
    <n v="300470"/>
    <n v="2557104"/>
    <n v="2.08"/>
    <n v="30952"/>
    <n v="27.4"/>
    <n v="404"/>
    <n v="1.367"/>
    <n v="0.23799999999999999"/>
    <n v="34164"/>
    <n v="92.2"/>
    <n v="180.1"/>
    <n v="5776"/>
    <n v="69.400000000000006"/>
    <n v="97.27"/>
    <n v="0"/>
    <n v="2.0800092604759134E-2"/>
    <n v="0.86169588722242041"/>
    <n v="0.11750402017282051"/>
    <n v="0.97919990739524088"/>
  </r>
  <r>
    <x v="11"/>
    <x v="4"/>
    <x v="12"/>
    <x v="2"/>
    <x v="0"/>
    <n v="31497"/>
    <n v="931816"/>
    <n v="81028"/>
    <n v="1044341"/>
    <n v="3.02"/>
    <n v="30952"/>
    <n v="27.4"/>
    <n v="404"/>
    <n v="1.367"/>
    <n v="0.23799999999999999"/>
    <n v="34164"/>
    <n v="92.2"/>
    <n v="180.1"/>
    <n v="5776"/>
    <n v="69.400000000000006"/>
    <n v="92.41"/>
    <n v="0"/>
    <n v="3.0159689220283413E-2"/>
    <n v="0.89225262629734925"/>
    <n v="7.7587684482367344E-2"/>
    <n v="0.96984031077971655"/>
  </r>
  <r>
    <x v="11"/>
    <x v="4"/>
    <x v="13"/>
    <x v="0"/>
    <x v="0"/>
    <n v="7876"/>
    <n v="421213"/>
    <n v="280809"/>
    <n v="709898"/>
    <n v="1.1100000000000001"/>
    <n v="36092"/>
    <n v="32.700000000000003"/>
    <n v="428"/>
    <n v="1.367"/>
    <n v="0.24099999999999999"/>
    <n v="34086"/>
    <n v="91.5"/>
    <n v="179.8"/>
    <n v="6209"/>
    <n v="73.2"/>
    <n v="66.62"/>
    <n v="0"/>
    <n v="1.1094551611639983E-2"/>
    <n v="0.5933429873024012"/>
    <n v="0.39556246108595883"/>
    <n v="0.98890544838836003"/>
  </r>
  <r>
    <x v="11"/>
    <x v="4"/>
    <x v="13"/>
    <x v="1"/>
    <x v="0"/>
    <n v="89554"/>
    <n v="2407241"/>
    <n v="328260"/>
    <n v="2825055"/>
    <n v="3.17"/>
    <n v="36092"/>
    <n v="32.700000000000003"/>
    <n v="428"/>
    <n v="1.367"/>
    <n v="0.24099999999999999"/>
    <n v="34086"/>
    <n v="91.5"/>
    <n v="179.8"/>
    <n v="6209"/>
    <n v="73.2"/>
    <n v="68.37"/>
    <n v="0"/>
    <n v="3.1699913806987827E-2"/>
    <n v="0.85210411832689981"/>
    <n v="0.11619596786611235"/>
    <n v="0.96830008619301211"/>
  </r>
  <r>
    <x v="11"/>
    <x v="4"/>
    <x v="13"/>
    <x v="2"/>
    <x v="0"/>
    <n v="53542"/>
    <n v="1022402"/>
    <n v="88905"/>
    <n v="1164849"/>
    <n v="4.5999999999999996"/>
    <n v="36092"/>
    <n v="32.700000000000003"/>
    <n v="428"/>
    <n v="1.367"/>
    <n v="0.24099999999999999"/>
    <n v="34086"/>
    <n v="91.5"/>
    <n v="179.8"/>
    <n v="6209"/>
    <n v="73.2"/>
    <n v="69.989999999999995"/>
    <n v="0"/>
    <n v="4.5964755946908138E-2"/>
    <n v="0.87771204679748194"/>
    <n v="7.6323197255609959E-2"/>
    <n v="0.95403524405309192"/>
  </r>
  <r>
    <x v="11"/>
    <x v="4"/>
    <x v="14"/>
    <x v="0"/>
    <x v="0"/>
    <n v="10604"/>
    <n v="426472"/>
    <n v="284315"/>
    <n v="721391"/>
    <n v="1.47"/>
    <n v="41956"/>
    <n v="31.8"/>
    <n v="452"/>
    <n v="1.373"/>
    <n v="0.248"/>
    <n v="34337"/>
    <n v="92"/>
    <n v="176.5"/>
    <n v="6500"/>
    <n v="74.900000000000006"/>
    <n v="34.64"/>
    <n v="0"/>
    <n v="1.4699379393421875E-2"/>
    <n v="0.5911800951217856"/>
    <n v="0.39412052548479259"/>
    <n v="0.98530062060657819"/>
  </r>
  <r>
    <x v="11"/>
    <x v="4"/>
    <x v="14"/>
    <x v="1"/>
    <x v="0"/>
    <n v="121458"/>
    <n v="2437956"/>
    <n v="332449"/>
    <n v="2891863"/>
    <n v="4.2"/>
    <n v="41956"/>
    <n v="31.8"/>
    <n v="452"/>
    <n v="1.373"/>
    <n v="0.248"/>
    <n v="34337"/>
    <n v="92"/>
    <n v="176.5"/>
    <n v="6500"/>
    <n v="74.900000000000006"/>
    <n v="35.630000000000003"/>
    <n v="0"/>
    <n v="4.1999914933729572E-2"/>
    <n v="0.84303993653917908"/>
    <n v="0.11496014852709135"/>
    <n v="0.95800008506627043"/>
  </r>
  <r>
    <x v="11"/>
    <x v="4"/>
    <x v="14"/>
    <x v="2"/>
    <x v="0"/>
    <n v="75168"/>
    <n v="1066388"/>
    <n v="92729"/>
    <n v="1234285"/>
    <n v="6.09"/>
    <n v="41956"/>
    <n v="31.8"/>
    <n v="452"/>
    <n v="1.373"/>
    <n v="0.248"/>
    <n v="34337"/>
    <n v="92"/>
    <n v="176.5"/>
    <n v="6500"/>
    <n v="74.900000000000006"/>
    <n v="40.39"/>
    <n v="0"/>
    <n v="6.0900035243075953E-2"/>
    <n v="0.86397225924320553"/>
    <n v="7.5127705513718473E-2"/>
    <n v="0.93909996475692403"/>
  </r>
  <r>
    <x v="11"/>
    <x v="4"/>
    <x v="15"/>
    <x v="0"/>
    <x v="0"/>
    <n v="14649"/>
    <n v="423433"/>
    <n v="282289"/>
    <n v="720371"/>
    <n v="2.0299999999999998"/>
    <n v="49260"/>
    <n v="31.6"/>
    <n v="475"/>
    <n v="1.37"/>
    <n v="0.25800000000000001"/>
    <n v="35694"/>
    <n v="92.2"/>
    <n v="170.9"/>
    <n v="6576"/>
    <n v="78.900000000000006"/>
    <n v="38.15"/>
    <n v="0"/>
    <n v="2.0335354976810559E-2"/>
    <n v="0.58779850937919487"/>
    <n v="0.39186613564399453"/>
    <n v="0.9796646450231894"/>
  </r>
  <r>
    <x v="11"/>
    <x v="4"/>
    <x v="15"/>
    <x v="1"/>
    <x v="0"/>
    <n v="163344"/>
    <n v="2330320"/>
    <n v="317771"/>
    <n v="2811435"/>
    <n v="5.81"/>
    <n v="49260"/>
    <n v="31.6"/>
    <n v="475"/>
    <n v="1.37"/>
    <n v="0.25800000000000001"/>
    <n v="35694"/>
    <n v="92.2"/>
    <n v="170.9"/>
    <n v="6576"/>
    <n v="78.900000000000006"/>
    <n v="34.49"/>
    <n v="0"/>
    <n v="5.8099867149694021E-2"/>
    <n v="0.82887208845304983"/>
    <n v="0.11302804439725621"/>
    <n v="0.94190013285030605"/>
  </r>
  <r>
    <x v="11"/>
    <x v="4"/>
    <x v="15"/>
    <x v="2"/>
    <x v="0"/>
    <n v="99351"/>
    <n v="993566"/>
    <n v="86397"/>
    <n v="1179314"/>
    <n v="8.42"/>
    <n v="49260"/>
    <n v="31.6"/>
    <n v="475"/>
    <n v="1.37"/>
    <n v="0.25800000000000001"/>
    <n v="35694"/>
    <n v="92.2"/>
    <n v="170.9"/>
    <n v="6576"/>
    <n v="78.900000000000006"/>
    <n v="32.17"/>
    <n v="0"/>
    <n v="8.4244738890575363E-2"/>
    <n v="0.84249487413869417"/>
    <n v="7.3260386970730437E-2"/>
    <n v="0.91575526110942462"/>
  </r>
  <r>
    <x v="12"/>
    <x v="3"/>
    <x v="0"/>
    <x v="0"/>
    <x v="0"/>
    <n v="5"/>
    <n v="72429"/>
    <n v="48289"/>
    <n v="120723"/>
    <n v="0"/>
    <n v="0"/>
    <n v="0"/>
    <n v="118"/>
    <n v="0.71"/>
    <n v="9.1999999999999998E-2"/>
    <n v="8850"/>
    <n v="77.900000000000006"/>
    <n v="155.80000000000001"/>
    <n v="0"/>
    <n v="19.5"/>
    <n v="0"/>
    <n v="0"/>
    <n v="4.1417128467649082E-5"/>
    <n v="0.5999602395566711"/>
    <n v="0.39999834331486128"/>
    <n v="0.99995858287153239"/>
  </r>
  <r>
    <x v="12"/>
    <x v="3"/>
    <x v="0"/>
    <x v="1"/>
    <x v="0"/>
    <n v="24"/>
    <n v="435071"/>
    <n v="59331"/>
    <n v="494426"/>
    <n v="0"/>
    <n v="0"/>
    <n v="0"/>
    <n v="118"/>
    <n v="0.71"/>
    <n v="9.1999999999999998E-2"/>
    <n v="8850"/>
    <n v="77.900000000000006"/>
    <n v="155.80000000000001"/>
    <n v="0"/>
    <n v="19.5"/>
    <n v="0"/>
    <n v="0"/>
    <n v="4.854113659071327E-5"/>
    <n v="0.87995170156909219"/>
    <n v="0.11999975729431704"/>
    <n v="0.99995145886340919"/>
  </r>
  <r>
    <x v="12"/>
    <x v="3"/>
    <x v="0"/>
    <x v="2"/>
    <x v="0"/>
    <n v="13"/>
    <n v="187461"/>
    <n v="16302"/>
    <n v="203776"/>
    <n v="0.01"/>
    <n v="0"/>
    <n v="0"/>
    <n v="118"/>
    <n v="0.71"/>
    <n v="9.1999999999999998E-2"/>
    <n v="8850"/>
    <n v="77.900000000000006"/>
    <n v="155.80000000000001"/>
    <n v="0"/>
    <n v="19.5"/>
    <n v="0"/>
    <n v="0"/>
    <n v="6.379554020100503E-5"/>
    <n v="0.91993659704773867"/>
    <n v="7.9999607412060303E-2"/>
    <n v="0.99993620445979903"/>
  </r>
  <r>
    <x v="12"/>
    <x v="3"/>
    <x v="1"/>
    <x v="0"/>
    <x v="0"/>
    <n v="5"/>
    <n v="80838"/>
    <n v="53892"/>
    <n v="134735"/>
    <n v="0"/>
    <n v="36"/>
    <n v="2"/>
    <n v="126"/>
    <n v="0.72299999999999998"/>
    <n v="8.7999999999999995E-2"/>
    <n v="8960"/>
    <n v="77.599999999999994"/>
    <n v="157.5"/>
    <n v="0"/>
    <n v="21.5"/>
    <n v="0"/>
    <n v="0"/>
    <n v="3.710988236167291E-5"/>
    <n v="0.59997773407058297"/>
    <n v="0.39998515604705531"/>
    <n v="0.99996289011763828"/>
  </r>
  <r>
    <x v="12"/>
    <x v="3"/>
    <x v="1"/>
    <x v="1"/>
    <x v="0"/>
    <n v="55"/>
    <n v="486471"/>
    <n v="66337"/>
    <n v="552863"/>
    <n v="0.01"/>
    <n v="36"/>
    <n v="2"/>
    <n v="126"/>
    <n v="0.72299999999999998"/>
    <n v="8.7999999999999995E-2"/>
    <n v="8960"/>
    <n v="77.599999999999994"/>
    <n v="157.5"/>
    <n v="0"/>
    <n v="21.5"/>
    <n v="129.16999999999999"/>
    <n v="0"/>
    <n v="9.948215018910652E-5"/>
    <n v="0.87991238335717892"/>
    <n v="0.11998813449263199"/>
    <n v="0.99990051784981093"/>
  </r>
  <r>
    <x v="12"/>
    <x v="3"/>
    <x v="1"/>
    <x v="2"/>
    <x v="0"/>
    <n v="33"/>
    <n v="211164"/>
    <n v="18362"/>
    <n v="229559"/>
    <n v="0.01"/>
    <n v="36"/>
    <n v="2"/>
    <n v="126"/>
    <n v="0.72299999999999998"/>
    <n v="8.7999999999999995E-2"/>
    <n v="8960"/>
    <n v="77.599999999999994"/>
    <n v="157.5"/>
    <n v="0"/>
    <n v="21.5"/>
    <n v="153.85"/>
    <n v="0"/>
    <n v="1.4375389333461114E-4"/>
    <n v="0.91986809491241905"/>
    <n v="7.9988151194246362E-2"/>
    <n v="0.99985624610666546"/>
  </r>
  <r>
    <x v="12"/>
    <x v="3"/>
    <x v="2"/>
    <x v="0"/>
    <x v="0"/>
    <n v="5"/>
    <n v="88548"/>
    <n v="59032"/>
    <n v="147585"/>
    <n v="0"/>
    <n v="76"/>
    <n v="4.0999999999999996"/>
    <n v="124"/>
    <n v="0.747"/>
    <n v="8.4000000000000005E-2"/>
    <n v="9072"/>
    <n v="78.7"/>
    <n v="160.1"/>
    <n v="0"/>
    <n v="21.4"/>
    <n v="0"/>
    <n v="0"/>
    <n v="3.3878781719009385E-5"/>
    <n v="0.59997967273096864"/>
    <n v="0.39998644848731241"/>
    <n v="0.9999661212182811"/>
  </r>
  <r>
    <x v="12"/>
    <x v="3"/>
    <x v="2"/>
    <x v="1"/>
    <x v="0"/>
    <n v="59"/>
    <n v="514964"/>
    <n v="70222"/>
    <n v="585245"/>
    <n v="0.01"/>
    <n v="76"/>
    <n v="4.0999999999999996"/>
    <n v="124"/>
    <n v="0.747"/>
    <n v="8.4000000000000005E-2"/>
    <n v="9072"/>
    <n v="78.7"/>
    <n v="160.1"/>
    <n v="0"/>
    <n v="21.4"/>
    <n v="56.79"/>
    <n v="0"/>
    <n v="1.008124802433169E-4"/>
    <n v="0.87991183179693977"/>
    <n v="0.11998735572281694"/>
    <n v="0.9998991875197567"/>
  </r>
  <r>
    <x v="12"/>
    <x v="3"/>
    <x v="2"/>
    <x v="2"/>
    <x v="0"/>
    <n v="35"/>
    <n v="224701"/>
    <n v="19539"/>
    <n v="244275"/>
    <n v="0.01"/>
    <n v="76"/>
    <n v="4.0999999999999996"/>
    <n v="124"/>
    <n v="0.747"/>
    <n v="8.4000000000000005E-2"/>
    <n v="9072"/>
    <n v="78.7"/>
    <n v="160.1"/>
    <n v="0"/>
    <n v="21.4"/>
    <n v="64.08"/>
    <n v="0"/>
    <n v="1.4328113806161088E-4"/>
    <n v="0.91986900010234363"/>
    <n v="7.998771875959472E-2"/>
    <n v="0.99985671886193839"/>
  </r>
  <r>
    <x v="12"/>
    <x v="3"/>
    <x v="3"/>
    <x v="0"/>
    <x v="0"/>
    <n v="11"/>
    <n v="95363"/>
    <n v="63576"/>
    <n v="158950"/>
    <n v="0.01"/>
    <n v="112"/>
    <n v="6.2"/>
    <n v="133"/>
    <n v="0.75700000000000001"/>
    <n v="8.4000000000000005E-2"/>
    <n v="9043"/>
    <n v="78.5"/>
    <n v="164.3"/>
    <n v="0"/>
    <n v="23.1"/>
    <n v="30.06"/>
    <n v="0"/>
    <n v="6.9204152249134954E-5"/>
    <n v="0.59995596099402326"/>
    <n v="0.39997483485372759"/>
    <n v="0.9999307958477508"/>
  </r>
  <r>
    <x v="12"/>
    <x v="3"/>
    <x v="3"/>
    <x v="1"/>
    <x v="0"/>
    <n v="125"/>
    <n v="548574"/>
    <n v="74806"/>
    <n v="623505"/>
    <n v="0.02"/>
    <n v="112"/>
    <n v="6.2"/>
    <n v="133"/>
    <n v="0.75700000000000001"/>
    <n v="8.4000000000000005E-2"/>
    <n v="9043"/>
    <n v="78.5"/>
    <n v="164.3"/>
    <n v="0"/>
    <n v="23.1"/>
    <n v="73.34"/>
    <n v="0"/>
    <n v="2.0047954707660726E-4"/>
    <n v="0.87982293646402199"/>
    <n v="0.11997658398890146"/>
    <n v="0.99979952045292342"/>
  </r>
  <r>
    <x v="12"/>
    <x v="3"/>
    <x v="3"/>
    <x v="2"/>
    <x v="0"/>
    <n v="77"/>
    <n v="243095"/>
    <n v="21139"/>
    <n v="264311"/>
    <n v="0.03"/>
    <n v="112"/>
    <n v="6.2"/>
    <n v="133"/>
    <n v="0.75700000000000001"/>
    <n v="8.4000000000000005E-2"/>
    <n v="9043"/>
    <n v="78.5"/>
    <n v="164.3"/>
    <n v="0"/>
    <n v="23.1"/>
    <n v="80.930000000000007"/>
    <n v="0"/>
    <n v="2.913234787806788E-4"/>
    <n v="0.91973092304141713"/>
    <n v="7.9977753479802197E-2"/>
    <n v="0.99970867652121931"/>
  </r>
  <r>
    <x v="12"/>
    <x v="3"/>
    <x v="4"/>
    <x v="0"/>
    <x v="0"/>
    <n v="13"/>
    <n v="109105"/>
    <n v="72736"/>
    <n v="181854"/>
    <n v="0.01"/>
    <n v="150"/>
    <n v="8.1999999999999993"/>
    <n v="152"/>
    <n v="0.77700000000000002"/>
    <n v="8.1000000000000003E-2"/>
    <n v="9138"/>
    <n v="78.900000000000006"/>
    <n v="167.8"/>
    <n v="0"/>
    <n v="24.4"/>
    <n v="37.51"/>
    <n v="0"/>
    <n v="7.1485917274296962E-5"/>
    <n v="0.5999593080163208"/>
    <n v="0.3999692060664049"/>
    <n v="0.99992851408272565"/>
  </r>
  <r>
    <x v="12"/>
    <x v="3"/>
    <x v="4"/>
    <x v="1"/>
    <x v="0"/>
    <n v="146"/>
    <n v="643959"/>
    <n v="87813"/>
    <n v="731918"/>
    <n v="0.02"/>
    <n v="150"/>
    <n v="8.1999999999999993"/>
    <n v="152"/>
    <n v="0.77700000000000002"/>
    <n v="8.1000000000000003E-2"/>
    <n v="9138"/>
    <n v="78.900000000000006"/>
    <n v="167.8"/>
    <n v="0"/>
    <n v="24.4"/>
    <n v="16.8"/>
    <n v="0"/>
    <n v="1.9947589757322542E-4"/>
    <n v="0.879823969351758"/>
    <n v="0.11997655475066879"/>
    <n v="0.99980052410242681"/>
  </r>
  <r>
    <x v="12"/>
    <x v="3"/>
    <x v="4"/>
    <x v="2"/>
    <x v="0"/>
    <n v="88"/>
    <n v="279802"/>
    <n v="24331"/>
    <n v="304221"/>
    <n v="0.03"/>
    <n v="150"/>
    <n v="8.1999999999999993"/>
    <n v="152"/>
    <n v="0.77700000000000002"/>
    <n v="8.1000000000000003E-2"/>
    <n v="9138"/>
    <n v="78.900000000000006"/>
    <n v="167.8"/>
    <n v="0"/>
    <n v="24.4"/>
    <n v="38.67"/>
    <n v="0"/>
    <n v="2.8926339733285997E-4"/>
    <n v="0.91973269432419191"/>
    <n v="7.9978042278475187E-2"/>
    <n v="0.99971073660266707"/>
  </r>
  <r>
    <x v="12"/>
    <x v="3"/>
    <x v="5"/>
    <x v="0"/>
    <x v="0"/>
    <n v="14"/>
    <n v="118034"/>
    <n v="78689"/>
    <n v="196737"/>
    <n v="0.01"/>
    <n v="191"/>
    <n v="10.199999999999999"/>
    <n v="155"/>
    <n v="0.8"/>
    <n v="0.08"/>
    <n v="9144"/>
    <n v="79"/>
    <n v="169.1"/>
    <n v="0"/>
    <n v="24.9"/>
    <n v="40.950000000000003"/>
    <n v="0"/>
    <n v="7.1160991577588352E-5"/>
    <n v="0.59995831999064742"/>
    <n v="0.39997051901777497"/>
    <n v="0.99992883900842244"/>
  </r>
  <r>
    <x v="12"/>
    <x v="3"/>
    <x v="5"/>
    <x v="1"/>
    <x v="0"/>
    <n v="154"/>
    <n v="679464"/>
    <n v="92654"/>
    <n v="772272"/>
    <n v="0.02"/>
    <n v="191"/>
    <n v="10.199999999999999"/>
    <n v="155"/>
    <n v="0.8"/>
    <n v="0.08"/>
    <n v="9144"/>
    <n v="79"/>
    <n v="169.1"/>
    <n v="0"/>
    <n v="24.9"/>
    <n v="5.48"/>
    <n v="0"/>
    <n v="1.9941160627343733E-4"/>
    <n v="0.87982472496736897"/>
    <n v="0.11997586342635755"/>
    <n v="0.99980058839372654"/>
  </r>
  <r>
    <x v="12"/>
    <x v="3"/>
    <x v="5"/>
    <x v="2"/>
    <x v="0"/>
    <n v="95"/>
    <n v="302244"/>
    <n v="26282"/>
    <n v="328621"/>
    <n v="0.03"/>
    <n v="191"/>
    <n v="10.199999999999999"/>
    <n v="155"/>
    <n v="0.8"/>
    <n v="0.08"/>
    <n v="9144"/>
    <n v="79"/>
    <n v="169.1"/>
    <n v="0"/>
    <n v="24.9"/>
    <n v="39.49"/>
    <n v="0"/>
    <n v="2.8908682037970794E-4"/>
    <n v="0.91973428356678366"/>
    <n v="7.9976629612836678E-2"/>
    <n v="0.99971091317962035"/>
  </r>
  <r>
    <x v="12"/>
    <x v="3"/>
    <x v="6"/>
    <x v="0"/>
    <x v="0"/>
    <n v="23"/>
    <n v="130316"/>
    <n v="86878"/>
    <n v="217217"/>
    <n v="0.01"/>
    <n v="216"/>
    <n v="10.3"/>
    <n v="175"/>
    <n v="0.84699999999999998"/>
    <n v="7.9000000000000001E-2"/>
    <n v="9476"/>
    <n v="79.599999999999994"/>
    <n v="168.9"/>
    <n v="0"/>
    <n v="27.2"/>
    <n v="27.87"/>
    <n v="0"/>
    <n v="1.0588489851162662E-4"/>
    <n v="0.5999346275843972"/>
    <n v="0.39995948751709121"/>
    <n v="0.9998941151014884"/>
  </r>
  <r>
    <x v="12"/>
    <x v="3"/>
    <x v="6"/>
    <x v="1"/>
    <x v="0"/>
    <n v="255"/>
    <n v="746750"/>
    <n v="101829"/>
    <n v="848834"/>
    <n v="0.03"/>
    <n v="216"/>
    <n v="10.3"/>
    <n v="175"/>
    <n v="0.84699999999999998"/>
    <n v="7.9000000000000001E-2"/>
    <n v="9476"/>
    <n v="79.599999999999994"/>
    <n v="168.9"/>
    <n v="0"/>
    <n v="27.2"/>
    <n v="65.58"/>
    <n v="0"/>
    <n v="3.0041209470874162E-4"/>
    <n v="0.87973620283824638"/>
    <n v="0.11996338506704492"/>
    <n v="0.99969958790529134"/>
  </r>
  <r>
    <x v="12"/>
    <x v="3"/>
    <x v="6"/>
    <x v="2"/>
    <x v="0"/>
    <n v="154"/>
    <n v="325890"/>
    <n v="28338"/>
    <n v="354382"/>
    <n v="0.04"/>
    <n v="216"/>
    <n v="10.3"/>
    <n v="175"/>
    <n v="0.84699999999999998"/>
    <n v="7.9000000000000001E-2"/>
    <n v="9476"/>
    <n v="79.599999999999994"/>
    <n v="168.9"/>
    <n v="0"/>
    <n v="27.2"/>
    <n v="25.99"/>
    <n v="0"/>
    <n v="4.3455931734681782E-4"/>
    <n v="0.91960088266334072"/>
    <n v="7.9964558019312487E-2"/>
    <n v="0.99956544068265318"/>
  </r>
  <r>
    <x v="12"/>
    <x v="3"/>
    <x v="7"/>
    <x v="0"/>
    <x v="0"/>
    <n v="40"/>
    <n v="138659"/>
    <n v="92439"/>
    <n v="231138"/>
    <n v="0.02"/>
    <n v="250"/>
    <n v="11.4"/>
    <n v="201"/>
    <n v="0.89700000000000002"/>
    <n v="7.8E-2"/>
    <n v="9541"/>
    <n v="79.7"/>
    <n v="170.9"/>
    <n v="0"/>
    <n v="29"/>
    <n v="45.45"/>
    <n v="0"/>
    <n v="1.7305678858517423E-4"/>
    <n v="0.59989703121079185"/>
    <n v="0.399929912000623"/>
    <n v="0.99982694321141485"/>
  </r>
  <r>
    <x v="12"/>
    <x v="3"/>
    <x v="7"/>
    <x v="1"/>
    <x v="0"/>
    <n v="465"/>
    <n v="818499"/>
    <n v="111613"/>
    <n v="930577"/>
    <n v="0.05"/>
    <n v="250"/>
    <n v="11.4"/>
    <n v="201"/>
    <n v="0.89700000000000002"/>
    <n v="7.8E-2"/>
    <n v="9541"/>
    <n v="79.7"/>
    <n v="170.9"/>
    <n v="0"/>
    <n v="29"/>
    <n v="82.35"/>
    <n v="0"/>
    <n v="4.9968997729365756E-4"/>
    <n v="0.87956074564490638"/>
    <n v="0.11993956437780001"/>
    <n v="0.99950031002270645"/>
  </r>
  <r>
    <x v="12"/>
    <x v="3"/>
    <x v="7"/>
    <x v="2"/>
    <x v="0"/>
    <n v="279"/>
    <n v="354150"/>
    <n v="30796"/>
    <n v="385225"/>
    <n v="7.0000000000000007E-2"/>
    <n v="250"/>
    <n v="11.4"/>
    <n v="201"/>
    <n v="0.89700000000000002"/>
    <n v="7.8E-2"/>
    <n v="9541"/>
    <n v="79.7"/>
    <n v="170.9"/>
    <n v="0"/>
    <n v="29"/>
    <n v="81.17"/>
    <n v="0"/>
    <n v="7.2425206048413267E-4"/>
    <n v="0.91933285742098769"/>
    <n v="7.994289051852814E-2"/>
    <n v="0.99927574793951579"/>
  </r>
  <r>
    <x v="12"/>
    <x v="3"/>
    <x v="8"/>
    <x v="0"/>
    <x v="0"/>
    <n v="53"/>
    <n v="128654"/>
    <n v="85770"/>
    <n v="214477"/>
    <n v="0.02"/>
    <n v="288"/>
    <n v="13.2"/>
    <n v="246"/>
    <n v="0.95299999999999996"/>
    <n v="7.8E-2"/>
    <n v="9843"/>
    <n v="80.2"/>
    <n v="172.8"/>
    <n v="0"/>
    <n v="31.8"/>
    <n v="55.85"/>
    <n v="0"/>
    <n v="2.4711274402383475E-4"/>
    <n v="0.59984986735174406"/>
    <n v="0.39990301990423216"/>
    <n v="0.99975288725597622"/>
  </r>
  <r>
    <x v="12"/>
    <x v="3"/>
    <x v="8"/>
    <x v="1"/>
    <x v="0"/>
    <n v="600"/>
    <n v="754024"/>
    <n v="102821"/>
    <n v="857445"/>
    <n v="7.0000000000000007E-2"/>
    <n v="288"/>
    <n v="13.2"/>
    <n v="246"/>
    <n v="0.95299999999999996"/>
    <n v="7.8E-2"/>
    <n v="9843"/>
    <n v="80.2"/>
    <n v="172.8"/>
    <n v="0"/>
    <n v="31.8"/>
    <n v="29.03"/>
    <n v="0"/>
    <n v="6.9975333694872555E-4"/>
    <n v="0.87938468356570976"/>
    <n v="0.11991556309734153"/>
    <n v="0.99930024666305128"/>
  </r>
  <r>
    <x v="12"/>
    <x v="3"/>
    <x v="8"/>
    <x v="2"/>
    <x v="0"/>
    <n v="365"/>
    <n v="330374"/>
    <n v="28728"/>
    <n v="359467"/>
    <n v="0.1"/>
    <n v="288"/>
    <n v="13.2"/>
    <n v="246"/>
    <n v="0.95299999999999996"/>
    <n v="7.8E-2"/>
    <n v="9843"/>
    <n v="80.2"/>
    <n v="172.8"/>
    <n v="0"/>
    <n v="31.8"/>
    <n v="30.82"/>
    <n v="0"/>
    <n v="1.0153922335012671E-3"/>
    <n v="0.91906628424862369"/>
    <n v="7.9918323517875076E-2"/>
    <n v="0.99898460776649878"/>
  </r>
  <r>
    <x v="12"/>
    <x v="3"/>
    <x v="9"/>
    <x v="0"/>
    <x v="0"/>
    <n v="76"/>
    <n v="118841"/>
    <n v="79227"/>
    <n v="198144"/>
    <n v="0.04"/>
    <n v="630"/>
    <n v="16"/>
    <n v="277"/>
    <n v="1"/>
    <n v="7.9000000000000001E-2"/>
    <n v="10035"/>
    <n v="80.8"/>
    <n v="166.2"/>
    <n v="0"/>
    <n v="32.700000000000003"/>
    <n v="48.95"/>
    <n v="0"/>
    <n v="3.8355943152454782E-4"/>
    <n v="0.5997708737080103"/>
    <n v="0.39984556686046513"/>
    <n v="0.99961644056847543"/>
  </r>
  <r>
    <x v="12"/>
    <x v="3"/>
    <x v="9"/>
    <x v="1"/>
    <x v="0"/>
    <n v="873"/>
    <n v="697888"/>
    <n v="95166"/>
    <n v="793927"/>
    <n v="0.11"/>
    <n v="630"/>
    <n v="16"/>
    <n v="277"/>
    <n v="1"/>
    <n v="7.9000000000000001E-2"/>
    <n v="10035"/>
    <n v="80.8"/>
    <n v="166.2"/>
    <n v="0"/>
    <n v="32.700000000000003"/>
    <n v="45.5"/>
    <n v="0"/>
    <n v="1.0995973181413404E-3"/>
    <n v="0.8790329589496263"/>
    <n v="0.11986744373223231"/>
    <n v="0.99890040268185865"/>
  </r>
  <r>
    <x v="12"/>
    <x v="3"/>
    <x v="9"/>
    <x v="2"/>
    <x v="0"/>
    <n v="530"/>
    <n v="305473"/>
    <n v="26563"/>
    <n v="332566"/>
    <n v="0.16"/>
    <n v="630"/>
    <n v="16"/>
    <n v="277"/>
    <n v="1"/>
    <n v="7.9000000000000001E-2"/>
    <n v="10035"/>
    <n v="80.8"/>
    <n v="166.2"/>
    <n v="0"/>
    <n v="32.700000000000003"/>
    <n v="45.21"/>
    <n v="0"/>
    <n v="1.5936686251751533E-3"/>
    <n v="0.91853346403420677"/>
    <n v="7.9872867340618103E-2"/>
    <n v="0.99840633137482482"/>
  </r>
  <r>
    <x v="12"/>
    <x v="3"/>
    <x v="10"/>
    <x v="0"/>
    <x v="0"/>
    <n v="110"/>
    <n v="85877"/>
    <n v="57251"/>
    <n v="143238"/>
    <n v="0.08"/>
    <n v="939"/>
    <n v="15.1"/>
    <n v="313"/>
    <n v="1.083"/>
    <n v="8.1000000000000003E-2"/>
    <n v="10289"/>
    <n v="80.8"/>
    <n v="161.30000000000001"/>
    <n v="0"/>
    <n v="36"/>
    <n v="40.1"/>
    <n v="0"/>
    <n v="7.6795263826638183E-4"/>
    <n v="0.59954062469456426"/>
    <n v="0.39969142266716934"/>
    <n v="0.99923204736173354"/>
  </r>
  <r>
    <x v="12"/>
    <x v="3"/>
    <x v="10"/>
    <x v="1"/>
    <x v="0"/>
    <n v="1255"/>
    <n v="500791"/>
    <n v="68290"/>
    <n v="570336"/>
    <n v="0.22"/>
    <n v="939"/>
    <n v="15.1"/>
    <n v="313"/>
    <n v="1.083"/>
    <n v="8.1000000000000003E-2"/>
    <n v="10289"/>
    <n v="80.8"/>
    <n v="161.30000000000001"/>
    <n v="0"/>
    <n v="36"/>
    <n v="43.76"/>
    <n v="0"/>
    <n v="2.2004572743084777E-3"/>
    <n v="0.87806310665993381"/>
    <n v="0.11973643606575773"/>
    <n v="0.9977995427256916"/>
  </r>
  <r>
    <x v="12"/>
    <x v="3"/>
    <x v="10"/>
    <x v="2"/>
    <x v="0"/>
    <n v="763"/>
    <n v="219488"/>
    <n v="19086"/>
    <n v="239337"/>
    <n v="0.32"/>
    <n v="939"/>
    <n v="15.1"/>
    <n v="313"/>
    <n v="1.083"/>
    <n v="8.1000000000000003E-2"/>
    <n v="10289"/>
    <n v="80.8"/>
    <n v="161.30000000000001"/>
    <n v="0"/>
    <n v="36"/>
    <n v="43.96"/>
    <n v="0"/>
    <n v="3.1879734433037936E-3"/>
    <n v="0.91706673017544305"/>
    <n v="7.9745296381253217E-2"/>
    <n v="0.99681202655669621"/>
  </r>
  <r>
    <x v="12"/>
    <x v="3"/>
    <x v="11"/>
    <x v="0"/>
    <x v="0"/>
    <n v="259"/>
    <n v="90323"/>
    <n v="60215"/>
    <n v="150797"/>
    <n v="0.17"/>
    <n v="1443"/>
    <n v="17.7"/>
    <n v="350"/>
    <n v="1.157"/>
    <n v="8.3000000000000004E-2"/>
    <n v="10806"/>
    <n v="81"/>
    <n v="158.19999999999999"/>
    <n v="0"/>
    <n v="39.200000000000003"/>
    <n v="135.44999999999999"/>
    <n v="0"/>
    <n v="1.7175407998832868E-3"/>
    <n v="0.59897080180640194"/>
    <n v="0.39931165739371471"/>
    <n v="0.99828245920011671"/>
  </r>
  <r>
    <x v="12"/>
    <x v="3"/>
    <x v="11"/>
    <x v="1"/>
    <x v="0"/>
    <n v="3006"/>
    <n v="537222"/>
    <n v="73258"/>
    <n v="613486"/>
    <n v="0.49"/>
    <n v="1443"/>
    <n v="17.7"/>
    <n v="350"/>
    <n v="1.157"/>
    <n v="8.3000000000000004E-2"/>
    <n v="10806"/>
    <n v="81"/>
    <n v="158.19999999999999"/>
    <n v="0"/>
    <n v="39.200000000000003"/>
    <n v="139.52000000000001"/>
    <n v="0"/>
    <n v="4.899867315635565E-3"/>
    <n v="0.87568746475062187"/>
    <n v="0.11941266793374258"/>
    <n v="0.99510013268436448"/>
  </r>
  <r>
    <x v="12"/>
    <x v="3"/>
    <x v="11"/>
    <x v="2"/>
    <x v="0"/>
    <n v="1831"/>
    <n v="235445"/>
    <n v="20474"/>
    <n v="257750"/>
    <n v="0.71"/>
    <n v="1443"/>
    <n v="17.7"/>
    <n v="350"/>
    <n v="1.157"/>
    <n v="8.3000000000000004E-2"/>
    <n v="10806"/>
    <n v="81"/>
    <n v="158.19999999999999"/>
    <n v="0"/>
    <n v="39.200000000000003"/>
    <n v="139.97"/>
    <n v="0"/>
    <n v="7.103782735208535E-3"/>
    <n v="0.91346265761396706"/>
    <n v="7.9433559650824437E-2"/>
    <n v="0.99289621726479149"/>
  </r>
  <r>
    <x v="12"/>
    <x v="3"/>
    <x v="12"/>
    <x v="0"/>
    <x v="0"/>
    <n v="725"/>
    <n v="96601"/>
    <n v="64400"/>
    <n v="161726"/>
    <n v="0.45"/>
    <n v="2059"/>
    <n v="21.8"/>
    <n v="380"/>
    <n v="1.2270000000000001"/>
    <n v="8.5999999999999993E-2"/>
    <n v="11009"/>
    <n v="81.2"/>
    <n v="163.80000000000001"/>
    <n v="0"/>
    <n v="41.2"/>
    <n v="179.92"/>
    <n v="0"/>
    <n v="4.4828908153296317E-3"/>
    <n v="0.59731273882987279"/>
    <n v="0.39820437035479761"/>
    <n v="0.9955171091846704"/>
  </r>
  <r>
    <x v="12"/>
    <x v="3"/>
    <x v="12"/>
    <x v="1"/>
    <x v="0"/>
    <n v="8266"/>
    <n v="561012"/>
    <n v="76502"/>
    <n v="645780"/>
    <n v="1.28"/>
    <n v="2059"/>
    <n v="21.8"/>
    <n v="380"/>
    <n v="1.2270000000000001"/>
    <n v="8.5999999999999993E-2"/>
    <n v="11009"/>
    <n v="81.2"/>
    <n v="163.80000000000001"/>
    <n v="0"/>
    <n v="41.2"/>
    <n v="174.98"/>
    <n v="0"/>
    <n v="1.2800024776239587E-2"/>
    <n v="0.86873548267211742"/>
    <n v="0.11846449255164297"/>
    <n v="0.98719997522376035"/>
  </r>
  <r>
    <x v="12"/>
    <x v="3"/>
    <x v="12"/>
    <x v="2"/>
    <x v="0"/>
    <n v="4954"/>
    <n v="241011"/>
    <n v="20957"/>
    <n v="266922"/>
    <n v="1.86"/>
    <n v="2059"/>
    <n v="21.8"/>
    <n v="380"/>
    <n v="1.2270000000000001"/>
    <n v="8.5999999999999993E-2"/>
    <n v="11009"/>
    <n v="81.2"/>
    <n v="163.80000000000001"/>
    <n v="0"/>
    <n v="41.2"/>
    <n v="170.56"/>
    <n v="0"/>
    <n v="1.85597290594256E-2"/>
    <n v="0.90292669768696476"/>
    <n v="7.8513573253609664E-2"/>
    <n v="0.9814402709405744"/>
  </r>
  <r>
    <x v="12"/>
    <x v="3"/>
    <x v="13"/>
    <x v="0"/>
    <x v="0"/>
    <n v="1197"/>
    <n v="114552"/>
    <n v="76368"/>
    <n v="192117"/>
    <n v="0.62"/>
    <n v="3540"/>
    <n v="20.6"/>
    <n v="403"/>
    <n v="1.2130000000000001"/>
    <n v="9.0999999999999998E-2"/>
    <n v="11434"/>
    <n v="81.2"/>
    <n v="164.9"/>
    <n v="0"/>
    <n v="43.6"/>
    <n v="65.099999999999994"/>
    <n v="0"/>
    <n v="6.2305782413841562E-3"/>
    <n v="0.59626165305516954"/>
    <n v="0.39750776870344634"/>
    <n v="0.99376942175861593"/>
  </r>
  <r>
    <x v="12"/>
    <x v="3"/>
    <x v="13"/>
    <x v="1"/>
    <x v="0"/>
    <n v="13922"/>
    <n v="676027"/>
    <n v="92186"/>
    <n v="782135"/>
    <n v="1.78"/>
    <n v="3540"/>
    <n v="20.6"/>
    <n v="403"/>
    <n v="1.2130000000000001"/>
    <n v="9.0999999999999998E-2"/>
    <n v="11434"/>
    <n v="81.2"/>
    <n v="164.9"/>
    <n v="0"/>
    <n v="43.6"/>
    <n v="68.42"/>
    <n v="0"/>
    <n v="1.7799996164345029E-2"/>
    <n v="0.86433544081264746"/>
    <n v="0.11786456302300753"/>
    <n v="0.98220000383565498"/>
  </r>
  <r>
    <x v="12"/>
    <x v="3"/>
    <x v="13"/>
    <x v="2"/>
    <x v="0"/>
    <n v="8485"/>
    <n v="294642"/>
    <n v="25621"/>
    <n v="328748"/>
    <n v="2.58"/>
    <n v="3540"/>
    <n v="20.6"/>
    <n v="403"/>
    <n v="1.2130000000000001"/>
    <n v="9.0999999999999998E-2"/>
    <n v="11434"/>
    <n v="81.2"/>
    <n v="164.9"/>
    <n v="0"/>
    <n v="43.6"/>
    <n v="71.28"/>
    <n v="0"/>
    <n v="2.5810042950831641E-2"/>
    <n v="0.89625488215897886"/>
    <n v="7.7935074890189443E-2"/>
    <n v="0.97418995704916833"/>
  </r>
  <r>
    <x v="12"/>
    <x v="3"/>
    <x v="14"/>
    <x v="0"/>
    <x v="0"/>
    <n v="1771"/>
    <n v="113525"/>
    <n v="75684"/>
    <n v="190980"/>
    <n v="0.93"/>
    <n v="4744"/>
    <n v="23.6"/>
    <n v="433"/>
    <n v="1.177"/>
    <n v="9.6000000000000002E-2"/>
    <n v="11621"/>
    <n v="81.599999999999994"/>
    <n v="164.7"/>
    <n v="0"/>
    <n v="46.6"/>
    <n v="47.95"/>
    <n v="0"/>
    <n v="9.2732223269452307E-3"/>
    <n v="0.59443397214367999"/>
    <n v="0.39629280552937479"/>
    <n v="0.99072677767305484"/>
  </r>
  <r>
    <x v="12"/>
    <x v="3"/>
    <x v="14"/>
    <x v="1"/>
    <x v="0"/>
    <n v="20646"/>
    <n v="667434"/>
    <n v="91014"/>
    <n v="779094"/>
    <n v="2.65"/>
    <n v="4744"/>
    <n v="23.6"/>
    <n v="433"/>
    <n v="1.177"/>
    <n v="9.6000000000000002E-2"/>
    <n v="11621"/>
    <n v="81.599999999999994"/>
    <n v="164.7"/>
    <n v="0"/>
    <n v="46.6"/>
    <n v="48.3"/>
    <n v="0"/>
    <n v="2.650001155187949E-2"/>
    <n v="0.85667968178422627"/>
    <n v="0.11682030666389422"/>
    <n v="0.97349998844812047"/>
  </r>
  <r>
    <x v="12"/>
    <x v="3"/>
    <x v="14"/>
    <x v="2"/>
    <x v="0"/>
    <n v="12489"/>
    <n v="287534"/>
    <n v="25003"/>
    <n v="325026"/>
    <n v="3.84"/>
    <n v="4744"/>
    <n v="23.6"/>
    <n v="433"/>
    <n v="1.177"/>
    <n v="9.6000000000000002E-2"/>
    <n v="11621"/>
    <n v="81.599999999999994"/>
    <n v="164.7"/>
    <n v="0"/>
    <n v="46.6"/>
    <n v="47.19"/>
    <n v="0"/>
    <n v="3.8424618338225247E-2"/>
    <n v="0.88464922806175506"/>
    <n v="7.6926153600019684E-2"/>
    <n v="0.9615753816617747"/>
  </r>
  <r>
    <x v="12"/>
    <x v="3"/>
    <x v="15"/>
    <x v="0"/>
    <x v="0"/>
    <n v="2468"/>
    <n v="125943"/>
    <n v="83962"/>
    <n v="212373"/>
    <n v="1.1599999999999999"/>
    <n v="7945"/>
    <n v="26"/>
    <n v="447"/>
    <n v="1.1299999999999999"/>
    <n v="0.10100000000000001"/>
    <n v="11927"/>
    <n v="81"/>
    <n v="164"/>
    <n v="0"/>
    <n v="49.7"/>
    <n v="39.36"/>
    <n v="0"/>
    <n v="1.1621062941146003E-2"/>
    <n v="0.59302736223531238"/>
    <n v="0.39535157482354161"/>
    <n v="0.98837893705885405"/>
  </r>
  <r>
    <x v="12"/>
    <x v="3"/>
    <x v="15"/>
    <x v="1"/>
    <x v="0"/>
    <n v="28384"/>
    <n v="727380"/>
    <n v="99188"/>
    <n v="854952"/>
    <n v="3.32"/>
    <n v="7945"/>
    <n v="26"/>
    <n v="447"/>
    <n v="1.1299999999999999"/>
    <n v="0.10100000000000001"/>
    <n v="11927"/>
    <n v="81"/>
    <n v="164"/>
    <n v="0"/>
    <n v="49.7"/>
    <n v="37.479999999999997"/>
    <n v="0"/>
    <n v="3.3199524651676353E-2"/>
    <n v="0.85078460545153411"/>
    <n v="0.11601586989678953"/>
    <n v="0.9668004753483237"/>
  </r>
  <r>
    <x v="12"/>
    <x v="3"/>
    <x v="15"/>
    <x v="2"/>
    <x v="0"/>
    <n v="16966"/>
    <n v="308631"/>
    <n v="26837"/>
    <n v="352434"/>
    <n v="4.8099999999999996"/>
    <n v="7945"/>
    <n v="26"/>
    <n v="447"/>
    <n v="1.1299999999999999"/>
    <n v="0.10100000000000001"/>
    <n v="11927"/>
    <n v="81"/>
    <n v="164"/>
    <n v="0"/>
    <n v="49.7"/>
    <n v="35.85"/>
    <n v="0"/>
    <n v="4.8139509808928761E-2"/>
    <n v="0.87571289943649022"/>
    <n v="7.6147590754580996E-2"/>
    <n v="0.95186049019107122"/>
  </r>
  <r>
    <x v="13"/>
    <x v="1"/>
    <x v="0"/>
    <x v="0"/>
    <x v="0"/>
    <n v="15"/>
    <n v="42900"/>
    <n v="28600"/>
    <n v="71515"/>
    <n v="0.02"/>
    <n v="304"/>
    <n v="2.1"/>
    <n v="121"/>
    <n v="1.75"/>
    <n v="0.19700000000000001"/>
    <n v="50202"/>
    <n v="83"/>
    <n v="34.5"/>
    <n v="0"/>
    <n v="61.2"/>
    <n v="0"/>
    <n v="0"/>
    <n v="2.097462070894218E-4"/>
    <n v="0.59987415227574636"/>
    <n v="0.39991610151716422"/>
    <n v="0.99979025379291064"/>
  </r>
  <r>
    <x v="13"/>
    <x v="1"/>
    <x v="0"/>
    <x v="1"/>
    <x v="0"/>
    <n v="170"/>
    <n v="249066"/>
    <n v="33964"/>
    <n v="283200"/>
    <n v="0.06"/>
    <n v="304"/>
    <n v="2.1"/>
    <n v="121"/>
    <n v="1.75"/>
    <n v="0.19700000000000001"/>
    <n v="50202"/>
    <n v="83"/>
    <n v="34.5"/>
    <n v="0"/>
    <n v="61.2"/>
    <n v="0"/>
    <n v="0"/>
    <n v="6.0028248587570626E-4"/>
    <n v="0.87947033898305083"/>
    <n v="0.11992937853107345"/>
    <n v="0.99939971751412426"/>
  </r>
  <r>
    <x v="13"/>
    <x v="1"/>
    <x v="0"/>
    <x v="2"/>
    <x v="0"/>
    <n v="103"/>
    <n v="109267"/>
    <n v="9502"/>
    <n v="118872"/>
    <n v="0.09"/>
    <n v="304"/>
    <n v="2.1"/>
    <n v="121"/>
    <n v="1.75"/>
    <n v="0.19700000000000001"/>
    <n v="50202"/>
    <n v="83"/>
    <n v="34.5"/>
    <n v="0"/>
    <n v="61.2"/>
    <n v="0"/>
    <n v="0"/>
    <n v="8.6647822868295306E-4"/>
    <n v="0.91919880207281779"/>
    <n v="7.9934719698499232E-2"/>
    <n v="0.99913352177131698"/>
  </r>
  <r>
    <x v="13"/>
    <x v="1"/>
    <x v="1"/>
    <x v="0"/>
    <x v="0"/>
    <n v="142"/>
    <n v="39753"/>
    <n v="26502"/>
    <n v="66397"/>
    <n v="0.21"/>
    <n v="2175"/>
    <n v="2.6"/>
    <n v="136"/>
    <n v="1.67"/>
    <n v="0.19900000000000001"/>
    <n v="48960"/>
    <n v="84.7"/>
    <n v="34"/>
    <n v="669"/>
    <n v="65.2"/>
    <n v="300"/>
    <n v="0"/>
    <n v="2.1386508426585538E-3"/>
    <n v="0.59871680949440487"/>
    <n v="0.39914453966293656"/>
    <n v="0.99786134915734137"/>
  </r>
  <r>
    <x v="13"/>
    <x v="1"/>
    <x v="1"/>
    <x v="1"/>
    <x v="0"/>
    <n v="1607"/>
    <n v="230465"/>
    <n v="31427"/>
    <n v="263499"/>
    <n v="0.61"/>
    <n v="2175"/>
    <n v="2.6"/>
    <n v="136"/>
    <n v="1.67"/>
    <n v="0.19900000000000001"/>
    <n v="48960"/>
    <n v="84.7"/>
    <n v="34"/>
    <n v="669"/>
    <n v="65.2"/>
    <n v="300"/>
    <n v="0"/>
    <n v="6.0986948717072931E-3"/>
    <n v="0.87463330031613018"/>
    <n v="0.11926800481216247"/>
    <n v="0.99390130512829267"/>
  </r>
  <r>
    <x v="13"/>
    <x v="1"/>
    <x v="1"/>
    <x v="2"/>
    <x v="0"/>
    <n v="991"/>
    <n v="102119"/>
    <n v="8880"/>
    <n v="111990"/>
    <n v="0.88"/>
    <n v="2175"/>
    <n v="2.6"/>
    <n v="136"/>
    <n v="1.67"/>
    <n v="0.19900000000000001"/>
    <n v="48960"/>
    <n v="84.7"/>
    <n v="34"/>
    <n v="669"/>
    <n v="65.2"/>
    <n v="300"/>
    <n v="0"/>
    <n v="8.8490043753906601E-3"/>
    <n v="0.91185820162514508"/>
    <n v="7.9292793999464234E-2"/>
    <n v="0.99115099562460929"/>
  </r>
  <r>
    <x v="13"/>
    <x v="1"/>
    <x v="2"/>
    <x v="0"/>
    <x v="0"/>
    <n v="267"/>
    <n v="38665"/>
    <n v="25776"/>
    <n v="64708"/>
    <n v="0.41"/>
    <n v="3835"/>
    <n v="3.4"/>
    <n v="143"/>
    <n v="1.62"/>
    <n v="0.2"/>
    <n v="48198"/>
    <n v="86.3"/>
    <n v="34.1"/>
    <n v="1334"/>
    <n v="66"/>
    <n v="88.03"/>
    <n v="0"/>
    <n v="4.1262285961550351E-3"/>
    <n v="0.59753044445818138"/>
    <n v="0.3983433269456636"/>
    <n v="0.99587377140384503"/>
  </r>
  <r>
    <x v="13"/>
    <x v="1"/>
    <x v="2"/>
    <x v="1"/>
    <x v="0"/>
    <n v="3063"/>
    <n v="225738"/>
    <n v="30783"/>
    <n v="259584"/>
    <n v="1.18"/>
    <n v="3835"/>
    <n v="3.4"/>
    <n v="143"/>
    <n v="1.62"/>
    <n v="0.2"/>
    <n v="48198"/>
    <n v="86.3"/>
    <n v="34.1"/>
    <n v="1334"/>
    <n v="66"/>
    <n v="90.6"/>
    <n v="0"/>
    <n v="1.1799648668639053E-2"/>
    <n v="0.86961446005917165"/>
    <n v="0.11858589127218935"/>
    <n v="0.98820035133136097"/>
  </r>
  <r>
    <x v="13"/>
    <x v="1"/>
    <x v="2"/>
    <x v="2"/>
    <x v="0"/>
    <n v="1818"/>
    <n v="96058"/>
    <n v="8353"/>
    <n v="106229"/>
    <n v="1.71"/>
    <n v="3835"/>
    <n v="3.4"/>
    <n v="143"/>
    <n v="1.62"/>
    <n v="0.2"/>
    <n v="48198"/>
    <n v="86.3"/>
    <n v="34.1"/>
    <n v="1334"/>
    <n v="66"/>
    <n v="83.45"/>
    <n v="0"/>
    <n v="1.7113970761279875E-2"/>
    <n v="0.90425401726458876"/>
    <n v="7.8632011974131361E-2"/>
    <n v="0.98288602923872015"/>
  </r>
  <r>
    <x v="13"/>
    <x v="1"/>
    <x v="3"/>
    <x v="0"/>
    <x v="0"/>
    <n v="549"/>
    <n v="38369"/>
    <n v="25580"/>
    <n v="64498"/>
    <n v="0.85"/>
    <n v="5912"/>
    <n v="3.6"/>
    <n v="149"/>
    <n v="1.63"/>
    <n v="0.19900000000000001"/>
    <n v="45611"/>
    <n v="87.6"/>
    <n v="34"/>
    <n v="1953"/>
    <n v="68.099999999999994"/>
    <n v="105.62"/>
    <n v="0"/>
    <n v="8.5118918416074909E-3"/>
    <n v="0.59488666315234584"/>
    <n v="0.39660144500604672"/>
    <n v="0.99148810815839261"/>
  </r>
  <r>
    <x v="13"/>
    <x v="1"/>
    <x v="3"/>
    <x v="1"/>
    <x v="0"/>
    <n v="6149"/>
    <n v="217272"/>
    <n v="29628"/>
    <n v="253049"/>
    <n v="2.4300000000000002"/>
    <n v="5912"/>
    <n v="3.6"/>
    <n v="149"/>
    <n v="1.63"/>
    <n v="0.19900000000000001"/>
    <n v="45611"/>
    <n v="87.6"/>
    <n v="34"/>
    <n v="1953"/>
    <n v="68.099999999999994"/>
    <n v="100.75"/>
    <n v="0"/>
    <n v="2.4299641571395265E-2"/>
    <n v="0.8586163154171722"/>
    <n v="0.11708404301143256"/>
    <n v="0.97570035842860481"/>
  </r>
  <r>
    <x v="13"/>
    <x v="1"/>
    <x v="3"/>
    <x v="2"/>
    <x v="0"/>
    <n v="3708"/>
    <n v="93395"/>
    <n v="8121"/>
    <n v="105224"/>
    <n v="3.52"/>
    <n v="5912"/>
    <n v="3.6"/>
    <n v="149"/>
    <n v="1.63"/>
    <n v="0.19900000000000001"/>
    <n v="45611"/>
    <n v="87.6"/>
    <n v="34"/>
    <n v="1953"/>
    <n v="68.099999999999994"/>
    <n v="103.96"/>
    <n v="0"/>
    <n v="3.5239108948528851E-2"/>
    <n v="0.88758268075724167"/>
    <n v="7.7178210294229457E-2"/>
    <n v="0.96476089105147111"/>
  </r>
  <r>
    <x v="13"/>
    <x v="1"/>
    <x v="4"/>
    <x v="0"/>
    <x v="0"/>
    <n v="797"/>
    <n v="37688"/>
    <n v="25126"/>
    <n v="63611"/>
    <n v="1.25"/>
    <n v="12010"/>
    <n v="4.2"/>
    <n v="168"/>
    <n v="1.63"/>
    <n v="0.19800000000000001"/>
    <n v="45570"/>
    <n v="88.8"/>
    <n v="34.6"/>
    <n v="2641"/>
    <n v="69.5"/>
    <n v="45.17"/>
    <n v="0"/>
    <n v="1.2529279527125811E-2"/>
    <n v="0.59247614406313376"/>
    <n v="0.39499457640974045"/>
    <n v="0.98747072047287421"/>
  </r>
  <r>
    <x v="13"/>
    <x v="1"/>
    <x v="4"/>
    <x v="1"/>
    <x v="0"/>
    <n v="9111"/>
    <n v="215948"/>
    <n v="29448"/>
    <n v="254507"/>
    <n v="3.58"/>
    <n v="12010"/>
    <n v="4.2"/>
    <n v="168"/>
    <n v="1.63"/>
    <n v="0.19800000000000001"/>
    <n v="45570"/>
    <n v="88.8"/>
    <n v="34.6"/>
    <n v="2641"/>
    <n v="69.5"/>
    <n v="48.17"/>
    <n v="0"/>
    <n v="3.5798622434746394E-2"/>
    <n v="0.84849532625821689"/>
    <n v="0.11570605130703675"/>
    <n v="0.96420137756525359"/>
  </r>
  <r>
    <x v="13"/>
    <x v="1"/>
    <x v="4"/>
    <x v="2"/>
    <x v="0"/>
    <n v="5500"/>
    <n v="92410"/>
    <n v="8036"/>
    <n v="105946"/>
    <n v="5.19"/>
    <n v="12010"/>
    <n v="4.2"/>
    <n v="168"/>
    <n v="1.63"/>
    <n v="0.19800000000000001"/>
    <n v="45570"/>
    <n v="88.8"/>
    <n v="34.6"/>
    <n v="2641"/>
    <n v="69.5"/>
    <n v="48.33"/>
    <n v="0"/>
    <n v="5.1913238819776115E-2"/>
    <n v="0.87223679987918379"/>
    <n v="7.5849961301040159E-2"/>
    <n v="0.94808676118022395"/>
  </r>
  <r>
    <x v="13"/>
    <x v="1"/>
    <x v="5"/>
    <x v="0"/>
    <x v="0"/>
    <n v="1068"/>
    <n v="39613"/>
    <n v="26408"/>
    <n v="67089"/>
    <n v="1.59"/>
    <n v="17818"/>
    <n v="4.9000000000000004"/>
    <n v="175"/>
    <n v="1.637"/>
    <n v="0.2"/>
    <n v="44713"/>
    <n v="90.5"/>
    <n v="34.1"/>
    <n v="3343"/>
    <n v="71.5"/>
    <n v="34"/>
    <n v="0"/>
    <n v="1.5919152170996737E-2"/>
    <n v="0.59045447092667946"/>
    <n v="0.39362637690232377"/>
    <n v="0.98408084782900329"/>
  </r>
  <r>
    <x v="13"/>
    <x v="1"/>
    <x v="5"/>
    <x v="1"/>
    <x v="0"/>
    <n v="12426"/>
    <n v="229398"/>
    <n v="31281"/>
    <n v="273105"/>
    <n v="4.55"/>
    <n v="17818"/>
    <n v="4.9000000000000004"/>
    <n v="175"/>
    <n v="1.637"/>
    <n v="0.2"/>
    <n v="44713"/>
    <n v="90.5"/>
    <n v="34.1"/>
    <n v="3343"/>
    <n v="71.5"/>
    <n v="36.380000000000003"/>
    <n v="0"/>
    <n v="4.5498983907288404E-2"/>
    <n v="0.83996265172735762"/>
    <n v="0.11453836436535399"/>
    <n v="0.95450101609271165"/>
  </r>
  <r>
    <x v="13"/>
    <x v="1"/>
    <x v="5"/>
    <x v="2"/>
    <x v="0"/>
    <n v="7525"/>
    <n v="98007"/>
    <n v="8522"/>
    <n v="114054"/>
    <n v="6.6"/>
    <n v="17818"/>
    <n v="4.9000000000000004"/>
    <n v="175"/>
    <n v="1.637"/>
    <n v="0.2"/>
    <n v="44713"/>
    <n v="90.5"/>
    <n v="34.1"/>
    <n v="3343"/>
    <n v="71.5"/>
    <n v="36.82"/>
    <n v="0"/>
    <n v="6.5977519420625325E-2"/>
    <n v="0.85930348782155819"/>
    <n v="7.4718992757816474E-2"/>
    <n v="0.93402248057937465"/>
  </r>
  <r>
    <x v="13"/>
    <x v="1"/>
    <x v="6"/>
    <x v="0"/>
    <x v="0"/>
    <n v="1252"/>
    <n v="37978"/>
    <n v="25319"/>
    <n v="64549"/>
    <n v="1.94"/>
    <n v="25616"/>
    <n v="5.3"/>
    <n v="200"/>
    <n v="1.637"/>
    <n v="0.20499999999999999"/>
    <n v="47547"/>
    <n v="91.1"/>
    <n v="34.1"/>
    <n v="4051"/>
    <n v="73.900000000000006"/>
    <n v="17.23"/>
    <n v="0"/>
    <n v="1.9396117678043036E-2"/>
    <n v="0.58835923097181986"/>
    <n v="0.39224465135013709"/>
    <n v="0.98060388232195694"/>
  </r>
  <r>
    <x v="13"/>
    <x v="1"/>
    <x v="6"/>
    <x v="1"/>
    <x v="0"/>
    <n v="14281"/>
    <n v="214282"/>
    <n v="29220"/>
    <n v="257783"/>
    <n v="5.54"/>
    <n v="25616"/>
    <n v="5.3"/>
    <n v="200"/>
    <n v="1.637"/>
    <n v="0.20499999999999999"/>
    <n v="47547"/>
    <n v="91.1"/>
    <n v="34.1"/>
    <n v="4051"/>
    <n v="73.900000000000006"/>
    <n v="14.93"/>
    <n v="0"/>
    <n v="5.539930872090091E-2"/>
    <n v="0.83124953934122892"/>
    <n v="0.11335115193787022"/>
    <n v="0.94460069127909918"/>
  </r>
  <r>
    <x v="13"/>
    <x v="1"/>
    <x v="6"/>
    <x v="2"/>
    <x v="0"/>
    <n v="8540"/>
    <n v="89953"/>
    <n v="7822"/>
    <n v="106315"/>
    <n v="8.0299999999999994"/>
    <n v="25616"/>
    <n v="5.3"/>
    <n v="200"/>
    <n v="1.637"/>
    <n v="0.20499999999999999"/>
    <n v="47547"/>
    <n v="91.1"/>
    <n v="34.1"/>
    <n v="4051"/>
    <n v="73.900000000000006"/>
    <n v="13.49"/>
    <n v="0"/>
    <n v="8.0327329163335376E-2"/>
    <n v="0.84609885716973143"/>
    <n v="7.3573813666933177E-2"/>
    <n v="0.9196726708366646"/>
  </r>
  <r>
    <x v="13"/>
    <x v="1"/>
    <x v="7"/>
    <x v="0"/>
    <x v="0"/>
    <n v="1342"/>
    <n v="37346"/>
    <n v="24897"/>
    <n v="63585"/>
    <n v="2.11"/>
    <n v="31883"/>
    <n v="6.3"/>
    <n v="227"/>
    <n v="1.67"/>
    <n v="0.20899999999999999"/>
    <n v="48401"/>
    <n v="90.9"/>
    <n v="33.5"/>
    <n v="4083"/>
    <n v="77.400000000000006"/>
    <n v="7.19"/>
    <n v="0"/>
    <n v="2.1105606668239366E-2"/>
    <n v="0.58733978139498311"/>
    <n v="0.39155461193677754"/>
    <n v="0.97889439333176065"/>
  </r>
  <r>
    <x v="13"/>
    <x v="1"/>
    <x v="7"/>
    <x v="1"/>
    <x v="0"/>
    <n v="14838"/>
    <n v="203482"/>
    <n v="27747"/>
    <n v="246067"/>
    <n v="6.03"/>
    <n v="31883"/>
    <n v="6.3"/>
    <n v="227"/>
    <n v="1.67"/>
    <n v="0.20899999999999999"/>
    <n v="48401"/>
    <n v="90.9"/>
    <n v="33.5"/>
    <n v="4083"/>
    <n v="77.400000000000006"/>
    <n v="3.9"/>
    <n v="0"/>
    <n v="6.0300649823015681E-2"/>
    <n v="0.82693737884397334"/>
    <n v="0.11276197133301093"/>
    <n v="0.93969935017698425"/>
  </r>
  <r>
    <x v="13"/>
    <x v="1"/>
    <x v="7"/>
    <x v="2"/>
    <x v="0"/>
    <n v="9243"/>
    <n v="88756"/>
    <n v="7718"/>
    <n v="105717"/>
    <n v="8.74"/>
    <n v="31883"/>
    <n v="6.3"/>
    <n v="227"/>
    <n v="1.67"/>
    <n v="0.20899999999999999"/>
    <n v="48401"/>
    <n v="90.9"/>
    <n v="33.5"/>
    <n v="4083"/>
    <n v="77.400000000000006"/>
    <n v="8.23"/>
    <n v="0"/>
    <n v="8.743153891994665E-2"/>
    <n v="0.83956222745632203"/>
    <n v="7.3006233623731279E-2"/>
    <n v="0.91256846108005329"/>
  </r>
  <r>
    <x v="13"/>
    <x v="1"/>
    <x v="8"/>
    <x v="0"/>
    <x v="0"/>
    <n v="1317"/>
    <n v="37417"/>
    <n v="24945"/>
    <n v="63679"/>
    <n v="2.0699999999999998"/>
    <n v="42365"/>
    <n v="7.4"/>
    <n v="272"/>
    <n v="1.7170000000000001"/>
    <n v="0.21099999999999999"/>
    <n v="50428"/>
    <n v="91.8"/>
    <n v="33.700000000000003"/>
    <n v="4104"/>
    <n v="79.3"/>
    <n v="-1.86"/>
    <n v="0"/>
    <n v="2.0681857441228663E-2"/>
    <n v="0.58758774478242437"/>
    <n v="0.39173039777634699"/>
    <n v="0.97931814255877137"/>
  </r>
  <r>
    <x v="13"/>
    <x v="1"/>
    <x v="8"/>
    <x v="1"/>
    <x v="0"/>
    <n v="14945"/>
    <n v="209386"/>
    <n v="28553"/>
    <n v="252884"/>
    <n v="5.91"/>
    <n v="42365"/>
    <n v="7.4"/>
    <n v="272"/>
    <n v="1.7170000000000001"/>
    <n v="0.21099999999999999"/>
    <n v="50428"/>
    <n v="91.8"/>
    <n v="33.700000000000003"/>
    <n v="4104"/>
    <n v="79.3"/>
    <n v="0.72"/>
    <n v="0"/>
    <n v="5.9098242672529701E-2"/>
    <n v="0.82799228104585498"/>
    <n v="0.11290947628161528"/>
    <n v="0.94090175732747028"/>
  </r>
  <r>
    <x v="13"/>
    <x v="1"/>
    <x v="8"/>
    <x v="2"/>
    <x v="0"/>
    <n v="9091"/>
    <n v="89231"/>
    <n v="7759"/>
    <n v="106081"/>
    <n v="8.57"/>
    <n v="42365"/>
    <n v="7.4"/>
    <n v="272"/>
    <n v="1.7170000000000001"/>
    <n v="0.21099999999999999"/>
    <n v="50428"/>
    <n v="91.8"/>
    <n v="33.700000000000003"/>
    <n v="4104"/>
    <n v="79.3"/>
    <n v="-1.64"/>
    <n v="0"/>
    <n v="8.569866422827839E-2"/>
    <n v="0.84115911426174339"/>
    <n v="7.314222150997822E-2"/>
    <n v="0.91430133577172157"/>
  </r>
  <r>
    <x v="13"/>
    <x v="1"/>
    <x v="9"/>
    <x v="0"/>
    <x v="0"/>
    <n v="3524"/>
    <n v="37871"/>
    <n v="25248"/>
    <n v="66643"/>
    <n v="5.29"/>
    <n v="51265"/>
    <n v="8.1"/>
    <n v="307"/>
    <n v="1.8069999999999999"/>
    <n v="0.21299999999999999"/>
    <n v="53138"/>
    <n v="91.6"/>
    <n v="32.1"/>
    <n v="4053"/>
    <n v="82.9"/>
    <n v="167.58"/>
    <n v="0"/>
    <n v="5.2878771964047236E-2"/>
    <n v="0.56826673469081523"/>
    <n v="0.37885449334513754"/>
    <n v="0.94712122803595278"/>
  </r>
  <r>
    <x v="13"/>
    <x v="1"/>
    <x v="9"/>
    <x v="1"/>
    <x v="0"/>
    <n v="41419"/>
    <n v="204775"/>
    <n v="27924"/>
    <n v="274118"/>
    <n v="15.11"/>
    <n v="51265"/>
    <n v="8.1"/>
    <n v="307"/>
    <n v="1.8069999999999999"/>
    <n v="0.21299999999999999"/>
    <n v="53138"/>
    <n v="91.6"/>
    <n v="32.1"/>
    <n v="4053"/>
    <n v="82.9"/>
    <n v="177.14"/>
    <n v="0"/>
    <n v="0.15109916167489912"/>
    <n v="0.74703229995841203"/>
    <n v="0.1018685383666888"/>
    <n v="0.84890083832510088"/>
  </r>
  <r>
    <x v="13"/>
    <x v="1"/>
    <x v="9"/>
    <x v="2"/>
    <x v="0"/>
    <n v="24488"/>
    <n v="80297"/>
    <n v="6982"/>
    <n v="111767"/>
    <n v="21.91"/>
    <n v="51265"/>
    <n v="8.1"/>
    <n v="307"/>
    <n v="1.8069999999999999"/>
    <n v="0.21299999999999999"/>
    <n v="53138"/>
    <n v="91.6"/>
    <n v="32.1"/>
    <n v="4053"/>
    <n v="82.9"/>
    <n v="169.37"/>
    <n v="0"/>
    <n v="0.21909866060644018"/>
    <n v="0.71843209534120089"/>
    <n v="6.2469244052358923E-2"/>
    <n v="0.78090133939355977"/>
  </r>
  <r>
    <x v="13"/>
    <x v="1"/>
    <x v="10"/>
    <x v="0"/>
    <x v="0"/>
    <n v="3652"/>
    <n v="30366"/>
    <n v="20244"/>
    <n v="54262"/>
    <n v="6.73"/>
    <n v="70476"/>
    <n v="9.3000000000000007"/>
    <n v="344"/>
    <n v="1.96"/>
    <n v="0.24199999999999999"/>
    <n v="54427"/>
    <n v="92.4"/>
    <n v="30.7"/>
    <n v="3985"/>
    <n v="83.9"/>
    <n v="3.63"/>
    <n v="0"/>
    <n v="6.7303085031882343E-2"/>
    <n v="0.55961814898087059"/>
    <n v="0.37307876598724704"/>
    <n v="0.93269691496811769"/>
  </r>
  <r>
    <x v="13"/>
    <x v="1"/>
    <x v="10"/>
    <x v="1"/>
    <x v="0"/>
    <n v="40703"/>
    <n v="150445"/>
    <n v="20515"/>
    <n v="211663"/>
    <n v="19.23"/>
    <n v="70476"/>
    <n v="9.3000000000000007"/>
    <n v="344"/>
    <n v="1.96"/>
    <n v="0.24199999999999999"/>
    <n v="54427"/>
    <n v="92.4"/>
    <n v="30.7"/>
    <n v="3985"/>
    <n v="83.9"/>
    <n v="-1.73"/>
    <n v="0"/>
    <n v="0.19230096899316365"/>
    <n v="0.71077609218427407"/>
    <n v="9.6922938822562282E-2"/>
    <n v="0.80769903100683638"/>
  </r>
  <r>
    <x v="13"/>
    <x v="1"/>
    <x v="10"/>
    <x v="2"/>
    <x v="0"/>
    <n v="24764"/>
    <n v="58925"/>
    <n v="5124"/>
    <n v="88813"/>
    <n v="27.88"/>
    <n v="70476"/>
    <n v="9.3000000000000007"/>
    <n v="344"/>
    <n v="1.96"/>
    <n v="0.24199999999999999"/>
    <n v="54427"/>
    <n v="92.4"/>
    <n v="30.7"/>
    <n v="3985"/>
    <n v="83.9"/>
    <n v="1.1299999999999999"/>
    <n v="0"/>
    <n v="0.27883305371961314"/>
    <n v="0.66347268980892438"/>
    <n v="5.7694256471462514E-2"/>
    <n v="0.72116694628038691"/>
  </r>
  <r>
    <x v="13"/>
    <x v="1"/>
    <x v="11"/>
    <x v="0"/>
    <x v="0"/>
    <n v="3305"/>
    <n v="30338"/>
    <n v="20225"/>
    <n v="53868"/>
    <n v="6.14"/>
    <n v="88840"/>
    <n v="11.3"/>
    <n v="385"/>
    <n v="2.153"/>
    <n v="0.28699999999999998"/>
    <n v="55259"/>
    <n v="92.5"/>
    <n v="29.8"/>
    <n v="3444"/>
    <n v="86.4"/>
    <n v="-9.5"/>
    <n v="0"/>
    <n v="6.1353679364372166E-2"/>
    <n v="0.56319150516076333"/>
    <n v="0.37545481547486448"/>
    <n v="0.93864632063562781"/>
  </r>
  <r>
    <x v="13"/>
    <x v="1"/>
    <x v="11"/>
    <x v="1"/>
    <x v="0"/>
    <n v="37412"/>
    <n v="154885"/>
    <n v="21121"/>
    <n v="213418"/>
    <n v="17.53"/>
    <n v="88840"/>
    <n v="11.3"/>
    <n v="385"/>
    <n v="2.153"/>
    <n v="0.28699999999999998"/>
    <n v="55259"/>
    <n v="92.5"/>
    <n v="29.8"/>
    <n v="3444"/>
    <n v="86.4"/>
    <n v="-8.09"/>
    <n v="0"/>
    <n v="0.17529917813867621"/>
    <n v="0.7257354112586567"/>
    <n v="9.8965410602667073E-2"/>
    <n v="0.82470082186132376"/>
  </r>
  <r>
    <x v="13"/>
    <x v="1"/>
    <x v="11"/>
    <x v="2"/>
    <x v="0"/>
    <n v="23402"/>
    <n v="60016"/>
    <n v="5293"/>
    <n v="88711"/>
    <n v="26.38"/>
    <n v="88840"/>
    <n v="11.3"/>
    <n v="385"/>
    <n v="2.153"/>
    <n v="0.28699999999999998"/>
    <n v="55259"/>
    <n v="92.5"/>
    <n v="29.8"/>
    <n v="3444"/>
    <n v="86.4"/>
    <n v="-5.5"/>
    <n v="0"/>
    <n v="0.26380043061176178"/>
    <n v="0.67653391349438063"/>
    <n v="5.9665655893857583E-2"/>
    <n v="0.73619956938823816"/>
  </r>
  <r>
    <x v="13"/>
    <x v="1"/>
    <x v="12"/>
    <x v="0"/>
    <x v="0"/>
    <n v="3992"/>
    <n v="26116"/>
    <n v="17411"/>
    <n v="47519"/>
    <n v="8.4"/>
    <n v="114826"/>
    <n v="12.1"/>
    <n v="414"/>
    <n v="2.153"/>
    <n v="0.32500000000000001"/>
    <n v="57360"/>
    <n v="92.4"/>
    <n v="30.3"/>
    <n v="2910"/>
    <n v="90.6"/>
    <n v="20.79"/>
    <n v="0"/>
    <n v="8.4008501862412932E-2"/>
    <n v="0.54959069003977357"/>
    <n v="0.3664008080978135"/>
    <n v="0.91599149813758707"/>
  </r>
  <r>
    <x v="13"/>
    <x v="1"/>
    <x v="12"/>
    <x v="1"/>
    <x v="0"/>
    <n v="44907"/>
    <n v="125140"/>
    <n v="17065"/>
    <n v="187112"/>
    <n v="24"/>
    <n v="114826"/>
    <n v="12.1"/>
    <n v="414"/>
    <n v="2.153"/>
    <n v="0.32500000000000001"/>
    <n v="57360"/>
    <n v="92.4"/>
    <n v="30.3"/>
    <n v="2910"/>
    <n v="90.6"/>
    <n v="20.03"/>
    <n v="0"/>
    <n v="0.2400006413271196"/>
    <n v="0.66879729787506947"/>
    <n v="9.120206079781093E-2"/>
    <n v="0.75999935867288038"/>
  </r>
  <r>
    <x v="13"/>
    <x v="1"/>
    <x v="12"/>
    <x v="2"/>
    <x v="0"/>
    <n v="27143"/>
    <n v="46785"/>
    <n v="4068"/>
    <n v="77996"/>
    <n v="34.799999999999997"/>
    <n v="114826"/>
    <n v="12.1"/>
    <n v="414"/>
    <n v="2.153"/>
    <n v="0.32500000000000001"/>
    <n v="57360"/>
    <n v="92.4"/>
    <n v="30.3"/>
    <n v="2910"/>
    <n v="90.6"/>
    <n v="15.99"/>
    <n v="0"/>
    <n v="0.34800502589876403"/>
    <n v="0.59983845325401297"/>
    <n v="5.2156520847222936E-2"/>
    <n v="0.65199497410123586"/>
  </r>
  <r>
    <x v="13"/>
    <x v="1"/>
    <x v="13"/>
    <x v="0"/>
    <x v="0"/>
    <n v="6254"/>
    <n v="30479"/>
    <n v="20320"/>
    <n v="57053"/>
    <n v="10.96"/>
    <n v="145934"/>
    <n v="14.4"/>
    <n v="434"/>
    <n v="2.153"/>
    <n v="0.33"/>
    <n v="59804"/>
    <n v="92.9"/>
    <n v="29.8"/>
    <n v="2962"/>
    <n v="90.9"/>
    <n v="56.66"/>
    <n v="0"/>
    <n v="0.10961737331954498"/>
    <n v="0.53422256498343645"/>
    <n v="0.35616006169701858"/>
    <n v="0.89038262668045509"/>
  </r>
  <r>
    <x v="13"/>
    <x v="1"/>
    <x v="13"/>
    <x v="1"/>
    <x v="0"/>
    <n v="73058"/>
    <n v="140980"/>
    <n v="19225"/>
    <n v="233263"/>
    <n v="31.32"/>
    <n v="145934"/>
    <n v="14.4"/>
    <n v="434"/>
    <n v="2.153"/>
    <n v="0.33"/>
    <n v="59804"/>
    <n v="92.9"/>
    <n v="29.8"/>
    <n v="2962"/>
    <n v="90.9"/>
    <n v="62.69"/>
    <n v="0"/>
    <n v="0.31320012175098494"/>
    <n v="0.6043821780565285"/>
    <n v="8.2417700192486593E-2"/>
    <n v="0.68679987824901512"/>
  </r>
  <r>
    <x v="13"/>
    <x v="1"/>
    <x v="13"/>
    <x v="2"/>
    <x v="1"/>
    <n v="43592"/>
    <n v="48204"/>
    <n v="4192"/>
    <n v="95988"/>
    <n v="45.41"/>
    <n v="145934"/>
    <n v="14.4"/>
    <n v="434"/>
    <n v="2.153"/>
    <n v="0.33"/>
    <n v="59804"/>
    <n v="92.9"/>
    <n v="29.8"/>
    <n v="2962"/>
    <n v="90.9"/>
    <n v="60.6"/>
    <n v="0"/>
    <n v="0.45414010084593909"/>
    <n v="0.50218777347168397"/>
    <n v="4.3672125682376967E-2"/>
    <n v="0.54585989915406097"/>
  </r>
  <r>
    <x v="13"/>
    <x v="1"/>
    <x v="14"/>
    <x v="0"/>
    <x v="0"/>
    <n v="6999"/>
    <n v="31402"/>
    <n v="20934"/>
    <n v="59335"/>
    <n v="11.8"/>
    <n v="174072"/>
    <n v="15.2"/>
    <n v="474"/>
    <n v="2.153"/>
    <n v="0.30599999999999999"/>
    <n v="60653"/>
    <n v="93.1"/>
    <n v="28.7"/>
    <n v="2947"/>
    <n v="92.7"/>
    <n v="11.91"/>
    <n v="0"/>
    <n v="0.11795736074829359"/>
    <n v="0.52923232493469285"/>
    <n v="0.35281031431701354"/>
    <n v="0.88204263925170645"/>
  </r>
  <r>
    <x v="13"/>
    <x v="1"/>
    <x v="14"/>
    <x v="1"/>
    <x v="0"/>
    <n v="80462"/>
    <n v="139303"/>
    <n v="18996"/>
    <n v="238761"/>
    <n v="33.700000000000003"/>
    <n v="174072"/>
    <n v="15.2"/>
    <n v="474"/>
    <n v="2.153"/>
    <n v="0.30599999999999999"/>
    <n v="60653"/>
    <n v="93.1"/>
    <n v="28.7"/>
    <n v="2947"/>
    <n v="92.7"/>
    <n v="10.130000000000001"/>
    <n v="0"/>
    <n v="0.33699808595206082"/>
    <n v="0.58344118176754156"/>
    <n v="7.9560732280397548E-2"/>
    <n v="0.66300191404793907"/>
  </r>
  <r>
    <x v="13"/>
    <x v="1"/>
    <x v="14"/>
    <x v="2"/>
    <x v="1"/>
    <n v="48474"/>
    <n v="46668"/>
    <n v="4058"/>
    <n v="99200"/>
    <n v="48.86"/>
    <n v="174072"/>
    <n v="15.2"/>
    <n v="474"/>
    <n v="2.153"/>
    <n v="0.30599999999999999"/>
    <n v="60653"/>
    <n v="93.1"/>
    <n v="28.7"/>
    <n v="2947"/>
    <n v="92.7"/>
    <n v="11.2"/>
    <n v="0"/>
    <n v="0.4886491935483871"/>
    <n v="0.47044354838709679"/>
    <n v="4.090725806451613E-2"/>
    <n v="0.5113508064516129"/>
  </r>
  <r>
    <x v="13"/>
    <x v="1"/>
    <x v="15"/>
    <x v="0"/>
    <x v="0"/>
    <n v="7865"/>
    <n v="32150"/>
    <n v="21434"/>
    <n v="61449"/>
    <n v="12.8"/>
    <n v="196516"/>
    <n v="18.5"/>
    <n v="488"/>
    <n v="2.08"/>
    <n v="0.27900000000000003"/>
    <n v="63891"/>
    <n v="92.7"/>
    <n v="27.6"/>
    <n v="2934"/>
    <n v="94.9"/>
    <n v="12.37"/>
    <n v="0"/>
    <n v="0.1279923188335042"/>
    <n v="0.52319809923676541"/>
    <n v="0.34880958192973033"/>
    <n v="0.87200768116649574"/>
  </r>
  <r>
    <x v="13"/>
    <x v="1"/>
    <x v="15"/>
    <x v="1"/>
    <x v="0"/>
    <n v="90352"/>
    <n v="137908"/>
    <n v="18806"/>
    <n v="247066"/>
    <n v="36.57"/>
    <n v="196516"/>
    <n v="18.5"/>
    <n v="488"/>
    <n v="2.08"/>
    <n v="0.27900000000000003"/>
    <n v="63891"/>
    <n v="92.7"/>
    <n v="27.6"/>
    <n v="2934"/>
    <n v="94.9"/>
    <n v="12.29"/>
    <n v="0"/>
    <n v="0.36569985348044654"/>
    <n v="0.55818283373673427"/>
    <n v="7.6117312782819163E-2"/>
    <n v="0.63430014651955346"/>
  </r>
  <r>
    <x v="13"/>
    <x v="1"/>
    <x v="15"/>
    <x v="2"/>
    <x v="1"/>
    <n v="54703"/>
    <n v="44581"/>
    <n v="3877"/>
    <n v="103161"/>
    <n v="53.03"/>
    <n v="196516"/>
    <n v="18.5"/>
    <n v="488"/>
    <n v="2.08"/>
    <n v="0.27900000000000003"/>
    <n v="63891"/>
    <n v="92.7"/>
    <n v="27.6"/>
    <n v="2934"/>
    <n v="94.9"/>
    <n v="12.85"/>
    <n v="1"/>
    <n v="0.5302682215178216"/>
    <n v="0.43214974651273252"/>
    <n v="3.7582031969445817E-2"/>
    <n v="0.46973177848217834"/>
  </r>
  <r>
    <x v="14"/>
    <x v="1"/>
    <x v="0"/>
    <x v="0"/>
    <x v="0"/>
    <n v="20"/>
    <n v="11782"/>
    <n v="7854"/>
    <n v="19656"/>
    <n v="0.1"/>
    <n v="205"/>
    <n v="5.0999999999999996"/>
    <n v="128"/>
    <n v="1.8"/>
    <n v="0.12"/>
    <n v="87808"/>
    <n v="79.400000000000006"/>
    <n v="10.7"/>
    <n v="0"/>
    <n v="69.900000000000006"/>
    <n v="0"/>
    <n v="0"/>
    <n v="1.0175010175010174E-3"/>
    <n v="0.59940984940984943"/>
    <n v="0.3995726495726496"/>
    <n v="0.99898249898249902"/>
  </r>
  <r>
    <x v="14"/>
    <x v="1"/>
    <x v="0"/>
    <x v="1"/>
    <x v="0"/>
    <n v="230"/>
    <n v="69659"/>
    <n v="9499"/>
    <n v="79388"/>
    <n v="0.28999999999999998"/>
    <n v="205"/>
    <n v="5.0999999999999996"/>
    <n v="128"/>
    <n v="1.8"/>
    <n v="0.12"/>
    <n v="87808"/>
    <n v="79.400000000000006"/>
    <n v="10.7"/>
    <n v="0"/>
    <n v="69.900000000000006"/>
    <n v="0"/>
    <n v="0"/>
    <n v="2.8971632992391798E-3"/>
    <n v="0.87744999244218269"/>
    <n v="0.11965284425857813"/>
    <n v="0.99710283670076083"/>
  </r>
  <r>
    <x v="14"/>
    <x v="1"/>
    <x v="0"/>
    <x v="2"/>
    <x v="0"/>
    <n v="141"/>
    <n v="30624"/>
    <n v="2663"/>
    <n v="33428"/>
    <n v="0.42"/>
    <n v="205"/>
    <n v="5.0999999999999996"/>
    <n v="128"/>
    <n v="1.8"/>
    <n v="0.12"/>
    <n v="87808"/>
    <n v="79.400000000000006"/>
    <n v="10.7"/>
    <n v="0"/>
    <n v="69.900000000000006"/>
    <n v="0"/>
    <n v="0"/>
    <n v="4.2180208208687326E-3"/>
    <n v="0.91611822424314948"/>
    <n v="7.9663754935981809E-2"/>
    <n v="0.99578197917913125"/>
  </r>
  <r>
    <x v="14"/>
    <x v="1"/>
    <x v="1"/>
    <x v="0"/>
    <x v="0"/>
    <n v="115"/>
    <n v="12425"/>
    <n v="8283"/>
    <n v="20823"/>
    <n v="0.55000000000000004"/>
    <n v="797"/>
    <n v="8.6"/>
    <n v="130"/>
    <n v="1.7669999999999999"/>
    <n v="0.113"/>
    <n v="86544"/>
    <n v="79.5"/>
    <n v="10.5"/>
    <n v="0"/>
    <n v="72.7"/>
    <n v="300"/>
    <n v="0"/>
    <n v="5.5227392786822262E-3"/>
    <n v="0.59669596119675361"/>
    <n v="0.3977812995245642"/>
    <n v="0.99447726072131781"/>
  </r>
  <r>
    <x v="14"/>
    <x v="1"/>
    <x v="1"/>
    <x v="1"/>
    <x v="0"/>
    <n v="1294"/>
    <n v="70947"/>
    <n v="9675"/>
    <n v="81916"/>
    <n v="1.58"/>
    <n v="797"/>
    <n v="8.6"/>
    <n v="130"/>
    <n v="1.7669999999999999"/>
    <n v="0.113"/>
    <n v="86544"/>
    <n v="79.5"/>
    <n v="10.5"/>
    <n v="0"/>
    <n v="72.7"/>
    <n v="300"/>
    <n v="0"/>
    <n v="1.5796669759265591E-2"/>
    <n v="0.86609453586600904"/>
    <n v="0.11810879437472532"/>
    <n v="0.98420333024073436"/>
  </r>
  <r>
    <x v="14"/>
    <x v="1"/>
    <x v="1"/>
    <x v="2"/>
    <x v="0"/>
    <n v="785"/>
    <n v="30812"/>
    <n v="2679"/>
    <n v="34276"/>
    <n v="2.29"/>
    <n v="797"/>
    <n v="8.6"/>
    <n v="130"/>
    <n v="1.7669999999999999"/>
    <n v="0.113"/>
    <n v="86544"/>
    <n v="79.5"/>
    <n v="10.5"/>
    <n v="0"/>
    <n v="72.7"/>
    <n v="300"/>
    <n v="0"/>
    <n v="2.2902322324658653E-2"/>
    <n v="0.89893803244252535"/>
    <n v="7.8159645232815961E-2"/>
    <n v="0.97709767767534128"/>
  </r>
  <r>
    <x v="14"/>
    <x v="1"/>
    <x v="2"/>
    <x v="0"/>
    <x v="0"/>
    <n v="209"/>
    <n v="12631"/>
    <n v="8421"/>
    <n v="21261"/>
    <n v="0.98"/>
    <n v="1367"/>
    <n v="9.6999999999999993"/>
    <n v="146"/>
    <n v="1.7130000000000001"/>
    <n v="0.108"/>
    <n v="82489"/>
    <n v="79.7"/>
    <n v="10.3"/>
    <n v="0"/>
    <n v="75"/>
    <n v="81.739999999999995"/>
    <n v="0"/>
    <n v="9.8302055406613055E-3"/>
    <n v="0.59409246978034902"/>
    <n v="0.39607732467898971"/>
    <n v="0.99016979445933873"/>
  </r>
  <r>
    <x v="14"/>
    <x v="1"/>
    <x v="2"/>
    <x v="1"/>
    <x v="0"/>
    <n v="2373"/>
    <n v="72230"/>
    <n v="9849"/>
    <n v="84452"/>
    <n v="2.81"/>
    <n v="1367"/>
    <n v="9.6999999999999993"/>
    <n v="146"/>
    <n v="1.7130000000000001"/>
    <n v="0.108"/>
    <n v="82489"/>
    <n v="79.7"/>
    <n v="10.3"/>
    <n v="0"/>
    <n v="75"/>
    <n v="83.38"/>
    <n v="0"/>
    <n v="2.8098801686164923E-2"/>
    <n v="0.85527873821815947"/>
    <n v="0.11662246009567565"/>
    <n v="0.97190119831383515"/>
  </r>
  <r>
    <x v="14"/>
    <x v="1"/>
    <x v="2"/>
    <x v="2"/>
    <x v="0"/>
    <n v="1414"/>
    <n v="30618"/>
    <n v="2662"/>
    <n v="34694"/>
    <n v="4.08"/>
    <n v="1367"/>
    <n v="9.6999999999999993"/>
    <n v="146"/>
    <n v="1.7130000000000001"/>
    <n v="0.108"/>
    <n v="82489"/>
    <n v="79.7"/>
    <n v="10.3"/>
    <n v="0"/>
    <n v="75"/>
    <n v="80.13"/>
    <n v="0"/>
    <n v="4.0756326742376205E-2"/>
    <n v="0.88251570876808672"/>
    <n v="7.6727964489537101E-2"/>
    <n v="0.95924367325762383"/>
  </r>
  <r>
    <x v="14"/>
    <x v="1"/>
    <x v="3"/>
    <x v="0"/>
    <x v="0"/>
    <n v="584"/>
    <n v="12158"/>
    <n v="8106"/>
    <n v="20848"/>
    <n v="2.8"/>
    <n v="1841"/>
    <n v="13"/>
    <n v="156"/>
    <n v="1.637"/>
    <n v="0.10299999999999999"/>
    <n v="81142"/>
    <n v="80.2"/>
    <n v="10.199999999999999"/>
    <n v="0"/>
    <n v="77.7"/>
    <n v="179.43"/>
    <n v="0"/>
    <n v="2.8012279355333843E-2"/>
    <n v="0.58317344589409059"/>
    <n v="0.38881427475057562"/>
    <n v="0.97198772064466621"/>
  </r>
  <r>
    <x v="14"/>
    <x v="1"/>
    <x v="3"/>
    <x v="1"/>
    <x v="0"/>
    <n v="6809"/>
    <n v="68819"/>
    <n v="9384"/>
    <n v="85012"/>
    <n v="8.01"/>
    <n v="1841"/>
    <n v="13"/>
    <n v="156"/>
    <n v="1.637"/>
    <n v="0.10299999999999999"/>
    <n v="81142"/>
    <n v="80.2"/>
    <n v="10.199999999999999"/>
    <n v="0"/>
    <n v="77.7"/>
    <n v="186.94"/>
    <n v="0"/>
    <n v="8.0094574883545849E-2"/>
    <n v="0.80952100879875777"/>
    <n v="0.11038441631769633"/>
    <n v="0.91990542511645412"/>
  </r>
  <r>
    <x v="14"/>
    <x v="1"/>
    <x v="3"/>
    <x v="2"/>
    <x v="0"/>
    <n v="4015"/>
    <n v="28106"/>
    <n v="2444"/>
    <n v="34565"/>
    <n v="11.62"/>
    <n v="1841"/>
    <n v="13"/>
    <n v="156"/>
    <n v="1.637"/>
    <n v="0.10299999999999999"/>
    <n v="81142"/>
    <n v="80.2"/>
    <n v="10.199999999999999"/>
    <n v="0"/>
    <n v="77.7"/>
    <n v="183.95"/>
    <n v="0"/>
    <n v="0.11615796325763054"/>
    <n v="0.81313467380297988"/>
    <n v="7.0707362939389562E-2"/>
    <n v="0.88384203674236939"/>
  </r>
  <r>
    <x v="14"/>
    <x v="1"/>
    <x v="4"/>
    <x v="0"/>
    <x v="0"/>
    <n v="964"/>
    <n v="12587"/>
    <n v="8392"/>
    <n v="21943"/>
    <n v="4.3899999999999997"/>
    <n v="4086"/>
    <n v="14.7"/>
    <n v="163"/>
    <n v="1.61"/>
    <n v="9.8000000000000004E-2"/>
    <n v="77067"/>
    <n v="80.099999999999994"/>
    <n v="10.1"/>
    <n v="0"/>
    <n v="79.8"/>
    <n v="65.069999999999993"/>
    <n v="0"/>
    <n v="4.3932005651004878E-2"/>
    <n v="0.57362256756140906"/>
    <n v="0.38244542678758603"/>
    <n v="0.95606799434899514"/>
  </r>
  <r>
    <x v="14"/>
    <x v="1"/>
    <x v="4"/>
    <x v="1"/>
    <x v="0"/>
    <n v="11158"/>
    <n v="68419"/>
    <n v="9330"/>
    <n v="88907"/>
    <n v="12.55"/>
    <n v="4086"/>
    <n v="14.7"/>
    <n v="163"/>
    <n v="1.61"/>
    <n v="9.8000000000000004E-2"/>
    <n v="77067"/>
    <n v="80.099999999999994"/>
    <n v="10.1"/>
    <n v="0"/>
    <n v="79.8"/>
    <n v="63.87"/>
    <n v="0"/>
    <n v="0.12550192898196993"/>
    <n v="0.76955695277087288"/>
    <n v="0.10494111824715714"/>
    <n v="0.87449807101803001"/>
  </r>
  <r>
    <x v="14"/>
    <x v="1"/>
    <x v="4"/>
    <x v="2"/>
    <x v="0"/>
    <n v="6630"/>
    <n v="27421"/>
    <n v="2384"/>
    <n v="36435"/>
    <n v="18.2"/>
    <n v="4086"/>
    <n v="14.7"/>
    <n v="163"/>
    <n v="1.61"/>
    <n v="9.8000000000000004E-2"/>
    <n v="77067"/>
    <n v="80.099999999999994"/>
    <n v="10.1"/>
    <n v="0"/>
    <n v="79.8"/>
    <n v="65.13"/>
    <n v="0"/>
    <n v="0.18196788801976121"/>
    <n v="0.75260052147660217"/>
    <n v="6.5431590503636616E-2"/>
    <n v="0.81803211198023873"/>
  </r>
  <r>
    <x v="14"/>
    <x v="1"/>
    <x v="5"/>
    <x v="0"/>
    <x v="0"/>
    <n v="1141"/>
    <n v="13093"/>
    <n v="8728"/>
    <n v="22962"/>
    <n v="4.97"/>
    <n v="5738"/>
    <n v="17.7"/>
    <n v="182"/>
    <n v="1.593"/>
    <n v="9.1999999999999998E-2"/>
    <n v="76226"/>
    <n v="80.599999999999994"/>
    <n v="9.9"/>
    <n v="0"/>
    <n v="82.5"/>
    <n v="18.36"/>
    <n v="0"/>
    <n v="4.9690793484888078E-2"/>
    <n v="0.57020294399442562"/>
    <n v="0.38010626252068636"/>
    <n v="0.95030920651511197"/>
  </r>
  <r>
    <x v="14"/>
    <x v="1"/>
    <x v="5"/>
    <x v="1"/>
    <x v="0"/>
    <n v="13041"/>
    <n v="69343"/>
    <n v="9456"/>
    <n v="91840"/>
    <n v="14.2"/>
    <n v="5738"/>
    <n v="17.7"/>
    <n v="182"/>
    <n v="1.593"/>
    <n v="9.1999999999999998E-2"/>
    <n v="76226"/>
    <n v="80.599999999999994"/>
    <n v="9.9"/>
    <n v="0"/>
    <n v="82.5"/>
    <n v="16.88"/>
    <n v="0"/>
    <n v="0.1419969512195122"/>
    <n v="0.75504137630662016"/>
    <n v="0.1029616724738676"/>
    <n v="0.85800304878048772"/>
  </r>
  <r>
    <x v="14"/>
    <x v="1"/>
    <x v="5"/>
    <x v="2"/>
    <x v="0"/>
    <n v="7829"/>
    <n v="27780"/>
    <n v="2416"/>
    <n v="38025"/>
    <n v="20.59"/>
    <n v="5738"/>
    <n v="17.7"/>
    <n v="182"/>
    <n v="1.593"/>
    <n v="9.1999999999999998E-2"/>
    <n v="76226"/>
    <n v="80.599999999999994"/>
    <n v="9.9"/>
    <n v="0"/>
    <n v="82.5"/>
    <n v="18.079999999999998"/>
    <n v="0"/>
    <n v="0.20589086127547665"/>
    <n v="0.73057199211045365"/>
    <n v="6.3537146614069687E-2"/>
    <n v="0.79410913872452338"/>
  </r>
  <r>
    <x v="14"/>
    <x v="1"/>
    <x v="6"/>
    <x v="0"/>
    <x v="0"/>
    <n v="1256"/>
    <n v="12946"/>
    <n v="8630"/>
    <n v="22832"/>
    <n v="5.5"/>
    <n v="8227"/>
    <n v="20.399999999999999"/>
    <n v="199"/>
    <n v="1.62"/>
    <n v="8.7999999999999995E-2"/>
    <n v="73325"/>
    <n v="81"/>
    <n v="9.8000000000000007"/>
    <n v="0"/>
    <n v="84.9"/>
    <n v="10.08"/>
    <n v="0"/>
    <n v="5.5010511562718988E-2"/>
    <n v="0.56701121233356688"/>
    <n v="0.37797827610371409"/>
    <n v="0.94498948843728092"/>
  </r>
  <r>
    <x v="14"/>
    <x v="1"/>
    <x v="6"/>
    <x v="1"/>
    <x v="0"/>
    <n v="14309"/>
    <n v="67512"/>
    <n v="9206"/>
    <n v="91027"/>
    <n v="15.72"/>
    <n v="8227"/>
    <n v="20.399999999999999"/>
    <n v="199"/>
    <n v="1.62"/>
    <n v="8.7999999999999995E-2"/>
    <n v="73325"/>
    <n v="81"/>
    <n v="9.8000000000000007"/>
    <n v="0"/>
    <n v="84.9"/>
    <n v="9.7200000000000006"/>
    <n v="0"/>
    <n v="0.15719511793204213"/>
    <n v="0.74167005394003982"/>
    <n v="0.10113482812791809"/>
    <n v="0.84280488206795789"/>
  </r>
  <r>
    <x v="14"/>
    <x v="1"/>
    <x v="6"/>
    <x v="2"/>
    <x v="0"/>
    <n v="8747"/>
    <n v="27255"/>
    <n v="2370"/>
    <n v="38372"/>
    <n v="22.8"/>
    <n v="8227"/>
    <n v="20.399999999999999"/>
    <n v="199"/>
    <n v="1.62"/>
    <n v="8.7999999999999995E-2"/>
    <n v="73325"/>
    <n v="81"/>
    <n v="9.8000000000000007"/>
    <n v="0"/>
    <n v="84.9"/>
    <n v="11.73"/>
    <n v="0"/>
    <n v="0.2279526738246638"/>
    <n v="0.71028354008130934"/>
    <n v="6.1763786094026892E-2"/>
    <n v="0.77204732617533622"/>
  </r>
  <r>
    <x v="14"/>
    <x v="1"/>
    <x v="7"/>
    <x v="0"/>
    <x v="0"/>
    <n v="1866"/>
    <n v="12693"/>
    <n v="8462"/>
    <n v="23021"/>
    <n v="8.11"/>
    <n v="9998"/>
    <n v="21.9"/>
    <n v="243"/>
    <n v="1.647"/>
    <n v="8.5999999999999993E-2"/>
    <n v="75584"/>
    <n v="81.3"/>
    <n v="9.6"/>
    <n v="0"/>
    <n v="87"/>
    <n v="48.57"/>
    <n v="0"/>
    <n v="8.1056426740801879E-2"/>
    <n v="0.55136614395551886"/>
    <n v="0.36757742930367926"/>
    <n v="0.91894357325919818"/>
  </r>
  <r>
    <x v="14"/>
    <x v="1"/>
    <x v="7"/>
    <x v="1"/>
    <x v="0"/>
    <n v="20923"/>
    <n v="61088"/>
    <n v="8330"/>
    <n v="90341"/>
    <n v="23.16"/>
    <n v="9998"/>
    <n v="21.9"/>
    <n v="243"/>
    <n v="1.647"/>
    <n v="8.5999999999999993E-2"/>
    <n v="75584"/>
    <n v="81.3"/>
    <n v="9.6"/>
    <n v="0"/>
    <n v="87"/>
    <n v="46.22"/>
    <n v="0"/>
    <n v="0.23160027008777853"/>
    <n v="0.67619353339015509"/>
    <n v="9.2206196522066394E-2"/>
    <n v="0.7683997299122215"/>
  </r>
  <r>
    <x v="14"/>
    <x v="1"/>
    <x v="7"/>
    <x v="2"/>
    <x v="0"/>
    <n v="12765"/>
    <n v="23226"/>
    <n v="2020"/>
    <n v="38011"/>
    <n v="33.58"/>
    <n v="9998"/>
    <n v="21.9"/>
    <n v="243"/>
    <n v="1.647"/>
    <n v="8.5999999999999993E-2"/>
    <n v="75584"/>
    <n v="81.3"/>
    <n v="9.6"/>
    <n v="0"/>
    <n v="87"/>
    <n v="45.94"/>
    <n v="0"/>
    <n v="0.33582384046723318"/>
    <n v="0.61103364815448158"/>
    <n v="5.3142511378285233E-2"/>
    <n v="0.66417615953276676"/>
  </r>
  <r>
    <x v="14"/>
    <x v="1"/>
    <x v="8"/>
    <x v="0"/>
    <x v="0"/>
    <n v="2411"/>
    <n v="12374"/>
    <n v="8249"/>
    <n v="23034"/>
    <n v="10.47"/>
    <n v="11916"/>
    <n v="21.6"/>
    <n v="278"/>
    <n v="1.6830000000000001"/>
    <n v="8.4000000000000005E-2"/>
    <n v="75116"/>
    <n v="81.8"/>
    <n v="9.3000000000000007"/>
    <n v="0"/>
    <n v="89.3"/>
    <n v="29.21"/>
    <n v="0"/>
    <n v="0.10467135538768776"/>
    <n v="0.53720586958409311"/>
    <n v="0.35812277502821915"/>
    <n v="0.89532864461231232"/>
  </r>
  <r>
    <x v="14"/>
    <x v="1"/>
    <x v="8"/>
    <x v="1"/>
    <x v="0"/>
    <n v="27031"/>
    <n v="55743"/>
    <n v="7601"/>
    <n v="90375"/>
    <n v="29.91"/>
    <n v="11916"/>
    <n v="21.6"/>
    <n v="278"/>
    <n v="1.6830000000000001"/>
    <n v="8.4000000000000005E-2"/>
    <n v="75116"/>
    <n v="81.8"/>
    <n v="9.3000000000000007"/>
    <n v="0"/>
    <n v="89.3"/>
    <n v="29.19"/>
    <n v="0"/>
    <n v="0.29909820193637621"/>
    <n v="0.61679668049792535"/>
    <n v="8.4105117565698481E-2"/>
    <n v="0.70090179806362385"/>
  </r>
  <r>
    <x v="14"/>
    <x v="1"/>
    <x v="8"/>
    <x v="2"/>
    <x v="1"/>
    <n v="16251"/>
    <n v="19523"/>
    <n v="1698"/>
    <n v="37472"/>
    <n v="43.37"/>
    <n v="11916"/>
    <n v="21.6"/>
    <n v="278"/>
    <n v="1.6830000000000001"/>
    <n v="8.4000000000000005E-2"/>
    <n v="75116"/>
    <n v="81.8"/>
    <n v="9.3000000000000007"/>
    <n v="0"/>
    <n v="89.3"/>
    <n v="27.31"/>
    <n v="0"/>
    <n v="0.43368381725021349"/>
    <n v="0.52100234842015369"/>
    <n v="4.5313834329632791E-2"/>
    <n v="0.56631618274978646"/>
  </r>
  <r>
    <x v="14"/>
    <x v="1"/>
    <x v="9"/>
    <x v="0"/>
    <x v="0"/>
    <n v="3132"/>
    <n v="10927"/>
    <n v="7285"/>
    <n v="21344"/>
    <n v="14.67"/>
    <n v="14779"/>
    <n v="24.7"/>
    <n v="319"/>
    <n v="1.7470000000000001"/>
    <n v="8.2000000000000003E-2"/>
    <n v="74492"/>
    <n v="82.1"/>
    <n v="8.8000000000000007"/>
    <n v="0"/>
    <n v="88.8"/>
    <n v="29.9"/>
    <n v="0"/>
    <n v="0.14673913043478262"/>
    <n v="0.51194715142428782"/>
    <n v="0.34131371814092953"/>
    <n v="0.85326086956521729"/>
  </r>
  <r>
    <x v="14"/>
    <x v="1"/>
    <x v="9"/>
    <x v="1"/>
    <x v="1"/>
    <n v="35179"/>
    <n v="42892"/>
    <n v="5849"/>
    <n v="83920"/>
    <n v="41.92"/>
    <n v="14779"/>
    <n v="24.7"/>
    <n v="319"/>
    <n v="1.7470000000000001"/>
    <n v="8.2000000000000003E-2"/>
    <n v="74492"/>
    <n v="82.1"/>
    <n v="8.8000000000000007"/>
    <n v="0"/>
    <n v="88.8"/>
    <n v="30.14"/>
    <n v="0"/>
    <n v="0.41919685414680646"/>
    <n v="0.51110581506196373"/>
    <n v="6.9697330791229736E-2"/>
    <n v="0.58080314585319348"/>
  </r>
  <r>
    <x v="14"/>
    <x v="1"/>
    <x v="9"/>
    <x v="2"/>
    <x v="1"/>
    <n v="21828"/>
    <n v="12955"/>
    <n v="1127"/>
    <n v="35910"/>
    <n v="60.79"/>
    <n v="14779"/>
    <n v="24.7"/>
    <n v="319"/>
    <n v="1.7470000000000001"/>
    <n v="8.2000000000000003E-2"/>
    <n v="74492"/>
    <n v="82.1"/>
    <n v="8.8000000000000007"/>
    <n v="0"/>
    <n v="88.8"/>
    <n v="34.32"/>
    <n v="1"/>
    <n v="0.60785296574770264"/>
    <n v="0.36076301865775551"/>
    <n v="3.138401559454191E-2"/>
    <n v="0.39214703425229741"/>
  </r>
  <r>
    <x v="14"/>
    <x v="1"/>
    <x v="10"/>
    <x v="0"/>
    <x v="0"/>
    <n v="4027"/>
    <n v="10167"/>
    <n v="6778"/>
    <n v="20972"/>
    <n v="19.2"/>
    <n v="17949"/>
    <n v="26.6"/>
    <n v="360"/>
    <n v="1.887"/>
    <n v="9.7000000000000003E-2"/>
    <n v="84775"/>
    <n v="82.6"/>
    <n v="8.1999999999999993"/>
    <n v="0"/>
    <n v="91.2"/>
    <n v="28.58"/>
    <n v="0"/>
    <n v="0.19201792866679382"/>
    <n v="0.48478924279992369"/>
    <n v="0.32319282853328246"/>
    <n v="0.80798207133320621"/>
  </r>
  <r>
    <x v="14"/>
    <x v="1"/>
    <x v="10"/>
    <x v="1"/>
    <x v="1"/>
    <n v="46610"/>
    <n v="33749"/>
    <n v="4602"/>
    <n v="84961"/>
    <n v="54.86"/>
    <n v="17949"/>
    <n v="26.6"/>
    <n v="360"/>
    <n v="1.887"/>
    <n v="9.7000000000000003E-2"/>
    <n v="84775"/>
    <n v="82.6"/>
    <n v="8.1999999999999993"/>
    <n v="0"/>
    <n v="91.2"/>
    <n v="32.49"/>
    <n v="1"/>
    <n v="0.54860465390002466"/>
    <n v="0.39722931698073233"/>
    <n v="5.4166029119242946E-2"/>
    <n v="0.45139534609997528"/>
  </r>
  <r>
    <x v="14"/>
    <x v="1"/>
    <x v="10"/>
    <x v="2"/>
    <x v="1"/>
    <n v="28030"/>
    <n v="6630"/>
    <n v="577"/>
    <n v="35237"/>
    <n v="79.55"/>
    <n v="17949"/>
    <n v="26.6"/>
    <n v="360"/>
    <n v="1.887"/>
    <n v="9.7000000000000003E-2"/>
    <n v="84775"/>
    <n v="82.6"/>
    <n v="8.1999999999999993"/>
    <n v="0"/>
    <n v="91.2"/>
    <n v="28.41"/>
    <n v="1"/>
    <n v="0.79547067003433891"/>
    <n v="0.18815449669381615"/>
    <n v="1.6374833271844937E-2"/>
    <n v="0.20452932996566109"/>
  </r>
  <r>
    <x v="14"/>
    <x v="1"/>
    <x v="11"/>
    <x v="0"/>
    <x v="0"/>
    <n v="6253"/>
    <n v="12215"/>
    <n v="8143"/>
    <n v="26611"/>
    <n v="23.5"/>
    <n v="19829"/>
    <n v="30.1"/>
    <n v="395"/>
    <n v="2.0630000000000002"/>
    <n v="0.13100000000000001"/>
    <n v="95275"/>
    <n v="82.8"/>
    <n v="7.7"/>
    <n v="0"/>
    <n v="92.2"/>
    <n v="55.28"/>
    <n v="0"/>
    <n v="0.23497801660967269"/>
    <n v="0.4590207057231972"/>
    <n v="0.30600127766713014"/>
    <n v="0.76502198339032734"/>
  </r>
  <r>
    <x v="14"/>
    <x v="1"/>
    <x v="11"/>
    <x v="1"/>
    <x v="1"/>
    <n v="72162"/>
    <n v="31080"/>
    <n v="4238"/>
    <n v="107480"/>
    <n v="67.14"/>
    <n v="19829"/>
    <n v="30.1"/>
    <n v="395"/>
    <n v="2.0630000000000002"/>
    <n v="0.13100000000000001"/>
    <n v="95275"/>
    <n v="82.8"/>
    <n v="7.7"/>
    <n v="0"/>
    <n v="92.2"/>
    <n v="54.82"/>
    <n v="1"/>
    <n v="0.67139933010792707"/>
    <n v="0.28917007815407519"/>
    <n v="3.9430591737997768E-2"/>
    <n v="0.32860066989207298"/>
  </r>
  <r>
    <x v="14"/>
    <x v="1"/>
    <x v="11"/>
    <x v="2"/>
    <x v="1"/>
    <n v="42451"/>
    <n v="2055"/>
    <n v="179"/>
    <n v="44685"/>
    <n v="95"/>
    <n v="19829"/>
    <n v="30.1"/>
    <n v="395"/>
    <n v="2.0630000000000002"/>
    <n v="0.13100000000000001"/>
    <n v="95275"/>
    <n v="82.8"/>
    <n v="7.7"/>
    <n v="0"/>
    <n v="92.2"/>
    <n v="51.45"/>
    <n v="1"/>
    <n v="0.9500055947185857"/>
    <n v="4.5988586774085266E-2"/>
    <n v="4.0058185073290811E-3"/>
    <n v="4.9994405281414349E-2"/>
  </r>
  <r>
    <x v="14"/>
    <x v="1"/>
    <x v="12"/>
    <x v="0"/>
    <x v="0"/>
    <n v="7229"/>
    <n v="9462"/>
    <n v="6308"/>
    <n v="22999"/>
    <n v="31.43"/>
    <n v="24419"/>
    <n v="31.8"/>
    <n v="420"/>
    <n v="2.1429999999999998"/>
    <n v="0.159"/>
    <n v="103437"/>
    <n v="83.4"/>
    <n v="7.2"/>
    <n v="0"/>
    <s v="95.60199999999999"/>
    <n v="15.61"/>
    <n v="0"/>
    <n v="0.31431801382668811"/>
    <n v="0.41140919170398715"/>
    <n v="0.27427279446932473"/>
    <n v="0.68568198617331189"/>
  </r>
  <r>
    <x v="14"/>
    <x v="1"/>
    <x v="12"/>
    <x v="1"/>
    <x v="1"/>
    <n v="82306"/>
    <n v="8218"/>
    <n v="1121"/>
    <n v="91645"/>
    <n v="89.81"/>
    <n v="24419"/>
    <n v="31.8"/>
    <n v="420"/>
    <n v="2.1429999999999998"/>
    <n v="0.159"/>
    <n v="103437"/>
    <n v="83.4"/>
    <n v="7.2"/>
    <n v="0"/>
    <s v="95.60199999999999"/>
    <n v="14.06"/>
    <n v="1"/>
    <n v="0.8980959135795733"/>
    <n v="8.9672104315565493E-2"/>
    <n v="1.2231982104861148E-2"/>
    <n v="0.10190408642042664"/>
  </r>
  <r>
    <x v="14"/>
    <x v="1"/>
    <x v="12"/>
    <x v="2"/>
    <x v="1"/>
    <n v="36110"/>
    <n v="1748"/>
    <n v="152"/>
    <n v="38010"/>
    <n v="95"/>
    <n v="24419"/>
    <n v="31.8"/>
    <n v="420"/>
    <n v="2.1429999999999998"/>
    <n v="0.159"/>
    <n v="103437"/>
    <n v="83.4"/>
    <n v="7.2"/>
    <n v="0"/>
    <s v="95.60199999999999"/>
    <n v="-14.94"/>
    <n v="1"/>
    <n v="0.9500131544330439"/>
    <n v="4.5987897921599581E-2"/>
    <n v="3.9989476453564854E-3"/>
    <n v="4.9986845566956067E-2"/>
  </r>
  <r>
    <x v="14"/>
    <x v="1"/>
    <x v="13"/>
    <x v="0"/>
    <x v="0"/>
    <n v="6780"/>
    <n v="9069"/>
    <n v="6804"/>
    <n v="22653"/>
    <n v="29.93"/>
    <n v="29628"/>
    <n v="32.9"/>
    <n v="442"/>
    <n v="2.153"/>
    <n v="0.16800000000000001"/>
    <n v="100025"/>
    <n v="83.5"/>
    <n v="6.7"/>
    <n v="0"/>
    <n v="95.6"/>
    <n v="-6.21"/>
    <n v="0"/>
    <n v="0.29929810621109787"/>
    <n v="0.40034432525493313"/>
    <n v="0.300357568533969"/>
    <n v="0.70070189378890213"/>
  </r>
  <r>
    <x v="14"/>
    <x v="1"/>
    <x v="13"/>
    <x v="1"/>
    <x v="1"/>
    <n v="79933"/>
    <n v="7450"/>
    <n v="3131"/>
    <n v="90514"/>
    <n v="88.31"/>
    <n v="29628"/>
    <n v="32.9"/>
    <n v="442"/>
    <n v="2.153"/>
    <n v="0.16800000000000001"/>
    <n v="100025"/>
    <n v="83.5"/>
    <n v="6.7"/>
    <n v="0"/>
    <n v="95.6"/>
    <n v="-2.88"/>
    <n v="1"/>
    <n v="0.88310095675807054"/>
    <n v="8.230770930463796E-2"/>
    <n v="3.4591333937291469E-2"/>
    <n v="0.11689904324192943"/>
  </r>
  <r>
    <x v="14"/>
    <x v="1"/>
    <x v="13"/>
    <x v="2"/>
    <x v="1"/>
    <n v="35655"/>
    <n v="1727"/>
    <n v="150"/>
    <n v="37532"/>
    <n v="95"/>
    <n v="29628"/>
    <n v="32.9"/>
    <n v="442"/>
    <n v="2.153"/>
    <n v="0.16800000000000001"/>
    <n v="100025"/>
    <n v="83.5"/>
    <n v="6.7"/>
    <n v="0"/>
    <n v="95.6"/>
    <n v="-1.26"/>
    <n v="1"/>
    <n v="0.94998934242779498"/>
    <n v="4.6014067995310666E-2"/>
    <n v="3.9965895768943839E-3"/>
    <n v="5.0010657572205047E-2"/>
  </r>
  <r>
    <x v="14"/>
    <x v="1"/>
    <x v="14"/>
    <x v="0"/>
    <x v="0"/>
    <n v="6792"/>
    <n v="10069"/>
    <n v="6713"/>
    <n v="23574"/>
    <n v="28.81"/>
    <n v="33158"/>
    <n v="31.7"/>
    <n v="481"/>
    <n v="2.09"/>
    <n v="0.155"/>
    <n v="94974"/>
    <n v="83.5"/>
    <n v="6"/>
    <n v="0"/>
    <s v="95.60199999999999"/>
    <n v="0.18"/>
    <n v="0"/>
    <n v="0.28811402392466279"/>
    <n v="0.42712310172223639"/>
    <n v="0.28476287435310088"/>
    <n v="0.71188597607533732"/>
  </r>
  <r>
    <x v="14"/>
    <x v="1"/>
    <x v="14"/>
    <x v="1"/>
    <x v="1"/>
    <n v="82124"/>
    <n v="10471"/>
    <n v="2007"/>
    <n v="94602"/>
    <n v="86.81"/>
    <n v="33158"/>
    <n v="31.7"/>
    <n v="481"/>
    <n v="2.09"/>
    <n v="0.155"/>
    <n v="94974"/>
    <n v="83.5"/>
    <n v="6"/>
    <n v="0"/>
    <s v="95.60199999999999"/>
    <n v="2.74"/>
    <n v="1"/>
    <n v="0.86810004016828402"/>
    <n v="0.11068476353565464"/>
    <n v="2.1215196296061393E-2"/>
    <n v="0.13189995983171604"/>
  </r>
  <r>
    <x v="14"/>
    <x v="1"/>
    <x v="14"/>
    <x v="2"/>
    <x v="1"/>
    <n v="36884"/>
    <n v="1786"/>
    <n v="155"/>
    <n v="38825"/>
    <n v="95"/>
    <n v="33158"/>
    <n v="31.7"/>
    <n v="481"/>
    <n v="2.09"/>
    <n v="0.155"/>
    <n v="94974"/>
    <n v="83.5"/>
    <n v="6"/>
    <n v="0"/>
    <s v="95.60199999999999"/>
    <n v="3.45"/>
    <n v="1"/>
    <n v="0.95000643915003224"/>
    <n v="4.600128783000644E-2"/>
    <n v="3.9922730199613652E-3"/>
    <n v="4.9993560849967804E-2"/>
  </r>
  <r>
    <x v="14"/>
    <x v="1"/>
    <x v="15"/>
    <x v="0"/>
    <x v="0"/>
    <n v="7082"/>
    <n v="9845"/>
    <n v="6563"/>
    <n v="23490"/>
    <n v="30.15"/>
    <n v="35915"/>
    <n v="32.200000000000003"/>
    <n v="507"/>
    <n v="2.04"/>
    <n v="0.14399999999999999"/>
    <n v="96351"/>
    <n v="84.3"/>
    <n v="5.4"/>
    <n v="0"/>
    <s v="95.60199999999999"/>
    <n v="4.2699999999999996"/>
    <n v="0"/>
    <n v="0.30148999574286933"/>
    <n v="0.41911451681566625"/>
    <n v="0.27939548744146447"/>
    <n v="0.69851000425713072"/>
  </r>
  <r>
    <x v="14"/>
    <x v="1"/>
    <x v="15"/>
    <x v="1"/>
    <x v="1"/>
    <n v="80945"/>
    <n v="11461"/>
    <n v="1563"/>
    <n v="93969"/>
    <n v="86.14"/>
    <n v="35915"/>
    <n v="32.200000000000003"/>
    <n v="507"/>
    <n v="2.04"/>
    <n v="0.14399999999999999"/>
    <n v="96351"/>
    <n v="84.3"/>
    <n v="5.4"/>
    <n v="0"/>
    <s v="95.60199999999999"/>
    <n v="-1.44"/>
    <n v="1"/>
    <n v="0.86140110036288564"/>
    <n v="0.12196575466377209"/>
    <n v="1.6633144973342274E-2"/>
    <n v="0.13859889963711436"/>
  </r>
  <r>
    <x v="14"/>
    <x v="1"/>
    <x v="15"/>
    <x v="2"/>
    <x v="1"/>
    <n v="37238"/>
    <n v="1803"/>
    <n v="157"/>
    <n v="39198"/>
    <n v="95"/>
    <n v="35915"/>
    <n v="32.200000000000003"/>
    <n v="507"/>
    <n v="2.04"/>
    <n v="0.14399999999999999"/>
    <n v="96351"/>
    <n v="84.3"/>
    <n v="5.4"/>
    <n v="0"/>
    <s v="95.60199999999999"/>
    <n v="0.96"/>
    <n v="1"/>
    <n v="0.94999744884943105"/>
    <n v="4.5997244757385577E-2"/>
    <n v="4.0053063931833255E-3"/>
    <n v="5.0002551150568904E-2"/>
  </r>
  <r>
    <x v="15"/>
    <x v="1"/>
    <x v="0"/>
    <x v="0"/>
    <x v="0"/>
    <n v="5"/>
    <n v="30458"/>
    <n v="20309"/>
    <n v="50772"/>
    <n v="0.01"/>
    <n v="0"/>
    <n v="0"/>
    <n v="111"/>
    <n v="1.26"/>
    <n v="0.14299999999999999"/>
    <n v="12774"/>
    <n v="60.9"/>
    <n v="42.9"/>
    <n v="0"/>
    <n v="35.5"/>
    <n v="0"/>
    <n v="0"/>
    <n v="9.8479476877018834E-5"/>
    <n v="0.59989758134404791"/>
    <n v="0.40000393917907506"/>
    <n v="0.99990152052312298"/>
  </r>
  <r>
    <x v="15"/>
    <x v="1"/>
    <x v="0"/>
    <x v="1"/>
    <x v="0"/>
    <n v="15"/>
    <n v="179802"/>
    <n v="24520"/>
    <n v="204337"/>
    <n v="0.01"/>
    <n v="0"/>
    <n v="0"/>
    <n v="111"/>
    <n v="1.26"/>
    <n v="0.14299999999999999"/>
    <n v="12774"/>
    <n v="60.9"/>
    <n v="42.9"/>
    <n v="0"/>
    <n v="35.5"/>
    <n v="0"/>
    <n v="0"/>
    <n v="7.3408144388926135E-5"/>
    <n v="0.8799287451611798"/>
    <n v="0.11999784669443125"/>
    <n v="0.99992659185561106"/>
  </r>
  <r>
    <x v="15"/>
    <x v="1"/>
    <x v="0"/>
    <x v="2"/>
    <x v="0"/>
    <n v="10"/>
    <n v="77444"/>
    <n v="6735"/>
    <n v="84189"/>
    <n v="0.01"/>
    <n v="0"/>
    <n v="0"/>
    <n v="111"/>
    <n v="1.26"/>
    <n v="0.14299999999999999"/>
    <n v="12774"/>
    <n v="60.9"/>
    <n v="42.9"/>
    <n v="0"/>
    <n v="35.5"/>
    <n v="0"/>
    <n v="0"/>
    <n v="1.1878036323035076E-4"/>
    <n v="0.91988264500112837"/>
    <n v="7.9998574635641237E-2"/>
    <n v="0.99988121963676957"/>
  </r>
  <r>
    <x v="15"/>
    <x v="1"/>
    <x v="1"/>
    <x v="0"/>
    <x v="0"/>
    <n v="5"/>
    <n v="30688"/>
    <n v="20461"/>
    <n v="51154"/>
    <n v="0.01"/>
    <n v="33"/>
    <n v="1.1000000000000001"/>
    <n v="133"/>
    <n v="1.22"/>
    <n v="0.14199999999999999"/>
    <n v="12432"/>
    <n v="60.4"/>
    <n v="43.5"/>
    <n v="461"/>
    <n v="36.299999999999997"/>
    <n v="0"/>
    <n v="0"/>
    <n v="9.7744066935137044E-5"/>
    <n v="0.59991398522109707"/>
    <n v="0.3999882707119678"/>
    <n v="0.99990225593306481"/>
  </r>
  <r>
    <x v="15"/>
    <x v="1"/>
    <x v="1"/>
    <x v="1"/>
    <x v="0"/>
    <n v="20"/>
    <n v="179407"/>
    <n v="24465"/>
    <n v="203892"/>
    <n v="0.01"/>
    <n v="33"/>
    <n v="1.1000000000000001"/>
    <n v="133"/>
    <n v="1.22"/>
    <n v="0.14199999999999999"/>
    <n v="12432"/>
    <n v="60.4"/>
    <n v="43.5"/>
    <n v="461"/>
    <n v="36.299999999999997"/>
    <n v="33.33"/>
    <n v="0"/>
    <n v="9.8091146293135585E-5"/>
    <n v="0.87991191415062875"/>
    <n v="0.1199899947030781"/>
    <n v="0.99990190885370689"/>
  </r>
  <r>
    <x v="15"/>
    <x v="1"/>
    <x v="1"/>
    <x v="2"/>
    <x v="0"/>
    <n v="12"/>
    <n v="76516"/>
    <n v="6654"/>
    <n v="83182"/>
    <n v="0.01"/>
    <n v="33"/>
    <n v="1.1000000000000001"/>
    <n v="133"/>
    <n v="1.22"/>
    <n v="0.14199999999999999"/>
    <n v="12432"/>
    <n v="60.4"/>
    <n v="43.5"/>
    <n v="461"/>
    <n v="36.299999999999997"/>
    <n v="20"/>
    <n v="0"/>
    <n v="1.4426197975523551E-4"/>
    <n v="0.91986247024596668"/>
    <n v="7.9993267774278093E-2"/>
    <n v="0.99985573802024474"/>
  </r>
  <r>
    <x v="15"/>
    <x v="1"/>
    <x v="2"/>
    <x v="0"/>
    <x v="0"/>
    <n v="10"/>
    <n v="29335"/>
    <n v="19562"/>
    <n v="48907"/>
    <n v="0.02"/>
    <n v="69"/>
    <n v="1.9"/>
    <n v="148"/>
    <n v="1.1870000000000001"/>
    <n v="0.14000000000000001"/>
    <n v="12537"/>
    <n v="60.5"/>
    <n v="44.9"/>
    <n v="908"/>
    <n v="37.799999999999997"/>
    <n v="41.42"/>
    <n v="0"/>
    <n v="2.0446970781278753E-4"/>
    <n v="0.59981188786881223"/>
    <n v="0.39998364242337497"/>
    <n v="0.99979553029218726"/>
  </r>
  <r>
    <x v="15"/>
    <x v="1"/>
    <x v="2"/>
    <x v="1"/>
    <x v="0"/>
    <n v="39"/>
    <n v="170818"/>
    <n v="23293"/>
    <n v="194150"/>
    <n v="0.02"/>
    <n v="69"/>
    <n v="1.9"/>
    <n v="148"/>
    <n v="1.1870000000000001"/>
    <n v="0.14000000000000001"/>
    <n v="12537"/>
    <n v="60.5"/>
    <n v="44.9"/>
    <n v="908"/>
    <n v="37.799999999999997"/>
    <n v="61.25"/>
    <n v="0"/>
    <n v="2.0087561164048415E-4"/>
    <n v="0.8798248776719032"/>
    <n v="0.11997424671645635"/>
    <n v="0.99979912438835949"/>
  </r>
  <r>
    <x v="15"/>
    <x v="1"/>
    <x v="2"/>
    <x v="2"/>
    <x v="0"/>
    <n v="24"/>
    <n v="75579"/>
    <n v="6572"/>
    <n v="82175"/>
    <n v="0.03"/>
    <n v="69"/>
    <n v="1.9"/>
    <n v="148"/>
    <n v="1.1870000000000001"/>
    <n v="0.14000000000000001"/>
    <n v="12537"/>
    <n v="60.5"/>
    <n v="44.9"/>
    <n v="908"/>
    <n v="37.799999999999997"/>
    <n v="54.92"/>
    <n v="0"/>
    <n v="2.9205962884088833E-4"/>
    <n v="0.91973227867356255"/>
    <n v="7.9975661697596595E-2"/>
    <n v="0.99970794037115918"/>
  </r>
  <r>
    <x v="15"/>
    <x v="1"/>
    <x v="3"/>
    <x v="0"/>
    <x v="0"/>
    <n v="8"/>
    <n v="29076"/>
    <n v="19388"/>
    <n v="48472"/>
    <n v="0.02"/>
    <n v="108"/>
    <n v="3.2"/>
    <n v="130"/>
    <n v="1.153"/>
    <n v="0.13900000000000001"/>
    <n v="12431"/>
    <n v="60.7"/>
    <n v="46"/>
    <n v="1382"/>
    <n v="39.9"/>
    <n v="16.96"/>
    <n v="0"/>
    <n v="1.6504373659019642E-4"/>
    <n v="0.59985146063706885"/>
    <n v="0.399983495626341"/>
    <n v="0.9998349562634099"/>
  </r>
  <r>
    <x v="15"/>
    <x v="1"/>
    <x v="3"/>
    <x v="1"/>
    <x v="0"/>
    <n v="39"/>
    <n v="172737"/>
    <n v="23555"/>
    <n v="196331"/>
    <n v="0.02"/>
    <n v="108"/>
    <n v="3.2"/>
    <n v="130"/>
    <n v="1.153"/>
    <n v="0.13900000000000001"/>
    <n v="12431"/>
    <n v="60.7"/>
    <n v="46"/>
    <n v="1382"/>
    <n v="39.9"/>
    <n v="37.51"/>
    <n v="0"/>
    <n v="1.9864412650065451E-4"/>
    <n v="0.87982539690624506"/>
    <n v="0.11997595896725428"/>
    <n v="0.99980135587349939"/>
  </r>
  <r>
    <x v="15"/>
    <x v="1"/>
    <x v="3"/>
    <x v="2"/>
    <x v="0"/>
    <n v="24"/>
    <n v="75395"/>
    <n v="6556"/>
    <n v="81975"/>
    <n v="0.03"/>
    <n v="108"/>
    <n v="3.2"/>
    <n v="130"/>
    <n v="1.153"/>
    <n v="0.13900000000000001"/>
    <n v="12431"/>
    <n v="60.7"/>
    <n v="46"/>
    <n v="1382"/>
    <n v="39.9"/>
    <n v="33.89"/>
    <n v="0"/>
    <n v="2.9277218664226898E-4"/>
    <n v="0.91973162549557796"/>
    <n v="7.9975602317779809E-2"/>
    <n v="0.99970722781335775"/>
  </r>
  <r>
    <x v="15"/>
    <x v="1"/>
    <x v="4"/>
    <x v="0"/>
    <x v="0"/>
    <n v="6"/>
    <n v="34065"/>
    <n v="22710"/>
    <n v="56781"/>
    <n v="0.01"/>
    <n v="131"/>
    <n v="4"/>
    <n v="148"/>
    <n v="1.127"/>
    <n v="0.14099999999999999"/>
    <n v="12560"/>
    <n v="60.3"/>
    <n v="47.3"/>
    <n v="1820"/>
    <n v="40.200000000000003"/>
    <n v="6.27"/>
    <n v="0"/>
    <n v="1.0566914989168912E-4"/>
    <n v="0.59993659851006498"/>
    <n v="0.39995773234004334"/>
    <n v="0.99989433085010826"/>
  </r>
  <r>
    <x v="15"/>
    <x v="1"/>
    <x v="4"/>
    <x v="1"/>
    <x v="0"/>
    <n v="66"/>
    <n v="193494"/>
    <n v="26385"/>
    <n v="219945"/>
    <n v="0.03"/>
    <n v="131"/>
    <n v="4"/>
    <n v="148"/>
    <n v="1.127"/>
    <n v="0.14099999999999999"/>
    <n v="12560"/>
    <n v="60.3"/>
    <n v="47.3"/>
    <n v="1820"/>
    <n v="40.200000000000003"/>
    <n v="48.88"/>
    <n v="0"/>
    <n v="3.0007501875468868E-4"/>
    <n v="0.87973811634726862"/>
    <n v="0.11996180863397668"/>
    <n v="0.99969992498124527"/>
  </r>
  <r>
    <x v="15"/>
    <x v="1"/>
    <x v="4"/>
    <x v="2"/>
    <x v="0"/>
    <n v="40"/>
    <n v="85002"/>
    <n v="7391"/>
    <n v="92433"/>
    <n v="0.04"/>
    <n v="131"/>
    <n v="4"/>
    <n v="148"/>
    <n v="1.127"/>
    <n v="0.14099999999999999"/>
    <n v="12560"/>
    <n v="60.3"/>
    <n v="47.3"/>
    <n v="1820"/>
    <n v="40.200000000000003"/>
    <n v="49.38"/>
    <n v="0"/>
    <n v="4.3274588080014712E-4"/>
    <n v="0.91960663399435272"/>
    <n v="7.9960620124847184E-2"/>
    <n v="0.99956725411919989"/>
  </r>
  <r>
    <x v="15"/>
    <x v="1"/>
    <x v="5"/>
    <x v="0"/>
    <x v="0"/>
    <n v="15"/>
    <n v="36476"/>
    <n v="24318"/>
    <n v="60809"/>
    <n v="0.02"/>
    <n v="153"/>
    <n v="5.3"/>
    <n v="175"/>
    <n v="1.113"/>
    <n v="0.14299999999999999"/>
    <n v="12237"/>
    <n v="60.1"/>
    <n v="48.3"/>
    <n v="2277"/>
    <n v="42.6"/>
    <n v="14.47"/>
    <n v="0"/>
    <n v="2.4667401207058168E-4"/>
    <n v="0.59984541761910248"/>
    <n v="0.399907908368827"/>
    <n v="0.99975332598792943"/>
  </r>
  <r>
    <x v="15"/>
    <x v="1"/>
    <x v="5"/>
    <x v="1"/>
    <x v="0"/>
    <n v="171"/>
    <n v="214912"/>
    <n v="29306"/>
    <n v="244389"/>
    <n v="7.0000000000000007E-2"/>
    <n v="153"/>
    <n v="5.3"/>
    <n v="175"/>
    <n v="1.113"/>
    <n v="0.14299999999999999"/>
    <n v="12237"/>
    <n v="60.1"/>
    <n v="48.3"/>
    <n v="2277"/>
    <n v="42.6"/>
    <n v="63.67"/>
    <n v="0"/>
    <n v="6.9970416017087515E-4"/>
    <n v="0.87938491503300065"/>
    <n v="0.11991538080682845"/>
    <n v="0.99930029583982916"/>
  </r>
  <r>
    <x v="15"/>
    <x v="1"/>
    <x v="5"/>
    <x v="2"/>
    <x v="0"/>
    <n v="102"/>
    <n v="92290"/>
    <n v="8025"/>
    <n v="100417"/>
    <n v="0.1"/>
    <n v="153"/>
    <n v="5.3"/>
    <n v="175"/>
    <n v="1.113"/>
    <n v="0.14299999999999999"/>
    <n v="12237"/>
    <n v="60.1"/>
    <n v="48.3"/>
    <n v="2277"/>
    <n v="42.6"/>
    <n v="61.98"/>
    <n v="0"/>
    <n v="1.0157642630231932E-3"/>
    <n v="0.91906748857265208"/>
    <n v="7.9916747164324772E-2"/>
    <n v="0.99898423573697681"/>
  </r>
  <r>
    <x v="15"/>
    <x v="1"/>
    <x v="6"/>
    <x v="0"/>
    <x v="0"/>
    <n v="28"/>
    <n v="40343"/>
    <n v="26895"/>
    <n v="67266"/>
    <n v="0.04"/>
    <n v="193"/>
    <n v="6.2"/>
    <n v="193"/>
    <n v="1.1200000000000001"/>
    <n v="0.14599999999999999"/>
    <n v="13412"/>
    <n v="60.1"/>
    <n v="49.4"/>
    <n v="2813"/>
    <n v="44.6"/>
    <n v="51.83"/>
    <n v="0"/>
    <n v="4.1625784200041623E-4"/>
    <n v="0.59975321856509978"/>
    <n v="0.39983052359289983"/>
    <n v="0.99958374215799961"/>
  </r>
  <r>
    <x v="15"/>
    <x v="1"/>
    <x v="6"/>
    <x v="1"/>
    <x v="0"/>
    <n v="316"/>
    <n v="231719"/>
    <n v="31598"/>
    <n v="263633"/>
    <n v="0.12"/>
    <n v="193"/>
    <n v="6.2"/>
    <n v="193"/>
    <n v="1.1200000000000001"/>
    <n v="0.14599999999999999"/>
    <n v="13412"/>
    <n v="60.1"/>
    <n v="49.4"/>
    <n v="2813"/>
    <n v="44.6"/>
    <n v="84.8"/>
    <n v="0"/>
    <n v="1.1986359825970194E-3"/>
    <n v="0.87894535206138835"/>
    <n v="0.11985601195601461"/>
    <n v="0.99880136401740294"/>
  </r>
  <r>
    <x v="15"/>
    <x v="1"/>
    <x v="6"/>
    <x v="2"/>
    <x v="0"/>
    <n v="196"/>
    <n v="103600"/>
    <n v="9009"/>
    <n v="112805"/>
    <n v="0.17"/>
    <n v="193"/>
    <n v="6.2"/>
    <n v="193"/>
    <n v="1.1200000000000001"/>
    <n v="0.14599999999999999"/>
    <n v="13412"/>
    <n v="60.1"/>
    <n v="49.4"/>
    <n v="2813"/>
    <n v="44.6"/>
    <n v="92.16"/>
    <n v="0"/>
    <n v="1.7375116351225567E-3"/>
    <n v="0.91839900713620848"/>
    <n v="7.9863481228668945E-2"/>
    <n v="0.99826248836487741"/>
  </r>
  <r>
    <x v="15"/>
    <x v="1"/>
    <x v="7"/>
    <x v="0"/>
    <x v="0"/>
    <n v="63"/>
    <n v="43333"/>
    <n v="28889"/>
    <n v="72285"/>
    <n v="0.09"/>
    <n v="493"/>
    <n v="9"/>
    <n v="219"/>
    <n v="1.133"/>
    <n v="0.153"/>
    <n v="14136"/>
    <n v="60"/>
    <n v="50.9"/>
    <n v="3230"/>
    <n v="47"/>
    <n v="118.98"/>
    <n v="0"/>
    <n v="8.7155011413156261E-4"/>
    <n v="0.59947430310576189"/>
    <n v="0.39965414678010652"/>
    <n v="0.99912844988586835"/>
  </r>
  <r>
    <x v="15"/>
    <x v="1"/>
    <x v="7"/>
    <x v="1"/>
    <x v="0"/>
    <n v="738"/>
    <n v="259167"/>
    <n v="35341"/>
    <n v="295246"/>
    <n v="0.25"/>
    <n v="493"/>
    <n v="9"/>
    <n v="219"/>
    <n v="1.133"/>
    <n v="0.153"/>
    <n v="14136"/>
    <n v="60"/>
    <n v="50.9"/>
    <n v="3230"/>
    <n v="47"/>
    <n v="133.54"/>
    <n v="0"/>
    <n v="2.4996104942996687E-3"/>
    <n v="0.8778002072847727"/>
    <n v="0.11970018222092764"/>
    <n v="0.9975003895057003"/>
  </r>
  <r>
    <x v="15"/>
    <x v="1"/>
    <x v="7"/>
    <x v="2"/>
    <x v="0"/>
    <n v="447"/>
    <n v="112972"/>
    <n v="9824"/>
    <n v="123243"/>
    <n v="0.36"/>
    <n v="493"/>
    <n v="9"/>
    <n v="219"/>
    <n v="1.133"/>
    <n v="0.153"/>
    <n v="14136"/>
    <n v="60"/>
    <n v="50.9"/>
    <n v="3230"/>
    <n v="47"/>
    <n v="128.06"/>
    <n v="0"/>
    <n v="3.6269808427253475E-3"/>
    <n v="0.91666058112833992"/>
    <n v="7.9712438028934712E-2"/>
    <n v="0.99637301915727461"/>
  </r>
  <r>
    <x v="15"/>
    <x v="1"/>
    <x v="8"/>
    <x v="0"/>
    <x v="0"/>
    <n v="106"/>
    <n v="46607"/>
    <n v="31071"/>
    <n v="77784"/>
    <n v="0.14000000000000001"/>
    <n v="839"/>
    <n v="9.8000000000000007"/>
    <n v="257"/>
    <n v="1.157"/>
    <n v="0.161"/>
    <n v="14976"/>
    <n v="60.2"/>
    <n v="53.3"/>
    <n v="3696"/>
    <n v="49.6"/>
    <n v="91.9"/>
    <n v="0"/>
    <n v="1.3627481230073023E-3"/>
    <n v="0.59918492234906917"/>
    <n v="0.39945232952792348"/>
    <n v="0.99863725187699259"/>
  </r>
  <r>
    <x v="15"/>
    <x v="1"/>
    <x v="8"/>
    <x v="1"/>
    <x v="0"/>
    <n v="1209"/>
    <n v="271637"/>
    <n v="37041"/>
    <n v="309887"/>
    <n v="0.39"/>
    <n v="839"/>
    <n v="9.8000000000000007"/>
    <n v="257"/>
    <n v="1.157"/>
    <n v="0.161"/>
    <n v="14976"/>
    <n v="60.2"/>
    <n v="53.3"/>
    <n v="3696"/>
    <n v="49.6"/>
    <n v="63.82"/>
    <n v="0"/>
    <n v="3.9014221312930197E-3"/>
    <n v="0.87656791023824809"/>
    <n v="0.11953066763045885"/>
    <n v="0.99609857786870692"/>
  </r>
  <r>
    <x v="15"/>
    <x v="1"/>
    <x v="8"/>
    <x v="2"/>
    <x v="0"/>
    <n v="728"/>
    <n v="117738"/>
    <n v="10238"/>
    <n v="128704"/>
    <n v="0.56999999999999995"/>
    <n v="839"/>
    <n v="9.8000000000000007"/>
    <n v="257"/>
    <n v="1.157"/>
    <n v="0.161"/>
    <n v="14976"/>
    <n v="60.2"/>
    <n v="53.3"/>
    <n v="3696"/>
    <n v="49.6"/>
    <n v="62.86"/>
    <n v="0"/>
    <n v="5.6563898557931381E-3"/>
    <n v="0.91479674291397317"/>
    <n v="7.9546867230233714E-2"/>
    <n v="0.99434361014420691"/>
  </r>
  <r>
    <x v="15"/>
    <x v="1"/>
    <x v="9"/>
    <x v="0"/>
    <x v="0"/>
    <n v="149"/>
    <n v="51111"/>
    <n v="34074"/>
    <n v="85334"/>
    <n v="0.17"/>
    <n v="1260"/>
    <n v="11.4"/>
    <n v="303"/>
    <n v="1.2370000000000001"/>
    <n v="0.17"/>
    <n v="15509"/>
    <n v="60"/>
    <n v="52.6"/>
    <n v="4064"/>
    <n v="53.8"/>
    <n v="40.57"/>
    <n v="0"/>
    <n v="1.7460801087491504E-3"/>
    <n v="0.59895235193475049"/>
    <n v="0.39930156795650035"/>
    <n v="0.99825391989125078"/>
  </r>
  <r>
    <x v="15"/>
    <x v="1"/>
    <x v="9"/>
    <x v="1"/>
    <x v="0"/>
    <n v="1708"/>
    <n v="299075"/>
    <n v="40783"/>
    <n v="341566"/>
    <n v="0.5"/>
    <n v="1260"/>
    <n v="11.4"/>
    <n v="303"/>
    <n v="1.2370000000000001"/>
    <n v="0.17"/>
    <n v="15509"/>
    <n v="60"/>
    <n v="52.6"/>
    <n v="4064"/>
    <n v="53.8"/>
    <n v="41.27"/>
    <n v="0"/>
    <n v="5.000497707617269E-3"/>
    <n v="0.87559944490962216"/>
    <n v="0.11940005738276058"/>
    <n v="0.99499950229238276"/>
  </r>
  <r>
    <x v="15"/>
    <x v="1"/>
    <x v="9"/>
    <x v="2"/>
    <x v="0"/>
    <n v="1019"/>
    <n v="128419"/>
    <n v="11167"/>
    <n v="140605"/>
    <n v="0.72"/>
    <n v="1260"/>
    <n v="11.4"/>
    <n v="303"/>
    <n v="1.2370000000000001"/>
    <n v="0.17"/>
    <n v="15509"/>
    <n v="60"/>
    <n v="52.6"/>
    <n v="4064"/>
    <n v="53.8"/>
    <n v="39.97"/>
    <n v="0"/>
    <n v="7.2472529426407311E-3"/>
    <n v="0.91333167383805702"/>
    <n v="7.9421073219302307E-2"/>
    <n v="0.99275274705735939"/>
  </r>
  <r>
    <x v="15"/>
    <x v="1"/>
    <x v="10"/>
    <x v="0"/>
    <x v="0"/>
    <n v="490"/>
    <n v="37373"/>
    <n v="24916"/>
    <n v="62779"/>
    <n v="0.78"/>
    <n v="1992"/>
    <n v="13.1"/>
    <n v="349"/>
    <n v="1.367"/>
    <n v="0.17599999999999999"/>
    <n v="16573"/>
    <n v="59.9"/>
    <n v="51.8"/>
    <n v="4593"/>
    <n v="56.1"/>
    <n v="228.86"/>
    <n v="0"/>
    <n v="7.8051577756893227E-3"/>
    <n v="0.59531053377721854"/>
    <n v="0.39688430844709216"/>
    <n v="0.99219484222431076"/>
  </r>
  <r>
    <x v="15"/>
    <x v="1"/>
    <x v="10"/>
    <x v="1"/>
    <x v="0"/>
    <n v="5688"/>
    <n v="219472"/>
    <n v="29928"/>
    <n v="255088"/>
    <n v="2.23"/>
    <n v="1992"/>
    <n v="13.1"/>
    <n v="349"/>
    <n v="1.367"/>
    <n v="0.17599999999999999"/>
    <n v="16573"/>
    <n v="59.9"/>
    <n v="51.8"/>
    <n v="4593"/>
    <n v="56.1"/>
    <n v="233.02"/>
    <n v="0"/>
    <n v="2.2298187292228565E-2"/>
    <n v="0.86037759518283885"/>
    <n v="0.11732421752493258"/>
    <n v="0.97770181270777146"/>
  </r>
  <r>
    <x v="15"/>
    <x v="1"/>
    <x v="10"/>
    <x v="2"/>
    <x v="0"/>
    <n v="3407"/>
    <n v="93811"/>
    <n v="8158"/>
    <n v="105376"/>
    <n v="3.23"/>
    <n v="1992"/>
    <n v="13.1"/>
    <n v="349"/>
    <n v="1.367"/>
    <n v="0.17599999999999999"/>
    <n v="16573"/>
    <n v="59.9"/>
    <n v="51.8"/>
    <n v="4593"/>
    <n v="56.1"/>
    <n v="234.35"/>
    <n v="0"/>
    <n v="3.2331840267233528E-2"/>
    <n v="0.89025015183723044"/>
    <n v="7.741800789553599E-2"/>
    <n v="0.96766815973276643"/>
  </r>
  <r>
    <x v="15"/>
    <x v="1"/>
    <x v="11"/>
    <x v="0"/>
    <x v="0"/>
    <n v="1102"/>
    <n v="41026"/>
    <n v="27351"/>
    <n v="69479"/>
    <n v="1.59"/>
    <n v="2871"/>
    <n v="17.100000000000001"/>
    <n v="374"/>
    <n v="1.52"/>
    <n v="0.183"/>
    <n v="17483"/>
    <n v="59.8"/>
    <n v="50.1"/>
    <n v="4576"/>
    <n v="58.6"/>
    <n v="124.9"/>
    <n v="0"/>
    <n v="1.5860907612372084E-2"/>
    <n v="0.59048057686495203"/>
    <n v="0.39365851552267589"/>
    <n v="0.98413909238762787"/>
  </r>
  <r>
    <x v="15"/>
    <x v="1"/>
    <x v="11"/>
    <x v="1"/>
    <x v="0"/>
    <n v="12559"/>
    <n v="232928"/>
    <n v="31763"/>
    <n v="277250"/>
    <n v="4.53"/>
    <n v="2871"/>
    <n v="17.100000000000001"/>
    <n v="374"/>
    <n v="1.52"/>
    <n v="0.183"/>
    <n v="17483"/>
    <n v="59.8"/>
    <n v="50.1"/>
    <n v="4576"/>
    <n v="58.6"/>
    <n v="120.8"/>
    <n v="0"/>
    <n v="4.5298467087466189E-2"/>
    <n v="0.84013706041478808"/>
    <n v="0.11456447249774572"/>
    <n v="0.95470153291253379"/>
  </r>
  <r>
    <x v="15"/>
    <x v="1"/>
    <x v="11"/>
    <x v="2"/>
    <x v="0"/>
    <n v="7626"/>
    <n v="99794"/>
    <n v="8678"/>
    <n v="116098"/>
    <n v="6.57"/>
    <n v="2871"/>
    <n v="17.100000000000001"/>
    <n v="374"/>
    <n v="1.52"/>
    <n v="0.183"/>
    <n v="17483"/>
    <n v="59.8"/>
    <n v="50.1"/>
    <n v="4576"/>
    <n v="58.6"/>
    <n v="123.83"/>
    <n v="0"/>
    <n v="6.5685886061775403E-2"/>
    <n v="0.85956691760409309"/>
    <n v="7.4747196334131516E-2"/>
    <n v="0.93431411393822461"/>
  </r>
  <r>
    <x v="15"/>
    <x v="1"/>
    <x v="12"/>
    <x v="0"/>
    <x v="0"/>
    <n v="1275"/>
    <n v="36659"/>
    <n v="24440"/>
    <n v="62374"/>
    <n v="2.04"/>
    <n v="3706"/>
    <n v="18"/>
    <n v="413"/>
    <n v="1.587"/>
    <n v="0.192"/>
    <n v="17979"/>
    <n v="59.8"/>
    <n v="51.5"/>
    <n v="4565"/>
    <n v="61.8"/>
    <n v="15.7"/>
    <n v="0"/>
    <n v="2.044120947830827E-2"/>
    <n v="0.58772886138455127"/>
    <n v="0.39182992913714049"/>
    <n v="0.97955879052169181"/>
  </r>
  <r>
    <x v="15"/>
    <x v="1"/>
    <x v="12"/>
    <x v="1"/>
    <x v="0"/>
    <n v="14464"/>
    <n v="205221"/>
    <n v="27985"/>
    <n v="247670"/>
    <n v="5.84"/>
    <n v="3706"/>
    <n v="18"/>
    <n v="413"/>
    <n v="1.587"/>
    <n v="0.192"/>
    <n v="17979"/>
    <n v="59.8"/>
    <n v="51.5"/>
    <n v="4565"/>
    <n v="61.8"/>
    <n v="15.17"/>
    <n v="0"/>
    <n v="5.8400290709411717E-2"/>
    <n v="0.82860661363911658"/>
    <n v="0.11299309565147171"/>
    <n v="0.94159970929058834"/>
  </r>
  <r>
    <x v="15"/>
    <x v="1"/>
    <x v="12"/>
    <x v="2"/>
    <x v="0"/>
    <n v="8901"/>
    <n v="88520"/>
    <n v="7697"/>
    <n v="105118"/>
    <n v="8.4700000000000006"/>
    <n v="3706"/>
    <n v="18"/>
    <n v="413"/>
    <n v="1.587"/>
    <n v="0.192"/>
    <n v="17979"/>
    <n v="59.8"/>
    <n v="51.5"/>
    <n v="4565"/>
    <n v="61.8"/>
    <n v="16.72"/>
    <n v="0"/>
    <n v="8.4676268574364041E-2"/>
    <n v="0.84210125763427768"/>
    <n v="7.3222473791358281E-2"/>
    <n v="0.91532373142563594"/>
  </r>
  <r>
    <x v="15"/>
    <x v="1"/>
    <x v="13"/>
    <x v="0"/>
    <x v="0"/>
    <n v="1743"/>
    <n v="41951"/>
    <n v="27968"/>
    <n v="71662"/>
    <n v="2.4300000000000002"/>
    <n v="6012"/>
    <n v="20.6"/>
    <n v="435"/>
    <n v="1.573"/>
    <n v="0.20100000000000001"/>
    <n v="18919"/>
    <n v="60.1"/>
    <n v="52.1"/>
    <n v="4615"/>
    <n v="65.7"/>
    <n v="36.71"/>
    <n v="0"/>
    <n v="2.4322514024169014E-2"/>
    <n v="0.58540090982668636"/>
    <n v="0.39027657614914457"/>
    <n v="0.97567748597583093"/>
  </r>
  <r>
    <x v="15"/>
    <x v="1"/>
    <x v="13"/>
    <x v="1"/>
    <x v="0"/>
    <n v="19746"/>
    <n v="232642"/>
    <n v="31724"/>
    <n v="284112"/>
    <n v="6.95"/>
    <n v="6012"/>
    <n v="20.6"/>
    <n v="435"/>
    <n v="1.573"/>
    <n v="0.20100000000000001"/>
    <n v="18919"/>
    <n v="60.1"/>
    <n v="52.1"/>
    <n v="4615"/>
    <n v="65.7"/>
    <n v="36.520000000000003"/>
    <n v="0"/>
    <n v="6.9500760263558031E-2"/>
    <n v="0.81883904938897334"/>
    <n v="0.1116601903474686"/>
    <n v="0.930499239736442"/>
  </r>
  <r>
    <x v="15"/>
    <x v="1"/>
    <x v="13"/>
    <x v="2"/>
    <x v="0"/>
    <n v="12221"/>
    <n v="100326"/>
    <n v="8724"/>
    <n v="121271"/>
    <n v="10.08"/>
    <n v="6012"/>
    <n v="20.6"/>
    <n v="435"/>
    <n v="1.573"/>
    <n v="0.20100000000000001"/>
    <n v="18919"/>
    <n v="60.1"/>
    <n v="52.1"/>
    <n v="4615"/>
    <n v="65.7"/>
    <n v="37.299999999999997"/>
    <n v="0"/>
    <n v="0.10077429888431694"/>
    <n v="0.82728764502642838"/>
    <n v="7.1938056089254646E-2"/>
    <n v="0.89922570111568301"/>
  </r>
  <r>
    <x v="15"/>
    <x v="1"/>
    <x v="14"/>
    <x v="0"/>
    <x v="0"/>
    <n v="2028"/>
    <n v="45012"/>
    <n v="30008"/>
    <n v="77048"/>
    <n v="2.63"/>
    <n v="7734"/>
    <n v="21.9"/>
    <n v="456"/>
    <n v="1.5169999999999999"/>
    <n v="0.21"/>
    <n v="19914"/>
    <n v="60.4"/>
    <n v="50.3"/>
    <n v="4544"/>
    <n v="66.5"/>
    <n v="16.350000000000001"/>
    <n v="0"/>
    <n v="2.6321254283044337E-2"/>
    <n v="0.58420724743017338"/>
    <n v="0.38947149828678229"/>
    <n v="0.97367874571695567"/>
  </r>
  <r>
    <x v="15"/>
    <x v="1"/>
    <x v="14"/>
    <x v="1"/>
    <x v="0"/>
    <n v="22966"/>
    <n v="248546"/>
    <n v="33893"/>
    <n v="305405"/>
    <n v="7.52"/>
    <n v="7734"/>
    <n v="21.9"/>
    <n v="456"/>
    <n v="1.5169999999999999"/>
    <n v="0.21"/>
    <n v="19914"/>
    <n v="60.4"/>
    <n v="50.3"/>
    <n v="4544"/>
    <n v="66.5"/>
    <n v="16.309999999999999"/>
    <n v="0"/>
    <n v="7.5198506900672882E-2"/>
    <n v="0.81382426613840642"/>
    <n v="0.11097722696092074"/>
    <n v="0.92480149309932713"/>
  </r>
  <r>
    <x v="15"/>
    <x v="1"/>
    <x v="14"/>
    <x v="2"/>
    <x v="0"/>
    <n v="13898"/>
    <n v="104478"/>
    <n v="9085"/>
    <n v="127461"/>
    <n v="10.9"/>
    <n v="7734"/>
    <n v="21.9"/>
    <n v="456"/>
    <n v="1.5169999999999999"/>
    <n v="0.21"/>
    <n v="19914"/>
    <n v="60.4"/>
    <n v="50.3"/>
    <n v="4544"/>
    <n v="66.5"/>
    <n v="13.72"/>
    <n v="0"/>
    <n v="0.10903727414660171"/>
    <n v="0.81968602160660908"/>
    <n v="7.127670424678921E-2"/>
    <n v="0.89096272585339831"/>
  </r>
  <r>
    <x v="15"/>
    <x v="1"/>
    <x v="15"/>
    <x v="0"/>
    <x v="0"/>
    <n v="2578"/>
    <n v="47227"/>
    <n v="31485"/>
    <n v="81290"/>
    <n v="3.17"/>
    <n v="10596"/>
    <n v="26.5"/>
    <n v="472"/>
    <n v="1.48"/>
    <n v="0.218"/>
    <n v="20523"/>
    <n v="60.6"/>
    <n v="46.6"/>
    <n v="4658"/>
    <n v="70.400000000000006"/>
    <n v="27.12"/>
    <n v="0"/>
    <n v="3.1713617911182185E-2"/>
    <n v="0.58096936892606721"/>
    <n v="0.38731701316275063"/>
    <n v="0.9682863820888179"/>
  </r>
  <r>
    <x v="15"/>
    <x v="1"/>
    <x v="15"/>
    <x v="1"/>
    <x v="0"/>
    <n v="28676"/>
    <n v="253297"/>
    <n v="34540"/>
    <n v="316513"/>
    <n v="9.06"/>
    <n v="10596"/>
    <n v="26.5"/>
    <n v="472"/>
    <n v="1.48"/>
    <n v="0.218"/>
    <n v="20523"/>
    <n v="60.6"/>
    <n v="46.6"/>
    <n v="4658"/>
    <n v="70.400000000000006"/>
    <n v="24.86"/>
    <n v="0"/>
    <n v="9.0599754196510091E-2"/>
    <n v="0.80027360645534307"/>
    <n v="0.10912663934814684"/>
    <n v="0.90940024580348988"/>
  </r>
  <r>
    <x v="15"/>
    <x v="1"/>
    <x v="15"/>
    <x v="2"/>
    <x v="0"/>
    <n v="17421"/>
    <n v="105973"/>
    <n v="9215"/>
    <n v="132609"/>
    <n v="13.14"/>
    <n v="10596"/>
    <n v="26.5"/>
    <n v="472"/>
    <n v="1.48"/>
    <n v="0.218"/>
    <n v="20523"/>
    <n v="60.6"/>
    <n v="46.6"/>
    <n v="4658"/>
    <n v="70.400000000000006"/>
    <n v="25.35"/>
    <n v="0"/>
    <n v="0.13137117390222383"/>
    <n v="0.79913882164860606"/>
    <n v="6.9490004449170112E-2"/>
    <n v="0.86862882609777614"/>
  </r>
  <r>
    <x v="16"/>
    <x v="1"/>
    <x v="0"/>
    <x v="0"/>
    <x v="0"/>
    <n v="8"/>
    <n v="20810"/>
    <n v="13878"/>
    <n v="34696"/>
    <n v="0.02"/>
    <n v="49"/>
    <n v="2.1"/>
    <n v="121"/>
    <n v="1.41"/>
    <n v="0.16900000000000001"/>
    <n v="22798"/>
    <n v="60.6"/>
    <n v="18"/>
    <n v="0"/>
    <n v="49.4"/>
    <n v="0"/>
    <n v="0"/>
    <n v="2.3057412958266084E-4"/>
    <n v="0.59978095457689651"/>
    <n v="0.39998847129352089"/>
    <n v="0.99976942587041739"/>
  </r>
  <r>
    <x v="16"/>
    <x v="1"/>
    <x v="0"/>
    <x v="1"/>
    <x v="0"/>
    <n v="28"/>
    <n v="122492"/>
    <n v="16703"/>
    <n v="139223"/>
    <n v="0.02"/>
    <n v="49"/>
    <n v="2.1"/>
    <n v="121"/>
    <n v="1.41"/>
    <n v="0.16900000000000001"/>
    <n v="22798"/>
    <n v="60.6"/>
    <n v="18"/>
    <n v="0"/>
    <n v="49.4"/>
    <n v="0"/>
    <n v="0"/>
    <n v="2.0111619488159284E-4"/>
    <n v="0.87982589083700247"/>
    <n v="0.11997299296811589"/>
    <n v="0.99979888380511839"/>
  </r>
  <r>
    <x v="16"/>
    <x v="1"/>
    <x v="0"/>
    <x v="2"/>
    <x v="0"/>
    <n v="17"/>
    <n v="53142"/>
    <n v="4621"/>
    <n v="57780"/>
    <n v="0.03"/>
    <n v="49"/>
    <n v="2.1"/>
    <n v="121"/>
    <n v="1.41"/>
    <n v="0.16900000000000001"/>
    <n v="22798"/>
    <n v="60.6"/>
    <n v="18"/>
    <n v="0"/>
    <n v="49.4"/>
    <n v="0"/>
    <n v="0"/>
    <n v="2.9421945309795778E-4"/>
    <n v="0.91973001038421598"/>
    <n v="7.9975770162686047E-2"/>
    <n v="0.99970578054690207"/>
  </r>
  <r>
    <x v="16"/>
    <x v="1"/>
    <x v="1"/>
    <x v="0"/>
    <x v="0"/>
    <n v="6"/>
    <n v="16483"/>
    <n v="10988"/>
    <n v="27477"/>
    <n v="0.02"/>
    <n v="429"/>
    <n v="2.9"/>
    <n v="128"/>
    <n v="1.38"/>
    <n v="0.18099999999999999"/>
    <n v="21749"/>
    <n v="61.2"/>
    <n v="17.7"/>
    <n v="376"/>
    <n v="50.1"/>
    <n v="-25"/>
    <n v="0"/>
    <n v="2.1836445026749646E-4"/>
    <n v="0.59988353895985735"/>
    <n v="0.39989809658987518"/>
    <n v="0.99978163554973254"/>
  </r>
  <r>
    <x v="16"/>
    <x v="1"/>
    <x v="1"/>
    <x v="1"/>
    <x v="0"/>
    <n v="66"/>
    <n v="97297"/>
    <n v="13268"/>
    <n v="110631"/>
    <n v="0.06"/>
    <n v="429"/>
    <n v="2.9"/>
    <n v="128"/>
    <n v="1.38"/>
    <n v="0.18099999999999999"/>
    <n v="21749"/>
    <n v="61.2"/>
    <n v="17.7"/>
    <n v="376"/>
    <n v="50.1"/>
    <n v="135.71"/>
    <n v="0"/>
    <n v="5.9657781272880119E-4"/>
    <n v="0.87947320371324489"/>
    <n v="0.11993021847402627"/>
    <n v="0.99940342218727118"/>
  </r>
  <r>
    <x v="16"/>
    <x v="1"/>
    <x v="1"/>
    <x v="2"/>
    <x v="0"/>
    <n v="40"/>
    <n v="42700"/>
    <n v="3713"/>
    <n v="46453"/>
    <n v="0.09"/>
    <n v="429"/>
    <n v="2.9"/>
    <n v="128"/>
    <n v="1.38"/>
    <n v="0.18099999999999999"/>
    <n v="21749"/>
    <n v="61.2"/>
    <n v="17.7"/>
    <n v="376"/>
    <n v="50.1"/>
    <n v="135.29"/>
    <n v="0"/>
    <n v="8.6108539814436095E-4"/>
    <n v="0.91920866251910538"/>
    <n v="7.99302520827503E-2"/>
    <n v="0.99913891460185567"/>
  </r>
  <r>
    <x v="16"/>
    <x v="1"/>
    <x v="2"/>
    <x v="0"/>
    <x v="0"/>
    <n v="7"/>
    <n v="14078"/>
    <n v="9385"/>
    <n v="23470"/>
    <n v="0.03"/>
    <n v="875"/>
    <n v="4.2"/>
    <n v="136"/>
    <n v="1.38"/>
    <n v="0.192"/>
    <n v="21225"/>
    <n v="62"/>
    <n v="17.100000000000001"/>
    <n v="749"/>
    <n v="51.5"/>
    <n v="-6.46"/>
    <n v="0"/>
    <n v="2.9825308904985089E-4"/>
    <n v="0.59982956966340006"/>
    <n v="0.39987217724755009"/>
    <n v="0.99970174691095015"/>
  </r>
  <r>
    <x v="16"/>
    <x v="1"/>
    <x v="2"/>
    <x v="1"/>
    <x v="0"/>
    <n v="84"/>
    <n v="81786"/>
    <n v="11153"/>
    <n v="93023"/>
    <n v="0.09"/>
    <n v="875"/>
    <n v="4.2"/>
    <n v="136"/>
    <n v="1.38"/>
    <n v="0.192"/>
    <n v="21225"/>
    <n v="62"/>
    <n v="17.100000000000001"/>
    <n v="749"/>
    <n v="51.5"/>
    <n v="73.209999999999994"/>
    <n v="0"/>
    <n v="9.0300248325682895E-4"/>
    <n v="0.87920191780527401"/>
    <n v="0.1198950797114692"/>
    <n v="0.99909699751674319"/>
  </r>
  <r>
    <x v="16"/>
    <x v="1"/>
    <x v="2"/>
    <x v="2"/>
    <x v="0"/>
    <n v="50"/>
    <n v="35212"/>
    <n v="3062"/>
    <n v="38324"/>
    <n v="0.13"/>
    <n v="875"/>
    <n v="4.2"/>
    <n v="136"/>
    <n v="1.38"/>
    <n v="0.192"/>
    <n v="21225"/>
    <n v="62"/>
    <n v="17.100000000000001"/>
    <n v="749"/>
    <n v="51.5"/>
    <n v="71.5"/>
    <n v="0"/>
    <n v="1.3046654837699614E-3"/>
    <n v="0.91879762029015766"/>
    <n v="7.9897714226072433E-2"/>
    <n v="0.99869533451623005"/>
  </r>
  <r>
    <x v="16"/>
    <x v="1"/>
    <x v="3"/>
    <x v="0"/>
    <x v="0"/>
    <n v="10"/>
    <n v="10482"/>
    <n v="6988"/>
    <n v="17480"/>
    <n v="0.06"/>
    <n v="1243"/>
    <n v="5.6"/>
    <n v="147"/>
    <n v="1.38"/>
    <n v="0.20399999999999999"/>
    <n v="20646"/>
    <n v="62.4"/>
    <n v="16.7"/>
    <n v="1095"/>
    <n v="51.8"/>
    <n v="7.72"/>
    <n v="0"/>
    <n v="5.7208237986270023E-4"/>
    <n v="0.59965675057208234"/>
    <n v="0.39977116704805493"/>
    <n v="0.99942791762013727"/>
  </r>
  <r>
    <x v="16"/>
    <x v="1"/>
    <x v="3"/>
    <x v="1"/>
    <x v="0"/>
    <n v="116"/>
    <n v="59897"/>
    <n v="8168"/>
    <n v="68181"/>
    <n v="0.17"/>
    <n v="1243"/>
    <n v="5.6"/>
    <n v="147"/>
    <n v="1.38"/>
    <n v="0.20399999999999999"/>
    <n v="20646"/>
    <n v="62.4"/>
    <n v="16.7"/>
    <n v="1095"/>
    <n v="51.8"/>
    <n v="60.61"/>
    <n v="0"/>
    <n v="1.7013537495783283E-3"/>
    <n v="0.87849987533183727"/>
    <n v="0.11979877091858436"/>
    <n v="0.99829864625042164"/>
  </r>
  <r>
    <x v="16"/>
    <x v="1"/>
    <x v="3"/>
    <x v="2"/>
    <x v="0"/>
    <n v="71"/>
    <n v="26519"/>
    <n v="2306"/>
    <n v="28896"/>
    <n v="0.25"/>
    <n v="1243"/>
    <n v="5.6"/>
    <n v="147"/>
    <n v="1.38"/>
    <n v="0.20399999999999999"/>
    <n v="20646"/>
    <n v="62.4"/>
    <n v="16.7"/>
    <n v="1095"/>
    <n v="51.8"/>
    <n v="61.04"/>
    <n v="0"/>
    <n v="2.4570874861572535E-3"/>
    <n v="0.91773947951273538"/>
    <n v="7.9803433001107413E-2"/>
    <n v="0.99754291251384275"/>
  </r>
  <r>
    <x v="16"/>
    <x v="1"/>
    <x v="4"/>
    <x v="0"/>
    <x v="0"/>
    <n v="44"/>
    <n v="13321"/>
    <n v="8880"/>
    <n v="22245"/>
    <n v="0.2"/>
    <n v="1363"/>
    <n v="6.8"/>
    <n v="152"/>
    <n v="1.357"/>
    <n v="0.21199999999999999"/>
    <n v="19761"/>
    <n v="63.1"/>
    <n v="16.2"/>
    <n v="1508"/>
    <n v="55.7"/>
    <n v="94.28"/>
    <n v="0"/>
    <n v="1.9779725781074397E-3"/>
    <n v="0.59883119802202744"/>
    <n v="0.39919082939986517"/>
    <n v="0.99802202742189261"/>
  </r>
  <r>
    <x v="16"/>
    <x v="1"/>
    <x v="4"/>
    <x v="1"/>
    <x v="0"/>
    <n v="505"/>
    <n v="77530"/>
    <n v="10572"/>
    <n v="88607"/>
    <n v="0.56999999999999995"/>
    <n v="1363"/>
    <n v="6.8"/>
    <n v="152"/>
    <n v="1.357"/>
    <n v="0.21199999999999999"/>
    <n v="19761"/>
    <n v="63.1"/>
    <n v="16.2"/>
    <n v="1508"/>
    <n v="55.7"/>
    <n v="300"/>
    <n v="0"/>
    <n v="5.6993239811753025E-3"/>
    <n v="0.87498730348618059"/>
    <n v="0.11931337253264415"/>
    <n v="0.99430067601882477"/>
  </r>
  <r>
    <x v="16"/>
    <x v="1"/>
    <x v="4"/>
    <x v="2"/>
    <x v="0"/>
    <n v="310"/>
    <n v="34206"/>
    <n v="2974"/>
    <n v="37490"/>
    <n v="0.83"/>
    <n v="1363"/>
    <n v="6.8"/>
    <n v="152"/>
    <n v="1.357"/>
    <n v="0.21199999999999999"/>
    <n v="19761"/>
    <n v="63.1"/>
    <n v="16.2"/>
    <n v="1508"/>
    <n v="55.7"/>
    <n v="97.89"/>
    <n v="0"/>
    <n v="8.2688716991197661E-3"/>
    <n v="0.9124033075486796"/>
    <n v="7.9327820752200587E-2"/>
    <n v="0.99173112830088017"/>
  </r>
  <r>
    <x v="16"/>
    <x v="1"/>
    <x v="5"/>
    <x v="0"/>
    <x v="0"/>
    <n v="76"/>
    <n v="15697"/>
    <n v="10464"/>
    <n v="26237"/>
    <n v="0.28999999999999998"/>
    <n v="1501"/>
    <n v="8.1999999999999993"/>
    <n v="170"/>
    <n v="1.347"/>
    <n v="0.217"/>
    <n v="19169"/>
    <n v="63.7"/>
    <n v="16.399999999999999"/>
    <n v="1870"/>
    <n v="55.9"/>
    <n v="121.43"/>
    <n v="0"/>
    <n v="2.896672637877806E-3"/>
    <n v="0.5982772420627358"/>
    <n v="0.39882608529938635"/>
    <n v="0.99710332736212215"/>
  </r>
  <r>
    <x v="16"/>
    <x v="1"/>
    <x v="5"/>
    <x v="1"/>
    <x v="0"/>
    <n v="893"/>
    <n v="93878"/>
    <n v="12802"/>
    <n v="107573"/>
    <n v="0.83"/>
    <n v="1501"/>
    <n v="8.1999999999999993"/>
    <n v="170"/>
    <n v="1.347"/>
    <n v="0.217"/>
    <n v="19169"/>
    <n v="63.7"/>
    <n v="16.399999999999999"/>
    <n v="1870"/>
    <n v="55.9"/>
    <n v="76.83"/>
    <n v="0"/>
    <n v="8.3013395554646617E-3"/>
    <n v="0.87269110278601503"/>
    <n v="0.11900755765852027"/>
    <n v="0.99169866044453525"/>
  </r>
  <r>
    <x v="16"/>
    <x v="1"/>
    <x v="5"/>
    <x v="2"/>
    <x v="0"/>
    <n v="538"/>
    <n v="40647"/>
    <n v="3534"/>
    <n v="44719"/>
    <n v="1.2"/>
    <n v="1501"/>
    <n v="8.1999999999999993"/>
    <n v="170"/>
    <n v="1.347"/>
    <n v="0.217"/>
    <n v="19169"/>
    <n v="63.7"/>
    <n v="16.399999999999999"/>
    <n v="1870"/>
    <n v="55.9"/>
    <n v="73.55"/>
    <n v="0"/>
    <n v="1.2030680471388E-2"/>
    <n v="0.90894250765893692"/>
    <n v="7.9026811869675084E-2"/>
    <n v="0.987969319528612"/>
  </r>
  <r>
    <x v="16"/>
    <x v="1"/>
    <x v="6"/>
    <x v="0"/>
    <x v="0"/>
    <n v="116"/>
    <n v="18361"/>
    <n v="12240"/>
    <n v="30717"/>
    <n v="0.38"/>
    <n v="1739"/>
    <n v="9.3000000000000007"/>
    <n v="182"/>
    <n v="1.373"/>
    <n v="0.218"/>
    <n v="20325"/>
    <n v="64.099999999999994"/>
    <n v="16.5"/>
    <n v="2291"/>
    <n v="60"/>
    <n v="126.37"/>
    <n v="0"/>
    <n v="3.7764104567503337E-3"/>
    <n v="0.59774717583097303"/>
    <n v="0.3984764137122766"/>
    <n v="0.99622358954324963"/>
  </r>
  <r>
    <x v="16"/>
    <x v="1"/>
    <x v="6"/>
    <x v="1"/>
    <x v="0"/>
    <n v="1340"/>
    <n v="108005"/>
    <n v="14728"/>
    <n v="124073"/>
    <n v="1.08"/>
    <n v="1739"/>
    <n v="9.3000000000000007"/>
    <n v="182"/>
    <n v="1.373"/>
    <n v="0.218"/>
    <n v="20325"/>
    <n v="64.099999999999994"/>
    <n v="16.5"/>
    <n v="2291"/>
    <n v="60"/>
    <n v="50.06"/>
    <n v="0"/>
    <n v="1.0800093493346659E-2"/>
    <n v="0.87049559533500442"/>
    <n v="0.11870431117164895"/>
    <n v="0.98919990650665335"/>
  </r>
  <r>
    <x v="16"/>
    <x v="1"/>
    <x v="6"/>
    <x v="2"/>
    <x v="0"/>
    <n v="794"/>
    <n v="45891"/>
    <n v="3990"/>
    <n v="50675"/>
    <n v="1.57"/>
    <n v="1739"/>
    <n v="9.3000000000000007"/>
    <n v="182"/>
    <n v="1.373"/>
    <n v="0.218"/>
    <n v="20325"/>
    <n v="64.099999999999994"/>
    <n v="16.5"/>
    <n v="2291"/>
    <n v="60"/>
    <n v="47.58"/>
    <n v="0"/>
    <n v="1.5668475579674396E-2"/>
    <n v="0.90559447459299458"/>
    <n v="7.8737049827331027E-2"/>
    <n v="0.98433152442032557"/>
  </r>
  <r>
    <x v="16"/>
    <x v="1"/>
    <x v="7"/>
    <x v="0"/>
    <x v="0"/>
    <n v="157"/>
    <n v="19738"/>
    <n v="13159"/>
    <n v="33054"/>
    <n v="0.47"/>
    <n v="1932"/>
    <n v="10.7"/>
    <n v="217"/>
    <n v="1.4370000000000001"/>
    <n v="0.217"/>
    <n v="21696"/>
    <n v="64.5"/>
    <n v="16.899999999999999"/>
    <n v="2498"/>
    <n v="62"/>
    <n v="35.340000000000003"/>
    <n v="0"/>
    <n v="4.7498033520905186E-3"/>
    <n v="0.59714406728383862"/>
    <n v="0.39810612936407092"/>
    <n v="0.99525019664790948"/>
  </r>
  <r>
    <x v="16"/>
    <x v="1"/>
    <x v="7"/>
    <x v="1"/>
    <x v="0"/>
    <n v="1815"/>
    <n v="115847"/>
    <n v="15797"/>
    <n v="133459"/>
    <n v="1.36"/>
    <n v="1932"/>
    <n v="10.7"/>
    <n v="217"/>
    <n v="1.4370000000000001"/>
    <n v="0.217"/>
    <n v="21696"/>
    <n v="64.5"/>
    <n v="16.899999999999999"/>
    <n v="2498"/>
    <n v="62"/>
    <n v="35.450000000000003"/>
    <n v="0"/>
    <n v="1.3599682299432784E-2"/>
    <n v="0.86803437759911284"/>
    <n v="0.11836594010145438"/>
    <n v="0.98640031770056724"/>
  </r>
  <r>
    <x v="16"/>
    <x v="1"/>
    <x v="7"/>
    <x v="2"/>
    <x v="0"/>
    <n v="1088"/>
    <n v="49744"/>
    <n v="4326"/>
    <n v="55158"/>
    <n v="1.97"/>
    <n v="1932"/>
    <n v="10.7"/>
    <n v="217"/>
    <n v="1.4370000000000001"/>
    <n v="0.217"/>
    <n v="21696"/>
    <n v="64.5"/>
    <n v="16.899999999999999"/>
    <n v="2498"/>
    <n v="62"/>
    <n v="37.03"/>
    <n v="0"/>
    <n v="1.9725153196272525E-2"/>
    <n v="0.90184560716487183"/>
    <n v="7.8429239638855647E-2"/>
    <n v="0.98027484680372745"/>
  </r>
  <r>
    <x v="16"/>
    <x v="1"/>
    <x v="8"/>
    <x v="0"/>
    <x v="0"/>
    <n v="395"/>
    <n v="21907"/>
    <n v="14604"/>
    <n v="36906"/>
    <n v="1.07"/>
    <n v="2257"/>
    <n v="11"/>
    <n v="266"/>
    <n v="1.4470000000000001"/>
    <n v="0.219"/>
    <n v="21825"/>
    <n v="64.599999999999994"/>
    <n v="17.2"/>
    <n v="2757"/>
    <n v="64.400000000000006"/>
    <n v="151.59"/>
    <n v="0"/>
    <n v="1.0702866742535089E-2"/>
    <n v="0.59358911830054739"/>
    <n v="0.3957080149569176"/>
    <n v="0.98929713325746493"/>
  </r>
  <r>
    <x v="16"/>
    <x v="1"/>
    <x v="8"/>
    <x v="1"/>
    <x v="0"/>
    <n v="4587"/>
    <n v="127886"/>
    <n v="17439"/>
    <n v="149912"/>
    <n v="3.06"/>
    <n v="2257"/>
    <n v="11"/>
    <n v="266"/>
    <n v="1.4470000000000001"/>
    <n v="0.219"/>
    <n v="21825"/>
    <n v="64.599999999999994"/>
    <n v="17.2"/>
    <n v="2757"/>
    <n v="64.400000000000006"/>
    <n v="152.72999999999999"/>
    <n v="0"/>
    <n v="3.0597950797801376E-2"/>
    <n v="0.85307380329793481"/>
    <n v="0.11632824590426384"/>
    <n v="0.96940204920219863"/>
  </r>
  <r>
    <x v="16"/>
    <x v="1"/>
    <x v="8"/>
    <x v="2"/>
    <x v="0"/>
    <n v="2754"/>
    <n v="54575"/>
    <n v="4746"/>
    <n v="62075"/>
    <n v="4.4400000000000004"/>
    <n v="2257"/>
    <n v="11"/>
    <n v="266"/>
    <n v="1.4470000000000001"/>
    <n v="0.219"/>
    <n v="21825"/>
    <n v="64.599999999999994"/>
    <n v="17.2"/>
    <n v="2757"/>
    <n v="64.400000000000006"/>
    <n v="153.12"/>
    <n v="0"/>
    <n v="4.4365686669351589E-2"/>
    <n v="0.87917841320982681"/>
    <n v="7.6455900120821582E-2"/>
    <n v="0.95563431333064841"/>
  </r>
  <r>
    <x v="16"/>
    <x v="1"/>
    <x v="9"/>
    <x v="0"/>
    <x v="0"/>
    <n v="601"/>
    <n v="22952"/>
    <n v="15302"/>
    <n v="38855"/>
    <n v="1.55"/>
    <n v="3013"/>
    <n v="13.6"/>
    <n v="295"/>
    <n v="1.5269999999999999"/>
    <n v="0.219"/>
    <n v="22947"/>
    <n v="65.5"/>
    <n v="16.5"/>
    <n v="2984"/>
    <n v="67.8"/>
    <n v="52.15"/>
    <n v="0"/>
    <n v="1.5467764766439325E-2"/>
    <n v="0.59070904645476774"/>
    <n v="0.39382318877879297"/>
    <n v="0.9845322352335607"/>
  </r>
  <r>
    <x v="16"/>
    <x v="1"/>
    <x v="9"/>
    <x v="1"/>
    <x v="0"/>
    <n v="6792"/>
    <n v="129248"/>
    <n v="17625"/>
    <n v="153665"/>
    <n v="4.42"/>
    <n v="3013"/>
    <n v="13.6"/>
    <n v="295"/>
    <n v="1.5269999999999999"/>
    <n v="0.219"/>
    <n v="22947"/>
    <n v="65.5"/>
    <n v="16.5"/>
    <n v="2984"/>
    <n v="67.8"/>
    <n v="48.07"/>
    <n v="0"/>
    <n v="4.4200045553639412E-2"/>
    <n v="0.84110239807373177"/>
    <n v="0.11469755637262877"/>
    <n v="0.95579995444636057"/>
  </r>
  <r>
    <x v="16"/>
    <x v="1"/>
    <x v="9"/>
    <x v="2"/>
    <x v="0"/>
    <n v="4272"/>
    <n v="57398"/>
    <n v="4991"/>
    <n v="66661"/>
    <n v="6.41"/>
    <n v="3013"/>
    <n v="13.6"/>
    <n v="295"/>
    <n v="1.5269999999999999"/>
    <n v="0.219"/>
    <n v="22947"/>
    <n v="65.5"/>
    <n v="16.5"/>
    <n v="2984"/>
    <n v="67.8"/>
    <n v="55.12"/>
    <n v="0"/>
    <n v="6.4085447263017362E-2"/>
    <n v="0.86104318867103702"/>
    <n v="7.4871364065945606E-2"/>
    <n v="0.93591455273698265"/>
  </r>
  <r>
    <x v="16"/>
    <x v="1"/>
    <x v="10"/>
    <x v="0"/>
    <x v="0"/>
    <n v="953"/>
    <n v="15551"/>
    <n v="10368"/>
    <n v="26872"/>
    <n v="3.55"/>
    <n v="3578"/>
    <n v="17.5"/>
    <n v="340"/>
    <n v="1.64"/>
    <n v="0.222"/>
    <n v="23176"/>
    <n v="65.8"/>
    <n v="15.8"/>
    <n v="3333"/>
    <n v="69.7"/>
    <n v="58.57"/>
    <n v="0"/>
    <n v="3.5464423935695148E-2"/>
    <n v="0.57870646025602857"/>
    <n v="0.38582911580827628"/>
    <n v="0.96453557606430484"/>
  </r>
  <r>
    <x v="16"/>
    <x v="1"/>
    <x v="10"/>
    <x v="1"/>
    <x v="0"/>
    <n v="10643"/>
    <n v="83093"/>
    <n v="11331"/>
    <n v="105067"/>
    <n v="10.130000000000001"/>
    <n v="3578"/>
    <n v="17.5"/>
    <n v="340"/>
    <n v="1.64"/>
    <n v="0.222"/>
    <n v="23176"/>
    <n v="65.8"/>
    <n v="15.8"/>
    <n v="3333"/>
    <n v="69.7"/>
    <n v="56.7"/>
    <n v="0"/>
    <n v="0.10129726745790781"/>
    <n v="0.79085726250868493"/>
    <n v="0.10784547003340725"/>
    <n v="0.89870273254209221"/>
  </r>
  <r>
    <x v="16"/>
    <x v="1"/>
    <x v="10"/>
    <x v="2"/>
    <x v="0"/>
    <n v="6419"/>
    <n v="34299"/>
    <n v="2982"/>
    <n v="43700"/>
    <n v="14.69"/>
    <n v="3578"/>
    <n v="17.5"/>
    <n v="340"/>
    <n v="1.64"/>
    <n v="0.222"/>
    <n v="23176"/>
    <n v="65.8"/>
    <n v="15.8"/>
    <n v="3333"/>
    <n v="69.7"/>
    <n v="50.26"/>
    <n v="0"/>
    <n v="0.1468878718535469"/>
    <n v="0.78487414187643023"/>
    <n v="6.823798627002288E-2"/>
    <n v="0.8531121281464531"/>
  </r>
  <r>
    <x v="16"/>
    <x v="1"/>
    <x v="11"/>
    <x v="0"/>
    <x v="0"/>
    <n v="1517"/>
    <n v="16851"/>
    <n v="11234"/>
    <n v="29602"/>
    <n v="5.12"/>
    <n v="5374"/>
    <n v="18.399999999999999"/>
    <n v="373"/>
    <n v="1.8129999999999999"/>
    <n v="0.224"/>
    <n v="23680"/>
    <n v="66.900000000000006"/>
    <n v="15.4"/>
    <n v="3685"/>
    <n v="72.599999999999994"/>
    <n v="59.18"/>
    <n v="0"/>
    <n v="5.1246537396121887E-2"/>
    <n v="0.56925207756232687"/>
    <n v="0.37950138504155123"/>
    <n v="0.94875346260387805"/>
  </r>
  <r>
    <x v="16"/>
    <x v="1"/>
    <x v="11"/>
    <x v="1"/>
    <x v="0"/>
    <n v="17313"/>
    <n v="88830"/>
    <n v="12113"/>
    <n v="118256"/>
    <n v="14.64"/>
    <n v="5374"/>
    <n v="18.399999999999999"/>
    <n v="373"/>
    <n v="1.8129999999999999"/>
    <n v="0.224"/>
    <n v="23680"/>
    <n v="66.900000000000006"/>
    <n v="15.4"/>
    <n v="3685"/>
    <n v="72.599999999999994"/>
    <n v="62.67"/>
    <n v="0"/>
    <n v="0.14640271952374509"/>
    <n v="0.75116695981599246"/>
    <n v="0.10243032066026247"/>
    <n v="0.85359728047625494"/>
  </r>
  <r>
    <x v="16"/>
    <x v="1"/>
    <x v="11"/>
    <x v="2"/>
    <x v="0"/>
    <n v="10419"/>
    <n v="35568"/>
    <n v="3093"/>
    <n v="49080"/>
    <n v="21.23"/>
    <n v="5374"/>
    <n v="18.399999999999999"/>
    <n v="373"/>
    <n v="1.8129999999999999"/>
    <n v="0.224"/>
    <n v="23680"/>
    <n v="66.900000000000006"/>
    <n v="15.4"/>
    <n v="3685"/>
    <n v="72.599999999999994"/>
    <n v="62.32"/>
    <n v="0"/>
    <n v="0.21228606356968216"/>
    <n v="0.72469437652811741"/>
    <n v="6.3019559902200484E-2"/>
    <n v="0.78771393643031784"/>
  </r>
  <r>
    <x v="16"/>
    <x v="1"/>
    <x v="12"/>
    <x v="0"/>
    <x v="0"/>
    <n v="1663"/>
    <n v="14831"/>
    <n v="9888"/>
    <n v="26382"/>
    <n v="6.3"/>
    <n v="6903"/>
    <n v="21.5"/>
    <n v="407"/>
    <n v="1.893"/>
    <n v="0.23"/>
    <n v="24734"/>
    <n v="66.900000000000006"/>
    <n v="15.8"/>
    <n v="4001"/>
    <n v="76.099999999999994"/>
    <n v="9.6199999999999992"/>
    <n v="0"/>
    <n v="6.3035402926237591E-2"/>
    <n v="0.56216359639147906"/>
    <n v="0.37480100068228339"/>
    <n v="0.93696459707376245"/>
  </r>
  <r>
    <x v="16"/>
    <x v="1"/>
    <x v="12"/>
    <x v="1"/>
    <x v="0"/>
    <n v="18855"/>
    <n v="75537"/>
    <n v="10301"/>
    <n v="104693"/>
    <n v="18.010000000000002"/>
    <n v="6903"/>
    <n v="21.5"/>
    <n v="407"/>
    <n v="1.893"/>
    <n v="0.23"/>
    <n v="24734"/>
    <n v="66.900000000000006"/>
    <n v="15.8"/>
    <n v="4001"/>
    <n v="76.099999999999994"/>
    <n v="8.91"/>
    <n v="0"/>
    <n v="0.18009800082144939"/>
    <n v="0.72150955651285187"/>
    <n v="9.8392442665698757E-2"/>
    <n v="0.81990199917855067"/>
  </r>
  <r>
    <x v="16"/>
    <x v="1"/>
    <x v="12"/>
    <x v="2"/>
    <x v="0"/>
    <n v="11655"/>
    <n v="30336"/>
    <n v="2638"/>
    <n v="44629"/>
    <n v="26.12"/>
    <n v="6903"/>
    <n v="21.5"/>
    <n v="407"/>
    <n v="1.893"/>
    <n v="0.23"/>
    <n v="24734"/>
    <n v="66.900000000000006"/>
    <n v="15.8"/>
    <n v="4001"/>
    <n v="76.099999999999994"/>
    <n v="11.86"/>
    <n v="0"/>
    <n v="0.26115306191041698"/>
    <n v="0.6797373904860069"/>
    <n v="5.9109547603576153E-2"/>
    <n v="0.73884693808958302"/>
  </r>
  <r>
    <x v="16"/>
    <x v="1"/>
    <x v="13"/>
    <x v="0"/>
    <x v="0"/>
    <n v="2234"/>
    <n v="17279"/>
    <n v="11519"/>
    <n v="31032"/>
    <n v="7.2"/>
    <n v="10197"/>
    <n v="21.9"/>
    <n v="441"/>
    <n v="1.903"/>
    <n v="0.23300000000000001"/>
    <n v="26212"/>
    <n v="67.099999999999994"/>
    <n v="15.7"/>
    <n v="4041"/>
    <n v="77.8"/>
    <n v="34.340000000000003"/>
    <n v="0"/>
    <n v="7.1990203660737301E-2"/>
    <n v="0.55681232276359882"/>
    <n v="0.37119747357566385"/>
    <n v="0.92800979633926262"/>
  </r>
  <r>
    <x v="16"/>
    <x v="1"/>
    <x v="13"/>
    <x v="1"/>
    <x v="0"/>
    <n v="25210"/>
    <n v="85664"/>
    <n v="11682"/>
    <n v="122556"/>
    <n v="20.57"/>
    <n v="10197"/>
    <n v="21.9"/>
    <n v="441"/>
    <n v="1.903"/>
    <n v="0.23300000000000001"/>
    <n v="26212"/>
    <n v="67.099999999999994"/>
    <n v="15.7"/>
    <n v="4041"/>
    <n v="77.8"/>
    <n v="33.700000000000003"/>
    <n v="0"/>
    <n v="0.20570188322073174"/>
    <n v="0.69897842618884432"/>
    <n v="9.5319690590423972E-2"/>
    <n v="0.79429811677926832"/>
  </r>
  <r>
    <x v="16"/>
    <x v="1"/>
    <x v="13"/>
    <x v="2"/>
    <x v="0"/>
    <n v="15526"/>
    <n v="33606"/>
    <n v="2922"/>
    <n v="52054"/>
    <n v="29.83"/>
    <n v="10197"/>
    <n v="21.9"/>
    <n v="441"/>
    <n v="1.903"/>
    <n v="0.23300000000000001"/>
    <n v="26212"/>
    <n v="67.099999999999994"/>
    <n v="15.7"/>
    <n v="4041"/>
    <n v="77.8"/>
    <n v="33.21"/>
    <n v="0"/>
    <n v="0.29826718407807279"/>
    <n v="0.64559880124486113"/>
    <n v="5.6134014677066121E-2"/>
    <n v="0.70173281592192727"/>
  </r>
  <r>
    <x v="16"/>
    <x v="1"/>
    <x v="14"/>
    <x v="0"/>
    <x v="0"/>
    <n v="2794"/>
    <n v="18281"/>
    <n v="12188"/>
    <n v="33263"/>
    <n v="8.4"/>
    <n v="13503"/>
    <n v="25.2"/>
    <n v="455"/>
    <n v="1.83"/>
    <n v="0.23499999999999999"/>
    <n v="27719"/>
    <n v="67.599999999999994"/>
    <n v="14.9"/>
    <n v="4012"/>
    <n v="81.7"/>
    <n v="25.07"/>
    <n v="0"/>
    <n v="8.3997234164086221E-2"/>
    <n v="0.5495896341280101"/>
    <n v="0.36641313170790368"/>
    <n v="0.91600276583591378"/>
  </r>
  <r>
    <x v="16"/>
    <x v="1"/>
    <x v="14"/>
    <x v="1"/>
    <x v="0"/>
    <n v="31173"/>
    <n v="86870"/>
    <n v="11846"/>
    <n v="129889"/>
    <n v="24"/>
    <n v="13503"/>
    <n v="25.2"/>
    <n v="455"/>
    <n v="1.83"/>
    <n v="0.23499999999999999"/>
    <n v="27719"/>
    <n v="67.599999999999994"/>
    <n v="14.9"/>
    <n v="4012"/>
    <n v="81.7"/>
    <n v="23.65"/>
    <n v="0"/>
    <n v="0.23999722840271309"/>
    <n v="0.66880182309510428"/>
    <n v="9.1200948502182633E-2"/>
    <n v="0.76000277159728691"/>
  </r>
  <r>
    <x v="16"/>
    <x v="1"/>
    <x v="14"/>
    <x v="2"/>
    <x v="0"/>
    <n v="18839"/>
    <n v="32473"/>
    <n v="2824"/>
    <n v="54136"/>
    <n v="34.799999999999997"/>
    <n v="13503"/>
    <n v="25.2"/>
    <n v="455"/>
    <n v="1.83"/>
    <n v="0.23499999999999999"/>
    <n v="27719"/>
    <n v="67.599999999999994"/>
    <n v="14.9"/>
    <n v="4012"/>
    <n v="81.7"/>
    <n v="21.34"/>
    <n v="0"/>
    <n v="0.3479939411851633"/>
    <n v="0.599841140830501"/>
    <n v="5.216491798433575E-2"/>
    <n v="0.65200605881483675"/>
  </r>
  <r>
    <x v="16"/>
    <x v="1"/>
    <x v="15"/>
    <x v="0"/>
    <x v="0"/>
    <n v="3052"/>
    <n v="18297"/>
    <n v="12198"/>
    <n v="33547"/>
    <n v="9.1"/>
    <n v="17905"/>
    <n v="25.3"/>
    <n v="480"/>
    <n v="1.71"/>
    <n v="0.23300000000000001"/>
    <n v="28316"/>
    <n v="68"/>
    <n v="14"/>
    <n v="3961"/>
    <n v="85.3"/>
    <n v="9.23"/>
    <n v="0"/>
    <n v="9.0976838465436555E-2"/>
    <n v="0.54541389692073805"/>
    <n v="0.36360926461382537"/>
    <n v="0.90902316153456342"/>
  </r>
  <r>
    <x v="16"/>
    <x v="1"/>
    <x v="15"/>
    <x v="1"/>
    <x v="0"/>
    <n v="34942"/>
    <n v="87563"/>
    <n v="11940"/>
    <n v="134445"/>
    <n v="25.99"/>
    <n v="17905"/>
    <n v="25.3"/>
    <n v="480"/>
    <n v="1.71"/>
    <n v="0.23300000000000001"/>
    <n v="28316"/>
    <n v="68"/>
    <n v="14"/>
    <n v="3961"/>
    <n v="85.3"/>
    <n v="12.09"/>
    <n v="0"/>
    <n v="0.25989809959462978"/>
    <n v="0.65129235003161146"/>
    <n v="8.8809550373758789E-2"/>
    <n v="0.74010190040537027"/>
  </r>
  <r>
    <x v="16"/>
    <x v="1"/>
    <x v="15"/>
    <x v="2"/>
    <x v="0"/>
    <n v="21237"/>
    <n v="32307"/>
    <n v="2809"/>
    <n v="56353"/>
    <n v="37.69"/>
    <n v="17905"/>
    <n v="25.3"/>
    <n v="480"/>
    <n v="1.71"/>
    <n v="0.23300000000000001"/>
    <n v="28316"/>
    <n v="68"/>
    <n v="14"/>
    <n v="3961"/>
    <n v="85.3"/>
    <n v="12.73"/>
    <n v="0"/>
    <n v="0.37685660035845475"/>
    <n v="0.57329689634979508"/>
    <n v="4.9846503291750215E-2"/>
    <n v="0.6231433996415453"/>
  </r>
  <r>
    <x v="17"/>
    <x v="4"/>
    <x v="0"/>
    <x v="0"/>
    <x v="0"/>
    <n v="8"/>
    <n v="132527"/>
    <n v="88351"/>
    <n v="220886"/>
    <n v="0"/>
    <n v="94"/>
    <n v="4.7"/>
    <n v="122"/>
    <n v="1.4"/>
    <n v="7.8E-2"/>
    <n v="22535"/>
    <n v="82.4"/>
    <n v="99.3"/>
    <n v="0"/>
    <n v="41.8"/>
    <n v="0"/>
    <n v="0"/>
    <n v="3.6217777496083956E-5"/>
    <n v="0.59997917477793972"/>
    <n v="0.39998460744456416"/>
    <n v="0.99996378222250382"/>
  </r>
  <r>
    <x v="17"/>
    <x v="4"/>
    <x v="0"/>
    <x v="1"/>
    <x v="0"/>
    <n v="88"/>
    <n v="776204"/>
    <n v="105846"/>
    <n v="882138"/>
    <n v="0.01"/>
    <n v="94"/>
    <n v="4.7"/>
    <n v="122"/>
    <n v="1.4"/>
    <n v="7.8E-2"/>
    <n v="22535"/>
    <n v="82.4"/>
    <n v="99.3"/>
    <n v="0"/>
    <n v="41.8"/>
    <n v="0"/>
    <n v="0"/>
    <n v="9.9757634293047123E-5"/>
    <n v="0.87991221328182212"/>
    <n v="0.11998802908388484"/>
    <n v="0.99990024236570696"/>
  </r>
  <r>
    <x v="17"/>
    <x v="4"/>
    <x v="0"/>
    <x v="2"/>
    <x v="0"/>
    <n v="53"/>
    <n v="338527"/>
    <n v="29437"/>
    <n v="368017"/>
    <n v="0.01"/>
    <n v="94"/>
    <n v="4.7"/>
    <n v="122"/>
    <n v="1.4"/>
    <n v="7.8E-2"/>
    <n v="22535"/>
    <n v="82.4"/>
    <n v="99.3"/>
    <n v="0"/>
    <n v="41.8"/>
    <n v="0"/>
    <n v="0"/>
    <n v="1.4401508625960213E-4"/>
    <n v="0.91986783219253454"/>
    <n v="7.998815272120581E-2"/>
    <n v="0.99985598491374039"/>
  </r>
  <r>
    <x v="17"/>
    <x v="4"/>
    <x v="1"/>
    <x v="0"/>
    <x v="0"/>
    <n v="16"/>
    <n v="135049"/>
    <n v="90033"/>
    <n v="225098"/>
    <n v="0.01"/>
    <n v="226"/>
    <n v="7.8"/>
    <n v="127"/>
    <n v="1.347"/>
    <n v="8.4000000000000005E-2"/>
    <n v="22707"/>
    <n v="82"/>
    <n v="98.5"/>
    <n v="1253"/>
    <n v="44.6"/>
    <n v="100"/>
    <n v="0"/>
    <n v="7.1080151756124001E-5"/>
    <n v="0.59995646340704933"/>
    <n v="0.3999724564411945"/>
    <n v="0.99992891984824384"/>
  </r>
  <r>
    <x v="17"/>
    <x v="4"/>
    <x v="1"/>
    <x v="1"/>
    <x v="0"/>
    <n v="180"/>
    <n v="793239"/>
    <n v="108169"/>
    <n v="901588"/>
    <n v="0.02"/>
    <n v="226"/>
    <n v="7.8"/>
    <n v="127"/>
    <n v="1.347"/>
    <n v="8.4000000000000005E-2"/>
    <n v="22707"/>
    <n v="82"/>
    <n v="98.5"/>
    <n v="1253"/>
    <n v="44.6"/>
    <n v="104.55"/>
    <n v="0"/>
    <n v="1.9964773266724933E-4"/>
    <n v="0.87982426562909"/>
    <n v="0.11997608663824275"/>
    <n v="0.99980035226733277"/>
  </r>
  <r>
    <x v="17"/>
    <x v="4"/>
    <x v="1"/>
    <x v="2"/>
    <x v="0"/>
    <n v="110"/>
    <n v="347858"/>
    <n v="30249"/>
    <n v="378217"/>
    <n v="0.03"/>
    <n v="226"/>
    <n v="7.8"/>
    <n v="127"/>
    <n v="1.347"/>
    <n v="8.4000000000000005E-2"/>
    <n v="22707"/>
    <n v="82"/>
    <n v="98.5"/>
    <n v="1253"/>
    <n v="44.6"/>
    <n v="107.55"/>
    <n v="0"/>
    <n v="2.9083832826128916E-4"/>
    <n v="0.91973126538468652"/>
    <n v="7.9977896287052139E-2"/>
    <n v="0.99970916167173862"/>
  </r>
  <r>
    <x v="17"/>
    <x v="4"/>
    <x v="2"/>
    <x v="0"/>
    <x v="0"/>
    <n v="25"/>
    <n v="141188"/>
    <n v="94126"/>
    <n v="235339"/>
    <n v="0.01"/>
    <n v="362"/>
    <n v="11.6"/>
    <n v="127"/>
    <n v="1.3029999999999999"/>
    <n v="8.8999999999999996E-2"/>
    <n v="24299"/>
    <n v="81.7"/>
    <n v="99.2"/>
    <n v="2566"/>
    <n v="46.1"/>
    <n v="76.78"/>
    <n v="0"/>
    <n v="1.0622973667772872E-4"/>
    <n v="0.59993456248220656"/>
    <n v="0.39995920778111577"/>
    <n v="0.99989377026332238"/>
  </r>
  <r>
    <x v="17"/>
    <x v="4"/>
    <x v="2"/>
    <x v="1"/>
    <x v="0"/>
    <n v="276"/>
    <n v="808794"/>
    <n v="110290"/>
    <n v="919360"/>
    <n v="0.03"/>
    <n v="362"/>
    <n v="11.6"/>
    <n v="127"/>
    <n v="1.3029999999999999"/>
    <n v="8.8999999999999996E-2"/>
    <n v="24299"/>
    <n v="81.7"/>
    <n v="99.2"/>
    <n v="2566"/>
    <n v="46.1"/>
    <n v="53.33"/>
    <n v="0"/>
    <n v="3.0020884093282283E-4"/>
    <n v="0.87973590323703443"/>
    <n v="0.11996388792203272"/>
    <n v="0.99969979115906715"/>
  </r>
  <r>
    <x v="17"/>
    <x v="4"/>
    <x v="2"/>
    <x v="2"/>
    <x v="0"/>
    <n v="172"/>
    <n v="362744"/>
    <n v="31543"/>
    <n v="394459"/>
    <n v="0.04"/>
    <n v="362"/>
    <n v="11.6"/>
    <n v="127"/>
    <n v="1.3029999999999999"/>
    <n v="8.8999999999999996E-2"/>
    <n v="24299"/>
    <n v="81.7"/>
    <n v="99.2"/>
    <n v="2566"/>
    <n v="46.1"/>
    <n v="56.36"/>
    <n v="0"/>
    <n v="4.3604024752889398E-4"/>
    <n v="0.91959874156756471"/>
    <n v="7.9965218184906414E-2"/>
    <n v="0.99956395975247114"/>
  </r>
  <r>
    <x v="17"/>
    <x v="4"/>
    <x v="3"/>
    <x v="0"/>
    <x v="0"/>
    <n v="95"/>
    <n v="135405"/>
    <n v="90270"/>
    <n v="225770"/>
    <n v="0.04"/>
    <n v="522"/>
    <n v="14.1"/>
    <n v="147"/>
    <n v="1.26"/>
    <n v="9.4E-2"/>
    <n v="25261"/>
    <n v="81.599999999999994"/>
    <n v="101.7"/>
    <n v="3736"/>
    <n v="48.8"/>
    <n v="128.15"/>
    <n v="0"/>
    <n v="4.2078221198564911E-4"/>
    <n v="0.59974753067280862"/>
    <n v="0.39983168711520573"/>
    <n v="0.99957921778801428"/>
  </r>
  <r>
    <x v="17"/>
    <x v="4"/>
    <x v="3"/>
    <x v="1"/>
    <x v="0"/>
    <n v="1054"/>
    <n v="771844"/>
    <n v="105252"/>
    <n v="878150"/>
    <n v="0.12"/>
    <n v="522"/>
    <n v="14.1"/>
    <n v="147"/>
    <n v="1.26"/>
    <n v="9.4E-2"/>
    <n v="25261"/>
    <n v="81.599999999999994"/>
    <n v="101.7"/>
    <n v="3736"/>
    <n v="48.8"/>
    <n v="281.88"/>
    <n v="0"/>
    <n v="1.2002505266753972E-3"/>
    <n v="0.87894323293287024"/>
    <n v="0.11985651654045436"/>
    <n v="0.99879974947332462"/>
  </r>
  <r>
    <x v="17"/>
    <x v="4"/>
    <x v="3"/>
    <x v="2"/>
    <x v="0"/>
    <n v="669"/>
    <n v="353288"/>
    <n v="30721"/>
    <n v="384678"/>
    <n v="0.17"/>
    <n v="522"/>
    <n v="14.1"/>
    <n v="147"/>
    <n v="1.26"/>
    <n v="9.4E-2"/>
    <n v="25261"/>
    <n v="81.599999999999994"/>
    <n v="101.7"/>
    <n v="3736"/>
    <n v="48.8"/>
    <n v="288.95"/>
    <n v="0"/>
    <n v="1.7391168717732753E-3"/>
    <n v="0.91839928459646769"/>
    <n v="7.9861598531759032E-2"/>
    <n v="0.99826088312822669"/>
  </r>
  <r>
    <x v="17"/>
    <x v="4"/>
    <x v="4"/>
    <x v="0"/>
    <x v="0"/>
    <n v="159"/>
    <n v="150940"/>
    <n v="100627"/>
    <n v="251726"/>
    <n v="0.06"/>
    <n v="1746"/>
    <n v="15.5"/>
    <n v="161"/>
    <n v="1.2370000000000001"/>
    <n v="9.7000000000000003E-2"/>
    <n v="26036"/>
    <n v="81.5"/>
    <n v="102.4"/>
    <n v="4893"/>
    <n v="50.9"/>
    <n v="114.99"/>
    <n v="0"/>
    <n v="6.3163916321714881E-4"/>
    <n v="0.59962022198739895"/>
    <n v="0.39974813884938387"/>
    <n v="0.99936836083678282"/>
  </r>
  <r>
    <x v="17"/>
    <x v="4"/>
    <x v="4"/>
    <x v="1"/>
    <x v="0"/>
    <n v="1813"/>
    <n v="884602"/>
    <n v="120627"/>
    <n v="1007042"/>
    <n v="0.18"/>
    <n v="1746"/>
    <n v="15.5"/>
    <n v="161"/>
    <n v="1.2370000000000001"/>
    <n v="9.7000000000000003E-2"/>
    <n v="26036"/>
    <n v="81.5"/>
    <n v="102.4"/>
    <n v="4893"/>
    <n v="50.9"/>
    <n v="72.010000000000005"/>
    <n v="0"/>
    <n v="1.8003221315496276E-3"/>
    <n v="0.87841619316771291"/>
    <n v="0.11978348470073741"/>
    <n v="0.99819967786845032"/>
  </r>
  <r>
    <x v="17"/>
    <x v="4"/>
    <x v="4"/>
    <x v="2"/>
    <x v="0"/>
    <n v="1113"/>
    <n v="391455"/>
    <n v="34040"/>
    <n v="426608"/>
    <n v="0.26"/>
    <n v="1746"/>
    <n v="15.5"/>
    <n v="161"/>
    <n v="1.2370000000000001"/>
    <n v="9.7000000000000003E-2"/>
    <n v="26036"/>
    <n v="81.5"/>
    <n v="102.4"/>
    <n v="4893"/>
    <n v="50.9"/>
    <n v="66.37"/>
    <n v="0"/>
    <n v="2.6089524809661327E-3"/>
    <n v="0.91759882608858723"/>
    <n v="7.9792221430446689E-2"/>
    <n v="0.99739104751903396"/>
  </r>
  <r>
    <x v="17"/>
    <x v="4"/>
    <x v="5"/>
    <x v="0"/>
    <x v="0"/>
    <n v="383"/>
    <n v="172691"/>
    <n v="115128"/>
    <n v="288202"/>
    <n v="0.13"/>
    <n v="2993"/>
    <n v="20.3"/>
    <n v="171"/>
    <n v="1.22"/>
    <n v="0.1"/>
    <n v="27373"/>
    <n v="81.599999999999994"/>
    <n v="103.3"/>
    <n v="5367"/>
    <n v="51.5"/>
    <n v="140.88"/>
    <n v="0"/>
    <n v="1.3289290150658218E-3"/>
    <n v="0.59920125467554008"/>
    <n v="0.3994698163093941"/>
    <n v="0.99867107098493424"/>
  </r>
  <r>
    <x v="17"/>
    <x v="4"/>
    <x v="5"/>
    <x v="1"/>
    <x v="0"/>
    <n v="4455"/>
    <n v="1027725"/>
    <n v="140144"/>
    <n v="1172324"/>
    <n v="0.38"/>
    <n v="2993"/>
    <n v="20.3"/>
    <n v="171"/>
    <n v="1.22"/>
    <n v="0.1"/>
    <n v="27373"/>
    <n v="81.599999999999994"/>
    <n v="103.3"/>
    <n v="5367"/>
    <n v="51.5"/>
    <n v="145.72999999999999"/>
    <n v="0"/>
    <n v="3.8001439874983368E-3"/>
    <n v="0.87665611213282335"/>
    <n v="0.11954374387967831"/>
    <n v="0.99619985601250161"/>
  </r>
  <r>
    <x v="17"/>
    <x v="4"/>
    <x v="5"/>
    <x v="2"/>
    <x v="0"/>
    <n v="2636"/>
    <n v="437685"/>
    <n v="38060"/>
    <n v="478381"/>
    <n v="0.55000000000000004"/>
    <n v="2993"/>
    <n v="20.3"/>
    <n v="171"/>
    <n v="1.22"/>
    <n v="0.1"/>
    <n v="27373"/>
    <n v="81.599999999999994"/>
    <n v="103.3"/>
    <n v="5367"/>
    <n v="51.5"/>
    <n v="136.84"/>
    <n v="0"/>
    <n v="5.5102522884479107E-3"/>
    <n v="0.9149297317410181"/>
    <n v="7.9560015970533943E-2"/>
    <n v="0.99448974771155207"/>
  </r>
  <r>
    <x v="17"/>
    <x v="4"/>
    <x v="6"/>
    <x v="0"/>
    <x v="0"/>
    <n v="601"/>
    <n v="163106"/>
    <n v="108738"/>
    <n v="272445"/>
    <n v="0.22"/>
    <n v="5735"/>
    <n v="23.8"/>
    <n v="193"/>
    <n v="1.2330000000000001"/>
    <n v="0.10100000000000001"/>
    <n v="28247"/>
    <n v="81.8"/>
    <n v="102.6"/>
    <n v="5706"/>
    <n v="55.9"/>
    <n v="56.92"/>
    <n v="0"/>
    <n v="2.2059498247352675E-3"/>
    <n v="0.59867496191891945"/>
    <n v="0.39911908825634534"/>
    <n v="0.99779405017526479"/>
  </r>
  <r>
    <x v="17"/>
    <x v="4"/>
    <x v="6"/>
    <x v="1"/>
    <x v="0"/>
    <n v="6875"/>
    <n v="954205"/>
    <n v="130119"/>
    <n v="1091199"/>
    <n v="0.63"/>
    <n v="5735"/>
    <n v="23.8"/>
    <n v="193"/>
    <n v="1.2330000000000001"/>
    <n v="0.10100000000000001"/>
    <n v="28247"/>
    <n v="81.8"/>
    <n v="102.6"/>
    <n v="5706"/>
    <n v="55.9"/>
    <n v="54.32"/>
    <n v="0"/>
    <n v="6.3004089996416789E-3"/>
    <n v="0.87445553010954002"/>
    <n v="0.11924406089081827"/>
    <n v="0.99369959100035832"/>
  </r>
  <r>
    <x v="17"/>
    <x v="4"/>
    <x v="6"/>
    <x v="2"/>
    <x v="0"/>
    <n v="4139"/>
    <n v="413048"/>
    <n v="35917"/>
    <n v="453104"/>
    <n v="0.91"/>
    <n v="5735"/>
    <n v="23.8"/>
    <n v="193"/>
    <n v="1.2330000000000001"/>
    <n v="0.10100000000000001"/>
    <n v="28247"/>
    <n v="81.8"/>
    <n v="102.6"/>
    <n v="5706"/>
    <n v="55.9"/>
    <n v="57.02"/>
    <n v="0"/>
    <n v="9.1347681768424033E-3"/>
    <n v="0.91159645467707195"/>
    <n v="7.926877714608567E-2"/>
    <n v="0.99086523182315767"/>
  </r>
  <r>
    <x v="17"/>
    <x v="4"/>
    <x v="7"/>
    <x v="0"/>
    <x v="0"/>
    <n v="1104"/>
    <n v="163948"/>
    <n v="109298"/>
    <n v="274350"/>
    <n v="0.4"/>
    <n v="9749"/>
    <n v="27.1"/>
    <n v="213"/>
    <n v="1.25"/>
    <n v="0.10100000000000001"/>
    <n v="29706"/>
    <n v="81.599999999999994"/>
    <n v="102.7"/>
    <n v="6151"/>
    <n v="60.3"/>
    <n v="83.69"/>
    <n v="0"/>
    <n v="4.0240568616730452E-3"/>
    <n v="0.59758702387461271"/>
    <n v="0.39838891926371423"/>
    <n v="0.99597594313832694"/>
  </r>
  <r>
    <x v="17"/>
    <x v="4"/>
    <x v="7"/>
    <x v="1"/>
    <x v="0"/>
    <n v="12482"/>
    <n v="944137"/>
    <n v="128746"/>
    <n v="1085365"/>
    <n v="1.1499999999999999"/>
    <n v="9749"/>
    <n v="27.1"/>
    <n v="213"/>
    <n v="1.25"/>
    <n v="0.10100000000000001"/>
    <n v="29706"/>
    <n v="81.599999999999994"/>
    <n v="102.7"/>
    <n v="6151"/>
    <n v="60.3"/>
    <n v="81.56"/>
    <n v="0"/>
    <n v="1.1500278708084377E-2"/>
    <n v="0.86987971788292417"/>
    <n v="0.11862000340899144"/>
    <n v="0.98849972129191566"/>
  </r>
  <r>
    <x v="17"/>
    <x v="4"/>
    <x v="7"/>
    <x v="2"/>
    <x v="0"/>
    <n v="7561"/>
    <n v="410177"/>
    <n v="35668"/>
    <n v="453406"/>
    <n v="1.67"/>
    <n v="9749"/>
    <n v="27.1"/>
    <n v="213"/>
    <n v="1.25"/>
    <n v="0.10100000000000001"/>
    <n v="29706"/>
    <n v="81.599999999999994"/>
    <n v="102.7"/>
    <n v="6151"/>
    <n v="60.3"/>
    <n v="82.68"/>
    <n v="0"/>
    <n v="1.6676003405336499E-2"/>
    <n v="0.9046571946555626"/>
    <n v="7.8666801939100944E-2"/>
    <n v="0.98332399659466352"/>
  </r>
  <r>
    <x v="17"/>
    <x v="4"/>
    <x v="8"/>
    <x v="0"/>
    <x v="0"/>
    <n v="1696"/>
    <n v="160513"/>
    <n v="107009"/>
    <n v="269218"/>
    <n v="0.63"/>
    <n v="22623"/>
    <n v="29.5"/>
    <n v="266"/>
    <n v="1.27"/>
    <n v="0.10100000000000001"/>
    <n v="30357"/>
    <n v="81.400000000000006"/>
    <n v="101.5"/>
    <n v="6456"/>
    <n v="62.5"/>
    <n v="53.62"/>
    <n v="0"/>
    <n v="6.2997273584975743E-3"/>
    <n v="0.59621942069252432"/>
    <n v="0.39748085194897814"/>
    <n v="0.99370027264150251"/>
  </r>
  <r>
    <x v="17"/>
    <x v="4"/>
    <x v="8"/>
    <x v="1"/>
    <x v="0"/>
    <n v="19841"/>
    <n v="952523"/>
    <n v="129890"/>
    <n v="1102254"/>
    <n v="1.8"/>
    <n v="22623"/>
    <n v="29.5"/>
    <n v="266"/>
    <n v="1.27"/>
    <n v="0.10100000000000001"/>
    <n v="30357"/>
    <n v="81.400000000000006"/>
    <n v="101.5"/>
    <n v="6456"/>
    <n v="62.5"/>
    <n v="58.96"/>
    <n v="0"/>
    <n v="1.8000388295256811E-2"/>
    <n v="0.86415925911813429"/>
    <n v="0.1178403525866089"/>
    <n v="0.98199961170474315"/>
  </r>
  <r>
    <x v="17"/>
    <x v="4"/>
    <x v="8"/>
    <x v="2"/>
    <x v="0"/>
    <n v="11922"/>
    <n v="409273"/>
    <n v="35589"/>
    <n v="456784"/>
    <n v="2.61"/>
    <n v="22623"/>
    <n v="29.5"/>
    <n v="266"/>
    <n v="1.27"/>
    <n v="0.10100000000000001"/>
    <n v="30357"/>
    <n v="81.400000000000006"/>
    <n v="101.5"/>
    <n v="6456"/>
    <n v="62.5"/>
    <n v="57.68"/>
    <n v="0"/>
    <n v="2.6099863392763319E-2"/>
    <n v="0.89598803810991623"/>
    <n v="7.7912098497320392E-2"/>
    <n v="0.97390013660723662"/>
  </r>
  <r>
    <x v="17"/>
    <x v="4"/>
    <x v="9"/>
    <x v="0"/>
    <x v="0"/>
    <n v="2242"/>
    <n v="158104"/>
    <n v="105403"/>
    <n v="265749"/>
    <n v="0.84"/>
    <n v="31425"/>
    <n v="32.299999999999997"/>
    <n v="298"/>
    <n v="1.327"/>
    <n v="9.9000000000000005E-2"/>
    <n v="31971"/>
    <n v="81.7"/>
    <n v="98.4"/>
    <n v="6351"/>
    <n v="66.099999999999994"/>
    <n v="32.19"/>
    <n v="0"/>
    <n v="8.4365322164899961E-3"/>
    <n v="0.59493732808025623"/>
    <n v="0.39662613970325383"/>
    <n v="0.99156346778351012"/>
  </r>
  <r>
    <x v="17"/>
    <x v="4"/>
    <x v="9"/>
    <x v="1"/>
    <x v="0"/>
    <n v="25517"/>
    <n v="909285"/>
    <n v="123993"/>
    <n v="1058795"/>
    <n v="2.41"/>
    <n v="31425"/>
    <n v="32.299999999999997"/>
    <n v="298"/>
    <n v="1.327"/>
    <n v="9.9000000000000005E-2"/>
    <n v="31971"/>
    <n v="81.7"/>
    <n v="98.4"/>
    <n v="6351"/>
    <n v="66.099999999999994"/>
    <n v="28.61"/>
    <n v="0"/>
    <n v="2.4100038251030652E-2"/>
    <n v="0.85879230634825443"/>
    <n v="0.11710765540071497"/>
    <n v="0.97589996174896942"/>
  </r>
  <r>
    <x v="17"/>
    <x v="4"/>
    <x v="9"/>
    <x v="2"/>
    <x v="0"/>
    <n v="15642"/>
    <n v="397430"/>
    <n v="34559"/>
    <n v="447631"/>
    <n v="3.49"/>
    <n v="31425"/>
    <n v="32.299999999999997"/>
    <n v="298"/>
    <n v="1.327"/>
    <n v="9.9000000000000005E-2"/>
    <n v="31971"/>
    <n v="81.7"/>
    <n v="98.4"/>
    <n v="6351"/>
    <n v="66.099999999999994"/>
    <n v="31.2"/>
    <n v="0"/>
    <n v="3.4943960538926032E-2"/>
    <n v="0.88785182438213617"/>
    <n v="7.720421507893778E-2"/>
    <n v="0.96505603946107399"/>
  </r>
  <r>
    <x v="17"/>
    <x v="4"/>
    <x v="10"/>
    <x v="0"/>
    <x v="0"/>
    <n v="2353"/>
    <n v="168775"/>
    <n v="112517"/>
    <n v="283645"/>
    <n v="0.83"/>
    <n v="56558"/>
    <n v="33.6"/>
    <n v="344"/>
    <n v="1.41"/>
    <n v="0.10100000000000001"/>
    <n v="31531"/>
    <n v="81.400000000000006"/>
    <n v="96"/>
    <n v="6386"/>
    <n v="67.900000000000006"/>
    <n v="4.95"/>
    <n v="0"/>
    <n v="8.2955807435350533E-3"/>
    <n v="0.59502194644714346"/>
    <n v="0.39668247280932151"/>
    <n v="0.99170441925646502"/>
  </r>
  <r>
    <x v="17"/>
    <x v="4"/>
    <x v="10"/>
    <x v="1"/>
    <x v="0"/>
    <n v="26865"/>
    <n v="973863"/>
    <n v="132800"/>
    <n v="1133528"/>
    <n v="2.37"/>
    <n v="56558"/>
    <n v="33.6"/>
    <n v="344"/>
    <n v="1.41"/>
    <n v="0.10100000000000001"/>
    <n v="31531"/>
    <n v="81.400000000000006"/>
    <n v="96"/>
    <n v="6386"/>
    <n v="67.900000000000006"/>
    <n v="5.28"/>
    <n v="0"/>
    <n v="2.3700340882624866E-2"/>
    <n v="0.85914331185466963"/>
    <n v="0.11715634726270546"/>
    <n v="0.97629965911737515"/>
  </r>
  <r>
    <x v="17"/>
    <x v="4"/>
    <x v="10"/>
    <x v="2"/>
    <x v="0"/>
    <n v="16229"/>
    <n v="419556"/>
    <n v="36483"/>
    <n v="472268"/>
    <n v="3.44"/>
    <n v="56558"/>
    <n v="33.6"/>
    <n v="344"/>
    <n v="1.41"/>
    <n v="0.10100000000000001"/>
    <n v="31531"/>
    <n v="81.400000000000006"/>
    <n v="96"/>
    <n v="6386"/>
    <n v="67.900000000000006"/>
    <n v="3.75"/>
    <n v="0"/>
    <n v="3.4363962834661678E-2"/>
    <n v="0.88838540828512624"/>
    <n v="7.7250628880212086E-2"/>
    <n v="0.9656360371653383"/>
  </r>
  <r>
    <x v="17"/>
    <x v="4"/>
    <x v="11"/>
    <x v="0"/>
    <x v="0"/>
    <n v="4968"/>
    <n v="151579"/>
    <n v="101053"/>
    <n v="257600"/>
    <n v="1.93"/>
    <n v="91122"/>
    <n v="38.200000000000003"/>
    <n v="371"/>
    <n v="1.5269999999999999"/>
    <n v="0.10299999999999999"/>
    <n v="32350"/>
    <n v="81.2"/>
    <n v="94.6"/>
    <n v="5930"/>
    <n v="72.099999999999994"/>
    <n v="111.13"/>
    <n v="0"/>
    <n v="1.9285714285714285E-2"/>
    <n v="0.58842779503105591"/>
    <n v="0.39228649068322979"/>
    <n v="0.98071428571428565"/>
  </r>
  <r>
    <x v="17"/>
    <x v="4"/>
    <x v="11"/>
    <x v="1"/>
    <x v="0"/>
    <n v="56488"/>
    <n v="852459"/>
    <n v="116244"/>
    <n v="1025191"/>
    <n v="5.51"/>
    <n v="91122"/>
    <n v="38.200000000000003"/>
    <n v="371"/>
    <n v="1.5269999999999999"/>
    <n v="0.10299999999999999"/>
    <n v="32350"/>
    <n v="81.2"/>
    <n v="94.6"/>
    <n v="5930"/>
    <n v="72.099999999999994"/>
    <n v="110.27"/>
    <n v="0"/>
    <n v="5.5099976492185357E-2"/>
    <n v="0.8315123718409545"/>
    <n v="0.11338765166686013"/>
    <n v="0.94490002350781466"/>
  </r>
  <r>
    <x v="17"/>
    <x v="4"/>
    <x v="11"/>
    <x v="2"/>
    <x v="0"/>
    <n v="33891"/>
    <n v="359081"/>
    <n v="31224"/>
    <n v="424196"/>
    <n v="7.99"/>
    <n v="91122"/>
    <n v="38.200000000000003"/>
    <n v="371"/>
    <n v="1.5269999999999999"/>
    <n v="0.10299999999999999"/>
    <n v="32350"/>
    <n v="81.2"/>
    <n v="94.6"/>
    <n v="5930"/>
    <n v="72.099999999999994"/>
    <n v="108.83"/>
    <n v="0"/>
    <n v="7.98946713311771E-2"/>
    <n v="0.84649784533564676"/>
    <n v="7.3607483333176169E-2"/>
    <n v="0.92010532866882289"/>
  </r>
  <r>
    <x v="17"/>
    <x v="4"/>
    <x v="12"/>
    <x v="0"/>
    <x v="0"/>
    <n v="9271"/>
    <n v="149487"/>
    <n v="99658"/>
    <n v="258416"/>
    <n v="3.59"/>
    <n v="127353"/>
    <n v="38"/>
    <n v="402"/>
    <n v="1.573"/>
    <n v="0.111"/>
    <n v="32123"/>
    <n v="81.3"/>
    <n v="93.9"/>
    <n v="5455"/>
    <n v="74.599999999999994"/>
    <n v="86.61"/>
    <n v="0"/>
    <n v="3.5876261531793699E-2"/>
    <n v="0.57847424308092377"/>
    <n v="0.38564949538728255"/>
    <n v="0.96412373846820631"/>
  </r>
  <r>
    <x v="17"/>
    <x v="4"/>
    <x v="12"/>
    <x v="1"/>
    <x v="0"/>
    <n v="103921"/>
    <n v="800753"/>
    <n v="109194"/>
    <n v="1013868"/>
    <n v="10.25"/>
    <n v="127353"/>
    <n v="38"/>
    <n v="402"/>
    <n v="1.573"/>
    <n v="0.111"/>
    <n v="32123"/>
    <n v="81.3"/>
    <n v="93.9"/>
    <n v="5455"/>
    <n v="74.599999999999994"/>
    <n v="83.97"/>
    <n v="0"/>
    <n v="0.10249953642880533"/>
    <n v="0.78980005286684263"/>
    <n v="0.10770041070435205"/>
    <n v="0.89750046357119473"/>
  </r>
  <r>
    <x v="17"/>
    <x v="4"/>
    <x v="12"/>
    <x v="2"/>
    <x v="0"/>
    <n v="63946"/>
    <n v="337000"/>
    <n v="29304"/>
    <n v="430250"/>
    <n v="14.86"/>
    <n v="127353"/>
    <n v="38"/>
    <n v="402"/>
    <n v="1.573"/>
    <n v="0.111"/>
    <n v="32123"/>
    <n v="81.3"/>
    <n v="93.9"/>
    <n v="5455"/>
    <n v="74.599999999999994"/>
    <n v="88.68"/>
    <n v="0"/>
    <n v="0.14862521789657177"/>
    <n v="0.78326554328878562"/>
    <n v="6.8109238814642648E-2"/>
    <n v="0.85137478210342832"/>
  </r>
  <r>
    <x v="17"/>
    <x v="4"/>
    <x v="13"/>
    <x v="0"/>
    <x v="0"/>
    <n v="9985"/>
    <n v="147944"/>
    <n v="98630"/>
    <n v="256559"/>
    <n v="3.89"/>
    <n v="172705"/>
    <n v="39.6"/>
    <n v="430"/>
    <n v="1.587"/>
    <n v="0.11700000000000001"/>
    <n v="33307"/>
    <n v="81.400000000000006"/>
    <n v="91.9"/>
    <n v="5356"/>
    <n v="76.2"/>
    <n v="7.7"/>
    <n v="0"/>
    <n v="3.8918923132690728E-2"/>
    <n v="0.57664708702481693"/>
    <n v="0.38443398984249239"/>
    <n v="0.96108107686730926"/>
  </r>
  <r>
    <x v="17"/>
    <x v="4"/>
    <x v="13"/>
    <x v="1"/>
    <x v="0"/>
    <n v="115542"/>
    <n v="812687"/>
    <n v="110821"/>
    <n v="1039050"/>
    <n v="11.12"/>
    <n v="172705"/>
    <n v="39.6"/>
    <n v="430"/>
    <n v="1.587"/>
    <n v="0.11700000000000001"/>
    <n v="33307"/>
    <n v="81.400000000000006"/>
    <n v="91.9"/>
    <n v="5356"/>
    <n v="76.2"/>
    <n v="11.18"/>
    <n v="0"/>
    <n v="0.11119965352966653"/>
    <n v="0.7821442663971897"/>
    <n v="0.10665608007314374"/>
    <n v="0.88880034647033346"/>
  </r>
  <r>
    <x v="17"/>
    <x v="4"/>
    <x v="13"/>
    <x v="2"/>
    <x v="0"/>
    <n v="68756"/>
    <n v="329053"/>
    <n v="28613"/>
    <n v="426422"/>
    <n v="16.12"/>
    <n v="172705"/>
    <n v="39.6"/>
    <n v="430"/>
    <n v="1.587"/>
    <n v="0.11700000000000001"/>
    <n v="33307"/>
    <n v="81.400000000000006"/>
    <n v="91.9"/>
    <n v="5356"/>
    <n v="76.2"/>
    <n v="7.52"/>
    <n v="0"/>
    <n v="0.16123933568155488"/>
    <n v="0.77166046779950381"/>
    <n v="6.7100196518941335E-2"/>
    <n v="0.83876066431844509"/>
  </r>
  <r>
    <x v="17"/>
    <x v="4"/>
    <x v="14"/>
    <x v="0"/>
    <x v="0"/>
    <n v="11947"/>
    <n v="144313"/>
    <n v="96208"/>
    <n v="252468"/>
    <n v="4.7300000000000004"/>
    <n v="211626"/>
    <n v="42.4"/>
    <n v="456"/>
    <n v="1.5469999999999999"/>
    <n v="0.125"/>
    <n v="34764"/>
    <n v="81.5"/>
    <n v="88.9"/>
    <n v="5171"/>
    <n v="79.099999999999994"/>
    <n v="19.649999999999999"/>
    <n v="0"/>
    <n v="4.7320848582790689E-2"/>
    <n v="0.57160907520953153"/>
    <n v="0.3810700762076778"/>
    <n v="0.95267915141720927"/>
  </r>
  <r>
    <x v="17"/>
    <x v="4"/>
    <x v="14"/>
    <x v="1"/>
    <x v="0"/>
    <n v="138551"/>
    <n v="779889"/>
    <n v="106348"/>
    <n v="1024788"/>
    <n v="13.52"/>
    <n v="211626"/>
    <n v="42.4"/>
    <n v="456"/>
    <n v="1.5469999999999999"/>
    <n v="0.125"/>
    <n v="34764"/>
    <n v="81.5"/>
    <n v="88.9"/>
    <n v="5171"/>
    <n v="79.099999999999994"/>
    <n v="19.91"/>
    <n v="0"/>
    <n v="0.13519967056600976"/>
    <n v="0.76102471925900772"/>
    <n v="0.10377561017498253"/>
    <n v="0.86480032943399021"/>
  </r>
  <r>
    <x v="17"/>
    <x v="4"/>
    <x v="14"/>
    <x v="2"/>
    <x v="0"/>
    <n v="82777"/>
    <n v="312313"/>
    <n v="27158"/>
    <n v="422248"/>
    <n v="19.600000000000001"/>
    <n v="211626"/>
    <n v="42.4"/>
    <n v="456"/>
    <n v="1.5469999999999999"/>
    <n v="0.125"/>
    <n v="34764"/>
    <n v="81.5"/>
    <n v="88.9"/>
    <n v="5171"/>
    <n v="79.099999999999994"/>
    <n v="20.39"/>
    <n v="0"/>
    <n v="0.19603882078778348"/>
    <n v="0.73964352702677094"/>
    <n v="6.4317652185445523E-2"/>
    <n v="0.80396117921221644"/>
  </r>
  <r>
    <x v="17"/>
    <x v="4"/>
    <x v="15"/>
    <x v="0"/>
    <x v="0"/>
    <n v="13924"/>
    <n v="145444"/>
    <n v="96962"/>
    <n v="256330"/>
    <n v="5.43"/>
    <n v="249268"/>
    <n v="44.6"/>
    <n v="480"/>
    <n v="1.51"/>
    <n v="0.13"/>
    <n v="35678"/>
    <n v="81.400000000000006"/>
    <n v="87.1"/>
    <n v="5060"/>
    <n v="83.3"/>
    <n v="16.55"/>
    <n v="0"/>
    <n v="5.4320602348535092E-2"/>
    <n v="0.56740919907931187"/>
    <n v="0.3782701985721531"/>
    <n v="0.94567939765146503"/>
  </r>
  <r>
    <x v="17"/>
    <x v="4"/>
    <x v="15"/>
    <x v="1"/>
    <x v="0"/>
    <n v="161254"/>
    <n v="772425"/>
    <n v="105331"/>
    <n v="1039010"/>
    <n v="15.52"/>
    <n v="249268"/>
    <n v="44.6"/>
    <n v="480"/>
    <n v="1.51"/>
    <n v="0.13"/>
    <n v="35678"/>
    <n v="81.400000000000006"/>
    <n v="87.1"/>
    <n v="5060"/>
    <n v="83.3"/>
    <n v="16.39"/>
    <n v="0"/>
    <n v="0.15519966121596521"/>
    <n v="0.74342402864265023"/>
    <n v="0.10137631014138458"/>
    <n v="0.84480033878403482"/>
  </r>
  <r>
    <x v="17"/>
    <x v="4"/>
    <x v="15"/>
    <x v="2"/>
    <x v="0"/>
    <n v="97283"/>
    <n v="308206"/>
    <n v="26801"/>
    <n v="432290"/>
    <n v="22.5"/>
    <n v="249268"/>
    <n v="44.6"/>
    <n v="480"/>
    <n v="1.51"/>
    <n v="0.13"/>
    <n v="35678"/>
    <n v="81.400000000000006"/>
    <n v="87.1"/>
    <n v="5060"/>
    <n v="83.3"/>
    <n v="17.52"/>
    <n v="0"/>
    <n v="0.22504106039926902"/>
    <n v="0.71296120659742301"/>
    <n v="6.1997733003307964E-2"/>
    <n v="0.77495893960073103"/>
  </r>
  <r>
    <x v="18"/>
    <x v="1"/>
    <x v="0"/>
    <x v="0"/>
    <x v="0"/>
    <n v="5"/>
    <n v="87781"/>
    <n v="58520"/>
    <n v="146306"/>
    <n v="0"/>
    <n v="51"/>
    <n v="2.2000000000000002"/>
    <n v="125"/>
    <n v="1.21"/>
    <n v="0.18099999999999999"/>
    <n v="30720"/>
    <n v="78.7"/>
    <n v="89.9"/>
    <n v="0"/>
    <n v="47.5"/>
    <n v="0"/>
    <n v="0"/>
    <n v="3.4174948395827924E-5"/>
    <n v="0.59998222902683418"/>
    <n v="0.39998359602477002"/>
    <n v="0.99996582505160414"/>
  </r>
  <r>
    <x v="18"/>
    <x v="1"/>
    <x v="0"/>
    <x v="1"/>
    <x v="0"/>
    <n v="57"/>
    <n v="503052"/>
    <n v="68598"/>
    <n v="571707"/>
    <n v="0.01"/>
    <n v="51"/>
    <n v="2.2000000000000002"/>
    <n v="125"/>
    <n v="1.21"/>
    <n v="0.18099999999999999"/>
    <n v="30720"/>
    <n v="78.7"/>
    <n v="89.9"/>
    <n v="0"/>
    <n v="47.5"/>
    <n v="0"/>
    <n v="0"/>
    <n v="9.9701420482869728E-5"/>
    <n v="0.87991226274997503"/>
    <n v="0.11998803582954205"/>
    <n v="0.99990029857951712"/>
  </r>
  <r>
    <x v="18"/>
    <x v="1"/>
    <x v="0"/>
    <x v="2"/>
    <x v="0"/>
    <n v="36"/>
    <n v="225706"/>
    <n v="19627"/>
    <n v="245369"/>
    <n v="0.01"/>
    <n v="51"/>
    <n v="2.2000000000000002"/>
    <n v="125"/>
    <n v="1.21"/>
    <n v="0.18099999999999999"/>
    <n v="30720"/>
    <n v="78.7"/>
    <n v="89.9"/>
    <n v="0"/>
    <n v="47.5"/>
    <n v="0"/>
    <n v="0"/>
    <n v="1.4671780053715017E-4"/>
    <n v="0.91986355244550044"/>
    <n v="7.9989729753962402E-2"/>
    <n v="0.99985328219946279"/>
  </r>
  <r>
    <x v="18"/>
    <x v="1"/>
    <x v="1"/>
    <x v="0"/>
    <x v="0"/>
    <n v="9"/>
    <n v="79589"/>
    <n v="53059"/>
    <n v="132657"/>
    <n v="0.01"/>
    <n v="194"/>
    <n v="2.6"/>
    <n v="129"/>
    <n v="1.1870000000000001"/>
    <n v="0.191"/>
    <n v="29742"/>
    <n v="78.7"/>
    <n v="87.8"/>
    <n v="684"/>
    <n v="49"/>
    <n v="80"/>
    <n v="0"/>
    <n v="6.7844139397091753E-5"/>
    <n v="0.59996080116390393"/>
    <n v="0.39997135469669903"/>
    <n v="0.99993215586060291"/>
  </r>
  <r>
    <x v="18"/>
    <x v="1"/>
    <x v="1"/>
    <x v="1"/>
    <x v="0"/>
    <n v="109"/>
    <n v="478930"/>
    <n v="65309"/>
    <n v="544348"/>
    <n v="0.02"/>
    <n v="194"/>
    <n v="2.6"/>
    <n v="129"/>
    <n v="1.1870000000000001"/>
    <n v="0.191"/>
    <n v="29742"/>
    <n v="78.7"/>
    <n v="87.8"/>
    <n v="684"/>
    <n v="49"/>
    <n v="91.23"/>
    <n v="0"/>
    <n v="2.0023955263912056E-4"/>
    <n v="0.87982320133444047"/>
    <n v="0.11997655911292041"/>
    <n v="0.99979976044736085"/>
  </r>
  <r>
    <x v="18"/>
    <x v="1"/>
    <x v="1"/>
    <x v="2"/>
    <x v="0"/>
    <n v="65"/>
    <n v="206014"/>
    <n v="17914"/>
    <n v="223993"/>
    <n v="0.03"/>
    <n v="194"/>
    <n v="2.6"/>
    <n v="129"/>
    <n v="1.1870000000000001"/>
    <n v="0.191"/>
    <n v="29742"/>
    <n v="78.7"/>
    <n v="87.8"/>
    <n v="684"/>
    <n v="49"/>
    <n v="80.56"/>
    <n v="0"/>
    <n v="2.9018763979231496E-4"/>
    <n v="0.9197340988334457"/>
    <n v="7.9975713526761999E-2"/>
    <n v="0.99970981236020773"/>
  </r>
  <r>
    <x v="18"/>
    <x v="1"/>
    <x v="2"/>
    <x v="0"/>
    <x v="0"/>
    <n v="17"/>
    <n v="70979"/>
    <n v="47320"/>
    <n v="118316"/>
    <n v="0.01"/>
    <n v="343"/>
    <n v="2.9"/>
    <n v="146"/>
    <n v="1.173"/>
    <n v="0.19800000000000001"/>
    <n v="28432"/>
    <n v="78.7"/>
    <n v="85.6"/>
    <n v="1392"/>
    <n v="49.2"/>
    <n v="84.39"/>
    <n v="0"/>
    <n v="1.4368301835761859E-4"/>
    <n v="0.59991040941208285"/>
    <n v="0.3999459075695595"/>
    <n v="0.99985631698164235"/>
  </r>
  <r>
    <x v="18"/>
    <x v="1"/>
    <x v="2"/>
    <x v="1"/>
    <x v="0"/>
    <n v="197"/>
    <n v="432966"/>
    <n v="59041"/>
    <n v="492204"/>
    <n v="0.04"/>
    <n v="343"/>
    <n v="2.9"/>
    <n v="146"/>
    <n v="1.173"/>
    <n v="0.19800000000000001"/>
    <n v="28432"/>
    <n v="78.7"/>
    <n v="85.6"/>
    <n v="1392"/>
    <n v="49.2"/>
    <n v="80.73"/>
    <n v="0"/>
    <n v="4.0024055066598401E-4"/>
    <n v="0.87964746324694643"/>
    <n v="0.11995229620238763"/>
    <n v="0.9995997594493341"/>
  </r>
  <r>
    <x v="18"/>
    <x v="1"/>
    <x v="2"/>
    <x v="2"/>
    <x v="0"/>
    <n v="115"/>
    <n v="181784"/>
    <n v="15807"/>
    <n v="197706"/>
    <n v="0.06"/>
    <n v="343"/>
    <n v="2.9"/>
    <n v="146"/>
    <n v="1.173"/>
    <n v="0.19800000000000001"/>
    <n v="28432"/>
    <n v="78.7"/>
    <n v="85.6"/>
    <n v="1392"/>
    <n v="49.2"/>
    <n v="78.73"/>
    <n v="0"/>
    <n v="5.8167177526225811E-4"/>
    <n v="0.91946627821108107"/>
    <n v="7.9952050013656642E-2"/>
    <n v="0.99941832822473775"/>
  </r>
  <r>
    <x v="18"/>
    <x v="1"/>
    <x v="3"/>
    <x v="0"/>
    <x v="0"/>
    <n v="48"/>
    <n v="63243"/>
    <n v="42162"/>
    <n v="105453"/>
    <n v="0.05"/>
    <n v="513"/>
    <n v="3.6"/>
    <n v="151"/>
    <n v="1.17"/>
    <n v="0.20599999999999999"/>
    <n v="27959"/>
    <n v="79.3"/>
    <n v="84.3"/>
    <n v="2102"/>
    <n v="53.6"/>
    <n v="112.53"/>
    <n v="0"/>
    <n v="4.5517908452106625E-4"/>
    <n v="0.59972689254928735"/>
    <n v="0.39981792836619157"/>
    <n v="0.99954482091547892"/>
  </r>
  <r>
    <x v="18"/>
    <x v="1"/>
    <x v="3"/>
    <x v="1"/>
    <x v="0"/>
    <n v="559"/>
    <n v="377628"/>
    <n v="51495"/>
    <n v="429682"/>
    <n v="0.13"/>
    <n v="513"/>
    <n v="3.6"/>
    <n v="151"/>
    <n v="1.17"/>
    <n v="0.20599999999999999"/>
    <n v="27959"/>
    <n v="79.3"/>
    <n v="84.3"/>
    <n v="2102"/>
    <n v="53.6"/>
    <n v="183.76"/>
    <n v="0"/>
    <n v="1.3009621068604223E-3"/>
    <n v="0.87885459479335881"/>
    <n v="0.11984444309978076"/>
    <n v="0.99869903789313952"/>
  </r>
  <r>
    <x v="18"/>
    <x v="1"/>
    <x v="3"/>
    <x v="2"/>
    <x v="0"/>
    <n v="334"/>
    <n v="162708"/>
    <n v="14148"/>
    <n v="177190"/>
    <n v="0.19"/>
    <n v="513"/>
    <n v="3.6"/>
    <n v="151"/>
    <n v="1.17"/>
    <n v="0.20599999999999999"/>
    <n v="27959"/>
    <n v="79.3"/>
    <n v="84.3"/>
    <n v="2102"/>
    <n v="53.6"/>
    <n v="190.43"/>
    <n v="0"/>
    <n v="1.8849822224730516E-3"/>
    <n v="0.91826852531181213"/>
    <n v="7.9846492465714763E-2"/>
    <n v="0.99811501777752687"/>
  </r>
  <r>
    <x v="18"/>
    <x v="1"/>
    <x v="4"/>
    <x v="0"/>
    <x v="0"/>
    <n v="84"/>
    <n v="79781"/>
    <n v="53187"/>
    <n v="133052"/>
    <n v="0.06"/>
    <n v="1289"/>
    <n v="4.4000000000000004"/>
    <n v="159"/>
    <n v="1.17"/>
    <n v="0.216"/>
    <n v="26581"/>
    <n v="79.7"/>
    <n v="82.6"/>
    <n v="2788"/>
    <n v="54.9"/>
    <n v="110.55"/>
    <n v="0"/>
    <n v="6.3133211075369026E-4"/>
    <n v="0.59962270390524008"/>
    <n v="0.39974596398400625"/>
    <n v="0.99936866788924639"/>
  </r>
  <r>
    <x v="18"/>
    <x v="1"/>
    <x v="4"/>
    <x v="1"/>
    <x v="0"/>
    <n v="963"/>
    <n v="470168"/>
    <n v="64114"/>
    <n v="535245"/>
    <n v="0.18"/>
    <n v="1289"/>
    <n v="4.4000000000000004"/>
    <n v="159"/>
    <n v="1.17"/>
    <n v="0.216"/>
    <n v="26581"/>
    <n v="79.7"/>
    <n v="82.6"/>
    <n v="2788"/>
    <n v="54.9"/>
    <n v="72.27"/>
    <n v="0"/>
    <n v="1.7991760782445421E-3"/>
    <n v="0.87841642612261672"/>
    <n v="0.11978439779913871"/>
    <n v="0.99820082392175546"/>
  </r>
  <r>
    <x v="18"/>
    <x v="1"/>
    <x v="4"/>
    <x v="2"/>
    <x v="0"/>
    <n v="582"/>
    <n v="204450"/>
    <n v="17778"/>
    <n v="222810"/>
    <n v="0.26"/>
    <n v="1289"/>
    <n v="4.4000000000000004"/>
    <n v="159"/>
    <n v="1.17"/>
    <n v="0.216"/>
    <n v="26581"/>
    <n v="79.7"/>
    <n v="82.6"/>
    <n v="2788"/>
    <n v="54.9"/>
    <n v="74.25"/>
    <n v="0"/>
    <n v="2.6120910192540731E-3"/>
    <n v="0.91759795341322203"/>
    <n v="7.9789955567523899E-2"/>
    <n v="0.99738790898074592"/>
  </r>
  <r>
    <x v="18"/>
    <x v="1"/>
    <x v="5"/>
    <x v="0"/>
    <x v="0"/>
    <n v="156"/>
    <n v="92038"/>
    <n v="61358"/>
    <n v="153552"/>
    <n v="0.1"/>
    <n v="2016"/>
    <n v="5.0999999999999996"/>
    <n v="172"/>
    <n v="1.173"/>
    <n v="0.221"/>
    <n v="25880"/>
    <n v="79.8"/>
    <n v="83"/>
    <n v="3514"/>
    <n v="56.1"/>
    <n v="109.36"/>
    <n v="0"/>
    <n v="1.0159424820256331E-3"/>
    <n v="0.5993930394915078"/>
    <n v="0.39959101802646663"/>
    <n v="0.99898405751797448"/>
  </r>
  <r>
    <x v="18"/>
    <x v="1"/>
    <x v="5"/>
    <x v="1"/>
    <x v="0"/>
    <n v="1785"/>
    <n v="540115"/>
    <n v="73652"/>
    <n v="615552"/>
    <n v="0.28999999999999998"/>
    <n v="2016"/>
    <n v="5.0999999999999996"/>
    <n v="172"/>
    <n v="1.173"/>
    <n v="0.221"/>
    <n v="25880"/>
    <n v="79.8"/>
    <n v="83"/>
    <n v="3514"/>
    <n v="56.1"/>
    <n v="85.36"/>
    <n v="0"/>
    <n v="2.8998362445414845E-3"/>
    <n v="0.87744820908712828"/>
    <n v="0.11965195466833022"/>
    <n v="0.99710016375545851"/>
  </r>
  <r>
    <x v="18"/>
    <x v="1"/>
    <x v="5"/>
    <x v="2"/>
    <x v="0"/>
    <n v="1071"/>
    <n v="233344"/>
    <n v="20291"/>
    <n v="254706"/>
    <n v="0.42"/>
    <n v="2016"/>
    <n v="5.0999999999999996"/>
    <n v="172"/>
    <n v="1.173"/>
    <n v="0.221"/>
    <n v="25880"/>
    <n v="79.8"/>
    <n v="83"/>
    <n v="3514"/>
    <n v="56.1"/>
    <n v="84.02"/>
    <n v="0"/>
    <n v="4.2048479423335136E-3"/>
    <n v="0.91613075467401628"/>
    <n v="7.9664397383650165E-2"/>
    <n v="0.99579515205766644"/>
  </r>
  <r>
    <x v="18"/>
    <x v="1"/>
    <x v="6"/>
    <x v="0"/>
    <x v="0"/>
    <n v="230"/>
    <n v="103535"/>
    <n v="69023"/>
    <n v="172788"/>
    <n v="0.13"/>
    <n v="2922"/>
    <n v="5.9"/>
    <n v="186"/>
    <n v="1.2"/>
    <n v="0.22"/>
    <n v="26400"/>
    <n v="79.8"/>
    <n v="82"/>
    <n v="3964"/>
    <n v="57.4"/>
    <n v="47.44"/>
    <n v="0"/>
    <n v="1.3311109567794061E-3"/>
    <n v="0.59920249091372091"/>
    <n v="0.39946639812949974"/>
    <n v="0.99866888904322071"/>
  </r>
  <r>
    <x v="18"/>
    <x v="1"/>
    <x v="6"/>
    <x v="1"/>
    <x v="0"/>
    <n v="2653"/>
    <n v="612062"/>
    <n v="83463"/>
    <n v="698178"/>
    <n v="0.38"/>
    <n v="2922"/>
    <n v="5.9"/>
    <n v="186"/>
    <n v="1.2"/>
    <n v="0.22"/>
    <n v="26400"/>
    <n v="79.8"/>
    <n v="82"/>
    <n v="3964"/>
    <n v="57.4"/>
    <n v="48.63"/>
    <n v="0"/>
    <n v="3.7998905723182338E-3"/>
    <n v="0.87665609629635999"/>
    <n v="0.11954401313132181"/>
    <n v="0.99620010942768178"/>
  </r>
  <r>
    <x v="18"/>
    <x v="1"/>
    <x v="6"/>
    <x v="2"/>
    <x v="0"/>
    <n v="1589"/>
    <n v="263788"/>
    <n v="22938"/>
    <n v="288315"/>
    <n v="0.55000000000000004"/>
    <n v="2922"/>
    <n v="5.9"/>
    <n v="186"/>
    <n v="1.2"/>
    <n v="0.22"/>
    <n v="26400"/>
    <n v="79.8"/>
    <n v="82"/>
    <n v="3964"/>
    <n v="57.4"/>
    <n v="48.37"/>
    <n v="0"/>
    <n v="5.5113330905433291E-3"/>
    <n v="0.91492985103099045"/>
    <n v="7.9558815878466263E-2"/>
    <n v="0.9944886669094567"/>
  </r>
  <r>
    <x v="18"/>
    <x v="1"/>
    <x v="7"/>
    <x v="0"/>
    <x v="0"/>
    <n v="483"/>
    <n v="111517"/>
    <n v="74345"/>
    <n v="186345"/>
    <n v="0.26"/>
    <n v="3895"/>
    <n v="7.8"/>
    <n v="225"/>
    <n v="1.2370000000000001"/>
    <n v="0.216"/>
    <n v="27770"/>
    <n v="80.2"/>
    <n v="83.6"/>
    <n v="4460"/>
    <n v="61.7"/>
    <n v="110"/>
    <n v="0"/>
    <n v="2.5919665137245432E-3"/>
    <n v="0.59844374681370571"/>
    <n v="0.39896428667256972"/>
    <n v="0.99740803348627538"/>
  </r>
  <r>
    <x v="18"/>
    <x v="1"/>
    <x v="7"/>
    <x v="1"/>
    <x v="0"/>
    <n v="5682"/>
    <n v="670676"/>
    <n v="91456"/>
    <n v="767814"/>
    <n v="0.74"/>
    <n v="3895"/>
    <n v="7.8"/>
    <n v="225"/>
    <n v="1.2370000000000001"/>
    <n v="0.216"/>
    <n v="27770"/>
    <n v="80.2"/>
    <n v="83.6"/>
    <n v="4460"/>
    <n v="61.7"/>
    <n v="114.17"/>
    <n v="0"/>
    <n v="7.4002297431409172E-3"/>
    <n v="0.8734875894422347"/>
    <n v="0.11911218081462438"/>
    <n v="0.99259977025685908"/>
  </r>
  <r>
    <x v="18"/>
    <x v="1"/>
    <x v="7"/>
    <x v="2"/>
    <x v="0"/>
    <n v="3417"/>
    <n v="289810"/>
    <n v="25201"/>
    <n v="318428"/>
    <n v="1.07"/>
    <n v="3895"/>
    <n v="7.8"/>
    <n v="225"/>
    <n v="1.2370000000000001"/>
    <n v="0.216"/>
    <n v="27770"/>
    <n v="80.2"/>
    <n v="83.6"/>
    <n v="4460"/>
    <n v="61.7"/>
    <n v="115.04"/>
    <n v="0"/>
    <n v="1.0730840252741593E-2"/>
    <n v="0.91012725011619577"/>
    <n v="7.9141909631062601E-2"/>
    <n v="0.98926915974725838"/>
  </r>
  <r>
    <x v="18"/>
    <x v="1"/>
    <x v="8"/>
    <x v="0"/>
    <x v="0"/>
    <n v="711"/>
    <n v="112464"/>
    <n v="74976"/>
    <n v="188151"/>
    <n v="0.38"/>
    <n v="5672"/>
    <n v="9.1"/>
    <n v="262"/>
    <n v="1.2729999999999999"/>
    <n v="0.217"/>
    <n v="28848"/>
    <n v="80.2"/>
    <n v="83.7"/>
    <n v="5013"/>
    <n v="63.6"/>
    <n v="47.2"/>
    <n v="0"/>
    <n v="3.7788797295789022E-3"/>
    <n v="0.59773267216225268"/>
    <n v="0.39848844810816841"/>
    <n v="0.99622112027042109"/>
  </r>
  <r>
    <x v="18"/>
    <x v="1"/>
    <x v="8"/>
    <x v="1"/>
    <x v="0"/>
    <n v="8223"/>
    <n v="662790"/>
    <n v="90380"/>
    <n v="761393"/>
    <n v="1.08"/>
    <n v="5672"/>
    <n v="9.1"/>
    <n v="262"/>
    <n v="1.2729999999999999"/>
    <n v="0.217"/>
    <n v="28848"/>
    <n v="80.2"/>
    <n v="83.7"/>
    <n v="5013"/>
    <n v="63.6"/>
    <n v="44.72"/>
    <n v="0"/>
    <n v="1.0799941685831102E-2"/>
    <n v="0.87049657666934155"/>
    <n v="0.11870348164482732"/>
    <n v="0.98920005831416891"/>
  </r>
  <r>
    <x v="18"/>
    <x v="1"/>
    <x v="8"/>
    <x v="2"/>
    <x v="0"/>
    <n v="4873"/>
    <n v="281824"/>
    <n v="24506"/>
    <n v="311203"/>
    <n v="1.57"/>
    <n v="5672"/>
    <n v="9.1"/>
    <n v="262"/>
    <n v="1.2729999999999999"/>
    <n v="0.217"/>
    <n v="28848"/>
    <n v="80.2"/>
    <n v="83.7"/>
    <n v="5013"/>
    <n v="63.6"/>
    <n v="42.61"/>
    <n v="0"/>
    <n v="1.5658589409485127E-2"/>
    <n v="0.90559538307792664"/>
    <n v="7.8746027512588246E-2"/>
    <n v="0.98434141059051483"/>
  </r>
  <r>
    <x v="18"/>
    <x v="1"/>
    <x v="9"/>
    <x v="0"/>
    <x v="0"/>
    <n v="957"/>
    <n v="110233"/>
    <n v="73488"/>
    <n v="184678"/>
    <n v="0.52"/>
    <n v="8112"/>
    <n v="9.1999999999999993"/>
    <n v="290"/>
    <n v="1.34"/>
    <n v="0.219"/>
    <n v="29815"/>
    <n v="80.5"/>
    <n v="79.099999999999994"/>
    <n v="5540"/>
    <n v="67.599999999999994"/>
    <n v="34.6"/>
    <n v="0"/>
    <n v="5.1819924408971294E-3"/>
    <n v="0.59689297046751644"/>
    <n v="0.39792503709158644"/>
    <n v="0.99481800755910288"/>
  </r>
  <r>
    <x v="18"/>
    <x v="1"/>
    <x v="9"/>
    <x v="1"/>
    <x v="0"/>
    <n v="10973"/>
    <n v="642819"/>
    <n v="87657"/>
    <n v="741449"/>
    <n v="1.48"/>
    <n v="8112"/>
    <n v="9.1999999999999993"/>
    <n v="290"/>
    <n v="1.34"/>
    <n v="0.219"/>
    <n v="29815"/>
    <n v="80.5"/>
    <n v="79.099999999999994"/>
    <n v="5540"/>
    <n v="67.599999999999994"/>
    <n v="33.44"/>
    <n v="0"/>
    <n v="1.4799399554116332E-2"/>
    <n v="0.86697669023762924"/>
    <n v="0.11822391020825437"/>
    <n v="0.98520060044588365"/>
  </r>
  <r>
    <x v="18"/>
    <x v="1"/>
    <x v="9"/>
    <x v="2"/>
    <x v="0"/>
    <n v="6702"/>
    <n v="281138"/>
    <n v="24447"/>
    <n v="312287"/>
    <n v="2.15"/>
    <n v="8112"/>
    <n v="9.1999999999999993"/>
    <n v="290"/>
    <n v="1.34"/>
    <n v="0.219"/>
    <n v="29815"/>
    <n v="80.5"/>
    <n v="79.099999999999994"/>
    <n v="5540"/>
    <n v="67.599999999999994"/>
    <n v="37.53"/>
    <n v="0"/>
    <n v="2.1461027836573408E-2"/>
    <n v="0.9002552139538309"/>
    <n v="7.8283758209595655E-2"/>
    <n v="0.97853897216342656"/>
  </r>
  <r>
    <x v="18"/>
    <x v="1"/>
    <x v="10"/>
    <x v="0"/>
    <x v="0"/>
    <n v="1863"/>
    <n v="76196"/>
    <n v="50798"/>
    <n v="128857"/>
    <n v="1.45"/>
    <n v="10324"/>
    <n v="12.5"/>
    <n v="342"/>
    <n v="1.48"/>
    <n v="0.24"/>
    <n v="29562"/>
    <n v="80.8"/>
    <n v="75.2"/>
    <n v="6020"/>
    <n v="69.5"/>
    <n v="94.67"/>
    <n v="0"/>
    <n v="1.4457887425595815E-2"/>
    <n v="0.59132216332834076"/>
    <n v="0.39421994924606346"/>
    <n v="0.98554211257440416"/>
  </r>
  <r>
    <x v="18"/>
    <x v="1"/>
    <x v="10"/>
    <x v="1"/>
    <x v="0"/>
    <n v="21262"/>
    <n v="434320"/>
    <n v="59225"/>
    <n v="514807"/>
    <n v="4.13"/>
    <n v="10324"/>
    <n v="12.5"/>
    <n v="342"/>
    <n v="1.48"/>
    <n v="0.24"/>
    <n v="29562"/>
    <n v="80.8"/>
    <n v="75.2"/>
    <n v="6020"/>
    <n v="69.5"/>
    <n v="93.77"/>
    <n v="0"/>
    <n v="4.1300914711726922E-2"/>
    <n v="0.8436559720438922"/>
    <n v="0.11504311324438091"/>
    <n v="0.95869908528827308"/>
  </r>
  <r>
    <x v="18"/>
    <x v="1"/>
    <x v="10"/>
    <x v="2"/>
    <x v="0"/>
    <n v="12601"/>
    <n v="181987"/>
    <n v="15825"/>
    <n v="210413"/>
    <n v="5.99"/>
    <n v="10324"/>
    <n v="12.5"/>
    <n v="342"/>
    <n v="1.48"/>
    <n v="0.24"/>
    <n v="29562"/>
    <n v="80.8"/>
    <n v="75.2"/>
    <n v="6020"/>
    <n v="69.5"/>
    <n v="88.02"/>
    <n v="0"/>
    <n v="5.9886984169229086E-2"/>
    <n v="0.86490378446198668"/>
    <n v="7.5209231368784255E-2"/>
    <n v="0.94011301583077089"/>
  </r>
  <r>
    <x v="18"/>
    <x v="1"/>
    <x v="11"/>
    <x v="0"/>
    <x v="0"/>
    <n v="3409"/>
    <n v="78002"/>
    <n v="52001"/>
    <n v="133412"/>
    <n v="2.56"/>
    <n v="15373"/>
    <n v="14.9"/>
    <n v="363"/>
    <n v="1.673"/>
    <n v="0.28000000000000003"/>
    <n v="30251"/>
    <n v="81.2"/>
    <n v="72"/>
    <n v="6568"/>
    <n v="72.8"/>
    <n v="82.98"/>
    <n v="0"/>
    <n v="2.555242406979882E-2"/>
    <n v="0.58467004467364259"/>
    <n v="0.38977753125655862"/>
    <n v="0.97444757593020115"/>
  </r>
  <r>
    <x v="18"/>
    <x v="1"/>
    <x v="11"/>
    <x v="1"/>
    <x v="0"/>
    <n v="38644"/>
    <n v="431842"/>
    <n v="58888"/>
    <n v="529374"/>
    <n v="7.3"/>
    <n v="15373"/>
    <n v="14.9"/>
    <n v="363"/>
    <n v="1.673"/>
    <n v="0.28000000000000003"/>
    <n v="30251"/>
    <n v="81.2"/>
    <n v="72"/>
    <n v="6568"/>
    <n v="72.8"/>
    <n v="81.75"/>
    <n v="0"/>
    <n v="7.299942951486095E-2"/>
    <n v="0.81575974641746662"/>
    <n v="0.11124082406767238"/>
    <n v="0.92700057048513895"/>
  </r>
  <r>
    <x v="18"/>
    <x v="1"/>
    <x v="11"/>
    <x v="2"/>
    <x v="0"/>
    <n v="23271"/>
    <n v="180855"/>
    <n v="15726"/>
    <n v="219852"/>
    <n v="10.58"/>
    <n v="15373"/>
    <n v="14.9"/>
    <n v="363"/>
    <n v="1.673"/>
    <n v="0.28000000000000003"/>
    <n v="30251"/>
    <n v="81.2"/>
    <n v="72"/>
    <n v="6568"/>
    <n v="72.8"/>
    <n v="84.68"/>
    <n v="0"/>
    <n v="0.10584847988646907"/>
    <n v="0.82262158179138689"/>
    <n v="7.1529938322143993E-2"/>
    <n v="0.89415152011353083"/>
  </r>
  <r>
    <x v="18"/>
    <x v="1"/>
    <x v="12"/>
    <x v="0"/>
    <x v="0"/>
    <n v="3540"/>
    <n v="71603"/>
    <n v="47736"/>
    <n v="122879"/>
    <n v="2.88"/>
    <n v="23376"/>
    <n v="15.3"/>
    <n v="398"/>
    <n v="1.7969999999999999"/>
    <n v="0.307"/>
    <n v="29259"/>
    <n v="81.2"/>
    <n v="75.2"/>
    <n v="7044"/>
    <n v="75.7"/>
    <n v="3.84"/>
    <n v="0"/>
    <n v="2.880882819684405E-2"/>
    <n v="0.58271144784706908"/>
    <n v="0.38847972395608688"/>
    <n v="0.97119117180315595"/>
  </r>
  <r>
    <x v="18"/>
    <x v="1"/>
    <x v="12"/>
    <x v="1"/>
    <x v="0"/>
    <n v="40060"/>
    <n v="393097"/>
    <n v="53604"/>
    <n v="486761"/>
    <n v="8.23"/>
    <n v="23376"/>
    <n v="15.3"/>
    <n v="398"/>
    <n v="1.7969999999999999"/>
    <n v="0.307"/>
    <n v="29259"/>
    <n v="81.2"/>
    <n v="75.2"/>
    <n v="7044"/>
    <n v="75.7"/>
    <n v="3.66"/>
    <n v="0"/>
    <n v="8.2299115993269792E-2"/>
    <n v="0.80757702445347923"/>
    <n v="0.11012385955325098"/>
    <n v="0.91770088400673022"/>
  </r>
  <r>
    <x v="18"/>
    <x v="1"/>
    <x v="12"/>
    <x v="2"/>
    <x v="0"/>
    <n v="24337"/>
    <n v="165236"/>
    <n v="14368"/>
    <n v="203941"/>
    <n v="11.93"/>
    <n v="23376"/>
    <n v="15.3"/>
    <n v="398"/>
    <n v="1.7969999999999999"/>
    <n v="0.307"/>
    <n v="29259"/>
    <n v="81.2"/>
    <n v="75.2"/>
    <n v="7044"/>
    <n v="75.7"/>
    <n v="4.58"/>
    <n v="0"/>
    <n v="0.11933353273740935"/>
    <n v="0.81021471896283725"/>
    <n v="7.0451748299753356E-2"/>
    <n v="0.88066646726259057"/>
  </r>
  <r>
    <x v="18"/>
    <x v="1"/>
    <x v="13"/>
    <x v="0"/>
    <x v="0"/>
    <n v="4203"/>
    <n v="83449"/>
    <n v="55632"/>
    <n v="143284"/>
    <n v="2.93"/>
    <n v="32345"/>
    <n v="17.5"/>
    <n v="431"/>
    <n v="1.8129999999999999"/>
    <n v="0.309"/>
    <n v="32207"/>
    <n v="81.2"/>
    <n v="75.599999999999994"/>
    <n v="7094"/>
    <n v="78.400000000000006"/>
    <n v="18.73"/>
    <n v="0"/>
    <n v="2.9333351944390164E-2"/>
    <n v="0.5824027804918902"/>
    <n v="0.38826386756371961"/>
    <n v="0.97066664805560987"/>
  </r>
  <r>
    <x v="18"/>
    <x v="1"/>
    <x v="13"/>
    <x v="1"/>
    <x v="0"/>
    <n v="48369"/>
    <n v="465367"/>
    <n v="63459"/>
    <n v="577195"/>
    <n v="8.3800000000000008"/>
    <n v="32345"/>
    <n v="17.5"/>
    <n v="431"/>
    <n v="1.8129999999999999"/>
    <n v="0.309"/>
    <n v="32207"/>
    <n v="81.2"/>
    <n v="75.599999999999994"/>
    <n v="7094"/>
    <n v="78.400000000000006"/>
    <n v="20.74"/>
    <n v="0"/>
    <n v="8.3800102218487688E-2"/>
    <n v="0.80625611794973973"/>
    <n v="0.10994377983177263"/>
    <n v="0.91619989778151234"/>
  </r>
  <r>
    <x v="18"/>
    <x v="1"/>
    <x v="13"/>
    <x v="2"/>
    <x v="0"/>
    <n v="29006"/>
    <n v="192930"/>
    <n v="16777"/>
    <n v="238713"/>
    <n v="12.15"/>
    <n v="32345"/>
    <n v="17.5"/>
    <n v="431"/>
    <n v="1.8129999999999999"/>
    <n v="0.309"/>
    <n v="32207"/>
    <n v="81.2"/>
    <n v="75.599999999999994"/>
    <n v="7094"/>
    <n v="78.400000000000006"/>
    <n v="19.18"/>
    <n v="0"/>
    <n v="0.12150993033475345"/>
    <n v="0.80820902087443913"/>
    <n v="7.0281048790807377E-2"/>
    <n v="0.87849006966524645"/>
  </r>
  <r>
    <x v="18"/>
    <x v="1"/>
    <x v="14"/>
    <x v="0"/>
    <x v="0"/>
    <n v="5138"/>
    <n v="83531"/>
    <n v="55687"/>
    <n v="144356"/>
    <n v="3.56"/>
    <n v="42696"/>
    <n v="20.6"/>
    <n v="461"/>
    <n v="1.72"/>
    <n v="0.28100000000000003"/>
    <n v="33322"/>
    <n v="81.3"/>
    <n v="74.2"/>
    <n v="7109"/>
    <n v="80.099999999999994"/>
    <n v="22.25"/>
    <n v="0"/>
    <n v="3.559256283077946E-2"/>
    <n v="0.57864584776524708"/>
    <n v="0.38576158940397354"/>
    <n v="0.96440743716922062"/>
  </r>
  <r>
    <x v="18"/>
    <x v="1"/>
    <x v="14"/>
    <x v="1"/>
    <x v="0"/>
    <n v="60168"/>
    <n v="467681"/>
    <n v="63775"/>
    <n v="591624"/>
    <n v="10.17"/>
    <n v="42696"/>
    <n v="20.6"/>
    <n v="461"/>
    <n v="1.72"/>
    <n v="0.28100000000000003"/>
    <n v="33322"/>
    <n v="81.3"/>
    <n v="74.2"/>
    <n v="7109"/>
    <n v="80.099999999999994"/>
    <n v="24.39"/>
    <n v="0"/>
    <n v="0.10169972820575231"/>
    <n v="0.7905037659053723"/>
    <n v="0.10779650588887536"/>
    <n v="0.89830027179424765"/>
  </r>
  <r>
    <x v="18"/>
    <x v="1"/>
    <x v="14"/>
    <x v="2"/>
    <x v="0"/>
    <n v="35282"/>
    <n v="187658"/>
    <n v="16318"/>
    <n v="239258"/>
    <n v="14.75"/>
    <n v="42696"/>
    <n v="20.6"/>
    <n v="461"/>
    <n v="1.72"/>
    <n v="0.28100000000000003"/>
    <n v="33322"/>
    <n v="81.3"/>
    <n v="74.2"/>
    <n v="7109"/>
    <n v="80.099999999999994"/>
    <n v="21.64"/>
    <n v="0"/>
    <n v="0.14746424361985805"/>
    <n v="0.78433323023681545"/>
    <n v="6.8202526143326447E-2"/>
    <n v="0.8525357563801419"/>
  </r>
  <r>
    <x v="18"/>
    <x v="1"/>
    <x v="15"/>
    <x v="0"/>
    <x v="0"/>
    <n v="6460"/>
    <n v="89337"/>
    <n v="59558"/>
    <n v="155355"/>
    <n v="4.16"/>
    <n v="50087"/>
    <n v="22.6"/>
    <n v="477"/>
    <n v="1.59"/>
    <n v="0.25600000000000001"/>
    <n v="34583"/>
    <n v="81.2"/>
    <n v="70.5"/>
    <n v="6986"/>
    <n v="83.4"/>
    <n v="25.73"/>
    <n v="0"/>
    <n v="4.1582182742750474E-2"/>
    <n v="0.57505069035434975"/>
    <n v="0.38336712690289981"/>
    <n v="0.9584178172572495"/>
  </r>
  <r>
    <x v="18"/>
    <x v="1"/>
    <x v="15"/>
    <x v="1"/>
    <x v="0"/>
    <n v="73568"/>
    <n v="480205"/>
    <n v="65483"/>
    <n v="619256"/>
    <n v="11.88"/>
    <n v="50087"/>
    <n v="22.6"/>
    <n v="477"/>
    <n v="1.59"/>
    <n v="0.25600000000000001"/>
    <n v="34583"/>
    <n v="81.2"/>
    <n v="70.5"/>
    <n v="6986"/>
    <n v="83.4"/>
    <n v="22.27"/>
    <n v="0"/>
    <n v="0.11880062526644877"/>
    <n v="0.7754547392354697"/>
    <n v="0.10574463549808157"/>
    <n v="0.88119937473355126"/>
  </r>
  <r>
    <x v="18"/>
    <x v="1"/>
    <x v="15"/>
    <x v="2"/>
    <x v="0"/>
    <n v="43923"/>
    <n v="194172"/>
    <n v="16885"/>
    <n v="254980"/>
    <n v="17.23"/>
    <n v="50087"/>
    <n v="22.6"/>
    <n v="477"/>
    <n v="1.59"/>
    <n v="0.25600000000000001"/>
    <n v="34583"/>
    <n v="81.2"/>
    <n v="70.5"/>
    <n v="6986"/>
    <n v="83.4"/>
    <n v="24.49"/>
    <n v="0"/>
    <n v="0.17226056945642795"/>
    <n v="0.76151855047454697"/>
    <n v="6.6220880069025018E-2"/>
    <n v="0.82773943054357202"/>
  </r>
  <r>
    <x v="19"/>
    <x v="1"/>
    <x v="0"/>
    <x v="0"/>
    <x v="0"/>
    <n v="5"/>
    <n v="27387"/>
    <n v="18258"/>
    <n v="45650"/>
    <n v="0.01"/>
    <n v="109"/>
    <n v="2.9"/>
    <n v="121"/>
    <n v="1.56"/>
    <n v="0.13200000000000001"/>
    <n v="52754"/>
    <n v="85.1"/>
    <n v="19.5"/>
    <n v="0"/>
    <n v="64.5"/>
    <n v="0"/>
    <n v="0"/>
    <n v="1.095290251916758E-4"/>
    <n v="0.59993428258488501"/>
    <n v="0.39995618838992331"/>
    <n v="0.99989047097480832"/>
  </r>
  <r>
    <x v="19"/>
    <x v="1"/>
    <x v="0"/>
    <x v="1"/>
    <x v="0"/>
    <n v="54"/>
    <n v="157706"/>
    <n v="21505"/>
    <n v="179265"/>
    <n v="0.03"/>
    <n v="109"/>
    <n v="2.9"/>
    <n v="121"/>
    <n v="1.56"/>
    <n v="0.13200000000000001"/>
    <n v="52754"/>
    <n v="85.1"/>
    <n v="19.5"/>
    <n v="0"/>
    <n v="64.5"/>
    <n v="0"/>
    <n v="0"/>
    <n v="3.0123002259225168E-4"/>
    <n v="0.87973670264691939"/>
    <n v="0.11996206733048838"/>
    <n v="0.99969876997740781"/>
  </r>
  <r>
    <x v="19"/>
    <x v="1"/>
    <x v="0"/>
    <x v="2"/>
    <x v="0"/>
    <n v="32"/>
    <n v="67925"/>
    <n v="5907"/>
    <n v="73864"/>
    <n v="0.04"/>
    <n v="109"/>
    <n v="2.9"/>
    <n v="121"/>
    <n v="1.56"/>
    <n v="0.13200000000000001"/>
    <n v="52754"/>
    <n v="85.1"/>
    <n v="19.5"/>
    <n v="0"/>
    <n v="64.5"/>
    <n v="0"/>
    <n v="0"/>
    <n v="4.3322863641286687E-4"/>
    <n v="0.91959547276074949"/>
    <n v="7.9971298602837651E-2"/>
    <n v="0.99956677136358718"/>
  </r>
  <r>
    <x v="19"/>
    <x v="1"/>
    <x v="1"/>
    <x v="0"/>
    <x v="0"/>
    <n v="29"/>
    <n v="25180"/>
    <n v="16786"/>
    <n v="41995"/>
    <n v="7.0000000000000007E-2"/>
    <n v="432"/>
    <n v="4.8"/>
    <n v="131"/>
    <n v="1.5129999999999999"/>
    <n v="0.124"/>
    <n v="51125"/>
    <n v="84.7"/>
    <n v="19.5"/>
    <n v="2235"/>
    <n v="66"/>
    <n v="300"/>
    <n v="0"/>
    <n v="6.9055839980950112E-4"/>
    <n v="0.59959518990355998"/>
    <n v="0.39971425169663055"/>
    <n v="0.99930944160019053"/>
  </r>
  <r>
    <x v="19"/>
    <x v="1"/>
    <x v="1"/>
    <x v="1"/>
    <x v="0"/>
    <n v="336"/>
    <n v="147374"/>
    <n v="20096"/>
    <n v="167806"/>
    <n v="0.2"/>
    <n v="432"/>
    <n v="4.8"/>
    <n v="131"/>
    <n v="1.5129999999999999"/>
    <n v="0.124"/>
    <n v="51125"/>
    <n v="84.7"/>
    <n v="19.5"/>
    <n v="2235"/>
    <n v="66"/>
    <n v="300"/>
    <n v="0"/>
    <n v="2.0023121938428901E-3"/>
    <n v="0.87824034897441094"/>
    <n v="0.11975733883174618"/>
    <n v="0.99799768780615716"/>
  </r>
  <r>
    <x v="19"/>
    <x v="1"/>
    <x v="1"/>
    <x v="2"/>
    <x v="0"/>
    <n v="203"/>
    <n v="64347"/>
    <n v="5595"/>
    <n v="70145"/>
    <n v="0.28999999999999998"/>
    <n v="432"/>
    <n v="4.8"/>
    <n v="131"/>
    <n v="1.5129999999999999"/>
    <n v="0.124"/>
    <n v="51125"/>
    <n v="84.7"/>
    <n v="19.5"/>
    <n v="2235"/>
    <n v="66"/>
    <n v="300"/>
    <n v="0"/>
    <n v="2.8940052747879392E-3"/>
    <n v="0.91734264737329818"/>
    <n v="7.9763347351913899E-2"/>
    <n v="0.99710599472521211"/>
  </r>
  <r>
    <x v="19"/>
    <x v="1"/>
    <x v="2"/>
    <x v="0"/>
    <x v="0"/>
    <n v="54"/>
    <n v="24205"/>
    <n v="16136"/>
    <n v="40395"/>
    <n v="0.13"/>
    <n v="720"/>
    <n v="6.9"/>
    <n v="150"/>
    <n v="1.4830000000000001"/>
    <n v="0.11700000000000001"/>
    <n v="52345"/>
    <n v="85.1"/>
    <n v="19.399999999999999"/>
    <n v="4560"/>
    <n v="68.900000000000006"/>
    <n v="228.63"/>
    <n v="0"/>
    <n v="1.336799108800594E-3"/>
    <n v="0.59920782275034035"/>
    <n v="0.39945537814085902"/>
    <n v="0.99866320089119931"/>
  </r>
  <r>
    <x v="19"/>
    <x v="1"/>
    <x v="2"/>
    <x v="1"/>
    <x v="0"/>
    <n v="614"/>
    <n v="141675"/>
    <n v="19319"/>
    <n v="161608"/>
    <n v="0.38"/>
    <n v="720"/>
    <n v="6.9"/>
    <n v="150"/>
    <n v="1.4830000000000001"/>
    <n v="0.11700000000000001"/>
    <n v="52345"/>
    <n v="85.1"/>
    <n v="19.399999999999999"/>
    <n v="4560"/>
    <n v="68.900000000000006"/>
    <n v="82.74"/>
    <n v="0"/>
    <n v="3.7993168655017077E-3"/>
    <n v="0.87665833374585411"/>
    <n v="0.11954234938864412"/>
    <n v="0.99620068313449828"/>
  </r>
  <r>
    <x v="19"/>
    <x v="1"/>
    <x v="2"/>
    <x v="2"/>
    <x v="0"/>
    <n v="372"/>
    <n v="61715"/>
    <n v="5367"/>
    <n v="67454"/>
    <n v="0.55000000000000004"/>
    <n v="720"/>
    <n v="6.9"/>
    <n v="150"/>
    <n v="1.4830000000000001"/>
    <n v="0.11700000000000001"/>
    <n v="52345"/>
    <n v="85.1"/>
    <n v="19.399999999999999"/>
    <n v="4560"/>
    <n v="68.900000000000006"/>
    <n v="83.25"/>
    <n v="0"/>
    <n v="5.5148693924748715E-3"/>
    <n v="0.91491979719512562"/>
    <n v="7.9565333412399561E-2"/>
    <n v="0.99448513060752519"/>
  </r>
  <r>
    <x v="19"/>
    <x v="1"/>
    <x v="3"/>
    <x v="0"/>
    <x v="0"/>
    <n v="131"/>
    <n v="23731"/>
    <n v="15820"/>
    <n v="39682"/>
    <n v="0.33"/>
    <n v="974"/>
    <n v="8.8000000000000007"/>
    <n v="160"/>
    <n v="1.4470000000000001"/>
    <n v="0.111"/>
    <n v="52102"/>
    <n v="85.5"/>
    <n v="19.2"/>
    <n v="4548"/>
    <n v="71.8"/>
    <n v="197.01"/>
    <n v="0"/>
    <n v="3.3012448969305984E-3"/>
    <n v="0.59802933319893148"/>
    <n v="0.3986694219041379"/>
    <n v="0.99669875510306938"/>
  </r>
  <r>
    <x v="19"/>
    <x v="1"/>
    <x v="3"/>
    <x v="1"/>
    <x v="0"/>
    <n v="1546"/>
    <n v="143390"/>
    <n v="19553"/>
    <n v="164489"/>
    <n v="0.94"/>
    <n v="974"/>
    <n v="8.8000000000000007"/>
    <n v="160"/>
    <n v="1.4470000000000001"/>
    <n v="0.111"/>
    <n v="52102"/>
    <n v="85.5"/>
    <n v="19.2"/>
    <n v="4548"/>
    <n v="71.8"/>
    <n v="151.79"/>
    <n v="0"/>
    <n v="9.398804783298579E-3"/>
    <n v="0.87173002450011849"/>
    <n v="0.11887117071658287"/>
    <n v="0.99060119521670131"/>
  </r>
  <r>
    <x v="19"/>
    <x v="1"/>
    <x v="3"/>
    <x v="2"/>
    <x v="0"/>
    <n v="909"/>
    <n v="60510"/>
    <n v="5262"/>
    <n v="66681"/>
    <n v="1.36"/>
    <n v="974"/>
    <n v="8.8000000000000007"/>
    <n v="160"/>
    <n v="1.4470000000000001"/>
    <n v="0.111"/>
    <n v="52102"/>
    <n v="85.5"/>
    <n v="19.2"/>
    <n v="4548"/>
    <n v="71.8"/>
    <n v="144.35"/>
    <n v="0"/>
    <n v="1.3632069105142395E-2"/>
    <n v="0.90745489719710259"/>
    <n v="7.8913033697754986E-2"/>
    <n v="0.98636793089485764"/>
  </r>
  <r>
    <x v="19"/>
    <x v="1"/>
    <x v="4"/>
    <x v="0"/>
    <x v="0"/>
    <n v="208"/>
    <n v="27668"/>
    <n v="18445"/>
    <n v="46321"/>
    <n v="0.45"/>
    <n v="1843"/>
    <n v="11.2"/>
    <n v="154"/>
    <n v="1.4370000000000001"/>
    <n v="0.106"/>
    <n v="50923"/>
    <n v="85.7"/>
    <n v="19.100000000000001"/>
    <n v="4539"/>
    <n v="72.900000000000006"/>
    <n v="58.78"/>
    <n v="0"/>
    <n v="4.4904039204680382E-3"/>
    <n v="0.59731007534379654"/>
    <n v="0.39819952073573539"/>
    <n v="0.99550959607953193"/>
  </r>
  <r>
    <x v="19"/>
    <x v="1"/>
    <x v="4"/>
    <x v="1"/>
    <x v="0"/>
    <n v="2394"/>
    <n v="162453"/>
    <n v="22153"/>
    <n v="187000"/>
    <n v="1.28"/>
    <n v="1843"/>
    <n v="11.2"/>
    <n v="154"/>
    <n v="1.4370000000000001"/>
    <n v="0.106"/>
    <n v="50923"/>
    <n v="85.7"/>
    <n v="19.100000000000001"/>
    <n v="4539"/>
    <n v="72.900000000000006"/>
    <n v="54.85"/>
    <n v="0"/>
    <n v="1.2802139037433154E-2"/>
    <n v="0.86873262032085563"/>
    <n v="0.11846524064171123"/>
    <n v="0.9871978609625669"/>
  </r>
  <r>
    <x v="19"/>
    <x v="1"/>
    <x v="4"/>
    <x v="2"/>
    <x v="0"/>
    <n v="1398"/>
    <n v="68033"/>
    <n v="5916"/>
    <n v="75347"/>
    <n v="1.86"/>
    <n v="1843"/>
    <n v="11.2"/>
    <n v="154"/>
    <n v="1.4370000000000001"/>
    <n v="0.106"/>
    <n v="50923"/>
    <n v="85.7"/>
    <n v="19.100000000000001"/>
    <n v="4539"/>
    <n v="72.900000000000006"/>
    <n v="53.8"/>
    <n v="0"/>
    <n v="1.8554156104423535E-2"/>
    <n v="0.90292911462964687"/>
    <n v="7.8516729265929633E-2"/>
    <n v="0.98144584389557654"/>
  </r>
  <r>
    <x v="19"/>
    <x v="1"/>
    <x v="5"/>
    <x v="0"/>
    <x v="0"/>
    <n v="451"/>
    <n v="31009"/>
    <n v="20673"/>
    <n v="52133"/>
    <n v="0.87"/>
    <n v="2970"/>
    <n v="13"/>
    <n v="177"/>
    <n v="1.43"/>
    <n v="0.10199999999999999"/>
    <n v="51149"/>
    <n v="86.1"/>
    <n v="19.2"/>
    <n v="4442"/>
    <n v="76.3"/>
    <n v="116.83"/>
    <n v="0"/>
    <n v="8.6509504536474019E-3"/>
    <n v="0.59480559338614702"/>
    <n v="0.39654345616020564"/>
    <n v="0.99134904954635261"/>
  </r>
  <r>
    <x v="19"/>
    <x v="1"/>
    <x v="5"/>
    <x v="1"/>
    <x v="0"/>
    <n v="5040"/>
    <n v="175132"/>
    <n v="23882"/>
    <n v="204054"/>
    <n v="2.4700000000000002"/>
    <n v="2970"/>
    <n v="13"/>
    <n v="177"/>
    <n v="1.43"/>
    <n v="0.10199999999999999"/>
    <n v="51149"/>
    <n v="86.1"/>
    <n v="19.2"/>
    <n v="4442"/>
    <n v="76.3"/>
    <n v="110.53"/>
    <n v="0"/>
    <n v="2.4699344291217031E-2"/>
    <n v="0.85826300881139306"/>
    <n v="0.11703764689738991"/>
    <n v="0.97530065570878299"/>
  </r>
  <r>
    <x v="19"/>
    <x v="1"/>
    <x v="5"/>
    <x v="2"/>
    <x v="0"/>
    <n v="3079"/>
    <n v="76271"/>
    <n v="6632"/>
    <n v="85982"/>
    <n v="3.58"/>
    <n v="2970"/>
    <n v="13"/>
    <n v="177"/>
    <n v="1.43"/>
    <n v="0.10199999999999999"/>
    <n v="51149"/>
    <n v="86.1"/>
    <n v="19.2"/>
    <n v="4442"/>
    <n v="76.3"/>
    <n v="120.24"/>
    <n v="0"/>
    <n v="3.5809820660138166E-2"/>
    <n v="0.88705775627456906"/>
    <n v="7.7132423065292735E-2"/>
    <n v="0.96419017933986184"/>
  </r>
  <r>
    <x v="19"/>
    <x v="1"/>
    <x v="6"/>
    <x v="0"/>
    <x v="0"/>
    <n v="663"/>
    <n v="32090"/>
    <n v="21393"/>
    <n v="54146"/>
    <n v="1.22"/>
    <n v="4094"/>
    <n v="14.3"/>
    <n v="193"/>
    <n v="1.4370000000000001"/>
    <n v="0.1"/>
    <n v="51881"/>
    <n v="86.3"/>
    <n v="18.7"/>
    <n v="4903"/>
    <n v="77.3"/>
    <n v="47.01"/>
    <n v="0"/>
    <n v="1.2244671813245669E-2"/>
    <n v="0.59265689062904003"/>
    <n v="0.39509843755771434"/>
    <n v="0.98775532818675438"/>
  </r>
  <r>
    <x v="19"/>
    <x v="1"/>
    <x v="6"/>
    <x v="1"/>
    <x v="0"/>
    <n v="7643"/>
    <n v="185429"/>
    <n v="25286"/>
    <n v="218358"/>
    <n v="3.5"/>
    <n v="4094"/>
    <n v="14.3"/>
    <n v="193"/>
    <n v="1.4370000000000001"/>
    <n v="0.1"/>
    <n v="51881"/>
    <n v="86.3"/>
    <n v="18.7"/>
    <n v="4903"/>
    <n v="77.3"/>
    <n v="51.65"/>
    <n v="0"/>
    <n v="3.5002152428580589E-2"/>
    <n v="0.84919718993579352"/>
    <n v="0.1158006576356259"/>
    <n v="0.96499784757141938"/>
  </r>
  <r>
    <x v="19"/>
    <x v="1"/>
    <x v="6"/>
    <x v="2"/>
    <x v="0"/>
    <n v="4600"/>
    <n v="79155"/>
    <n v="6883"/>
    <n v="90638"/>
    <n v="5.08"/>
    <n v="4094"/>
    <n v="14.3"/>
    <n v="193"/>
    <n v="1.4370000000000001"/>
    <n v="0.1"/>
    <n v="51881"/>
    <n v="86.3"/>
    <n v="18.7"/>
    <n v="4903"/>
    <n v="77.3"/>
    <n v="49.4"/>
    <n v="0"/>
    <n v="5.0751340497363136E-2"/>
    <n v="0.87330920805843026"/>
    <n v="7.5939451444206621E-2"/>
    <n v="0.94924865950263693"/>
  </r>
  <r>
    <x v="19"/>
    <x v="1"/>
    <x v="7"/>
    <x v="0"/>
    <x v="0"/>
    <n v="1093"/>
    <n v="32384"/>
    <n v="21590"/>
    <n v="55067"/>
    <n v="1.98"/>
    <n v="5258"/>
    <n v="15.5"/>
    <n v="229"/>
    <n v="1.4670000000000001"/>
    <n v="0.1"/>
    <n v="51106"/>
    <n v="86.5"/>
    <n v="18.5"/>
    <n v="5281"/>
    <n v="79.7"/>
    <n v="64.86"/>
    <n v="0"/>
    <n v="1.984854813227523E-2"/>
    <n v="0.58808360724208686"/>
    <n v="0.39206784462563787"/>
    <n v="0.98015145186772479"/>
  </r>
  <r>
    <x v="19"/>
    <x v="1"/>
    <x v="7"/>
    <x v="1"/>
    <x v="0"/>
    <n v="12432"/>
    <n v="182010"/>
    <n v="24820"/>
    <n v="219262"/>
    <n v="5.67"/>
    <n v="5258"/>
    <n v="15.5"/>
    <n v="229"/>
    <n v="1.4670000000000001"/>
    <n v="0.1"/>
    <n v="51106"/>
    <n v="86.5"/>
    <n v="18.5"/>
    <n v="5281"/>
    <n v="79.7"/>
    <n v="62.66"/>
    <n v="0"/>
    <n v="5.6699291258859266E-2"/>
    <n v="0.83010279939068332"/>
    <n v="0.11319790935045744"/>
    <n v="0.9433007087411408"/>
  </r>
  <r>
    <x v="19"/>
    <x v="1"/>
    <x v="7"/>
    <x v="2"/>
    <x v="0"/>
    <n v="7607"/>
    <n v="78123"/>
    <n v="6793"/>
    <n v="92523"/>
    <n v="8.2200000000000006"/>
    <n v="5258"/>
    <n v="15.5"/>
    <n v="229"/>
    <n v="1.4670000000000001"/>
    <n v="0.1"/>
    <n v="51106"/>
    <n v="86.5"/>
    <n v="18.5"/>
    <n v="5281"/>
    <n v="79.7"/>
    <n v="65.37"/>
    <n v="0"/>
    <n v="8.221739459377668E-2"/>
    <n v="0.84436302324827339"/>
    <n v="7.3419582157949914E-2"/>
    <n v="0.91778260540622325"/>
  </r>
  <r>
    <x v="19"/>
    <x v="1"/>
    <x v="8"/>
    <x v="0"/>
    <x v="0"/>
    <n v="1500"/>
    <n v="33332"/>
    <n v="22222"/>
    <n v="57054"/>
    <n v="2.63"/>
    <n v="7633"/>
    <n v="17.5"/>
    <n v="262"/>
    <n v="1.4970000000000001"/>
    <n v="0.10100000000000001"/>
    <n v="51422"/>
    <n v="87"/>
    <n v="17.7"/>
    <n v="5618"/>
    <n v="83"/>
    <n v="37.24"/>
    <n v="0"/>
    <n v="2.6290882322010725E-2"/>
    <n v="0.58421845970484099"/>
    <n v="0.38949065797314825"/>
    <n v="0.97370911767798929"/>
  </r>
  <r>
    <x v="19"/>
    <x v="1"/>
    <x v="8"/>
    <x v="1"/>
    <x v="0"/>
    <n v="16733"/>
    <n v="181347"/>
    <n v="24729"/>
    <n v="222809"/>
    <n v="7.51"/>
    <n v="7633"/>
    <n v="17.5"/>
    <n v="262"/>
    <n v="1.4970000000000001"/>
    <n v="0.10100000000000001"/>
    <n v="51422"/>
    <n v="87"/>
    <n v="17.7"/>
    <n v="5618"/>
    <n v="83"/>
    <n v="34.6"/>
    <n v="0"/>
    <n v="7.5100197927372769E-2"/>
    <n v="0.81391236440179704"/>
    <n v="0.11098743767083018"/>
    <n v="0.92489980207262723"/>
  </r>
  <r>
    <x v="19"/>
    <x v="1"/>
    <x v="8"/>
    <x v="2"/>
    <x v="0"/>
    <n v="10303"/>
    <n v="77569"/>
    <n v="6745"/>
    <n v="94617"/>
    <n v="10.89"/>
    <n v="7633"/>
    <n v="17.5"/>
    <n v="262"/>
    <n v="1.4970000000000001"/>
    <n v="0.10100000000000001"/>
    <n v="51422"/>
    <n v="87"/>
    <n v="17.7"/>
    <n v="5618"/>
    <n v="83"/>
    <n v="35.44"/>
    <n v="0"/>
    <n v="0.10889163680945285"/>
    <n v="0.81982096240633295"/>
    <n v="7.128740078421425E-2"/>
    <n v="0.8911083631905472"/>
  </r>
  <r>
    <x v="19"/>
    <x v="1"/>
    <x v="9"/>
    <x v="0"/>
    <x v="0"/>
    <n v="2120"/>
    <n v="30580"/>
    <n v="20386"/>
    <n v="53086"/>
    <n v="3.99"/>
    <n v="10289"/>
    <n v="17.7"/>
    <n v="307"/>
    <n v="1.617"/>
    <n v="0.10100000000000001"/>
    <n v="51731"/>
    <n v="88"/>
    <n v="17.100000000000001"/>
    <n v="5894"/>
    <n v="83.8"/>
    <n v="41.33"/>
    <n v="0"/>
    <n v="3.9935199487623856E-2"/>
    <n v="0.5760464152507252"/>
    <n v="0.38401838526165089"/>
    <n v="0.96006480051237608"/>
  </r>
  <r>
    <x v="19"/>
    <x v="1"/>
    <x v="9"/>
    <x v="1"/>
    <x v="0"/>
    <n v="24617"/>
    <n v="168195"/>
    <n v="22936"/>
    <n v="215748"/>
    <n v="11.41"/>
    <n v="10289"/>
    <n v="17.7"/>
    <n v="307"/>
    <n v="1.617"/>
    <n v="0.10100000000000001"/>
    <n v="51731"/>
    <n v="88"/>
    <n v="17.100000000000001"/>
    <n v="5894"/>
    <n v="83.8"/>
    <n v="47.12"/>
    <n v="0"/>
    <n v="0.1141007100876949"/>
    <n v="0.77959007731242003"/>
    <n v="0.10630921259988504"/>
    <n v="0.88589928991230504"/>
  </r>
  <r>
    <x v="19"/>
    <x v="1"/>
    <x v="9"/>
    <x v="2"/>
    <x v="0"/>
    <n v="14999"/>
    <n v="69608"/>
    <n v="6053"/>
    <n v="90660"/>
    <n v="16.54"/>
    <n v="10289"/>
    <n v="17.7"/>
    <n v="307"/>
    <n v="1.617"/>
    <n v="0.10100000000000001"/>
    <n v="51731"/>
    <n v="88"/>
    <n v="17.100000000000001"/>
    <n v="5894"/>
    <n v="83.8"/>
    <n v="45.58"/>
    <n v="0"/>
    <n v="0.16544231193470108"/>
    <n v="0.76779174939333772"/>
    <n v="6.6765938671961178E-2"/>
    <n v="0.83455768806529895"/>
  </r>
  <r>
    <x v="19"/>
    <x v="1"/>
    <x v="10"/>
    <x v="0"/>
    <x v="0"/>
    <n v="3595"/>
    <n v="23507"/>
    <n v="15672"/>
    <n v="42774"/>
    <n v="8.4"/>
    <n v="14330"/>
    <n v="18.8"/>
    <n v="347"/>
    <n v="1.7569999999999999"/>
    <n v="0.114"/>
    <n v="53986"/>
    <n v="88.7"/>
    <n v="16.100000000000001"/>
    <n v="5725"/>
    <n v="89.3"/>
    <n v="69.58"/>
    <n v="0"/>
    <n v="8.4046383316968246E-2"/>
    <n v="0.54956281853462385"/>
    <n v="0.36639079814840791"/>
    <n v="0.91595361668303177"/>
  </r>
  <r>
    <x v="19"/>
    <x v="1"/>
    <x v="10"/>
    <x v="1"/>
    <x v="0"/>
    <n v="41275"/>
    <n v="114957"/>
    <n v="15676"/>
    <n v="171908"/>
    <n v="24.01"/>
    <n v="14330"/>
    <n v="18.8"/>
    <n v="347"/>
    <n v="1.7569999999999999"/>
    <n v="0.114"/>
    <n v="53986"/>
    <n v="88.7"/>
    <n v="16.100000000000001"/>
    <n v="5725"/>
    <n v="89.3"/>
    <n v="67.67"/>
    <n v="0"/>
    <n v="0.24009935546920447"/>
    <n v="0.6687123345045024"/>
    <n v="9.1188310026293129E-2"/>
    <n v="0.75990064453079553"/>
  </r>
  <r>
    <x v="19"/>
    <x v="1"/>
    <x v="10"/>
    <x v="2"/>
    <x v="0"/>
    <n v="24658"/>
    <n v="42475"/>
    <n v="3694"/>
    <n v="70827"/>
    <n v="34.81"/>
    <n v="14330"/>
    <n v="18.8"/>
    <n v="347"/>
    <n v="1.7569999999999999"/>
    <n v="0.114"/>
    <n v="53986"/>
    <n v="88.7"/>
    <n v="16.100000000000001"/>
    <n v="5725"/>
    <n v="89.3"/>
    <n v="64.400000000000006"/>
    <n v="0"/>
    <n v="0.34814406935208325"/>
    <n v="0.59970067911954483"/>
    <n v="5.215525152837195E-2"/>
    <n v="0.6518559306479168"/>
  </r>
  <r>
    <x v="19"/>
    <x v="1"/>
    <x v="11"/>
    <x v="0"/>
    <x v="0"/>
    <n v="6335"/>
    <n v="23368"/>
    <n v="15579"/>
    <n v="45282"/>
    <n v="13.99"/>
    <n v="15476"/>
    <n v="20.7"/>
    <n v="378"/>
    <n v="1.9830000000000001"/>
    <n v="0.14000000000000001"/>
    <n v="54611"/>
    <n v="88.6"/>
    <n v="15.5"/>
    <n v="5412"/>
    <n v="89.8"/>
    <n v="76.22"/>
    <n v="0"/>
    <n v="0.13990106444061659"/>
    <n v="0.51605494456958612"/>
    <n v="0.34404399098979727"/>
    <n v="0.86009893555938333"/>
  </r>
  <r>
    <x v="19"/>
    <x v="1"/>
    <x v="11"/>
    <x v="1"/>
    <x v="0"/>
    <n v="73125"/>
    <n v="96645"/>
    <n v="13179"/>
    <n v="182949"/>
    <n v="39.97"/>
    <n v="15476"/>
    <n v="20.7"/>
    <n v="378"/>
    <n v="1.9830000000000001"/>
    <n v="0.14000000000000001"/>
    <n v="54611"/>
    <n v="88.6"/>
    <n v="15.5"/>
    <n v="5412"/>
    <n v="89.8"/>
    <n v="77.17"/>
    <n v="0"/>
    <n v="0.39970155617139203"/>
    <n v="0.52826197464867253"/>
    <n v="7.2036469179935392E-2"/>
    <n v="0.60029844382860786"/>
  </r>
  <r>
    <x v="19"/>
    <x v="1"/>
    <x v="11"/>
    <x v="2"/>
    <x v="1"/>
    <n v="44384"/>
    <n v="29621"/>
    <n v="2576"/>
    <n v="76581"/>
    <n v="57.96"/>
    <n v="15476"/>
    <n v="20.7"/>
    <n v="378"/>
    <n v="1.9830000000000001"/>
    <n v="0.14000000000000001"/>
    <n v="54611"/>
    <n v="88.6"/>
    <n v="15.5"/>
    <n v="5412"/>
    <n v="89.8"/>
    <n v="80"/>
    <n v="1"/>
    <n v="0.57956934487666656"/>
    <n v="0.38679306877685066"/>
    <n v="3.3637586346482812E-2"/>
    <n v="0.42043065512333344"/>
  </r>
  <r>
    <x v="19"/>
    <x v="1"/>
    <x v="12"/>
    <x v="0"/>
    <x v="0"/>
    <n v="7293"/>
    <n v="20695"/>
    <n v="13796"/>
    <n v="41784"/>
    <n v="17.45"/>
    <n v="21283"/>
    <n v="21.9"/>
    <n v="408"/>
    <n v="2.093"/>
    <n v="0.16400000000000001"/>
    <n v="55893"/>
    <n v="88.2"/>
    <n v="14.7"/>
    <n v="5061"/>
    <n v="90.9"/>
    <n v="15.12"/>
    <n v="0"/>
    <n v="0.17454049396898336"/>
    <n v="0.49528527666092287"/>
    <n v="0.33017422937009383"/>
    <n v="0.8254595060310167"/>
  </r>
  <r>
    <x v="19"/>
    <x v="1"/>
    <x v="12"/>
    <x v="1"/>
    <x v="1"/>
    <n v="82922"/>
    <n v="73352"/>
    <n v="10003"/>
    <n v="166277"/>
    <n v="49.87"/>
    <n v="21283"/>
    <n v="21.9"/>
    <n v="408"/>
    <n v="2.093"/>
    <n v="0.16400000000000001"/>
    <n v="55893"/>
    <n v="88.2"/>
    <n v="14.7"/>
    <n v="5061"/>
    <n v="90.9"/>
    <n v="13.4"/>
    <n v="0"/>
    <n v="0.4986979558207088"/>
    <n v="0.4411433932534265"/>
    <n v="6.0158650925864671E-2"/>
    <n v="0.50130204417929114"/>
  </r>
  <r>
    <x v="19"/>
    <x v="1"/>
    <x v="12"/>
    <x v="2"/>
    <x v="1"/>
    <n v="50761"/>
    <n v="17881"/>
    <n v="1555"/>
    <n v="70197"/>
    <n v="72.31"/>
    <n v="21283"/>
    <n v="21.9"/>
    <n v="408"/>
    <n v="2.093"/>
    <n v="0.16400000000000001"/>
    <n v="55893"/>
    <n v="88.2"/>
    <n v="14.7"/>
    <n v="5061"/>
    <n v="90.9"/>
    <n v="14.37"/>
    <n v="1"/>
    <n v="0.723122070743764"/>
    <n v="0.25472598544097325"/>
    <n v="2.215194381526276E-2"/>
    <n v="0.276877929256236"/>
  </r>
  <r>
    <x v="19"/>
    <x v="1"/>
    <x v="13"/>
    <x v="0"/>
    <x v="0"/>
    <n v="6977"/>
    <n v="21754"/>
    <n v="14503"/>
    <n v="43234"/>
    <n v="16.14"/>
    <n v="29553"/>
    <n v="25.3"/>
    <n v="438"/>
    <n v="2.097"/>
    <n v="0.16800000000000001"/>
    <n v="56992"/>
    <n v="88.4"/>
    <n v="14.1"/>
    <n v="2456"/>
    <n v="91.6"/>
    <n v="-4.33"/>
    <n v="0"/>
    <n v="0.16137761946616089"/>
    <n v="0.50316880233149841"/>
    <n v="0.33545357820234073"/>
    <n v="0.83862238053383908"/>
  </r>
  <r>
    <x v="19"/>
    <x v="1"/>
    <x v="13"/>
    <x v="1"/>
    <x v="1"/>
    <n v="84170"/>
    <n v="78590"/>
    <n v="11253"/>
    <n v="174013"/>
    <n v="48.37"/>
    <n v="29553"/>
    <n v="25.3"/>
    <n v="438"/>
    <n v="2.097"/>
    <n v="0.16800000000000001"/>
    <n v="56992"/>
    <n v="88.4"/>
    <n v="14.1"/>
    <n v="2456"/>
    <n v="91.6"/>
    <n v="1.51"/>
    <n v="0"/>
    <n v="0.48369949371598675"/>
    <n v="0.45163292397694427"/>
    <n v="6.466758230706901E-2"/>
    <n v="0.51630050628401325"/>
  </r>
  <r>
    <x v="19"/>
    <x v="1"/>
    <x v="13"/>
    <x v="2"/>
    <x v="1"/>
    <n v="51268"/>
    <n v="19214"/>
    <n v="1920"/>
    <n v="72402"/>
    <n v="70.81"/>
    <n v="29553"/>
    <n v="25.3"/>
    <n v="438"/>
    <n v="2.097"/>
    <n v="0.16800000000000001"/>
    <n v="56992"/>
    <n v="88.4"/>
    <n v="14.1"/>
    <n v="2456"/>
    <n v="91.6"/>
    <n v="1"/>
    <n v="1"/>
    <n v="0.7081019861329797"/>
    <n v="0.26537940940857985"/>
    <n v="2.6518604458440374E-2"/>
    <n v="0.29189801386702025"/>
  </r>
  <r>
    <x v="19"/>
    <x v="1"/>
    <x v="14"/>
    <x v="0"/>
    <x v="0"/>
    <n v="7746"/>
    <n v="21616"/>
    <n v="14411"/>
    <n v="43773"/>
    <n v="17.7"/>
    <n v="35576"/>
    <n v="26.7"/>
    <n v="466"/>
    <n v="2"/>
    <n v="0.155"/>
    <n v="57305"/>
    <n v="88.8"/>
    <n v="13.2"/>
    <n v="0"/>
    <n v="92.7"/>
    <n v="11.02"/>
    <n v="0"/>
    <n v="0.17695839901309027"/>
    <n v="0.49382039156557694"/>
    <n v="0.32922120942133276"/>
    <n v="0.8230416009869097"/>
  </r>
  <r>
    <x v="19"/>
    <x v="1"/>
    <x v="14"/>
    <x v="1"/>
    <x v="1"/>
    <n v="88121"/>
    <n v="75829"/>
    <n v="10340"/>
    <n v="174290"/>
    <n v="50.56"/>
    <n v="35576"/>
    <n v="26.7"/>
    <n v="466"/>
    <n v="2"/>
    <n v="0.155"/>
    <n v="57305"/>
    <n v="88.8"/>
    <n v="13.2"/>
    <n v="0"/>
    <n v="92.7"/>
    <n v="4.6900000000000004"/>
    <n v="1"/>
    <n v="0.50559986229846809"/>
    <n v="0.43507372769522062"/>
    <n v="5.9326410006311323E-2"/>
    <n v="0.49440013770153196"/>
  </r>
  <r>
    <x v="19"/>
    <x v="1"/>
    <x v="14"/>
    <x v="2"/>
    <x v="1"/>
    <n v="54057"/>
    <n v="18104"/>
    <n v="1574"/>
    <n v="73735"/>
    <n v="73.31"/>
    <n v="35576"/>
    <n v="26.7"/>
    <n v="466"/>
    <n v="2"/>
    <n v="0.155"/>
    <n v="57305"/>
    <n v="88.8"/>
    <n v="13.2"/>
    <n v="0"/>
    <n v="92.7"/>
    <n v="5.44"/>
    <n v="1"/>
    <n v="0.73312538143351191"/>
    <n v="0.24552790398047061"/>
    <n v="2.1346714586017494E-2"/>
    <n v="0.26687461856648809"/>
  </r>
  <r>
    <x v="19"/>
    <x v="1"/>
    <x v="15"/>
    <x v="0"/>
    <x v="0"/>
    <n v="8259"/>
    <n v="22172"/>
    <n v="14781"/>
    <n v="45212"/>
    <n v="18.27"/>
    <n v="45844"/>
    <n v="26.6"/>
    <n v="486"/>
    <n v="1.93"/>
    <n v="0.14099999999999999"/>
    <n v="61242"/>
    <n v="89"/>
    <n v="12.2"/>
    <n v="0"/>
    <s v="95.60199999999999"/>
    <n v="6.62"/>
    <n v="0"/>
    <n v="0.18267274174997788"/>
    <n v="0.49040077855436609"/>
    <n v="0.32692647969565602"/>
    <n v="0.81732725825002217"/>
  </r>
  <r>
    <x v="19"/>
    <x v="1"/>
    <x v="15"/>
    <x v="1"/>
    <x v="1"/>
    <n v="95051"/>
    <n v="76624"/>
    <n v="10449"/>
    <n v="182124"/>
    <n v="52.19"/>
    <n v="45844"/>
    <n v="26.6"/>
    <n v="486"/>
    <n v="1.93"/>
    <n v="0.14099999999999999"/>
    <n v="61242"/>
    <n v="89"/>
    <n v="12.2"/>
    <n v="0"/>
    <s v="95.60199999999999"/>
    <n v="7.86"/>
    <n v="1"/>
    <n v="0.52190265972634031"/>
    <n v="0.42072434165733236"/>
    <n v="5.7372998616327338E-2"/>
    <n v="0.47809734027365969"/>
  </r>
  <r>
    <x v="19"/>
    <x v="1"/>
    <x v="15"/>
    <x v="2"/>
    <x v="1"/>
    <n v="57311"/>
    <n v="16948"/>
    <n v="1474"/>
    <n v="75733"/>
    <n v="75.680000000000007"/>
    <n v="45844"/>
    <n v="26.6"/>
    <n v="486"/>
    <n v="1.93"/>
    <n v="0.14099999999999999"/>
    <n v="61242"/>
    <n v="89"/>
    <n v="12.2"/>
    <n v="0"/>
    <s v="95.60199999999999"/>
    <n v="6.02"/>
    <n v="1"/>
    <n v="0.75675068992381134"/>
    <n v="0.22378619624206092"/>
    <n v="1.9463113834127792E-2"/>
    <n v="0.24324931007618872"/>
  </r>
  <r>
    <x v="20"/>
    <x v="1"/>
    <x v="0"/>
    <x v="0"/>
    <x v="0"/>
    <n v="5"/>
    <n v="25876"/>
    <n v="17250"/>
    <n v="43131"/>
    <n v="0.01"/>
    <n v="98"/>
    <n v="2.9"/>
    <n v="130"/>
    <n v="1.4"/>
    <n v="0.158"/>
    <n v="74958"/>
    <n v="73.099999999999994"/>
    <n v="16.100000000000001"/>
    <n v="0"/>
    <n v="58.1"/>
    <n v="0"/>
    <n v="0"/>
    <n v="1.1592590016461478E-4"/>
    <n v="0.59993971853191441"/>
    <n v="0.39994435556792096"/>
    <n v="0.99988407409983537"/>
  </r>
  <r>
    <x v="20"/>
    <x v="1"/>
    <x v="0"/>
    <x v="1"/>
    <x v="0"/>
    <n v="51"/>
    <n v="150107"/>
    <n v="20469"/>
    <n v="170627"/>
    <n v="0.03"/>
    <n v="98"/>
    <n v="2.9"/>
    <n v="130"/>
    <n v="1.4"/>
    <n v="0.158"/>
    <n v="74958"/>
    <n v="73.099999999999994"/>
    <n v="16.100000000000001"/>
    <n v="0"/>
    <n v="58.1"/>
    <n v="0"/>
    <n v="0"/>
    <n v="2.9889759533954183E-4"/>
    <n v="0.87973767340456077"/>
    <n v="0.11996342900009964"/>
    <n v="0.99970110240466037"/>
  </r>
  <r>
    <x v="20"/>
    <x v="1"/>
    <x v="0"/>
    <x v="2"/>
    <x v="0"/>
    <n v="31"/>
    <n v="65942"/>
    <n v="5734"/>
    <n v="71707"/>
    <n v="0.04"/>
    <n v="98"/>
    <n v="2.9"/>
    <n v="130"/>
    <n v="1.4"/>
    <n v="0.158"/>
    <n v="74958"/>
    <n v="73.099999999999994"/>
    <n v="16.100000000000001"/>
    <n v="0"/>
    <n v="58.1"/>
    <n v="0"/>
    <n v="0"/>
    <n v="4.32314836766285E-4"/>
    <n v="0.91960338600136671"/>
    <n v="7.9964299161867036E-2"/>
    <n v="0.9995676851632338"/>
  </r>
  <r>
    <x v="20"/>
    <x v="1"/>
    <x v="1"/>
    <x v="0"/>
    <x v="0"/>
    <n v="12"/>
    <n v="25262"/>
    <n v="16842"/>
    <n v="42116"/>
    <n v="0.03"/>
    <n v="230"/>
    <n v="4.2"/>
    <n v="134"/>
    <n v="1.417"/>
    <n v="0.16200000000000001"/>
    <n v="75673"/>
    <n v="73.599999999999994"/>
    <n v="16.2"/>
    <n v="0"/>
    <n v="59.4"/>
    <n v="140"/>
    <n v="0"/>
    <n v="2.8492734352740051E-4"/>
    <n v="0.59981954601576593"/>
    <n v="0.3998955266407066"/>
    <n v="0.99971507265647253"/>
  </r>
  <r>
    <x v="20"/>
    <x v="1"/>
    <x v="1"/>
    <x v="1"/>
    <x v="0"/>
    <n v="132"/>
    <n v="145420"/>
    <n v="19830"/>
    <n v="165382"/>
    <n v="0.08"/>
    <n v="230"/>
    <n v="4.2"/>
    <n v="134"/>
    <n v="1.417"/>
    <n v="0.16200000000000001"/>
    <n v="75673"/>
    <n v="73.599999999999994"/>
    <n v="16.2"/>
    <n v="0"/>
    <n v="59.4"/>
    <n v="158.82"/>
    <n v="0"/>
    <n v="7.9815215682480564E-4"/>
    <n v="0.87929762610199413"/>
    <n v="0.11990422174118102"/>
    <n v="0.99920184784317512"/>
  </r>
  <r>
    <x v="20"/>
    <x v="1"/>
    <x v="1"/>
    <x v="2"/>
    <x v="0"/>
    <n v="80"/>
    <n v="62999"/>
    <n v="5478"/>
    <n v="68557"/>
    <n v="0.12"/>
    <n v="230"/>
    <n v="4.2"/>
    <n v="134"/>
    <n v="1.417"/>
    <n v="0.16200000000000001"/>
    <n v="75673"/>
    <n v="73.599999999999994"/>
    <n v="16.2"/>
    <n v="0"/>
    <n v="59.4"/>
    <n v="158.06"/>
    <n v="0"/>
    <n v="1.1669122044430183E-3"/>
    <n v="0.91892877459632127"/>
    <n v="7.9904313199235674E-2"/>
    <n v="0.99883308779555691"/>
  </r>
  <r>
    <x v="20"/>
    <x v="1"/>
    <x v="2"/>
    <x v="0"/>
    <x v="0"/>
    <n v="21"/>
    <n v="27242"/>
    <n v="18162"/>
    <n v="45425"/>
    <n v="0.05"/>
    <n v="361"/>
    <n v="5.9"/>
    <n v="149"/>
    <n v="1.407"/>
    <n v="0.16700000000000001"/>
    <n v="77325"/>
    <n v="73.599999999999994"/>
    <n v="15.9"/>
    <n v="0"/>
    <n v="61.1"/>
    <n v="104.94"/>
    <n v="0"/>
    <n v="4.623004953219593E-4"/>
    <n v="0.59971381397908641"/>
    <n v="0.39982388552559162"/>
    <n v="0.99953769950467808"/>
  </r>
  <r>
    <x v="20"/>
    <x v="1"/>
    <x v="2"/>
    <x v="1"/>
    <x v="0"/>
    <n v="226"/>
    <n v="152449"/>
    <n v="20789"/>
    <n v="173464"/>
    <n v="0.13"/>
    <n v="361"/>
    <n v="5.9"/>
    <n v="149"/>
    <n v="1.407"/>
    <n v="0.16700000000000001"/>
    <n v="77325"/>
    <n v="73.599999999999994"/>
    <n v="15.9"/>
    <n v="0"/>
    <n v="61.1"/>
    <n v="71.209999999999994"/>
    <n v="0"/>
    <n v="1.302863994834663E-3"/>
    <n v="0.87885094313517498"/>
    <n v="0.11984619286999032"/>
    <n v="0.9986971360051653"/>
  </r>
  <r>
    <x v="20"/>
    <x v="1"/>
    <x v="2"/>
    <x v="2"/>
    <x v="0"/>
    <n v="140"/>
    <n v="68093"/>
    <n v="5921"/>
    <n v="74154"/>
    <n v="0.19"/>
    <n v="361"/>
    <n v="5.9"/>
    <n v="149"/>
    <n v="1.407"/>
    <n v="0.16700000000000001"/>
    <n v="77325"/>
    <n v="73.599999999999994"/>
    <n v="15.9"/>
    <n v="0"/>
    <n v="61.1"/>
    <n v="112.51"/>
    <n v="0"/>
    <n v="1.8879628880438008E-3"/>
    <n v="0.91826469239690378"/>
    <n v="7.9847344715052462E-2"/>
    <n v="0.99811203711195629"/>
  </r>
  <r>
    <x v="20"/>
    <x v="1"/>
    <x v="3"/>
    <x v="0"/>
    <x v="0"/>
    <n v="25"/>
    <n v="26645"/>
    <n v="17763"/>
    <n v="44433"/>
    <n v="0.06"/>
    <n v="468"/>
    <n v="6.8"/>
    <n v="144"/>
    <n v="1.373"/>
    <n v="0.17199999999999999"/>
    <n v="79469"/>
    <n v="73.7"/>
    <n v="15.9"/>
    <n v="0"/>
    <n v="64"/>
    <n v="71"/>
    <n v="0"/>
    <n v="5.6264488105687216E-4"/>
    <n v="0.59966691423041429"/>
    <n v="0.39977044088852881"/>
    <n v="0.99943735511894305"/>
  </r>
  <r>
    <x v="20"/>
    <x v="1"/>
    <x v="3"/>
    <x v="1"/>
    <x v="0"/>
    <n v="287"/>
    <n v="157620"/>
    <n v="21494"/>
    <n v="179401"/>
    <n v="0.16"/>
    <n v="468"/>
    <n v="6.8"/>
    <n v="144"/>
    <n v="1.373"/>
    <n v="0.17199999999999999"/>
    <n v="79469"/>
    <n v="73.7"/>
    <n v="15.9"/>
    <n v="0"/>
    <n v="64"/>
    <n v="26.99"/>
    <n v="0"/>
    <n v="1.599768117234575E-3"/>
    <n v="0.87859042034325341"/>
    <n v="0.11980981153951205"/>
    <n v="0.9984002318827655"/>
  </r>
  <r>
    <x v="20"/>
    <x v="1"/>
    <x v="3"/>
    <x v="2"/>
    <x v="0"/>
    <n v="172"/>
    <n v="68096"/>
    <n v="5921"/>
    <n v="74189"/>
    <n v="0.23"/>
    <n v="468"/>
    <n v="6.8"/>
    <n v="144"/>
    <n v="1.373"/>
    <n v="0.17199999999999999"/>
    <n v="79469"/>
    <n v="73.7"/>
    <n v="15.9"/>
    <n v="0"/>
    <n v="64"/>
    <n v="22.86"/>
    <n v="0"/>
    <n v="2.3184029977489926E-3"/>
    <n v="0.91787192171346155"/>
    <n v="7.9809675288789447E-2"/>
    <n v="0.99768159700225101"/>
  </r>
  <r>
    <x v="20"/>
    <x v="1"/>
    <x v="4"/>
    <x v="0"/>
    <x v="0"/>
    <n v="121"/>
    <n v="28420"/>
    <n v="18947"/>
    <n v="47488"/>
    <n v="0.25"/>
    <n v="1271"/>
    <n v="8.1999999999999993"/>
    <n v="156"/>
    <n v="1.347"/>
    <n v="0.17699999999999999"/>
    <n v="79105"/>
    <n v="73.7"/>
    <n v="15.8"/>
    <n v="0"/>
    <n v="66.7"/>
    <n v="116.04"/>
    <n v="0"/>
    <n v="2.5480121293800541E-3"/>
    <n v="0.59846698113207553"/>
    <n v="0.39898500673854448"/>
    <n v="0.99745198787062006"/>
  </r>
  <r>
    <x v="20"/>
    <x v="1"/>
    <x v="4"/>
    <x v="1"/>
    <x v="0"/>
    <n v="1378"/>
    <n v="164924"/>
    <n v="22490"/>
    <n v="188792"/>
    <n v="0.73"/>
    <n v="1271"/>
    <n v="8.1999999999999993"/>
    <n v="156"/>
    <n v="1.347"/>
    <n v="0.17699999999999999"/>
    <n v="79105"/>
    <n v="73.7"/>
    <n v="15.8"/>
    <n v="0"/>
    <n v="66.7"/>
    <n v="300"/>
    <n v="0"/>
    <n v="7.2990380948345273E-3"/>
    <n v="0.87357515148946985"/>
    <n v="0.11912581041569557"/>
    <n v="0.99270096190516544"/>
  </r>
  <r>
    <x v="20"/>
    <x v="1"/>
    <x v="4"/>
    <x v="2"/>
    <x v="0"/>
    <n v="837"/>
    <n v="72005"/>
    <n v="6261"/>
    <n v="79103"/>
    <n v="1.06"/>
    <n v="1271"/>
    <n v="8.1999999999999993"/>
    <n v="156"/>
    <n v="1.347"/>
    <n v="0.17699999999999999"/>
    <n v="79105"/>
    <n v="73.7"/>
    <n v="15.8"/>
    <n v="0"/>
    <n v="66.7"/>
    <n v="300"/>
    <n v="0"/>
    <n v="1.0581141043955349E-2"/>
    <n v="0.91026888992832133"/>
    <n v="7.9149969027723352E-2"/>
    <n v="0.98941885895604464"/>
  </r>
  <r>
    <x v="20"/>
    <x v="1"/>
    <x v="5"/>
    <x v="0"/>
    <x v="0"/>
    <n v="201"/>
    <n v="28646"/>
    <n v="19098"/>
    <n v="47945"/>
    <n v="0.42"/>
    <n v="2022"/>
    <n v="10"/>
    <n v="175"/>
    <n v="1.343"/>
    <n v="0.17899999999999999"/>
    <n v="82996"/>
    <n v="73.5"/>
    <n v="15.9"/>
    <n v="0"/>
    <n v="67.5"/>
    <n v="66.12"/>
    <n v="0"/>
    <n v="4.1923036813014914E-3"/>
    <n v="0.597476274898321"/>
    <n v="0.39833142142037753"/>
    <n v="0.99580769631869859"/>
  </r>
  <r>
    <x v="20"/>
    <x v="1"/>
    <x v="5"/>
    <x v="1"/>
    <x v="0"/>
    <n v="2342"/>
    <n v="169677"/>
    <n v="23138"/>
    <n v="195157"/>
    <n v="1.2"/>
    <n v="2022"/>
    <n v="10"/>
    <n v="175"/>
    <n v="1.343"/>
    <n v="0.17899999999999999"/>
    <n v="82996"/>
    <n v="73.5"/>
    <n v="15.9"/>
    <n v="0"/>
    <n v="67.5"/>
    <n v="69.959999999999994"/>
    <n v="0"/>
    <n v="1.2000594393232115E-2"/>
    <n v="0.86943845211803827"/>
    <n v="0.11856095348872958"/>
    <n v="0.9879994056067678"/>
  </r>
  <r>
    <x v="20"/>
    <x v="1"/>
    <x v="5"/>
    <x v="2"/>
    <x v="0"/>
    <n v="1399"/>
    <n v="72659"/>
    <n v="6318"/>
    <n v="80376"/>
    <n v="1.74"/>
    <n v="2022"/>
    <n v="10"/>
    <n v="175"/>
    <n v="1.343"/>
    <n v="0.17899999999999999"/>
    <n v="82996"/>
    <n v="73.5"/>
    <n v="15.9"/>
    <n v="0"/>
    <n v="67.5"/>
    <n v="67.14"/>
    <n v="0"/>
    <n v="1.740569324176371E-2"/>
    <n v="0.90398875286155067"/>
    <n v="7.8605553896685582E-2"/>
    <n v="0.98259430675823622"/>
  </r>
  <r>
    <x v="20"/>
    <x v="1"/>
    <x v="6"/>
    <x v="0"/>
    <x v="0"/>
    <n v="266"/>
    <n v="29057"/>
    <n v="19371"/>
    <n v="48694"/>
    <n v="0.55000000000000004"/>
    <n v="2937"/>
    <n v="12.1"/>
    <n v="197"/>
    <n v="1.387"/>
    <n v="0.18099999999999999"/>
    <n v="82128"/>
    <n v="74.099999999999994"/>
    <n v="15.7"/>
    <n v="0"/>
    <n v="71.2"/>
    <n v="32.340000000000003"/>
    <n v="0"/>
    <n v="5.4626853411097872E-3"/>
    <n v="0.59672649607754547"/>
    <n v="0.39781081858134471"/>
    <n v="0.99453731465889017"/>
  </r>
  <r>
    <x v="20"/>
    <x v="1"/>
    <x v="6"/>
    <x v="1"/>
    <x v="0"/>
    <n v="3011"/>
    <n v="167228"/>
    <n v="22804"/>
    <n v="193043"/>
    <n v="1.56"/>
    <n v="2937"/>
    <n v="12.1"/>
    <n v="197"/>
    <n v="1.387"/>
    <n v="0.18099999999999999"/>
    <n v="82128"/>
    <n v="74.099999999999994"/>
    <n v="15.7"/>
    <n v="0"/>
    <n v="71.2"/>
    <n v="28.57"/>
    <n v="0"/>
    <n v="1.5597561165129012E-2"/>
    <n v="0.86627331734380419"/>
    <n v="0.11812912149106676"/>
    <n v="0.984402438834871"/>
  </r>
  <r>
    <x v="20"/>
    <x v="1"/>
    <x v="6"/>
    <x v="2"/>
    <x v="0"/>
    <n v="1836"/>
    <n v="73003"/>
    <n v="6348"/>
    <n v="81187"/>
    <n v="2.2599999999999998"/>
    <n v="2937"/>
    <n v="12.1"/>
    <n v="197"/>
    <n v="1.387"/>
    <n v="0.18099999999999999"/>
    <n v="82128"/>
    <n v="74.099999999999994"/>
    <n v="15.7"/>
    <n v="0"/>
    <n v="71.2"/>
    <n v="31.24"/>
    <n v="0"/>
    <n v="2.2614457979725819E-2"/>
    <n v="0.89919568403808492"/>
    <n v="7.8189857982189262E-2"/>
    <n v="0.97738554202027417"/>
  </r>
  <r>
    <x v="20"/>
    <x v="1"/>
    <x v="7"/>
    <x v="0"/>
    <x v="0"/>
    <n v="314"/>
    <n v="27889"/>
    <n v="18593"/>
    <n v="46796"/>
    <n v="0.67"/>
    <n v="3886"/>
    <n v="13.6"/>
    <n v="226"/>
    <n v="1.427"/>
    <n v="0.183"/>
    <n v="83563"/>
    <n v="74.099999999999994"/>
    <n v="15.5"/>
    <n v="0"/>
    <n v="74.5"/>
    <n v="18.05"/>
    <n v="0"/>
    <n v="6.7099752115565431E-3"/>
    <n v="0.59596974100350453"/>
    <n v="0.39732028378493889"/>
    <n v="0.99329002478844342"/>
  </r>
  <r>
    <x v="20"/>
    <x v="1"/>
    <x v="7"/>
    <x v="1"/>
    <x v="0"/>
    <n v="3582"/>
    <n v="161008"/>
    <n v="21956"/>
    <n v="186546"/>
    <n v="1.92"/>
    <n v="3886"/>
    <n v="13.6"/>
    <n v="226"/>
    <n v="1.427"/>
    <n v="0.183"/>
    <n v="83563"/>
    <n v="74.099999999999994"/>
    <n v="15.5"/>
    <n v="0"/>
    <n v="74.5"/>
    <n v="18.96"/>
    <n v="0"/>
    <n v="1.9201698240648418E-2"/>
    <n v="0.86310079015363506"/>
    <n v="0.11769751160571655"/>
    <n v="0.98079830175935157"/>
  </r>
  <r>
    <x v="20"/>
    <x v="1"/>
    <x v="7"/>
    <x v="2"/>
    <x v="0"/>
    <n v="2153"/>
    <n v="69173"/>
    <n v="6015"/>
    <n v="77341"/>
    <n v="2.78"/>
    <n v="3886"/>
    <n v="13.6"/>
    <n v="226"/>
    <n v="1.427"/>
    <n v="0.183"/>
    <n v="83563"/>
    <n v="74.099999999999994"/>
    <n v="15.5"/>
    <n v="0"/>
    <n v="74.5"/>
    <n v="17.27"/>
    <n v="0"/>
    <n v="2.7837757463699719E-2"/>
    <n v="0.89438978032350236"/>
    <n v="7.7772462212797863E-2"/>
    <n v="0.97216224253630024"/>
  </r>
  <r>
    <x v="20"/>
    <x v="1"/>
    <x v="8"/>
    <x v="0"/>
    <x v="0"/>
    <n v="471"/>
    <n v="27455"/>
    <n v="18304"/>
    <n v="46230"/>
    <n v="1.02"/>
    <n v="5609"/>
    <n v="15.4"/>
    <n v="268"/>
    <n v="1.47"/>
    <n v="0.189"/>
    <n v="83171"/>
    <n v="73.599999999999994"/>
    <n v="15.4"/>
    <n v="0"/>
    <n v="77.5"/>
    <n v="50"/>
    <n v="0"/>
    <n v="1.0188189487345879E-2"/>
    <n v="0.59387843391736972"/>
    <n v="0.39593337659528444"/>
    <n v="0.9898118105126541"/>
  </r>
  <r>
    <x v="20"/>
    <x v="1"/>
    <x v="8"/>
    <x v="1"/>
    <x v="0"/>
    <n v="5483"/>
    <n v="160987"/>
    <n v="21953"/>
    <n v="188423"/>
    <n v="2.91"/>
    <n v="5609"/>
    <n v="15.4"/>
    <n v="268"/>
    <n v="1.47"/>
    <n v="0.189"/>
    <n v="83171"/>
    <n v="73.599999999999994"/>
    <n v="15.4"/>
    <n v="0"/>
    <n v="77.5"/>
    <n v="53.07"/>
    <n v="0"/>
    <n v="2.9099419922196335E-2"/>
    <n v="0.85439144902692343"/>
    <n v="0.1165091310508802"/>
    <n v="0.97090058007780367"/>
  </r>
  <r>
    <x v="20"/>
    <x v="1"/>
    <x v="8"/>
    <x v="2"/>
    <x v="0"/>
    <n v="3295"/>
    <n v="68804"/>
    <n v="5983"/>
    <n v="78082"/>
    <n v="4.22"/>
    <n v="5609"/>
    <n v="15.4"/>
    <n v="268"/>
    <n v="1.47"/>
    <n v="0.189"/>
    <n v="83171"/>
    <n v="73.599999999999994"/>
    <n v="15.4"/>
    <n v="0"/>
    <n v="77.5"/>
    <n v="53.04"/>
    <n v="0"/>
    <n v="4.2199226454240416E-2"/>
    <n v="0.8811761993801388"/>
    <n v="7.6624574165620754E-2"/>
    <n v="0.95780077354575954"/>
  </r>
  <r>
    <x v="20"/>
    <x v="1"/>
    <x v="9"/>
    <x v="0"/>
    <x v="0"/>
    <n v="678"/>
    <n v="27316"/>
    <n v="18211"/>
    <n v="46205"/>
    <n v="1.47"/>
    <n v="6779"/>
    <n v="16"/>
    <n v="310"/>
    <n v="1.5269999999999999"/>
    <n v="0.192"/>
    <n v="83108"/>
    <n v="74"/>
    <n v="14.5"/>
    <n v="0"/>
    <n v="78.3"/>
    <n v="43.95"/>
    <n v="0"/>
    <n v="1.4673736608592143E-2"/>
    <n v="0.59119142949897197"/>
    <n v="0.39413483389243587"/>
    <n v="0.98532626339140783"/>
  </r>
  <r>
    <x v="20"/>
    <x v="1"/>
    <x v="9"/>
    <x v="1"/>
    <x v="0"/>
    <n v="7735"/>
    <n v="155643"/>
    <n v="21224"/>
    <n v="184602"/>
    <n v="4.1900000000000004"/>
    <n v="6779"/>
    <n v="16"/>
    <n v="310"/>
    <n v="1.5269999999999999"/>
    <n v="0.192"/>
    <n v="83108"/>
    <n v="74"/>
    <n v="14.5"/>
    <n v="0"/>
    <n v="78.3"/>
    <n v="41.07"/>
    <n v="0"/>
    <n v="4.1900954485866893E-2"/>
    <n v="0.84312737673481331"/>
    <n v="0.11497166877931983"/>
    <n v="0.95809904551413316"/>
  </r>
  <r>
    <x v="20"/>
    <x v="1"/>
    <x v="9"/>
    <x v="2"/>
    <x v="0"/>
    <n v="4659"/>
    <n v="66262"/>
    <n v="5762"/>
    <n v="76683"/>
    <n v="6.08"/>
    <n v="6779"/>
    <n v="16"/>
    <n v="310"/>
    <n v="1.5269999999999999"/>
    <n v="0.192"/>
    <n v="83108"/>
    <n v="74"/>
    <n v="14.5"/>
    <n v="0"/>
    <n v="78.3"/>
    <n v="41.4"/>
    <n v="0"/>
    <n v="6.0756621415437584E-2"/>
    <n v="0.86410286504179545"/>
    <n v="7.5140513542766976E-2"/>
    <n v="0.93924337858456242"/>
  </r>
  <r>
    <x v="20"/>
    <x v="1"/>
    <x v="10"/>
    <x v="0"/>
    <x v="0"/>
    <n v="1304"/>
    <n v="20696"/>
    <n v="13798"/>
    <n v="35798"/>
    <n v="3.64"/>
    <n v="9057"/>
    <n v="17"/>
    <n v="347"/>
    <n v="1.653"/>
    <n v="0.19800000000000001"/>
    <n v="87934"/>
    <n v="74.2"/>
    <n v="13.7"/>
    <n v="0"/>
    <n v="82"/>
    <n v="92.33"/>
    <n v="0"/>
    <n v="3.642661601206771E-2"/>
    <n v="0.57813285658416669"/>
    <n v="0.38544052740376555"/>
    <n v="0.96357338398793224"/>
  </r>
  <r>
    <x v="20"/>
    <x v="1"/>
    <x v="10"/>
    <x v="1"/>
    <x v="0"/>
    <n v="14913"/>
    <n v="112939"/>
    <n v="15401"/>
    <n v="143253"/>
    <n v="10.41"/>
    <n v="9057"/>
    <n v="17"/>
    <n v="347"/>
    <n v="1.653"/>
    <n v="0.19800000000000001"/>
    <n v="87934"/>
    <n v="74.2"/>
    <n v="13.7"/>
    <n v="0"/>
    <n v="82"/>
    <n v="92.8"/>
    <n v="0"/>
    <n v="0.10410253188414903"/>
    <n v="0.78838837581062871"/>
    <n v="0.10750909230522222"/>
    <n v="0.89589746811585091"/>
  </r>
  <r>
    <x v="20"/>
    <x v="1"/>
    <x v="10"/>
    <x v="2"/>
    <x v="0"/>
    <n v="8956"/>
    <n v="46346"/>
    <n v="4030"/>
    <n v="59332"/>
    <n v="15.09"/>
    <n v="9057"/>
    <n v="17"/>
    <n v="347"/>
    <n v="1.653"/>
    <n v="0.19800000000000001"/>
    <n v="87934"/>
    <n v="74.2"/>
    <n v="13.7"/>
    <n v="0"/>
    <n v="82"/>
    <n v="92.23"/>
    <n v="0"/>
    <n v="0.15094721229690555"/>
    <n v="0.7811299130317535"/>
    <n v="6.7922874671340935E-2"/>
    <n v="0.84905278770309445"/>
  </r>
  <r>
    <x v="20"/>
    <x v="1"/>
    <x v="11"/>
    <x v="0"/>
    <x v="0"/>
    <n v="2189"/>
    <n v="19672"/>
    <n v="13114"/>
    <n v="34975"/>
    <n v="6.26"/>
    <n v="12084"/>
    <n v="18.2"/>
    <n v="386"/>
    <n v="1.8169999999999999"/>
    <n v="0.20200000000000001"/>
    <n v="90562"/>
    <n v="73.599999999999994"/>
    <n v="13.1"/>
    <n v="0"/>
    <n v="84.3"/>
    <n v="67.87"/>
    <n v="0"/>
    <n v="6.2587562544674763E-2"/>
    <n v="0.56245889921372405"/>
    <n v="0.37495353824160116"/>
    <n v="0.93741243745532521"/>
  </r>
  <r>
    <x v="20"/>
    <x v="1"/>
    <x v="11"/>
    <x v="1"/>
    <x v="0"/>
    <n v="24555"/>
    <n v="99246"/>
    <n v="13534"/>
    <n v="137335"/>
    <n v="17.88"/>
    <n v="12084"/>
    <n v="18.2"/>
    <n v="386"/>
    <n v="1.8169999999999999"/>
    <n v="0.20200000000000001"/>
    <n v="90562"/>
    <n v="73.599999999999994"/>
    <n v="13.1"/>
    <n v="0"/>
    <n v="84.3"/>
    <n v="64.650000000000006"/>
    <n v="0"/>
    <n v="0.17879637383041469"/>
    <n v="0.72265627844322278"/>
    <n v="9.8547347726362547E-2"/>
    <n v="0.82120362616958531"/>
  </r>
  <r>
    <x v="20"/>
    <x v="1"/>
    <x v="11"/>
    <x v="2"/>
    <x v="0"/>
    <n v="14992"/>
    <n v="39409"/>
    <n v="3427"/>
    <n v="57828"/>
    <n v="25.93"/>
    <n v="12084"/>
    <n v="18.2"/>
    <n v="386"/>
    <n v="1.8169999999999999"/>
    <n v="0.20200000000000001"/>
    <n v="90562"/>
    <n v="73.599999999999994"/>
    <n v="13.1"/>
    <n v="0"/>
    <n v="84.3"/>
    <n v="67.400000000000006"/>
    <n v="0"/>
    <n v="0.25925157363215051"/>
    <n v="0.68148647713910215"/>
    <n v="5.9261949228747321E-2"/>
    <n v="0.74074842636784943"/>
  </r>
  <r>
    <x v="20"/>
    <x v="1"/>
    <x v="12"/>
    <x v="0"/>
    <x v="0"/>
    <n v="2725"/>
    <n v="18906"/>
    <n v="12604"/>
    <n v="34235"/>
    <n v="7.96"/>
    <n v="15350"/>
    <n v="21.1"/>
    <n v="419"/>
    <n v="1.9370000000000001"/>
    <n v="0.21099999999999999"/>
    <n v="94194"/>
    <n v="74.5"/>
    <n v="13.2"/>
    <n v="0"/>
    <n v="85.4"/>
    <n v="24.49"/>
    <n v="0"/>
    <n v="7.9596903753468673E-2"/>
    <n v="0.55224185774791879"/>
    <n v="0.36816123849861254"/>
    <n v="0.92040309624653127"/>
  </r>
  <r>
    <x v="20"/>
    <x v="1"/>
    <x v="12"/>
    <x v="1"/>
    <x v="0"/>
    <n v="30949"/>
    <n v="92534"/>
    <n v="12618"/>
    <n v="136101"/>
    <n v="22.74"/>
    <n v="15350"/>
    <n v="21.1"/>
    <n v="419"/>
    <n v="1.9370000000000001"/>
    <n v="0.21099999999999999"/>
    <n v="94194"/>
    <n v="74.5"/>
    <n v="13.2"/>
    <n v="0"/>
    <n v="85.4"/>
    <n v="26.04"/>
    <n v="0"/>
    <n v="0.22739730053416213"/>
    <n v="0.67989213892623857"/>
    <n v="9.2710560539599265E-2"/>
    <n v="0.77260269946583782"/>
  </r>
  <r>
    <x v="20"/>
    <x v="1"/>
    <x v="12"/>
    <x v="2"/>
    <x v="0"/>
    <n v="18872"/>
    <n v="35293"/>
    <n v="3069"/>
    <n v="57234"/>
    <n v="32.97"/>
    <n v="15350"/>
    <n v="21.1"/>
    <n v="419"/>
    <n v="1.9370000000000001"/>
    <n v="0.21099999999999999"/>
    <n v="94194"/>
    <n v="74.5"/>
    <n v="13.2"/>
    <n v="0"/>
    <n v="85.4"/>
    <n v="25.88"/>
    <n v="0"/>
    <n v="0.32973407415172801"/>
    <n v="0.6166439528951323"/>
    <n v="5.3621972953139745E-2"/>
    <n v="0.67026592584827205"/>
  </r>
  <r>
    <x v="20"/>
    <x v="1"/>
    <x v="13"/>
    <x v="0"/>
    <x v="0"/>
    <n v="3070"/>
    <n v="20185"/>
    <n v="13456"/>
    <n v="36711"/>
    <n v="8.36"/>
    <n v="18901"/>
    <n v="26"/>
    <n v="444"/>
    <n v="1.93"/>
    <n v="0.219"/>
    <n v="95322"/>
    <n v="74.599999999999994"/>
    <n v="13.1"/>
    <n v="0"/>
    <n v="88.4"/>
    <n v="12.66"/>
    <n v="0"/>
    <n v="8.362616109612922E-2"/>
    <n v="0.54983519925907764"/>
    <n v="0.36653863964479311"/>
    <n v="0.9163738389038707"/>
  </r>
  <r>
    <x v="20"/>
    <x v="1"/>
    <x v="13"/>
    <x v="1"/>
    <x v="0"/>
    <n v="35725"/>
    <n v="100156"/>
    <n v="13658"/>
    <n v="149539"/>
    <n v="23.89"/>
    <n v="18901"/>
    <n v="26"/>
    <n v="444"/>
    <n v="1.93"/>
    <n v="0.219"/>
    <n v="95322"/>
    <n v="74.599999999999994"/>
    <n v="13.1"/>
    <n v="0"/>
    <n v="88.4"/>
    <n v="15.43"/>
    <n v="0"/>
    <n v="0.23890088873136775"/>
    <n v="0.66976507800640639"/>
    <n v="9.1334033262225903E-2"/>
    <n v="0.76109911126863228"/>
  </r>
  <r>
    <x v="20"/>
    <x v="1"/>
    <x v="13"/>
    <x v="2"/>
    <x v="0"/>
    <n v="21298"/>
    <n v="36971"/>
    <n v="3215"/>
    <n v="61484"/>
    <n v="34.64"/>
    <n v="18901"/>
    <n v="26"/>
    <n v="444"/>
    <n v="1.93"/>
    <n v="0.219"/>
    <n v="95322"/>
    <n v="74.599999999999994"/>
    <n v="13.1"/>
    <n v="0"/>
    <n v="88.4"/>
    <n v="12.86"/>
    <n v="0"/>
    <n v="0.34639906317090624"/>
    <n v="0.60131091015548765"/>
    <n v="5.2290026673606139E-2"/>
    <n v="0.65360093682909381"/>
  </r>
  <r>
    <x v="20"/>
    <x v="1"/>
    <x v="14"/>
    <x v="0"/>
    <x v="0"/>
    <n v="3342"/>
    <n v="20731"/>
    <n v="13821"/>
    <n v="37894"/>
    <n v="8.82"/>
    <n v="23201"/>
    <n v="27.3"/>
    <n v="466"/>
    <n v="1.867"/>
    <n v="0.22700000000000001"/>
    <n v="97910"/>
    <n v="74.400000000000006"/>
    <n v="12.6"/>
    <n v="0"/>
    <n v="90.3"/>
    <n v="8.86"/>
    <n v="0"/>
    <n v="8.8193381537974347E-2"/>
    <n v="0.54707869319681213"/>
    <n v="0.36472792526521347"/>
    <n v="0.9118066184620256"/>
  </r>
  <r>
    <x v="20"/>
    <x v="1"/>
    <x v="14"/>
    <x v="1"/>
    <x v="0"/>
    <n v="38017"/>
    <n v="99303"/>
    <n v="13541"/>
    <n v="150861"/>
    <n v="25.2"/>
    <n v="23201"/>
    <n v="27.3"/>
    <n v="466"/>
    <n v="1.867"/>
    <n v="0.22700000000000001"/>
    <n v="97910"/>
    <n v="74.400000000000006"/>
    <n v="12.6"/>
    <n v="0"/>
    <n v="90.3"/>
    <n v="6.42"/>
    <n v="0"/>
    <n v="0.2520001856013151"/>
    <n v="0.65824169268399391"/>
    <n v="8.9758121714691011E-2"/>
    <n v="0.7479998143986849"/>
  </r>
  <r>
    <x v="20"/>
    <x v="1"/>
    <x v="14"/>
    <x v="2"/>
    <x v="0"/>
    <n v="22949"/>
    <n v="36668"/>
    <n v="3188"/>
    <n v="62805"/>
    <n v="36.54"/>
    <n v="23201"/>
    <n v="27.3"/>
    <n v="466"/>
    <n v="1.867"/>
    <n v="0.22700000000000001"/>
    <n v="97910"/>
    <n v="74.400000000000006"/>
    <n v="12.6"/>
    <n v="0"/>
    <n v="90.3"/>
    <n v="7.75"/>
    <n v="0"/>
    <n v="0.36540084388185656"/>
    <n v="0.58383886633229842"/>
    <n v="5.0760289785845077E-2"/>
    <n v="0.63459915611814355"/>
  </r>
  <r>
    <x v="20"/>
    <x v="1"/>
    <x v="15"/>
    <x v="0"/>
    <x v="0"/>
    <n v="3872"/>
    <n v="21231"/>
    <n v="14154"/>
    <n v="39257"/>
    <n v="9.86"/>
    <n v="28251"/>
    <n v="27.5"/>
    <n v="503"/>
    <n v="1.79"/>
    <n v="0.23200000000000001"/>
    <n v="99664"/>
    <n v="74.7"/>
    <n v="12.1"/>
    <n v="0"/>
    <n v="93.1"/>
    <n v="15.86"/>
    <n v="0"/>
    <n v="9.8632091092034538E-2"/>
    <n v="0.54082074534477931"/>
    <n v="0.36054716356318617"/>
    <n v="0.90136790890796548"/>
  </r>
  <r>
    <x v="20"/>
    <x v="1"/>
    <x v="15"/>
    <x v="1"/>
    <x v="0"/>
    <n v="43731"/>
    <n v="98079"/>
    <n v="13374"/>
    <n v="155184"/>
    <n v="28.18"/>
    <n v="28251"/>
    <n v="27.5"/>
    <n v="503"/>
    <n v="1.79"/>
    <n v="0.23200000000000001"/>
    <n v="99664"/>
    <n v="74.7"/>
    <n v="12.1"/>
    <n v="0"/>
    <n v="93.1"/>
    <n v="15.03"/>
    <n v="0"/>
    <n v="0.28180095886173834"/>
    <n v="0.63201747602845659"/>
    <n v="8.6181565109805139E-2"/>
    <n v="0.71819904113826172"/>
  </r>
  <r>
    <x v="20"/>
    <x v="1"/>
    <x v="15"/>
    <x v="2"/>
    <x v="1"/>
    <n v="26536"/>
    <n v="35333"/>
    <n v="3072"/>
    <n v="64941"/>
    <n v="40.86"/>
    <n v="28251"/>
    <n v="27.5"/>
    <n v="503"/>
    <n v="1.79"/>
    <n v="0.23200000000000001"/>
    <n v="99664"/>
    <n v="74.7"/>
    <n v="12.1"/>
    <n v="0"/>
    <n v="93.1"/>
    <n v="15.63"/>
    <n v="0"/>
    <n v="0.4086170524014105"/>
    <n v="0.54407847122772979"/>
    <n v="4.7304476370859702E-2"/>
    <n v="0.59138294759858945"/>
  </r>
  <r>
    <x v="21"/>
    <x v="4"/>
    <x v="0"/>
    <x v="0"/>
    <x v="0"/>
    <n v="5"/>
    <n v="74582"/>
    <n v="49724"/>
    <n v="124311"/>
    <n v="0"/>
    <n v="0"/>
    <n v="0"/>
    <n v="119"/>
    <n v="0.9"/>
    <n v="6.9000000000000006E-2"/>
    <n v="5170"/>
    <n v="44"/>
    <n v="68.3"/>
    <n v="0"/>
    <n v="20.8"/>
    <n v="0"/>
    <n v="0"/>
    <n v="4.0221702021542745E-5"/>
    <n v="0.59996299603414016"/>
    <n v="0.39999678226383828"/>
    <n v="0.99995977829797844"/>
  </r>
  <r>
    <x v="21"/>
    <x v="4"/>
    <x v="0"/>
    <x v="1"/>
    <x v="0"/>
    <n v="15"/>
    <n v="427070"/>
    <n v="58239"/>
    <n v="485324"/>
    <n v="0"/>
    <n v="0"/>
    <n v="0"/>
    <n v="119"/>
    <n v="0.9"/>
    <n v="6.9000000000000006E-2"/>
    <n v="5170"/>
    <n v="44"/>
    <n v="68.3"/>
    <n v="0"/>
    <n v="20.8"/>
    <n v="0"/>
    <n v="0"/>
    <n v="3.0907187775589092E-5"/>
    <n v="0.87996884555472221"/>
    <n v="0.1200002472575022"/>
    <n v="0.99996909281222446"/>
  </r>
  <r>
    <x v="21"/>
    <x v="4"/>
    <x v="0"/>
    <x v="2"/>
    <x v="0"/>
    <n v="10"/>
    <n v="184012"/>
    <n v="16002"/>
    <n v="200024"/>
    <n v="0"/>
    <n v="0"/>
    <n v="0"/>
    <n v="119"/>
    <n v="0.9"/>
    <n v="6.9000000000000006E-2"/>
    <n v="5170"/>
    <n v="44"/>
    <n v="68.3"/>
    <n v="0"/>
    <n v="20.8"/>
    <n v="0"/>
    <n v="0"/>
    <n v="4.9994000719913613E-5"/>
    <n v="0.91994960604727438"/>
    <n v="8.0000399952005766E-2"/>
    <n v="0.99995000599928019"/>
  </r>
  <r>
    <x v="21"/>
    <x v="4"/>
    <x v="1"/>
    <x v="0"/>
    <x v="0"/>
    <n v="5"/>
    <n v="85329"/>
    <n v="56890"/>
    <n v="142224"/>
    <n v="0"/>
    <n v="13"/>
    <n v="1"/>
    <n v="124"/>
    <n v="0.88300000000000001"/>
    <n v="7.2999999999999995E-2"/>
    <n v="5316"/>
    <n v="45.2"/>
    <n v="70"/>
    <n v="251"/>
    <n v="20.5"/>
    <n v="0"/>
    <n v="0"/>
    <n v="3.5155810552368095E-5"/>
    <n v="0.5999620317246035"/>
    <n v="0.4000028124648442"/>
    <n v="0.99996484418944775"/>
  </r>
  <r>
    <x v="21"/>
    <x v="4"/>
    <x v="1"/>
    <x v="1"/>
    <x v="0"/>
    <n v="30"/>
    <n v="508639"/>
    <n v="69364"/>
    <n v="578033"/>
    <n v="0.01"/>
    <n v="13"/>
    <n v="1"/>
    <n v="124"/>
    <n v="0.88300000000000001"/>
    <n v="7.2999999999999995E-2"/>
    <n v="5316"/>
    <n v="45.2"/>
    <n v="70"/>
    <n v="251"/>
    <n v="20.5"/>
    <n v="100"/>
    <n v="0"/>
    <n v="5.1900151029439498E-5"/>
    <n v="0.87994803064876914"/>
    <n v="0.12000006920020137"/>
    <n v="0.99994809984897048"/>
  </r>
  <r>
    <x v="21"/>
    <x v="4"/>
    <x v="1"/>
    <x v="2"/>
    <x v="0"/>
    <n v="16"/>
    <n v="219464"/>
    <n v="19085"/>
    <n v="238565"/>
    <n v="0.01"/>
    <n v="13"/>
    <n v="1"/>
    <n v="124"/>
    <n v="0.88300000000000001"/>
    <n v="7.2999999999999995E-2"/>
    <n v="5316"/>
    <n v="45.2"/>
    <n v="70"/>
    <n v="251"/>
    <n v="20.5"/>
    <n v="60"/>
    <n v="0"/>
    <n v="6.7067675476285284E-5"/>
    <n v="0.91993377067046722"/>
    <n v="7.9999161654056544E-2"/>
    <n v="0.99993293232452374"/>
  </r>
  <r>
    <x v="21"/>
    <x v="4"/>
    <x v="2"/>
    <x v="0"/>
    <x v="0"/>
    <n v="6"/>
    <n v="100324"/>
    <n v="66882"/>
    <n v="167212"/>
    <n v="0"/>
    <n v="24"/>
    <n v="2"/>
    <n v="129"/>
    <n v="0.87"/>
    <n v="7.6999999999999999E-2"/>
    <n v="5415"/>
    <n v="46.1"/>
    <n v="71.7"/>
    <n v="500"/>
    <n v="23.6"/>
    <n v="9.5399999999999991"/>
    <n v="0"/>
    <n v="3.5882592158457529E-5"/>
    <n v="0.59998086261751549"/>
    <n v="0.39998325479032604"/>
    <n v="0.99996411740784152"/>
  </r>
  <r>
    <x v="21"/>
    <x v="4"/>
    <x v="2"/>
    <x v="1"/>
    <x v="0"/>
    <n v="69"/>
    <n v="608769"/>
    <n v="83014"/>
    <n v="691852"/>
    <n v="0.01"/>
    <n v="24"/>
    <n v="2"/>
    <n v="129"/>
    <n v="0.87"/>
    <n v="7.6999999999999999E-2"/>
    <n v="5415"/>
    <n v="46.1"/>
    <n v="71.7"/>
    <n v="500"/>
    <n v="23.6"/>
    <n v="114.48"/>
    <n v="0"/>
    <n v="9.9732312691153596E-5"/>
    <n v="0.87991217774899833"/>
    <n v="0.1199880899383105"/>
    <n v="0.99990026768730877"/>
  </r>
  <r>
    <x v="21"/>
    <x v="4"/>
    <x v="2"/>
    <x v="2"/>
    <x v="0"/>
    <n v="41"/>
    <n v="261656"/>
    <n v="22753"/>
    <n v="284450"/>
    <n v="0.01"/>
    <n v="24"/>
    <n v="2"/>
    <n v="129"/>
    <n v="0.87"/>
    <n v="7.6999999999999999E-2"/>
    <n v="5415"/>
    <n v="46.1"/>
    <n v="71.7"/>
    <n v="500"/>
    <n v="23.6"/>
    <n v="102.48"/>
    <n v="0"/>
    <n v="1.4413780980840219E-4"/>
    <n v="0.91986640885920201"/>
    <n v="7.9989453330989627E-2"/>
    <n v="0.99985586219019162"/>
  </r>
  <r>
    <x v="21"/>
    <x v="4"/>
    <x v="3"/>
    <x v="0"/>
    <x v="0"/>
    <n v="7"/>
    <n v="120778"/>
    <n v="80518"/>
    <n v="201303"/>
    <n v="0"/>
    <n v="36"/>
    <n v="2.8"/>
    <n v="132"/>
    <n v="0.86699999999999999"/>
    <n v="8.1000000000000003E-2"/>
    <n v="5516"/>
    <n v="47"/>
    <n v="73.8"/>
    <n v="751"/>
    <n v="24.4"/>
    <n v="11.87"/>
    <n v="0"/>
    <n v="3.477345096695032E-5"/>
    <n v="0.59998112298376083"/>
    <n v="0.39998410356527225"/>
    <n v="0.99996522654903308"/>
  </r>
  <r>
    <x v="21"/>
    <x v="4"/>
    <x v="3"/>
    <x v="1"/>
    <x v="0"/>
    <n v="81"/>
    <n v="709990"/>
    <n v="96817"/>
    <n v="806888"/>
    <n v="0.01"/>
    <n v="36"/>
    <n v="2.8"/>
    <n v="132"/>
    <n v="0.86699999999999999"/>
    <n v="8.1000000000000003E-2"/>
    <n v="5516"/>
    <n v="47"/>
    <n v="73.8"/>
    <n v="751"/>
    <n v="24.4"/>
    <n v="75.44"/>
    <n v="0"/>
    <n v="1.0038567930121652E-4"/>
    <n v="0.87991146230951511"/>
    <n v="0.11998815201118371"/>
    <n v="0.99989961432069885"/>
  </r>
  <r>
    <x v="21"/>
    <x v="4"/>
    <x v="3"/>
    <x v="2"/>
    <x v="0"/>
    <n v="48"/>
    <n v="303500"/>
    <n v="26391"/>
    <n v="329939"/>
    <n v="0.01"/>
    <n v="36"/>
    <n v="2.8"/>
    <n v="132"/>
    <n v="0.86699999999999999"/>
    <n v="8.1000000000000003E-2"/>
    <n v="5516"/>
    <n v="47"/>
    <n v="73.8"/>
    <n v="751"/>
    <n v="24.4"/>
    <n v="68.69"/>
    <n v="0"/>
    <n v="1.4548143747783682E-4"/>
    <n v="0.91986700571923896"/>
    <n v="7.9987512843283148E-2"/>
    <n v="0.99985451856252205"/>
  </r>
  <r>
    <x v="21"/>
    <x v="4"/>
    <x v="4"/>
    <x v="0"/>
    <x v="0"/>
    <n v="6"/>
    <n v="95716"/>
    <n v="63811"/>
    <n v="159533"/>
    <n v="0"/>
    <n v="48"/>
    <n v="4"/>
    <n v="142"/>
    <n v="0.85699999999999998"/>
    <n v="8.5000000000000006E-2"/>
    <n v="5586"/>
    <n v="48.1"/>
    <n v="75.900000000000006"/>
    <n v="1002"/>
    <n v="26.4"/>
    <n v="6.27"/>
    <n v="0"/>
    <n v="3.7609773526480416E-5"/>
    <n v="0.5999761804767666"/>
    <n v="0.39998620974970694"/>
    <n v="0.9999623902264736"/>
  </r>
  <r>
    <x v="21"/>
    <x v="4"/>
    <x v="4"/>
    <x v="1"/>
    <x v="0"/>
    <n v="65"/>
    <n v="570301"/>
    <n v="77768"/>
    <n v="648134"/>
    <n v="0.01"/>
    <n v="48"/>
    <n v="4"/>
    <n v="142"/>
    <n v="0.85699999999999998"/>
    <n v="8.5000000000000006E-2"/>
    <n v="5586"/>
    <n v="48.1"/>
    <n v="75.900000000000006"/>
    <n v="1002"/>
    <n v="26.4"/>
    <n v="29.4"/>
    <n v="0"/>
    <n v="1.0028790342737768E-4"/>
    <n v="0.87991217865441407"/>
    <n v="0.11998753344215857"/>
    <n v="0.99989971209657269"/>
  </r>
  <r>
    <x v="21"/>
    <x v="4"/>
    <x v="4"/>
    <x v="2"/>
    <x v="0"/>
    <n v="39"/>
    <n v="247279"/>
    <n v="21503"/>
    <n v="268821"/>
    <n v="0.01"/>
    <n v="48"/>
    <n v="4"/>
    <n v="142"/>
    <n v="0.85699999999999998"/>
    <n v="8.5000000000000006E-2"/>
    <n v="5586"/>
    <n v="48.1"/>
    <n v="75.900000000000006"/>
    <n v="1002"/>
    <n v="26.4"/>
    <n v="34.58"/>
    <n v="0"/>
    <n v="1.4507795149932483E-4"/>
    <n v="0.91986489150773187"/>
    <n v="7.9990030540768767E-2"/>
    <n v="0.99985492204850068"/>
  </r>
  <r>
    <x v="21"/>
    <x v="4"/>
    <x v="5"/>
    <x v="0"/>
    <x v="0"/>
    <n v="9"/>
    <n v="74111"/>
    <n v="49408"/>
    <n v="123528"/>
    <n v="0.01"/>
    <n v="62"/>
    <n v="4.5999999999999996"/>
    <n v="153"/>
    <n v="0.86699999999999999"/>
    <n v="8.8999999999999996E-2"/>
    <n v="5869"/>
    <n v="49.1"/>
    <n v="78.599999999999994"/>
    <n v="1242"/>
    <n v="29"/>
    <n v="14.47"/>
    <n v="0"/>
    <n v="7.285797551972023E-5"/>
    <n v="0.59995304708244279"/>
    <n v="0.39997409494203745"/>
    <n v="0.99992714202448019"/>
  </r>
  <r>
    <x v="21"/>
    <x v="4"/>
    <x v="5"/>
    <x v="1"/>
    <x v="0"/>
    <n v="100"/>
    <n v="438130"/>
    <n v="59745"/>
    <n v="497975"/>
    <n v="0.02"/>
    <n v="62"/>
    <n v="4.5999999999999996"/>
    <n v="153"/>
    <n v="0.86699999999999999"/>
    <n v="8.8999999999999996E-2"/>
    <n v="5869"/>
    <n v="49.1"/>
    <n v="78.599999999999994"/>
    <n v="1242"/>
    <n v="29"/>
    <n v="13.17"/>
    <n v="0"/>
    <n v="2.0081329384005221E-4"/>
    <n v="0.87982328430142076"/>
    <n v="0.1199759024047392"/>
    <n v="0.99979918670615997"/>
  </r>
  <r>
    <x v="21"/>
    <x v="4"/>
    <x v="5"/>
    <x v="2"/>
    <x v="0"/>
    <n v="60"/>
    <n v="191086"/>
    <n v="16616"/>
    <n v="207762"/>
    <n v="0.03"/>
    <n v="62"/>
    <n v="4.5999999999999996"/>
    <n v="153"/>
    <n v="0.86699999999999999"/>
    <n v="8.8999999999999996E-2"/>
    <n v="5869"/>
    <n v="49.1"/>
    <n v="78.599999999999994"/>
    <n v="1242"/>
    <n v="29"/>
    <n v="13.53"/>
    <n v="0"/>
    <n v="2.8879198313454821E-4"/>
    <n v="0.9197350814874713"/>
    <n v="7.9976126529394218E-2"/>
    <n v="0.99971120801686553"/>
  </r>
  <r>
    <x v="21"/>
    <x v="4"/>
    <x v="6"/>
    <x v="0"/>
    <x v="0"/>
    <n v="14"/>
    <n v="78422"/>
    <n v="52281"/>
    <n v="130717"/>
    <n v="0.01"/>
    <n v="77"/>
    <n v="5.9"/>
    <n v="186"/>
    <n v="0.88300000000000001"/>
    <n v="9.2999999999999999E-2"/>
    <n v="6192"/>
    <n v="49.6"/>
    <n v="81.3"/>
    <n v="1499"/>
    <n v="30"/>
    <n v="25.99"/>
    <n v="0"/>
    <n v="1.0710160116893747E-4"/>
    <n v="0.59993726906217248"/>
    <n v="0.39995562933665857"/>
    <n v="0.99989289839883111"/>
  </r>
  <r>
    <x v="21"/>
    <x v="4"/>
    <x v="6"/>
    <x v="1"/>
    <x v="0"/>
    <n v="153"/>
    <n v="448242"/>
    <n v="61124"/>
    <n v="509519"/>
    <n v="0.03"/>
    <n v="77"/>
    <n v="5.9"/>
    <n v="186"/>
    <n v="0.88300000000000001"/>
    <n v="9.2999999999999999E-2"/>
    <n v="6192"/>
    <n v="49.6"/>
    <n v="81.3"/>
    <n v="1499"/>
    <n v="30"/>
    <n v="53"/>
    <n v="0"/>
    <n v="3.0028320828075108E-4"/>
    <n v="0.87973559376588506"/>
    <n v="0.11996412302583417"/>
    <n v="0.99969971679171921"/>
  </r>
  <r>
    <x v="21"/>
    <x v="4"/>
    <x v="6"/>
    <x v="2"/>
    <x v="0"/>
    <n v="93"/>
    <n v="196633"/>
    <n v="17098"/>
    <n v="213824"/>
    <n v="0.04"/>
    <n v="77"/>
    <n v="5.9"/>
    <n v="186"/>
    <n v="0.88300000000000001"/>
    <n v="9.2999999999999999E-2"/>
    <n v="6192"/>
    <n v="49.6"/>
    <n v="81.3"/>
    <n v="1499"/>
    <n v="30"/>
    <n v="24.67"/>
    <n v="0"/>
    <n v="4.3493714456749479E-4"/>
    <n v="0.9196021026638731"/>
    <n v="7.9962960191559407E-2"/>
    <n v="0.99956506285543245"/>
  </r>
  <r>
    <x v="21"/>
    <x v="4"/>
    <x v="7"/>
    <x v="0"/>
    <x v="0"/>
    <n v="22"/>
    <n v="76564"/>
    <n v="51042"/>
    <n v="127628"/>
    <n v="0.02"/>
    <n v="92"/>
    <n v="6.5"/>
    <n v="213"/>
    <n v="0.92700000000000005"/>
    <n v="9.5000000000000001E-2"/>
    <n v="6696"/>
    <n v="49.9"/>
    <n v="82.7"/>
    <n v="1745"/>
    <n v="31.7"/>
    <n v="54.2"/>
    <n v="0"/>
    <n v="1.7237596765600025E-4"/>
    <n v="0.59989970852790919"/>
    <n v="0.39992791550443474"/>
    <n v="0.99982762403234393"/>
  </r>
  <r>
    <x v="21"/>
    <x v="4"/>
    <x v="7"/>
    <x v="1"/>
    <x v="0"/>
    <n v="252"/>
    <n v="442709"/>
    <n v="60369"/>
    <n v="503330"/>
    <n v="0.05"/>
    <n v="92"/>
    <n v="6.5"/>
    <n v="213"/>
    <n v="0.92700000000000005"/>
    <n v="9.5000000000000001E-2"/>
    <n v="6696"/>
    <n v="49.9"/>
    <n v="82.7"/>
    <n v="1745"/>
    <n v="31.7"/>
    <n v="64.709999999999994"/>
    <n v="0"/>
    <n v="5.0066556732163787E-4"/>
    <n v="0.87956012953728169"/>
    <n v="0.11993920489539665"/>
    <n v="0.99949933443267835"/>
  </r>
  <r>
    <x v="21"/>
    <x v="4"/>
    <x v="7"/>
    <x v="2"/>
    <x v="0"/>
    <n v="157"/>
    <n v="198848"/>
    <n v="17291"/>
    <n v="216296"/>
    <n v="7.0000000000000007E-2"/>
    <n v="92"/>
    <n v="6.5"/>
    <n v="213"/>
    <n v="0.92700000000000005"/>
    <n v="9.5000000000000001E-2"/>
    <n v="6696"/>
    <n v="49.9"/>
    <n v="82.7"/>
    <n v="1745"/>
    <n v="31.7"/>
    <n v="59.08"/>
    <n v="0"/>
    <n v="7.2585715870843658E-4"/>
    <n v="0.91933276620926874"/>
    <n v="7.994137663202279E-2"/>
    <n v="0.99927414284129157"/>
  </r>
  <r>
    <x v="21"/>
    <x v="4"/>
    <x v="8"/>
    <x v="0"/>
    <x v="0"/>
    <n v="25"/>
    <n v="85724"/>
    <n v="57149"/>
    <n v="142898"/>
    <n v="0.02"/>
    <n v="107"/>
    <n v="8.1"/>
    <n v="251"/>
    <n v="0.97"/>
    <n v="9.6000000000000002E-2"/>
    <n v="7199"/>
    <n v="50.7"/>
    <n v="84.9"/>
    <n v="2004"/>
    <n v="34.700000000000003"/>
    <n v="40.57"/>
    <n v="0"/>
    <n v="1.7494996431020727E-4"/>
    <n v="0.59989642962112832"/>
    <n v="0.39992862041456145"/>
    <n v="0.99982505003568978"/>
  </r>
  <r>
    <x v="21"/>
    <x v="4"/>
    <x v="8"/>
    <x v="1"/>
    <x v="0"/>
    <n v="284"/>
    <n v="498869"/>
    <n v="68028"/>
    <n v="567181"/>
    <n v="0.05"/>
    <n v="107"/>
    <n v="8.1"/>
    <n v="251"/>
    <n v="0.97"/>
    <n v="9.6000000000000002E-2"/>
    <n v="7199"/>
    <n v="50.7"/>
    <n v="84.9"/>
    <n v="2004"/>
    <n v="34.700000000000003"/>
    <n v="12.7"/>
    <n v="0"/>
    <n v="5.0072199174513955E-4"/>
    <n v="0.87955872992924655"/>
    <n v="0.11994054807900829"/>
    <n v="0.99949927800825489"/>
  </r>
  <r>
    <x v="21"/>
    <x v="4"/>
    <x v="8"/>
    <x v="2"/>
    <x v="0"/>
    <n v="169"/>
    <n v="213723"/>
    <n v="18585"/>
    <n v="232477"/>
    <n v="7.0000000000000007E-2"/>
    <n v="107"/>
    <n v="8.1"/>
    <n v="251"/>
    <n v="0.97"/>
    <n v="9.6000000000000002E-2"/>
    <n v="7199"/>
    <n v="50.7"/>
    <n v="84.9"/>
    <n v="2004"/>
    <n v="34.700000000000003"/>
    <n v="7.64"/>
    <n v="0"/>
    <n v="7.2695363412294547E-4"/>
    <n v="0.91932965411632117"/>
    <n v="7.9943392249555864E-2"/>
    <n v="0.99927304636587699"/>
  </r>
  <r>
    <x v="21"/>
    <x v="4"/>
    <x v="9"/>
    <x v="0"/>
    <x v="0"/>
    <n v="78"/>
    <n v="88552"/>
    <n v="59034"/>
    <n v="147664"/>
    <n v="0.05"/>
    <n v="293"/>
    <n v="7.8"/>
    <n v="275"/>
    <n v="1.0169999999999999"/>
    <n v="9.8000000000000004E-2"/>
    <n v="7722"/>
    <n v="51"/>
    <n v="80.599999999999994"/>
    <n v="2238"/>
    <n v="38.1"/>
    <n v="77.28"/>
    <n v="0"/>
    <n v="5.2822624336331129E-4"/>
    <n v="0.59968577310651205"/>
    <n v="0.3997860006501246"/>
    <n v="0.99947177375663665"/>
  </r>
  <r>
    <x v="21"/>
    <x v="4"/>
    <x v="9"/>
    <x v="1"/>
    <x v="0"/>
    <n v="887"/>
    <n v="519613"/>
    <n v="70856"/>
    <n v="591356"/>
    <n v="0.15"/>
    <n v="293"/>
    <n v="7.8"/>
    <n v="275"/>
    <n v="1.0169999999999999"/>
    <n v="9.8000000000000004E-2"/>
    <n v="7722"/>
    <n v="51"/>
    <n v="80.599999999999994"/>
    <n v="2238"/>
    <n v="38.1"/>
    <n v="212.32"/>
    <n v="0"/>
    <n v="1.4999425050223553E-3"/>
    <n v="0.87868052408363151"/>
    <n v="0.11981953341134613"/>
    <n v="0.99850005749497761"/>
  </r>
  <r>
    <x v="21"/>
    <x v="4"/>
    <x v="9"/>
    <x v="2"/>
    <x v="0"/>
    <n v="550"/>
    <n v="232206"/>
    <n v="20192"/>
    <n v="252948"/>
    <n v="0.22"/>
    <n v="293"/>
    <n v="7.8"/>
    <n v="275"/>
    <n v="1.0169999999999999"/>
    <n v="9.8000000000000004E-2"/>
    <n v="7722"/>
    <n v="51"/>
    <n v="80.599999999999994"/>
    <n v="2238"/>
    <n v="38.1"/>
    <n v="225.44"/>
    <n v="0"/>
    <n v="2.1743599474990907E-3"/>
    <n v="0.91799895630722517"/>
    <n v="7.9826683745275712E-2"/>
    <n v="0.99782564005250085"/>
  </r>
  <r>
    <x v="21"/>
    <x v="4"/>
    <x v="10"/>
    <x v="0"/>
    <x v="0"/>
    <n v="104"/>
    <n v="71551"/>
    <n v="47701"/>
    <n v="119356"/>
    <n v="0.09"/>
    <n v="504"/>
    <n v="11.7"/>
    <n v="322"/>
    <n v="1.077"/>
    <n v="9.9000000000000005E-2"/>
    <n v="7613"/>
    <n v="51.5"/>
    <n v="78.400000000000006"/>
    <n v="2479"/>
    <n v="40.6"/>
    <n v="67.83"/>
    <n v="0"/>
    <n v="8.7134287342069102E-4"/>
    <n v="0.59947551861657566"/>
    <n v="0.39965313851000367"/>
    <n v="0.99912865712657939"/>
  </r>
  <r>
    <x v="21"/>
    <x v="4"/>
    <x v="10"/>
    <x v="1"/>
    <x v="0"/>
    <n v="1179"/>
    <n v="413874"/>
    <n v="56437"/>
    <n v="471490"/>
    <n v="0.25"/>
    <n v="504"/>
    <n v="11.7"/>
    <n v="322"/>
    <n v="1.077"/>
    <n v="9.9000000000000005E-2"/>
    <n v="7613"/>
    <n v="51.5"/>
    <n v="78.400000000000006"/>
    <n v="2479"/>
    <n v="40.6"/>
    <n v="32.92"/>
    <n v="0"/>
    <n v="2.5005832573331355E-3"/>
    <n v="0.877800165432989"/>
    <n v="0.11969925130967783"/>
    <n v="0.99749941674266684"/>
  </r>
  <r>
    <x v="21"/>
    <x v="4"/>
    <x v="10"/>
    <x v="2"/>
    <x v="0"/>
    <n v="719"/>
    <n v="181882"/>
    <n v="15816"/>
    <n v="198417"/>
    <n v="0.36"/>
    <n v="504"/>
    <n v="11.7"/>
    <n v="322"/>
    <n v="1.077"/>
    <n v="9.9000000000000005E-2"/>
    <n v="7613"/>
    <n v="51.5"/>
    <n v="78.400000000000006"/>
    <n v="2479"/>
    <n v="40.6"/>
    <n v="30.73"/>
    <n v="0"/>
    <n v="3.6236814385864112E-3"/>
    <n v="0.91666540669398289"/>
    <n v="7.971091186743072E-2"/>
    <n v="0.99637631856141362"/>
  </r>
  <r>
    <x v="21"/>
    <x v="4"/>
    <x v="11"/>
    <x v="0"/>
    <x v="0"/>
    <n v="266"/>
    <n v="66785"/>
    <n v="44523"/>
    <n v="111574"/>
    <n v="0.24"/>
    <n v="975"/>
    <n v="16.399999999999999"/>
    <n v="350"/>
    <n v="1.1299999999999999"/>
    <n v="0.10299999999999999"/>
    <n v="7312"/>
    <n v="51.7"/>
    <n v="77.2"/>
    <n v="2732"/>
    <n v="43.6"/>
    <n v="155.77000000000001"/>
    <n v="0"/>
    <n v="2.3840679728252103E-3"/>
    <n v="0.59857135174861531"/>
    <n v="0.39904458027855955"/>
    <n v="0.99761593202717491"/>
  </r>
  <r>
    <x v="21"/>
    <x v="4"/>
    <x v="11"/>
    <x v="1"/>
    <x v="0"/>
    <n v="3033"/>
    <n v="389774"/>
    <n v="53151"/>
    <n v="445958"/>
    <n v="0.68"/>
    <n v="975"/>
    <n v="16.399999999999999"/>
    <n v="350"/>
    <n v="1.1299999999999999"/>
    <n v="0.10299999999999999"/>
    <n v="7312"/>
    <n v="51.7"/>
    <n v="77.2"/>
    <n v="2732"/>
    <n v="43.6"/>
    <n v="157.25"/>
    <n v="0"/>
    <n v="6.8010888917790467E-3"/>
    <n v="0.87401504177523448"/>
    <n v="0.11918386933298651"/>
    <n v="0.99319891110822101"/>
  </r>
  <r>
    <x v="21"/>
    <x v="4"/>
    <x v="11"/>
    <x v="2"/>
    <x v="0"/>
    <n v="1855"/>
    <n v="171333"/>
    <n v="14899"/>
    <n v="188087"/>
    <n v="0.99"/>
    <n v="975"/>
    <n v="16.399999999999999"/>
    <n v="350"/>
    <n v="1.1299999999999999"/>
    <n v="0.10299999999999999"/>
    <n v="7312"/>
    <n v="51.7"/>
    <n v="77.2"/>
    <n v="2732"/>
    <n v="43.6"/>
    <n v="158"/>
    <n v="0"/>
    <n v="9.8624572671157495E-3"/>
    <n v="0.91092419997128993"/>
    <n v="7.9213342761594363E-2"/>
    <n v="0.99013754273288423"/>
  </r>
  <r>
    <x v="21"/>
    <x v="4"/>
    <x v="12"/>
    <x v="0"/>
    <x v="0"/>
    <n v="1310"/>
    <n v="76100"/>
    <n v="50734"/>
    <n v="128144"/>
    <n v="1.02"/>
    <n v="2746"/>
    <n v="19.399999999999999"/>
    <n v="361"/>
    <n v="1.2070000000000001"/>
    <n v="0.107"/>
    <n v="7032"/>
    <n v="52.2"/>
    <n v="80.099999999999994"/>
    <n v="2988"/>
    <n v="48.8"/>
    <n v="300"/>
    <n v="0"/>
    <n v="1.0222874266450244E-2"/>
    <n v="0.59386315395180422"/>
    <n v="0.39591397178174553"/>
    <n v="0.9897771257335497"/>
  </r>
  <r>
    <x v="21"/>
    <x v="4"/>
    <x v="12"/>
    <x v="1"/>
    <x v="0"/>
    <n v="14960"/>
    <n v="437686"/>
    <n v="59685"/>
    <n v="512331"/>
    <n v="2.92"/>
    <n v="2746"/>
    <n v="19.399999999999999"/>
    <n v="361"/>
    <n v="1.2070000000000001"/>
    <n v="0.107"/>
    <n v="7032"/>
    <n v="52.2"/>
    <n v="80.099999999999994"/>
    <n v="2988"/>
    <n v="48.8"/>
    <n v="300"/>
    <n v="0"/>
    <n v="2.9199872738522557E-2"/>
    <n v="0.85430317509578768"/>
    <n v="0.11649695216568975"/>
    <n v="0.97080012726147746"/>
  </r>
  <r>
    <x v="21"/>
    <x v="4"/>
    <x v="12"/>
    <x v="2"/>
    <x v="0"/>
    <n v="8993"/>
    <n v="187135"/>
    <n v="16273"/>
    <n v="212401"/>
    <n v="4.2300000000000004"/>
    <n v="2746"/>
    <n v="19.399999999999999"/>
    <n v="361"/>
    <n v="1.2070000000000001"/>
    <n v="0.107"/>
    <n v="7032"/>
    <n v="52.2"/>
    <n v="80.099999999999994"/>
    <n v="2988"/>
    <n v="48.8"/>
    <n v="300"/>
    <n v="0"/>
    <n v="4.2339725330860022E-2"/>
    <n v="0.88104575778833438"/>
    <n v="7.6614516880805644E-2"/>
    <n v="0.95766027466914005"/>
  </r>
  <r>
    <x v="21"/>
    <x v="4"/>
    <x v="13"/>
    <x v="0"/>
    <x v="0"/>
    <n v="3983"/>
    <n v="74584"/>
    <n v="49722"/>
    <n v="128289"/>
    <n v="3.1"/>
    <n v="8246"/>
    <n v="25.3"/>
    <n v="389"/>
    <n v="1.2030000000000001"/>
    <n v="0.113"/>
    <n v="7181"/>
    <n v="52.9"/>
    <n v="82.3"/>
    <n v="3009"/>
    <n v="49.7"/>
    <n v="204.05"/>
    <n v="0"/>
    <n v="3.1047088994379878E-2"/>
    <n v="0.58137486456360254"/>
    <n v="0.38757804644201765"/>
    <n v="0.9689529110056202"/>
  </r>
  <r>
    <x v="21"/>
    <x v="4"/>
    <x v="13"/>
    <x v="1"/>
    <x v="0"/>
    <n v="45373"/>
    <n v="410220"/>
    <n v="55939"/>
    <n v="511532"/>
    <n v="8.8699999999999992"/>
    <n v="8246"/>
    <n v="25.3"/>
    <n v="389"/>
    <n v="1.2030000000000001"/>
    <n v="0.113"/>
    <n v="7181"/>
    <n v="52.9"/>
    <n v="82.3"/>
    <n v="3009"/>
    <n v="49.7"/>
    <n v="203.3"/>
    <n v="0"/>
    <n v="8.8700218168169337E-2"/>
    <n v="0.80194396440496396"/>
    <n v="0.10935581742686674"/>
    <n v="0.91129978183183069"/>
  </r>
  <r>
    <x v="21"/>
    <x v="4"/>
    <x v="13"/>
    <x v="2"/>
    <x v="0"/>
    <n v="28014"/>
    <n v="174615"/>
    <n v="15184"/>
    <n v="217813"/>
    <n v="12.86"/>
    <n v="8246"/>
    <n v="25.3"/>
    <n v="389"/>
    <n v="1.2030000000000001"/>
    <n v="0.113"/>
    <n v="7181"/>
    <n v="52.9"/>
    <n v="82.3"/>
    <n v="3009"/>
    <n v="49.7"/>
    <n v="211.51"/>
    <n v="0"/>
    <n v="0.12861491279216575"/>
    <n v="0.80167391294367185"/>
    <n v="6.9711174264162373E-2"/>
    <n v="0.87138508720783425"/>
  </r>
  <r>
    <x v="21"/>
    <x v="4"/>
    <x v="14"/>
    <x v="0"/>
    <x v="0"/>
    <n v="5740"/>
    <n v="78083"/>
    <n v="52055"/>
    <n v="135878"/>
    <n v="4.22"/>
    <n v="15198"/>
    <n v="27.7"/>
    <n v="420"/>
    <n v="1.18"/>
    <n v="0.11700000000000001"/>
    <n v="7514"/>
    <n v="53"/>
    <n v="79.8"/>
    <n v="2487"/>
    <n v="53.6"/>
    <n v="44.11"/>
    <n v="0"/>
    <n v="4.2243777506292407E-2"/>
    <n v="0.57465520540484849"/>
    <n v="0.38310101708885913"/>
    <n v="0.95775622249370762"/>
  </r>
  <r>
    <x v="21"/>
    <x v="4"/>
    <x v="14"/>
    <x v="1"/>
    <x v="0"/>
    <n v="65483"/>
    <n v="419800"/>
    <n v="57245"/>
    <n v="542528"/>
    <n v="12.07"/>
    <n v="15198"/>
    <n v="27.7"/>
    <n v="420"/>
    <n v="1.18"/>
    <n v="0.11700000000000001"/>
    <n v="7514"/>
    <n v="53"/>
    <n v="79.8"/>
    <n v="2487"/>
    <n v="53.6"/>
    <n v="44.32"/>
    <n v="0"/>
    <n v="0.12069976111832016"/>
    <n v="0.77378494750501359"/>
    <n v="0.10551529137666628"/>
    <n v="0.87930023888167985"/>
  </r>
  <r>
    <x v="21"/>
    <x v="4"/>
    <x v="14"/>
    <x v="2"/>
    <x v="0"/>
    <n v="39818"/>
    <n v="172679"/>
    <n v="15016"/>
    <n v="227513"/>
    <n v="17.5"/>
    <n v="15198"/>
    <n v="27.7"/>
    <n v="420"/>
    <n v="1.18"/>
    <n v="0.11700000000000001"/>
    <n v="7514"/>
    <n v="53"/>
    <n v="79.8"/>
    <n v="2487"/>
    <n v="53.6"/>
    <n v="42.14"/>
    <n v="0"/>
    <n v="0.17501417501417502"/>
    <n v="0.75898520084566601"/>
    <n v="6.6000624140159017E-2"/>
    <n v="0.82498582498582507"/>
  </r>
  <r>
    <x v="21"/>
    <x v="4"/>
    <x v="15"/>
    <x v="0"/>
    <x v="0"/>
    <n v="7297"/>
    <n v="81953"/>
    <n v="54636"/>
    <n v="143886"/>
    <n v="5.07"/>
    <n v="25686"/>
    <n v="38.200000000000003"/>
    <n v="446"/>
    <n v="1.1100000000000001"/>
    <n v="0.12"/>
    <n v="7908"/>
    <n v="53.7"/>
    <n v="76.900000000000006"/>
    <n v="2519"/>
    <n v="58.8"/>
    <n v="27.13"/>
    <n v="0"/>
    <n v="5.0713759504051818E-2"/>
    <n v="0.56956896431897475"/>
    <n v="0.37971727617697343"/>
    <n v="0.94928624049594812"/>
  </r>
  <r>
    <x v="21"/>
    <x v="4"/>
    <x v="15"/>
    <x v="1"/>
    <x v="0"/>
    <n v="81541"/>
    <n v="423456"/>
    <n v="57744"/>
    <n v="562741"/>
    <n v="14.49"/>
    <n v="25686"/>
    <n v="38.200000000000003"/>
    <n v="446"/>
    <n v="1.1100000000000001"/>
    <n v="0.12"/>
    <n v="7908"/>
    <n v="53.7"/>
    <n v="76.900000000000006"/>
    <n v="2519"/>
    <n v="58.8"/>
    <n v="24.52"/>
    <n v="0"/>
    <n v="0.14489969630789298"/>
    <n v="0.75248826724905415"/>
    <n v="0.10261203644305285"/>
    <n v="0.85510030369210699"/>
  </r>
  <r>
    <x v="21"/>
    <x v="4"/>
    <x v="15"/>
    <x v="2"/>
    <x v="0"/>
    <n v="48934"/>
    <n v="169252"/>
    <n v="14718"/>
    <n v="232904"/>
    <n v="21.01"/>
    <n v="25686"/>
    <n v="38.200000000000003"/>
    <n v="446"/>
    <n v="1.1100000000000001"/>
    <n v="0.12"/>
    <n v="7908"/>
    <n v="53.7"/>
    <n v="76.900000000000006"/>
    <n v="2519"/>
    <n v="58.8"/>
    <n v="22.89"/>
    <n v="0"/>
    <n v="0.2101037337272009"/>
    <n v="0.72670284752516057"/>
    <n v="6.3193418747638508E-2"/>
    <n v="0.78989626627279907"/>
  </r>
  <r>
    <x v="22"/>
    <x v="1"/>
    <x v="0"/>
    <x v="0"/>
    <x v="0"/>
    <n v="5"/>
    <n v="69083"/>
    <n v="46059"/>
    <n v="115147"/>
    <n v="0"/>
    <n v="0"/>
    <n v="0"/>
    <n v="114"/>
    <n v="1.56"/>
    <n v="0.10199999999999999"/>
    <n v="10688"/>
    <n v="70.599999999999994"/>
    <n v="51.3"/>
    <n v="0"/>
    <n v="24.7"/>
    <n v="0"/>
    <n v="0"/>
    <n v="4.3422755260666797E-5"/>
    <n v="0.59995484033452895"/>
    <n v="0.4000017369102104"/>
    <n v="0.99995657724473941"/>
  </r>
  <r>
    <x v="22"/>
    <x v="1"/>
    <x v="0"/>
    <x v="1"/>
    <x v="0"/>
    <n v="15"/>
    <n v="402048"/>
    <n v="54827"/>
    <n v="456890"/>
    <n v="0"/>
    <n v="0"/>
    <n v="0"/>
    <n v="114"/>
    <n v="1.56"/>
    <n v="0.10199999999999999"/>
    <n v="10688"/>
    <n v="70.599999999999994"/>
    <n v="51.3"/>
    <n v="0"/>
    <n v="24.7"/>
    <n v="0"/>
    <n v="0"/>
    <n v="3.2830659458512987E-5"/>
    <n v="0.87996673159841532"/>
    <n v="0.12000043774212611"/>
    <n v="0.99996716934054142"/>
  </r>
  <r>
    <x v="22"/>
    <x v="1"/>
    <x v="0"/>
    <x v="2"/>
    <x v="0"/>
    <n v="10"/>
    <n v="177904"/>
    <n v="15471"/>
    <n v="193385"/>
    <n v="0.01"/>
    <n v="0"/>
    <n v="0"/>
    <n v="114"/>
    <n v="1.56"/>
    <n v="0.10199999999999999"/>
    <n v="10688"/>
    <n v="70.599999999999994"/>
    <n v="51.3"/>
    <n v="0"/>
    <n v="24.7"/>
    <n v="0"/>
    <n v="0"/>
    <n v="5.1710318794115365E-5"/>
    <n v="0.91994725547483003"/>
    <n v="8.0001034206375887E-2"/>
    <n v="0.99994828968120597"/>
  </r>
  <r>
    <x v="22"/>
    <x v="1"/>
    <x v="1"/>
    <x v="0"/>
    <x v="0"/>
    <n v="5"/>
    <n v="73155"/>
    <n v="48774"/>
    <n v="121934"/>
    <n v="0"/>
    <n v="13"/>
    <n v="1"/>
    <n v="118"/>
    <n v="1.5329999999999999"/>
    <n v="0.10100000000000001"/>
    <n v="10943"/>
    <n v="71.099999999999994"/>
    <n v="53.3"/>
    <n v="270"/>
    <n v="26.8"/>
    <n v="0"/>
    <n v="0"/>
    <n v="4.1005790017550481E-5"/>
    <n v="0.59995571374678103"/>
    <n v="0.40000328046320138"/>
    <n v="0.99995899420998247"/>
  </r>
  <r>
    <x v="22"/>
    <x v="1"/>
    <x v="1"/>
    <x v="1"/>
    <x v="0"/>
    <n v="15"/>
    <n v="434453"/>
    <n v="59246"/>
    <n v="493714"/>
    <n v="0"/>
    <n v="13"/>
    <n v="1"/>
    <n v="118"/>
    <n v="1.5329999999999999"/>
    <n v="0.10100000000000001"/>
    <n v="10943"/>
    <n v="71.099999999999994"/>
    <n v="53.3"/>
    <n v="270"/>
    <n v="26.8"/>
    <n v="0"/>
    <n v="0"/>
    <n v="3.0381962026598394E-5"/>
    <n v="0.87996896988945017"/>
    <n v="0.12000064814852324"/>
    <n v="0.99996961803797335"/>
  </r>
  <r>
    <x v="22"/>
    <x v="1"/>
    <x v="1"/>
    <x v="2"/>
    <x v="0"/>
    <n v="10"/>
    <n v="184044"/>
    <n v="16005"/>
    <n v="200059"/>
    <n v="0"/>
    <n v="13"/>
    <n v="1"/>
    <n v="118"/>
    <n v="1.5329999999999999"/>
    <n v="0.10100000000000001"/>
    <n v="10943"/>
    <n v="71.099999999999994"/>
    <n v="53.3"/>
    <n v="270"/>
    <n v="26.8"/>
    <n v="0"/>
    <n v="0"/>
    <n v="4.9985254349966758E-5"/>
    <n v="0.91994861515852822"/>
    <n v="8.0001399587121796E-2"/>
    <n v="0.99995001474565004"/>
  </r>
  <r>
    <x v="22"/>
    <x v="1"/>
    <x v="2"/>
    <x v="0"/>
    <x v="0"/>
    <n v="5"/>
    <n v="75132"/>
    <n v="50092"/>
    <n v="125229"/>
    <n v="0"/>
    <n v="26"/>
    <n v="2.1"/>
    <n v="124"/>
    <n v="1.4870000000000001"/>
    <n v="0.10100000000000001"/>
    <n v="10924"/>
    <n v="71.900000000000006"/>
    <n v="55"/>
    <n v="541"/>
    <n v="27.8"/>
    <n v="0"/>
    <n v="0"/>
    <n v="3.9926854003465652E-5"/>
    <n v="0.59995687899767625"/>
    <n v="0.40000319414832025"/>
    <n v="0.99996007314599655"/>
  </r>
  <r>
    <x v="22"/>
    <x v="1"/>
    <x v="2"/>
    <x v="1"/>
    <x v="0"/>
    <n v="23"/>
    <n v="439735"/>
    <n v="59967"/>
    <n v="499725"/>
    <n v="0"/>
    <n v="26"/>
    <n v="2.1"/>
    <n v="124"/>
    <n v="1.4870000000000001"/>
    <n v="0.10100000000000001"/>
    <n v="10924"/>
    <n v="71.900000000000006"/>
    <n v="55"/>
    <n v="541"/>
    <n v="27.8"/>
    <n v="23.83"/>
    <n v="0"/>
    <n v="4.6025313922657462E-5"/>
    <n v="0.87995397468607739"/>
    <n v="0.12"/>
    <n v="0.99995397468607738"/>
  </r>
  <r>
    <x v="22"/>
    <x v="1"/>
    <x v="2"/>
    <x v="2"/>
    <x v="0"/>
    <n v="13"/>
    <n v="193955"/>
    <n v="16867"/>
    <n v="210835"/>
    <n v="0.01"/>
    <n v="26"/>
    <n v="2.1"/>
    <n v="124"/>
    <n v="1.4870000000000001"/>
    <n v="0.10100000000000001"/>
    <n v="10924"/>
    <n v="71.900000000000006"/>
    <n v="55"/>
    <n v="541"/>
    <n v="27.8"/>
    <n v="14.02"/>
    <n v="0"/>
    <n v="6.1659591623781636E-5"/>
    <n v="0.91993739179927436"/>
    <n v="8.000094860910191E-2"/>
    <n v="0.99993834040837626"/>
  </r>
  <r>
    <x v="22"/>
    <x v="1"/>
    <x v="3"/>
    <x v="0"/>
    <x v="0"/>
    <n v="9"/>
    <n v="75222"/>
    <n v="50152"/>
    <n v="125383"/>
    <n v="0.01"/>
    <n v="39"/>
    <n v="2.8"/>
    <n v="123"/>
    <n v="1.43"/>
    <n v="0.10100000000000001"/>
    <n v="10837"/>
    <n v="72.2"/>
    <n v="56.9"/>
    <n v="819"/>
    <n v="29.6"/>
    <n v="21.64"/>
    <n v="0"/>
    <n v="7.1780065878149351E-5"/>
    <n v="0.59993779060957231"/>
    <n v="0.39999042932454959"/>
    <n v="0.99992821993412195"/>
  </r>
  <r>
    <x v="22"/>
    <x v="1"/>
    <x v="3"/>
    <x v="1"/>
    <x v="0"/>
    <n v="51"/>
    <n v="449813"/>
    <n v="61338"/>
    <n v="511202"/>
    <n v="0.01"/>
    <n v="39"/>
    <n v="2.8"/>
    <n v="123"/>
    <n v="1.43"/>
    <n v="0.10100000000000001"/>
    <n v="10837"/>
    <n v="72.2"/>
    <n v="56.9"/>
    <n v="819"/>
    <n v="29.6"/>
    <n v="50.37"/>
    <n v="0"/>
    <n v="9.9764867899577864E-5"/>
    <n v="0.87991244165711402"/>
    <n v="0.11998779347498641"/>
    <n v="0.99990023513210047"/>
  </r>
  <r>
    <x v="22"/>
    <x v="1"/>
    <x v="3"/>
    <x v="2"/>
    <x v="0"/>
    <n v="30"/>
    <n v="193146"/>
    <n v="16795"/>
    <n v="209971"/>
    <n v="0.01"/>
    <n v="39"/>
    <n v="2.8"/>
    <n v="123"/>
    <n v="1.43"/>
    <n v="0.10100000000000001"/>
    <n v="10837"/>
    <n v="72.2"/>
    <n v="56.9"/>
    <n v="819"/>
    <n v="29.6"/>
    <n v="44.22"/>
    <n v="0"/>
    <n v="1.428768734730034E-4"/>
    <n v="0.91986988679389059"/>
    <n v="7.9987236332636408E-2"/>
    <n v="0.99985712312652697"/>
  </r>
  <r>
    <x v="22"/>
    <x v="1"/>
    <x v="4"/>
    <x v="0"/>
    <x v="0"/>
    <n v="5"/>
    <n v="78056"/>
    <n v="52038"/>
    <n v="130099"/>
    <n v="0"/>
    <n v="48"/>
    <n v="3.8"/>
    <n v="144"/>
    <n v="1.393"/>
    <n v="0.10199999999999999"/>
    <n v="10796"/>
    <n v="73.099999999999994"/>
    <n v="58.6"/>
    <n v="1067"/>
    <n v="29.8"/>
    <n v="0"/>
    <n v="0"/>
    <n v="3.843227080915303E-5"/>
    <n v="0.59997386605584979"/>
    <n v="0.39998770167334108"/>
    <n v="0.99996156772919087"/>
  </r>
  <r>
    <x v="22"/>
    <x v="1"/>
    <x v="4"/>
    <x v="1"/>
    <x v="0"/>
    <n v="52"/>
    <n v="453907"/>
    <n v="61896"/>
    <n v="515855"/>
    <n v="0.01"/>
    <n v="48"/>
    <n v="3.8"/>
    <n v="144"/>
    <n v="1.393"/>
    <n v="0.10199999999999999"/>
    <n v="10796"/>
    <n v="73.099999999999994"/>
    <n v="58.6"/>
    <n v="1067"/>
    <n v="29.8"/>
    <n v="51.35"/>
    <n v="0"/>
    <n v="1.0080352036909596E-4"/>
    <n v="0.87991199077260085"/>
    <n v="0.11998720570703007"/>
    <n v="0.99989919647963088"/>
  </r>
  <r>
    <x v="22"/>
    <x v="1"/>
    <x v="4"/>
    <x v="2"/>
    <x v="0"/>
    <n v="32"/>
    <n v="205829"/>
    <n v="17898"/>
    <n v="223759"/>
    <n v="0.01"/>
    <n v="48"/>
    <n v="3.8"/>
    <n v="144"/>
    <n v="1.393"/>
    <n v="0.10199999999999999"/>
    <n v="10796"/>
    <n v="73.099999999999994"/>
    <n v="58.6"/>
    <n v="1067"/>
    <n v="29.8"/>
    <n v="47.36"/>
    <n v="0"/>
    <n v="1.4301100737847415E-4"/>
    <n v="0.91986914492824867"/>
    <n v="7.9987844064372829E-2"/>
    <n v="0.99985698899262154"/>
  </r>
  <r>
    <x v="22"/>
    <x v="1"/>
    <x v="5"/>
    <x v="0"/>
    <x v="0"/>
    <n v="5"/>
    <n v="88113"/>
    <n v="58742"/>
    <n v="146860"/>
    <n v="0"/>
    <n v="65"/>
    <n v="5.0999999999999996"/>
    <n v="162"/>
    <n v="1.36"/>
    <n v="0.1"/>
    <n v="10985"/>
    <n v="73.099999999999994"/>
    <n v="59"/>
    <n v="1374"/>
    <n v="31.8"/>
    <n v="0"/>
    <n v="0"/>
    <n v="3.4046030232874844E-5"/>
    <n v="0.59997957238186028"/>
    <n v="0.39998638158790684"/>
    <n v="0.99996595396976717"/>
  </r>
  <r>
    <x v="22"/>
    <x v="1"/>
    <x v="5"/>
    <x v="1"/>
    <x v="0"/>
    <n v="58"/>
    <n v="511294"/>
    <n v="69722"/>
    <n v="581074"/>
    <n v="0.01"/>
    <n v="65"/>
    <n v="5.0999999999999996"/>
    <n v="162"/>
    <n v="1.36"/>
    <n v="0.1"/>
    <n v="10985"/>
    <n v="73.099999999999994"/>
    <n v="59"/>
    <n v="1374"/>
    <n v="31.8"/>
    <n v="36.11"/>
    <n v="0"/>
    <n v="9.981516984067434E-5"/>
    <n v="0.87991202497444387"/>
    <n v="0.11998815985571545"/>
    <n v="0.9999001848301593"/>
  </r>
  <r>
    <x v="22"/>
    <x v="1"/>
    <x v="5"/>
    <x v="2"/>
    <x v="0"/>
    <n v="35"/>
    <n v="224018"/>
    <n v="19480"/>
    <n v="243533"/>
    <n v="0.01"/>
    <n v="65"/>
    <n v="5.0999999999999996"/>
    <n v="162"/>
    <n v="1.36"/>
    <n v="0.1"/>
    <n v="10985"/>
    <n v="73.099999999999994"/>
    <n v="59"/>
    <n v="1374"/>
    <n v="31.8"/>
    <n v="39.119999999999997"/>
    <n v="0"/>
    <n v="1.4371768918380672E-4"/>
    <n v="0.91986712273080029"/>
    <n v="7.9989159580015845E-2"/>
    <n v="0.99985628231081614"/>
  </r>
  <r>
    <x v="22"/>
    <x v="1"/>
    <x v="6"/>
    <x v="0"/>
    <x v="0"/>
    <n v="10"/>
    <n v="85497"/>
    <n v="56998"/>
    <n v="142505"/>
    <n v="0.01"/>
    <n v="75"/>
    <n v="5.9"/>
    <n v="177"/>
    <n v="1.3069999999999999"/>
    <n v="9.5000000000000001E-2"/>
    <n v="10520"/>
    <n v="73.7"/>
    <n v="59.3"/>
    <n v="1620"/>
    <n v="35.299999999999997"/>
    <n v="3.57"/>
    <n v="0"/>
    <n v="7.0172976386793443E-5"/>
    <n v="0.59995789621416795"/>
    <n v="0.39997193080944526"/>
    <n v="0.99992982702361322"/>
  </r>
  <r>
    <x v="22"/>
    <x v="1"/>
    <x v="6"/>
    <x v="1"/>
    <x v="0"/>
    <n v="113"/>
    <n v="497189"/>
    <n v="67798"/>
    <n v="565100"/>
    <n v="0.02"/>
    <n v="75"/>
    <n v="5.9"/>
    <n v="177"/>
    <n v="1.3069999999999999"/>
    <n v="9.5000000000000001E-2"/>
    <n v="10520"/>
    <n v="73.7"/>
    <n v="59.3"/>
    <n v="1620"/>
    <n v="35.299999999999997"/>
    <n v="30.37"/>
    <n v="0"/>
    <n v="1.9996460803397629E-4"/>
    <n v="0.87982480976818267"/>
    <n v="0.1199752256237834"/>
    <n v="0.99980003539196605"/>
  </r>
  <r>
    <x v="22"/>
    <x v="1"/>
    <x v="6"/>
    <x v="2"/>
    <x v="0"/>
    <n v="69"/>
    <n v="217464"/>
    <n v="18910"/>
    <n v="236443"/>
    <n v="0.03"/>
    <n v="75"/>
    <n v="5.9"/>
    <n v="177"/>
    <n v="1.3069999999999999"/>
    <n v="9.5000000000000001E-2"/>
    <n v="10520"/>
    <n v="73.7"/>
    <n v="59.3"/>
    <n v="1620"/>
    <n v="35.299999999999997"/>
    <n v="32"/>
    <n v="0"/>
    <n v="2.9182509103674038E-4"/>
    <n v="0.91973118256831454"/>
    <n v="7.99769923406487E-2"/>
    <n v="0.99970817490896324"/>
  </r>
  <r>
    <x v="22"/>
    <x v="1"/>
    <x v="7"/>
    <x v="0"/>
    <x v="0"/>
    <n v="21"/>
    <n v="88095"/>
    <n v="58730"/>
    <n v="146846"/>
    <n v="0.01"/>
    <n v="85"/>
    <n v="7.1"/>
    <n v="202"/>
    <n v="1.2"/>
    <n v="8.8999999999999996E-2"/>
    <n v="9859"/>
    <n v="74.8"/>
    <n v="58.3"/>
    <n v="1911"/>
    <n v="37"/>
    <n v="61.34"/>
    <n v="0"/>
    <n v="1.4300695967203736E-4"/>
    <n v="0.59991419582419681"/>
    <n v="0.39994279721613119"/>
    <n v="0.99985699304032805"/>
  </r>
  <r>
    <x v="22"/>
    <x v="1"/>
    <x v="7"/>
    <x v="1"/>
    <x v="0"/>
    <n v="237"/>
    <n v="521165"/>
    <n v="71068"/>
    <n v="592470"/>
    <n v="0.04"/>
    <n v="85"/>
    <n v="7.1"/>
    <n v="202"/>
    <n v="1.2"/>
    <n v="8.8999999999999996E-2"/>
    <n v="9859"/>
    <n v="74.8"/>
    <n v="58.3"/>
    <n v="1911"/>
    <n v="37"/>
    <n v="109.73"/>
    <n v="0"/>
    <n v="4.0002025419008555E-4"/>
    <n v="0.87964791466234582"/>
    <n v="0.11995206508346413"/>
    <n v="0.99959997974580994"/>
  </r>
  <r>
    <x v="22"/>
    <x v="1"/>
    <x v="7"/>
    <x v="2"/>
    <x v="0"/>
    <n v="142"/>
    <n v="224487"/>
    <n v="19521"/>
    <n v="244150"/>
    <n v="0.06"/>
    <n v="85"/>
    <n v="7.1"/>
    <n v="202"/>
    <n v="1.2"/>
    <n v="8.8999999999999996E-2"/>
    <n v="9859"/>
    <n v="74.8"/>
    <n v="58.3"/>
    <n v="1911"/>
    <n v="37"/>
    <n v="64.33"/>
    <n v="0"/>
    <n v="5.8160966618881838E-4"/>
    <n v="0.9194634446037272"/>
    <n v="7.9954945730083965E-2"/>
    <n v="0.99941839033381119"/>
  </r>
  <r>
    <x v="22"/>
    <x v="1"/>
    <x v="8"/>
    <x v="0"/>
    <x v="0"/>
    <n v="26"/>
    <n v="62439"/>
    <n v="41626"/>
    <n v="104091"/>
    <n v="0.02"/>
    <n v="102"/>
    <n v="9.5"/>
    <n v="238"/>
    <n v="1.097"/>
    <n v="8.2000000000000003E-2"/>
    <n v="9430"/>
    <n v="75.3"/>
    <n v="58.3"/>
    <n v="2189"/>
    <n v="40.299999999999997"/>
    <n v="73.25"/>
    <n v="0"/>
    <n v="2.4978144123891593E-4"/>
    <n v="0.59985013113525665"/>
    <n v="0.39990008742350441"/>
    <n v="0.99975021855876101"/>
  </r>
  <r>
    <x v="22"/>
    <x v="1"/>
    <x v="8"/>
    <x v="1"/>
    <x v="0"/>
    <n v="299"/>
    <n v="375306"/>
    <n v="51178"/>
    <n v="426783"/>
    <n v="7.0000000000000007E-2"/>
    <n v="102"/>
    <n v="9.5"/>
    <n v="238"/>
    <n v="1.097"/>
    <n v="8.2000000000000003E-2"/>
    <n v="9430"/>
    <n v="75.3"/>
    <n v="58.3"/>
    <n v="2189"/>
    <n v="40.299999999999997"/>
    <n v="26.16"/>
    <n v="0"/>
    <n v="7.0059022969518471E-4"/>
    <n v="0.87938366804675916"/>
    <n v="0.11991574172354569"/>
    <n v="0.99929940977030485"/>
  </r>
  <r>
    <x v="22"/>
    <x v="1"/>
    <x v="8"/>
    <x v="2"/>
    <x v="0"/>
    <n v="179"/>
    <n v="161831"/>
    <n v="14072"/>
    <n v="176082"/>
    <n v="0.1"/>
    <n v="102"/>
    <n v="9.5"/>
    <n v="238"/>
    <n v="1.097"/>
    <n v="8.2000000000000003E-2"/>
    <n v="9430"/>
    <n v="75.3"/>
    <n v="58.3"/>
    <n v="2189"/>
    <n v="40.299999999999997"/>
    <n v="26.06"/>
    <n v="0"/>
    <n v="1.0165718244908623E-3"/>
    <n v="0.91906611692279738"/>
    <n v="7.9917311252711801E-2"/>
    <n v="0.99898342817550922"/>
  </r>
  <r>
    <x v="22"/>
    <x v="1"/>
    <x v="9"/>
    <x v="0"/>
    <x v="0"/>
    <n v="45"/>
    <n v="43151"/>
    <n v="28767"/>
    <n v="71963"/>
    <n v="0.06"/>
    <n v="298"/>
    <n v="9.6999999999999993"/>
    <n v="279"/>
    <n v="1.0329999999999999"/>
    <n v="7.4999999999999997E-2"/>
    <n v="9049"/>
    <n v="75.400000000000006"/>
    <n v="55.6"/>
    <n v="2425"/>
    <n v="42.7"/>
    <n v="65.099999999999994"/>
    <n v="0"/>
    <n v="6.2532134569153592E-4"/>
    <n v="0.59962758639856595"/>
    <n v="0.39974709225574251"/>
    <n v="0.99937467865430851"/>
  </r>
  <r>
    <x v="22"/>
    <x v="1"/>
    <x v="9"/>
    <x v="1"/>
    <x v="0"/>
    <n v="512"/>
    <n v="249742"/>
    <n v="34056"/>
    <n v="284310"/>
    <n v="0.18"/>
    <n v="298"/>
    <n v="9.6999999999999993"/>
    <n v="279"/>
    <n v="1.0329999999999999"/>
    <n v="7.4999999999999997E-2"/>
    <n v="9049"/>
    <n v="75.400000000000006"/>
    <n v="55.6"/>
    <n v="2425"/>
    <n v="42.7"/>
    <n v="71.239999999999995"/>
    <n v="0"/>
    <n v="1.800851183567233E-3"/>
    <n v="0.87841440680946858"/>
    <n v="0.11978474200696423"/>
    <n v="0.99819914881643279"/>
  </r>
  <r>
    <x v="22"/>
    <x v="1"/>
    <x v="9"/>
    <x v="2"/>
    <x v="0"/>
    <n v="310"/>
    <n v="108835"/>
    <n v="9464"/>
    <n v="118609"/>
    <n v="0.26"/>
    <n v="298"/>
    <n v="9.6999999999999993"/>
    <n v="279"/>
    <n v="1.0329999999999999"/>
    <n v="7.4999999999999997E-2"/>
    <n v="9049"/>
    <n v="75.400000000000006"/>
    <n v="55.6"/>
    <n v="2425"/>
    <n v="42.7"/>
    <n v="73.180000000000007"/>
    <n v="0"/>
    <n v="2.613629657108651E-3"/>
    <n v="0.91759478623038726"/>
    <n v="7.9791584112504116E-2"/>
    <n v="0.99738637034289135"/>
  </r>
  <r>
    <x v="22"/>
    <x v="1"/>
    <x v="10"/>
    <x v="0"/>
    <x v="0"/>
    <n v="108"/>
    <n v="68430"/>
    <n v="45620"/>
    <n v="114158"/>
    <n v="0.09"/>
    <n v="477"/>
    <n v="13.7"/>
    <n v="308"/>
    <n v="1.0169999999999999"/>
    <n v="7.3999999999999996E-2"/>
    <n v="9518"/>
    <n v="76.5"/>
    <n v="54.1"/>
    <n v="2697"/>
    <n v="46"/>
    <n v="72.61"/>
    <n v="0"/>
    <n v="9.4605721894216782E-4"/>
    <n v="0.59943236566863467"/>
    <n v="0.39962157711242313"/>
    <n v="0.99905394278105786"/>
  </r>
  <r>
    <x v="22"/>
    <x v="1"/>
    <x v="10"/>
    <x v="1"/>
    <x v="0"/>
    <n v="1213"/>
    <n v="394128"/>
    <n v="53745"/>
    <n v="449086"/>
    <n v="0.27"/>
    <n v="477"/>
    <n v="13.7"/>
    <n v="308"/>
    <n v="1.0169999999999999"/>
    <n v="7.3999999999999996E-2"/>
    <n v="9518"/>
    <n v="76.5"/>
    <n v="54.1"/>
    <n v="2697"/>
    <n v="46"/>
    <n v="136.91"/>
    <n v="0"/>
    <n v="2.7010416713057189E-3"/>
    <n v="0.87762254891045366"/>
    <n v="0.11967640941824061"/>
    <n v="0.99729895832869431"/>
  </r>
  <r>
    <x v="22"/>
    <x v="1"/>
    <x v="10"/>
    <x v="2"/>
    <x v="0"/>
    <n v="735"/>
    <n v="171968"/>
    <n v="14954"/>
    <n v="187657"/>
    <n v="0.39"/>
    <n v="477"/>
    <n v="13.7"/>
    <n v="308"/>
    <n v="1.0169999999999999"/>
    <n v="7.3999999999999996E-2"/>
    <n v="9518"/>
    <n v="76.5"/>
    <n v="54.1"/>
    <n v="2697"/>
    <n v="46"/>
    <n v="137.1"/>
    <n v="0"/>
    <n v="3.9167203994521921E-3"/>
    <n v="0.91639533830339392"/>
    <n v="7.9687941297153855E-2"/>
    <n v="0.99608327960054777"/>
  </r>
  <r>
    <x v="22"/>
    <x v="1"/>
    <x v="11"/>
    <x v="0"/>
    <x v="0"/>
    <n v="260"/>
    <n v="68510"/>
    <n v="45674"/>
    <n v="114444"/>
    <n v="0.23"/>
    <n v="952"/>
    <n v="21.5"/>
    <n v="340"/>
    <n v="1.0429999999999999"/>
    <n v="7.6999999999999999E-2"/>
    <n v="10026"/>
    <n v="76.3"/>
    <n v="53.8"/>
    <n v="2977"/>
    <n v="48.6"/>
    <n v="140.74"/>
    <n v="0"/>
    <n v="2.2718534829261473E-3"/>
    <n v="0.59863339275103977"/>
    <n v="0.39909475376603404"/>
    <n v="0.99772814651707376"/>
  </r>
  <r>
    <x v="22"/>
    <x v="1"/>
    <x v="11"/>
    <x v="1"/>
    <x v="0"/>
    <n v="3108"/>
    <n v="417998"/>
    <n v="57000"/>
    <n v="478106"/>
    <n v="0.65"/>
    <n v="952"/>
    <n v="21.5"/>
    <n v="340"/>
    <n v="1.0429999999999999"/>
    <n v="7.6999999999999999E-2"/>
    <n v="10026"/>
    <n v="76.3"/>
    <n v="53.8"/>
    <n v="2977"/>
    <n v="48.6"/>
    <n v="156.22"/>
    <n v="0"/>
    <n v="6.5006504833656133E-3"/>
    <n v="0.87427892559390596"/>
    <n v="0.11922042392272843"/>
    <n v="0.99349934951663443"/>
  </r>
  <r>
    <x v="22"/>
    <x v="1"/>
    <x v="11"/>
    <x v="2"/>
    <x v="0"/>
    <n v="1840"/>
    <n v="177944"/>
    <n v="15473"/>
    <n v="195257"/>
    <n v="0.94"/>
    <n v="952"/>
    <n v="21.5"/>
    <n v="340"/>
    <n v="1.0429999999999999"/>
    <n v="7.6999999999999999E-2"/>
    <n v="10026"/>
    <n v="76.3"/>
    <n v="53.8"/>
    <n v="2977"/>
    <n v="48.6"/>
    <n v="150.34"/>
    <n v="0"/>
    <n v="9.4234777754446698E-3"/>
    <n v="0.91133224417050351"/>
    <n v="7.9244278054051834E-2"/>
    <n v="0.99057652222455539"/>
  </r>
  <r>
    <x v="22"/>
    <x v="1"/>
    <x v="12"/>
    <x v="0"/>
    <x v="0"/>
    <n v="452"/>
    <n v="70795"/>
    <n v="47196"/>
    <n v="118443"/>
    <n v="0.38"/>
    <n v="3026"/>
    <n v="26.3"/>
    <n v="374"/>
    <n v="1.07"/>
    <n v="8.3000000000000004E-2"/>
    <n v="10587"/>
    <n v="76.7"/>
    <n v="55"/>
    <n v="3235"/>
    <n v="52.4"/>
    <n v="73.849999999999994"/>
    <n v="0"/>
    <n v="3.8161816232280504E-3"/>
    <n v="0.59771366817794214"/>
    <n v="0.39847015019882981"/>
    <n v="0.99618381837677195"/>
  </r>
  <r>
    <x v="22"/>
    <x v="1"/>
    <x v="12"/>
    <x v="1"/>
    <x v="0"/>
    <n v="5149"/>
    <n v="411177"/>
    <n v="56070"/>
    <n v="472396"/>
    <n v="1.0900000000000001"/>
    <n v="3026"/>
    <n v="26.3"/>
    <n v="374"/>
    <n v="1.07"/>
    <n v="8.3000000000000004E-2"/>
    <n v="10587"/>
    <n v="76.7"/>
    <n v="55"/>
    <n v="3235"/>
    <n v="52.4"/>
    <n v="65.67"/>
    <n v="0"/>
    <n v="1.089975359655882E-2"/>
    <n v="0.87040745476252979"/>
    <n v="0.11869279164091144"/>
    <n v="0.98910024640344119"/>
  </r>
  <r>
    <x v="22"/>
    <x v="1"/>
    <x v="12"/>
    <x v="2"/>
    <x v="0"/>
    <n v="3139"/>
    <n v="179836"/>
    <n v="15638"/>
    <n v="198613"/>
    <n v="1.58"/>
    <n v="3026"/>
    <n v="26.3"/>
    <n v="374"/>
    <n v="1.07"/>
    <n v="8.3000000000000004E-2"/>
    <n v="10587"/>
    <n v="76.7"/>
    <n v="55"/>
    <n v="3235"/>
    <n v="52.4"/>
    <n v="70.599999999999994"/>
    <n v="0"/>
    <n v="1.5804604935225793E-2"/>
    <n v="0.90545936066622024"/>
    <n v="7.8736034398553978E-2"/>
    <n v="0.98419539506477416"/>
  </r>
  <r>
    <x v="22"/>
    <x v="1"/>
    <x v="13"/>
    <x v="0"/>
    <x v="0"/>
    <n v="4067"/>
    <n v="104809"/>
    <n v="69873"/>
    <n v="178749"/>
    <n v="2.2799999999999998"/>
    <n v="9970"/>
    <n v="31.1"/>
    <n v="395"/>
    <n v="1.083"/>
    <n v="8.7999999999999995E-2"/>
    <n v="11100"/>
    <n v="77.5"/>
    <n v="55.5"/>
    <n v="3517"/>
    <n v="55.1"/>
    <n v="300"/>
    <n v="0"/>
    <n v="2.2752574839579522E-2"/>
    <n v="0.58634733620887391"/>
    <n v="0.3909000889515466"/>
    <n v="0.97724742516042051"/>
  </r>
  <r>
    <x v="22"/>
    <x v="1"/>
    <x v="13"/>
    <x v="1"/>
    <x v="0"/>
    <n v="46300"/>
    <n v="586080"/>
    <n v="79920"/>
    <n v="712300"/>
    <n v="6.5"/>
    <n v="9970"/>
    <n v="31.1"/>
    <n v="395"/>
    <n v="1.083"/>
    <n v="8.7999999999999995E-2"/>
    <n v="11100"/>
    <n v="77.5"/>
    <n v="55.5"/>
    <n v="3517"/>
    <n v="55.1"/>
    <n v="300"/>
    <n v="0"/>
    <n v="6.5000701951424961E-2"/>
    <n v="0.82279938228274607"/>
    <n v="0.11219991576582901"/>
    <n v="0.93499929804857507"/>
  </r>
  <r>
    <x v="22"/>
    <x v="1"/>
    <x v="13"/>
    <x v="2"/>
    <x v="0"/>
    <n v="28260"/>
    <n v="249855"/>
    <n v="21727"/>
    <n v="299842"/>
    <n v="9.42"/>
    <n v="9970"/>
    <n v="31.1"/>
    <n v="395"/>
    <n v="1.083"/>
    <n v="8.7999999999999995E-2"/>
    <n v="11100"/>
    <n v="77.5"/>
    <n v="55.5"/>
    <n v="3517"/>
    <n v="55.1"/>
    <n v="300"/>
    <n v="0"/>
    <n v="9.4249638142755179E-2"/>
    <n v="0.83328886546914704"/>
    <n v="7.2461496388097735E-2"/>
    <n v="0.90575036185724478"/>
  </r>
  <r>
    <x v="22"/>
    <x v="1"/>
    <x v="14"/>
    <x v="0"/>
    <x v="0"/>
    <n v="5567"/>
    <n v="96900"/>
    <n v="64600"/>
    <n v="167067"/>
    <n v="3.33"/>
    <n v="18314"/>
    <n v="27.7"/>
    <n v="418"/>
    <n v="1.06"/>
    <n v="9.4E-2"/>
    <n v="11175"/>
    <n v="77.7"/>
    <n v="54.4"/>
    <n v="3486"/>
    <n v="58.1"/>
    <n v="36.880000000000003"/>
    <n v="0"/>
    <n v="3.3321960650517457E-2"/>
    <n v="0.58000682360968958"/>
    <n v="0.38667121573979302"/>
    <n v="0.9666780393494826"/>
  </r>
  <r>
    <x v="22"/>
    <x v="1"/>
    <x v="14"/>
    <x v="1"/>
    <x v="0"/>
    <n v="63742"/>
    <n v="533118"/>
    <n v="72698"/>
    <n v="669558"/>
    <n v="9.52"/>
    <n v="18314"/>
    <n v="27.7"/>
    <n v="418"/>
    <n v="1.06"/>
    <n v="9.4E-2"/>
    <n v="11175"/>
    <n v="77.7"/>
    <n v="54.4"/>
    <n v="3486"/>
    <n v="58.1"/>
    <n v="37.67"/>
    <n v="0"/>
    <n v="9.5200117092171258E-2"/>
    <n v="0.79622377747708195"/>
    <n v="0.10857610543074685"/>
    <n v="0.90479988290782876"/>
  </r>
  <r>
    <x v="22"/>
    <x v="1"/>
    <x v="14"/>
    <x v="2"/>
    <x v="0"/>
    <n v="38925"/>
    <n v="223612"/>
    <n v="19445"/>
    <n v="281982"/>
    <n v="13.8"/>
    <n v="18314"/>
    <n v="27.7"/>
    <n v="418"/>
    <n v="1.06"/>
    <n v="9.4E-2"/>
    <n v="11175"/>
    <n v="77.7"/>
    <n v="54.4"/>
    <n v="3486"/>
    <n v="58.1"/>
    <n v="37.74"/>
    <n v="0"/>
    <n v="0.13804072600378747"/>
    <n v="0.7930009716932287"/>
    <n v="6.8958302302983873E-2"/>
    <n v="0.86195927399621253"/>
  </r>
  <r>
    <x v="22"/>
    <x v="1"/>
    <x v="15"/>
    <x v="0"/>
    <x v="0"/>
    <n v="6105"/>
    <n v="93067"/>
    <n v="62044"/>
    <n v="161216"/>
    <n v="3.79"/>
    <n v="27835"/>
    <n v="36.5"/>
    <n v="434"/>
    <n v="1.02"/>
    <n v="0.1"/>
    <n v="11439"/>
    <n v="77.400000000000006"/>
    <n v="53.9"/>
    <n v="3515"/>
    <n v="61"/>
    <n v="9.66"/>
    <n v="0"/>
    <n v="3.7868449781659388E-2"/>
    <n v="0.5772814112743152"/>
    <n v="0.38485013894402542"/>
    <n v="0.96213155021834063"/>
  </r>
  <r>
    <x v="22"/>
    <x v="1"/>
    <x v="15"/>
    <x v="1"/>
    <x v="0"/>
    <n v="70514"/>
    <n v="511448"/>
    <n v="69743"/>
    <n v="651705"/>
    <n v="10.82"/>
    <n v="27835"/>
    <n v="36.5"/>
    <n v="434"/>
    <n v="1.02"/>
    <n v="0.1"/>
    <n v="11439"/>
    <n v="77.400000000000006"/>
    <n v="53.9"/>
    <n v="3515"/>
    <n v="61"/>
    <n v="10.62"/>
    <n v="0"/>
    <n v="0.10819926193599864"/>
    <n v="0.78478452674139376"/>
    <n v="0.10701621132260762"/>
    <n v="0.8918007380640014"/>
  </r>
  <r>
    <x v="22"/>
    <x v="1"/>
    <x v="15"/>
    <x v="2"/>
    <x v="0"/>
    <n v="42921"/>
    <n v="212204"/>
    <n v="18452"/>
    <n v="273577"/>
    <n v="15.69"/>
    <n v="27835"/>
    <n v="36.5"/>
    <n v="434"/>
    <n v="1.02"/>
    <n v="0.1"/>
    <n v="11439"/>
    <n v="77.400000000000006"/>
    <n v="53.9"/>
    <n v="3515"/>
    <n v="61"/>
    <n v="10.27"/>
    <n v="0"/>
    <n v="0.15688818870007348"/>
    <n v="0.77566462092939104"/>
    <n v="6.7447190370535537E-2"/>
    <n v="0.84311181129992652"/>
  </r>
  <r>
    <x v="23"/>
    <x v="1"/>
    <x v="0"/>
    <x v="0"/>
    <x v="0"/>
    <n v="35"/>
    <n v="182996"/>
    <n v="122020"/>
    <n v="305051"/>
    <n v="0.01"/>
    <n v="104"/>
    <n v="3"/>
    <n v="114"/>
    <n v="1.43"/>
    <n v="0.158"/>
    <n v="38619"/>
    <n v="81"/>
    <n v="118.2"/>
    <n v="5030"/>
    <n v="54.9"/>
    <n v="0"/>
    <n v="0"/>
    <n v="1.1473491317845213E-4"/>
    <n v="0.59988657634297216"/>
    <n v="0.39999868874384936"/>
    <n v="0.99988526508682152"/>
  </r>
  <r>
    <x v="23"/>
    <x v="1"/>
    <x v="0"/>
    <x v="1"/>
    <x v="0"/>
    <n v="414"/>
    <n v="1066605"/>
    <n v="145503"/>
    <n v="1212522"/>
    <n v="0.03"/>
    <n v="104"/>
    <n v="3"/>
    <n v="114"/>
    <n v="1.43"/>
    <n v="0.158"/>
    <n v="38619"/>
    <n v="81"/>
    <n v="118.2"/>
    <n v="5030"/>
    <n v="54.9"/>
    <n v="0"/>
    <n v="0"/>
    <n v="3.4143710382162138E-4"/>
    <n v="0.87965826599434893"/>
    <n v="0.12000029690182941"/>
    <n v="0.99965856289617838"/>
  </r>
  <r>
    <x v="23"/>
    <x v="1"/>
    <x v="0"/>
    <x v="2"/>
    <x v="0"/>
    <n v="226"/>
    <n v="460859"/>
    <n v="40094"/>
    <n v="501179"/>
    <n v="0.05"/>
    <n v="104"/>
    <n v="3"/>
    <n v="114"/>
    <n v="1.43"/>
    <n v="0.158"/>
    <n v="38619"/>
    <n v="81"/>
    <n v="118.2"/>
    <n v="5030"/>
    <n v="54.9"/>
    <n v="0"/>
    <n v="0"/>
    <n v="4.5093669128195717E-4"/>
    <n v="0.91954970180314821"/>
    <n v="7.9999361505569869E-2"/>
    <n v="0.99954906330871807"/>
  </r>
  <r>
    <x v="23"/>
    <x v="1"/>
    <x v="1"/>
    <x v="0"/>
    <x v="0"/>
    <n v="76"/>
    <n v="185246"/>
    <n v="123497"/>
    <n v="308819"/>
    <n v="0.02"/>
    <n v="605"/>
    <n v="4.4000000000000004"/>
    <n v="120"/>
    <n v="1.4"/>
    <n v="0.16800000000000001"/>
    <n v="40135"/>
    <n v="81.599999999999994"/>
    <n v="121.8"/>
    <n v="5006"/>
    <n v="56.9"/>
    <n v="117.14"/>
    <n v="0"/>
    <n v="2.460988475450021E-4"/>
    <n v="0.59985298832001921"/>
    <n v="0.39990091283243584"/>
    <n v="0.99975390115245499"/>
  </r>
  <r>
    <x v="23"/>
    <x v="1"/>
    <x v="1"/>
    <x v="1"/>
    <x v="0"/>
    <n v="872"/>
    <n v="1095633"/>
    <n v="149404"/>
    <n v="1245909"/>
    <n v="7.0000000000000007E-2"/>
    <n v="605"/>
    <n v="4.4000000000000004"/>
    <n v="120"/>
    <n v="1.4"/>
    <n v="0.16800000000000001"/>
    <n v="40135"/>
    <n v="81.599999999999994"/>
    <n v="121.8"/>
    <n v="5006"/>
    <n v="56.9"/>
    <n v="110.63"/>
    <n v="0"/>
    <n v="6.9989060196210158E-4"/>
    <n v="0.87938444942608163"/>
    <n v="0.11991565997195622"/>
    <n v="0.99930010939803782"/>
  </r>
  <r>
    <x v="23"/>
    <x v="1"/>
    <x v="1"/>
    <x v="2"/>
    <x v="0"/>
    <n v="520"/>
    <n v="470904"/>
    <n v="40948"/>
    <n v="512372"/>
    <n v="0.1"/>
    <n v="605"/>
    <n v="4.4000000000000004"/>
    <n v="120"/>
    <n v="1.4"/>
    <n v="0.16800000000000001"/>
    <n v="40135"/>
    <n v="81.599999999999994"/>
    <n v="121.8"/>
    <n v="5006"/>
    <n v="56.9"/>
    <n v="130.09"/>
    <n v="0"/>
    <n v="1.0148876207130757E-3"/>
    <n v="0.91906661566205805"/>
    <n v="7.9918496717228893E-2"/>
    <n v="0.998985112379287"/>
  </r>
  <r>
    <x v="23"/>
    <x v="1"/>
    <x v="2"/>
    <x v="0"/>
    <x v="0"/>
    <n v="126"/>
    <n v="196380"/>
    <n v="130920"/>
    <n v="327426"/>
    <n v="0.04"/>
    <n v="1046"/>
    <n v="5.3"/>
    <n v="140"/>
    <n v="1.39"/>
    <n v="0.17599999999999999"/>
    <n v="41128"/>
    <n v="81.8"/>
    <n v="124.1"/>
    <n v="5017"/>
    <n v="59.6"/>
    <n v="89.74"/>
    <n v="0"/>
    <n v="3.8481977607153983E-4"/>
    <n v="0.59976910813435702"/>
    <n v="0.3998460720895714"/>
    <n v="0.99961518022392837"/>
  </r>
  <r>
    <x v="23"/>
    <x v="1"/>
    <x v="2"/>
    <x v="1"/>
    <x v="0"/>
    <n v="1441"/>
    <n v="1151581"/>
    <n v="157034"/>
    <n v="1310056"/>
    <n v="0.11"/>
    <n v="1046"/>
    <n v="5.3"/>
    <n v="140"/>
    <n v="1.39"/>
    <n v="0.17599999999999999"/>
    <n v="41128"/>
    <n v="81.8"/>
    <n v="124.1"/>
    <n v="5017"/>
    <n v="59.6"/>
    <n v="65.25"/>
    <n v="0"/>
    <n v="1.0999529791092899E-3"/>
    <n v="0.8790318887131543"/>
    <n v="0.11986815830773646"/>
    <n v="0.99890004702089075"/>
  </r>
  <r>
    <x v="23"/>
    <x v="1"/>
    <x v="2"/>
    <x v="2"/>
    <x v="0"/>
    <n v="889"/>
    <n v="511954"/>
    <n v="44518"/>
    <n v="557361"/>
    <n v="0.16"/>
    <n v="1046"/>
    <n v="5.3"/>
    <n v="140"/>
    <n v="1.39"/>
    <n v="0.17599999999999999"/>
    <n v="41128"/>
    <n v="81.8"/>
    <n v="124.1"/>
    <n v="5017"/>
    <n v="59.6"/>
    <n v="70.959999999999994"/>
    <n v="0"/>
    <n v="1.5950165153284855E-3"/>
    <n v="0.91853215420526368"/>
    <n v="7.9872829279407781E-2"/>
    <n v="0.99840498348467144"/>
  </r>
  <r>
    <x v="23"/>
    <x v="1"/>
    <x v="3"/>
    <x v="0"/>
    <x v="0"/>
    <n v="417"/>
    <n v="198389"/>
    <n v="132259"/>
    <n v="331065"/>
    <n v="0.13"/>
    <n v="1441"/>
    <n v="7.3"/>
    <n v="146"/>
    <n v="1.38"/>
    <n v="0.187"/>
    <n v="42339"/>
    <n v="82.1"/>
    <n v="122.9"/>
    <n v="5083"/>
    <n v="61.2"/>
    <n v="230.95"/>
    <n v="0"/>
    <n v="1.2595713832631054E-3"/>
    <n v="0.59924486128101728"/>
    <n v="0.39949556733571956"/>
    <n v="0.99874042861673684"/>
  </r>
  <r>
    <x v="23"/>
    <x v="1"/>
    <x v="3"/>
    <x v="1"/>
    <x v="0"/>
    <n v="4898"/>
    <n v="1192990"/>
    <n v="162680"/>
    <n v="1360568"/>
    <n v="0.36"/>
    <n v="1441"/>
    <n v="7.3"/>
    <n v="146"/>
    <n v="1.38"/>
    <n v="0.187"/>
    <n v="42339"/>
    <n v="82.1"/>
    <n v="122.9"/>
    <n v="5083"/>
    <n v="61.2"/>
    <n v="239.9"/>
    <n v="0"/>
    <n v="3.5999670725755713E-3"/>
    <n v="0.87683232297099445"/>
    <n v="0.11956770995642996"/>
    <n v="0.99640003292742441"/>
  </r>
  <r>
    <x v="23"/>
    <x v="1"/>
    <x v="3"/>
    <x v="2"/>
    <x v="0"/>
    <n v="2890"/>
    <n v="506744"/>
    <n v="44065"/>
    <n v="553699"/>
    <n v="0.52"/>
    <n v="1441"/>
    <n v="7.3"/>
    <n v="146"/>
    <n v="1.38"/>
    <n v="0.187"/>
    <n v="42339"/>
    <n v="82.1"/>
    <n v="122.9"/>
    <n v="5083"/>
    <n v="61.2"/>
    <n v="225.08"/>
    <n v="0"/>
    <n v="5.2194423323863688E-3"/>
    <n v="0.91519760736429001"/>
    <n v="7.9582950303323644E-2"/>
    <n v="0.99478055766761364"/>
  </r>
  <r>
    <x v="23"/>
    <x v="1"/>
    <x v="4"/>
    <x v="0"/>
    <x v="0"/>
    <n v="710"/>
    <n v="229062"/>
    <n v="152708"/>
    <n v="382480"/>
    <n v="0.19"/>
    <n v="3169"/>
    <n v="8.6"/>
    <n v="149"/>
    <n v="1.367"/>
    <n v="0.20200000000000001"/>
    <n v="43303"/>
    <n v="82.2"/>
    <n v="123.7"/>
    <n v="4930"/>
    <n v="61.8"/>
    <n v="70.260000000000005"/>
    <n v="0"/>
    <n v="1.8563062120895209E-3"/>
    <n v="0.5988862162727463"/>
    <n v="0.39925747751516422"/>
    <n v="0.99814369378791046"/>
  </r>
  <r>
    <x v="23"/>
    <x v="1"/>
    <x v="4"/>
    <x v="1"/>
    <x v="0"/>
    <n v="8006"/>
    <n v="1322276"/>
    <n v="180310"/>
    <n v="1510592"/>
    <n v="0.53"/>
    <n v="3169"/>
    <n v="8.6"/>
    <n v="149"/>
    <n v="1.367"/>
    <n v="0.20200000000000001"/>
    <n v="43303"/>
    <n v="82.2"/>
    <n v="123.7"/>
    <n v="4930"/>
    <n v="61.8"/>
    <n v="63.45"/>
    <n v="0"/>
    <n v="5.299908909884337E-3"/>
    <n v="0.87533629199678009"/>
    <n v="0.1193637990933356"/>
    <n v="0.9947000910901157"/>
  </r>
  <r>
    <x v="23"/>
    <x v="1"/>
    <x v="4"/>
    <x v="2"/>
    <x v="0"/>
    <n v="4750"/>
    <n v="564315"/>
    <n v="49071"/>
    <n v="618136"/>
    <n v="0.77"/>
    <n v="3169"/>
    <n v="8.6"/>
    <n v="149"/>
    <n v="1.367"/>
    <n v="0.20200000000000001"/>
    <n v="43303"/>
    <n v="82.2"/>
    <n v="123.7"/>
    <n v="4930"/>
    <n v="61.8"/>
    <n v="64.36"/>
    <n v="0"/>
    <n v="7.6843930785458221E-3"/>
    <n v="0.91293016423570217"/>
    <n v="7.9385442685751997E-2"/>
    <n v="0.99231560692145415"/>
  </r>
  <r>
    <x v="23"/>
    <x v="1"/>
    <x v="5"/>
    <x v="0"/>
    <x v="0"/>
    <n v="1279"/>
    <n v="237609"/>
    <n v="158406"/>
    <n v="397294"/>
    <n v="0.32"/>
    <n v="5211"/>
    <n v="9.5"/>
    <n v="165"/>
    <n v="1.373"/>
    <n v="0.21299999999999999"/>
    <n v="44387"/>
    <n v="82.4"/>
    <n v="123.3"/>
    <n v="4971"/>
    <n v="64.5"/>
    <n v="80.14"/>
    <n v="0"/>
    <n v="3.2192784185011603E-3"/>
    <n v="0.59806843294889933"/>
    <n v="0.39871228863259955"/>
    <n v="0.99678072158149889"/>
  </r>
  <r>
    <x v="23"/>
    <x v="1"/>
    <x v="5"/>
    <x v="1"/>
    <x v="0"/>
    <n v="14359"/>
    <n v="1360865"/>
    <n v="185573"/>
    <n v="1560797"/>
    <n v="0.92"/>
    <n v="5211"/>
    <n v="9.5"/>
    <n v="165"/>
    <n v="1.373"/>
    <n v="0.21299999999999999"/>
    <n v="44387"/>
    <n v="82.4"/>
    <n v="123.3"/>
    <n v="4971"/>
    <n v="64.5"/>
    <n v="79.349999999999994"/>
    <n v="0"/>
    <n v="9.1997870318817881E-3"/>
    <n v="0.87190390550468766"/>
    <n v="0.11889630746343054"/>
    <n v="0.99080021296811815"/>
  </r>
  <r>
    <x v="23"/>
    <x v="1"/>
    <x v="5"/>
    <x v="2"/>
    <x v="0"/>
    <n v="8793"/>
    <n v="598324"/>
    <n v="52028"/>
    <n v="659145"/>
    <n v="1.33"/>
    <n v="5211"/>
    <n v="9.5"/>
    <n v="165"/>
    <n v="1.373"/>
    <n v="0.21299999999999999"/>
    <n v="44387"/>
    <n v="82.4"/>
    <n v="123.3"/>
    <n v="4971"/>
    <n v="64.5"/>
    <n v="85.12"/>
    <n v="0"/>
    <n v="1.3340008647566166E-2"/>
    <n v="0.90772743478293849"/>
    <n v="7.8932556569495327E-2"/>
    <n v="0.98665999135243387"/>
  </r>
  <r>
    <x v="23"/>
    <x v="1"/>
    <x v="6"/>
    <x v="0"/>
    <x v="0"/>
    <n v="2053"/>
    <n v="233407"/>
    <n v="155604"/>
    <n v="391064"/>
    <n v="0.52"/>
    <n v="8891"/>
    <n v="11.6"/>
    <n v="190"/>
    <n v="1.387"/>
    <n v="0.219"/>
    <n v="43543"/>
    <n v="83.3"/>
    <n v="122.3"/>
    <n v="4599"/>
    <n v="69.599999999999994"/>
    <n v="60.52"/>
    <n v="0"/>
    <n v="5.2497800871468608E-3"/>
    <n v="0.59685115479819162"/>
    <n v="0.39789906511466155"/>
    <n v="0.99475021991285317"/>
  </r>
  <r>
    <x v="23"/>
    <x v="1"/>
    <x v="6"/>
    <x v="1"/>
    <x v="0"/>
    <n v="23607"/>
    <n v="1364198"/>
    <n v="186027"/>
    <n v="1573832"/>
    <n v="1.5"/>
    <n v="8891"/>
    <n v="11.6"/>
    <n v="190"/>
    <n v="1.387"/>
    <n v="0.219"/>
    <n v="43543"/>
    <n v="83.3"/>
    <n v="122.3"/>
    <n v="4599"/>
    <n v="69.599999999999994"/>
    <n v="64.41"/>
    <n v="0"/>
    <n v="1.4999695011919952E-2"/>
    <n v="0.86680026838951041"/>
    <n v="0.1182000365985696"/>
    <n v="0.98500030498808"/>
  </r>
  <r>
    <x v="23"/>
    <x v="1"/>
    <x v="6"/>
    <x v="2"/>
    <x v="0"/>
    <n v="14237"/>
    <n v="589105"/>
    <n v="51227"/>
    <n v="654569"/>
    <n v="2.1800000000000002"/>
    <n v="8891"/>
    <n v="11.6"/>
    <n v="190"/>
    <n v="1.387"/>
    <n v="0.219"/>
    <n v="43543"/>
    <n v="83.3"/>
    <n v="122.3"/>
    <n v="4599"/>
    <n v="69.599999999999994"/>
    <n v="61.91"/>
    <n v="0"/>
    <n v="2.1750189819560659E-2"/>
    <n v="0.89998915316796246"/>
    <n v="7.8260657012476906E-2"/>
    <n v="0.97824981018043933"/>
  </r>
  <r>
    <x v="23"/>
    <x v="1"/>
    <x v="7"/>
    <x v="0"/>
    <x v="0"/>
    <n v="2599"/>
    <n v="229292"/>
    <n v="152862"/>
    <n v="384753"/>
    <n v="0.68"/>
    <n v="11246"/>
    <n v="13.5"/>
    <n v="223"/>
    <n v="1.387"/>
    <n v="0.222"/>
    <n v="43598"/>
    <n v="83.2"/>
    <n v="121.2"/>
    <n v="4266"/>
    <n v="71.599999999999994"/>
    <n v="26.6"/>
    <n v="0"/>
    <n v="6.7549830670586061E-3"/>
    <n v="0.5959459705317437"/>
    <n v="0.39729904640119768"/>
    <n v="0.99324501693294143"/>
  </r>
  <r>
    <x v="23"/>
    <x v="1"/>
    <x v="7"/>
    <x v="1"/>
    <x v="0"/>
    <n v="29540"/>
    <n v="1320914"/>
    <n v="180125"/>
    <n v="1530579"/>
    <n v="1.93"/>
    <n v="11246"/>
    <n v="13.5"/>
    <n v="223"/>
    <n v="1.387"/>
    <n v="0.222"/>
    <n v="43598"/>
    <n v="83.2"/>
    <n v="121.2"/>
    <n v="4266"/>
    <n v="71.599999999999994"/>
    <n v="25.13"/>
    <n v="0"/>
    <n v="1.9299885860187549E-2"/>
    <n v="0.86301589137182722"/>
    <n v="0.11768422276798518"/>
    <n v="0.9807001141398124"/>
  </r>
  <r>
    <x v="23"/>
    <x v="1"/>
    <x v="7"/>
    <x v="2"/>
    <x v="0"/>
    <n v="17799"/>
    <n v="568772"/>
    <n v="49458"/>
    <n v="636029"/>
    <n v="2.8"/>
    <n v="11246"/>
    <n v="13.5"/>
    <n v="223"/>
    <n v="1.387"/>
    <n v="0.222"/>
    <n v="43598"/>
    <n v="83.2"/>
    <n v="121.2"/>
    <n v="4266"/>
    <n v="71.599999999999994"/>
    <n v="25.02"/>
    <n v="0"/>
    <n v="2.7984573030475024E-2"/>
    <n v="0.8942548217141042"/>
    <n v="7.7760605255420737E-2"/>
    <n v="0.97201542696952492"/>
  </r>
  <r>
    <x v="23"/>
    <x v="1"/>
    <x v="8"/>
    <x v="0"/>
    <x v="0"/>
    <n v="3231"/>
    <n v="220506"/>
    <n v="147004"/>
    <n v="370741"/>
    <n v="0.87"/>
    <n v="18600"/>
    <n v="16.399999999999999"/>
    <n v="265"/>
    <n v="1.397"/>
    <n v="0.22800000000000001"/>
    <n v="43026"/>
    <n v="83.4"/>
    <n v="119.5"/>
    <n v="3826"/>
    <n v="73.900000000000006"/>
    <n v="24.32"/>
    <n v="0"/>
    <n v="8.7149789205941616E-3"/>
    <n v="0.59477101264764354"/>
    <n v="0.39651400843176232"/>
    <n v="0.99128502107940586"/>
  </r>
  <r>
    <x v="23"/>
    <x v="1"/>
    <x v="8"/>
    <x v="1"/>
    <x v="0"/>
    <n v="36411"/>
    <n v="1254759"/>
    <n v="171104"/>
    <n v="1462274"/>
    <n v="2.4900000000000002"/>
    <n v="18600"/>
    <n v="16.399999999999999"/>
    <n v="265"/>
    <n v="1.397"/>
    <n v="0.22800000000000001"/>
    <n v="43026"/>
    <n v="83.4"/>
    <n v="119.5"/>
    <n v="3826"/>
    <n v="73.900000000000006"/>
    <n v="23.26"/>
    <n v="0"/>
    <n v="2.4900258091164858E-2"/>
    <n v="0.85808747197857582"/>
    <n v="0.1170122699302593"/>
    <n v="0.97509974190883508"/>
  </r>
  <r>
    <x v="23"/>
    <x v="1"/>
    <x v="8"/>
    <x v="2"/>
    <x v="0"/>
    <n v="22252"/>
    <n v="546540"/>
    <n v="47525"/>
    <n v="616317"/>
    <n v="3.61"/>
    <n v="18600"/>
    <n v="16.399999999999999"/>
    <n v="265"/>
    <n v="1.397"/>
    <n v="0.22800000000000001"/>
    <n v="43026"/>
    <n v="83.4"/>
    <n v="119.5"/>
    <n v="3826"/>
    <n v="73.900000000000006"/>
    <n v="25.02"/>
    <n v="0"/>
    <n v="3.6104796719869804E-2"/>
    <n v="0.88678391152604907"/>
    <n v="7.7111291754081102E-2"/>
    <n v="0.96389520328013023"/>
  </r>
  <r>
    <x v="23"/>
    <x v="1"/>
    <x v="9"/>
    <x v="0"/>
    <x v="0"/>
    <n v="3896"/>
    <n v="201883"/>
    <n v="134589"/>
    <n v="340368"/>
    <n v="1.1399999999999999"/>
    <n v="24654"/>
    <n v="18"/>
    <n v="300"/>
    <n v="1.4630000000000001"/>
    <n v="0.23400000000000001"/>
    <n v="42135"/>
    <n v="83.7"/>
    <n v="113.4"/>
    <n v="3485"/>
    <n v="77.099999999999994"/>
    <n v="20.58"/>
    <n v="0"/>
    <n v="1.1446434447421614E-2"/>
    <n v="0.59313155173224275"/>
    <n v="0.39542201382033565"/>
    <n v="0.98855356555257834"/>
  </r>
  <r>
    <x v="23"/>
    <x v="1"/>
    <x v="9"/>
    <x v="1"/>
    <x v="0"/>
    <n v="45266"/>
    <n v="1178324"/>
    <n v="160680"/>
    <n v="1384270"/>
    <n v="3.27"/>
    <n v="24654"/>
    <n v="18"/>
    <n v="300"/>
    <n v="1.4630000000000001"/>
    <n v="0.23400000000000001"/>
    <n v="42135"/>
    <n v="83.7"/>
    <n v="113.4"/>
    <n v="3485"/>
    <n v="77.099999999999994"/>
    <n v="24.32"/>
    <n v="0"/>
    <n v="3.2700268011298377E-2"/>
    <n v="0.8512241109032197"/>
    <n v="0.11607562108548188"/>
    <n v="0.96729973198870156"/>
  </r>
  <r>
    <x v="23"/>
    <x v="1"/>
    <x v="9"/>
    <x v="2"/>
    <x v="0"/>
    <n v="26642"/>
    <n v="492430"/>
    <n v="42820"/>
    <n v="561892"/>
    <n v="4.74"/>
    <n v="24654"/>
    <n v="18"/>
    <n v="300"/>
    <n v="1.4630000000000001"/>
    <n v="0.23400000000000001"/>
    <n v="42135"/>
    <n v="83.7"/>
    <n v="113.4"/>
    <n v="3485"/>
    <n v="77.099999999999994"/>
    <n v="19.73"/>
    <n v="0"/>
    <n v="4.7414805692197075E-2"/>
    <n v="0.8763783787631787"/>
    <n v="7.6206815544624232E-2"/>
    <n v="0.95258519430780297"/>
  </r>
  <r>
    <x v="23"/>
    <x v="1"/>
    <x v="10"/>
    <x v="0"/>
    <x v="0"/>
    <n v="9287"/>
    <n v="140359"/>
    <n v="93573"/>
    <n v="243219"/>
    <n v="3.82"/>
    <n v="36758"/>
    <n v="19.399999999999999"/>
    <n v="338"/>
    <n v="1.627"/>
    <n v="0.25700000000000001"/>
    <n v="44242"/>
    <n v="83.9"/>
    <n v="108.3"/>
    <n v="2955"/>
    <n v="79.400000000000006"/>
    <n v="138.37"/>
    <n v="0"/>
    <n v="3.8183694530443756E-2"/>
    <n v="0.57708896097755524"/>
    <n v="0.38472734449200102"/>
    <n v="0.96181630546955632"/>
  </r>
  <r>
    <x v="23"/>
    <x v="1"/>
    <x v="10"/>
    <x v="1"/>
    <x v="0"/>
    <n v="104287"/>
    <n v="749402"/>
    <n v="102191"/>
    <n v="955880"/>
    <n v="10.91"/>
    <n v="36758"/>
    <n v="19.399999999999999"/>
    <n v="338"/>
    <n v="1.627"/>
    <n v="0.25700000000000001"/>
    <n v="44242"/>
    <n v="83.9"/>
    <n v="108.3"/>
    <n v="2955"/>
    <n v="79.400000000000006"/>
    <n v="130.38999999999999"/>
    <n v="0"/>
    <n v="0.10910051470895929"/>
    <n v="0.78399171444114324"/>
    <n v="0.10690777084989747"/>
    <n v="0.89089948529104068"/>
  </r>
  <r>
    <x v="23"/>
    <x v="1"/>
    <x v="10"/>
    <x v="2"/>
    <x v="0"/>
    <n v="64152"/>
    <n v="314061"/>
    <n v="27310"/>
    <n v="405523"/>
    <n v="15.82"/>
    <n v="36758"/>
    <n v="19.399999999999999"/>
    <n v="338"/>
    <n v="1.627"/>
    <n v="0.25700000000000001"/>
    <n v="44242"/>
    <n v="83.9"/>
    <n v="108.3"/>
    <n v="2955"/>
    <n v="79.400000000000006"/>
    <n v="140.79"/>
    <n v="0"/>
    <n v="0.15819571269693705"/>
    <n v="0.77445915521437747"/>
    <n v="6.7345132088685478E-2"/>
    <n v="0.84180428730306289"/>
  </r>
  <r>
    <x v="23"/>
    <x v="1"/>
    <x v="11"/>
    <x v="0"/>
    <x v="0"/>
    <n v="16747"/>
    <n v="141535"/>
    <n v="94356"/>
    <n v="252638"/>
    <n v="6.63"/>
    <n v="43790"/>
    <n v="22.1"/>
    <n v="370"/>
    <n v="1.7829999999999999"/>
    <n v="0.28999999999999998"/>
    <n v="44705"/>
    <n v="84"/>
    <n v="105.8"/>
    <n v="2539"/>
    <n v="83.6"/>
    <n v="80.33"/>
    <n v="0"/>
    <n v="6.6288523500027702E-2"/>
    <n v="0.56022846919307467"/>
    <n v="0.3734830073068976"/>
    <n v="0.93371147649997233"/>
  </r>
  <r>
    <x v="23"/>
    <x v="1"/>
    <x v="11"/>
    <x v="1"/>
    <x v="0"/>
    <n v="189100"/>
    <n v="712199"/>
    <n v="97118"/>
    <n v="998417"/>
    <n v="18.940000000000001"/>
    <n v="43790"/>
    <n v="22.1"/>
    <n v="370"/>
    <n v="1.7829999999999999"/>
    <n v="0.28999999999999998"/>
    <n v="44705"/>
    <n v="84"/>
    <n v="105.8"/>
    <n v="2539"/>
    <n v="83.6"/>
    <n v="81.33"/>
    <n v="0"/>
    <n v="0.18939981991492533"/>
    <n v="0.71332819853828611"/>
    <n v="9.7271981546788566E-2"/>
    <n v="0.81060018008507462"/>
  </r>
  <r>
    <x v="23"/>
    <x v="1"/>
    <x v="11"/>
    <x v="2"/>
    <x v="0"/>
    <n v="112369"/>
    <n v="273052"/>
    <n v="23744"/>
    <n v="409165"/>
    <n v="27.46"/>
    <n v="43790"/>
    <n v="22.1"/>
    <n v="370"/>
    <n v="1.7829999999999999"/>
    <n v="0.28999999999999998"/>
    <n v="44705"/>
    <n v="84"/>
    <n v="105.8"/>
    <n v="2539"/>
    <n v="83.6"/>
    <n v="75.16"/>
    <n v="0"/>
    <n v="0.27463003922622903"/>
    <n v="0.66733958183129061"/>
    <n v="5.8030378942480421E-2"/>
    <n v="0.72536996077377103"/>
  </r>
  <r>
    <x v="23"/>
    <x v="1"/>
    <x v="12"/>
    <x v="0"/>
    <x v="0"/>
    <n v="18993"/>
    <n v="131342"/>
    <n v="87562"/>
    <n v="237897"/>
    <n v="7.98"/>
    <n v="46365"/>
    <n v="23.9"/>
    <n v="399"/>
    <n v="1.883"/>
    <n v="0.32"/>
    <n v="46109"/>
    <n v="84.3"/>
    <n v="109.2"/>
    <n v="1485"/>
    <n v="85.8"/>
    <n v="13.41"/>
    <n v="0"/>
    <n v="7.9837072346435639E-2"/>
    <n v="0.55209607519220505"/>
    <n v="0.36806685246135934"/>
    <n v="0.92016292765356433"/>
  </r>
  <r>
    <x v="23"/>
    <x v="1"/>
    <x v="12"/>
    <x v="1"/>
    <x v="0"/>
    <n v="220435"/>
    <n v="656447"/>
    <n v="89516"/>
    <n v="966398"/>
    <n v="22.81"/>
    <n v="46365"/>
    <n v="23.9"/>
    <n v="399"/>
    <n v="1.883"/>
    <n v="0.32"/>
    <n v="46109"/>
    <n v="84.3"/>
    <n v="109.2"/>
    <n v="1485"/>
    <n v="85.8"/>
    <n v="16.57"/>
    <n v="0"/>
    <n v="0.22809960285513836"/>
    <n v="0.67927189418852274"/>
    <n v="9.2628502956338898E-2"/>
    <n v="0.77190039714486169"/>
  </r>
  <r>
    <x v="23"/>
    <x v="1"/>
    <x v="12"/>
    <x v="2"/>
    <x v="0"/>
    <n v="132109"/>
    <n v="245934"/>
    <n v="21386"/>
    <n v="399429"/>
    <n v="33.07"/>
    <n v="46365"/>
    <n v="23.9"/>
    <n v="399"/>
    <n v="1.883"/>
    <n v="0.32"/>
    <n v="46109"/>
    <n v="84.3"/>
    <n v="109.2"/>
    <n v="1485"/>
    <n v="85.8"/>
    <n v="17.57"/>
    <n v="0"/>
    <n v="0.33074463797070319"/>
    <n v="0.61571393163741239"/>
    <n v="5.3541430391884415E-2"/>
    <n v="0.66925536202929681"/>
  </r>
  <r>
    <x v="23"/>
    <x v="1"/>
    <x v="13"/>
    <x v="0"/>
    <x v="0"/>
    <n v="20126"/>
    <n v="152535"/>
    <n v="101690"/>
    <n v="274351"/>
    <n v="7.34"/>
    <n v="56485"/>
    <n v="25.8"/>
    <n v="430"/>
    <n v="1.883"/>
    <n v="0.32800000000000001"/>
    <n v="47646"/>
    <n v="84.5"/>
    <n v="108.2"/>
    <n v="0"/>
    <n v="86.9"/>
    <n v="5.97"/>
    <n v="0"/>
    <n v="7.3358580796133416E-2"/>
    <n v="0.55598485152231991"/>
    <n v="0.37065656768154664"/>
    <n v="0.92664141920386656"/>
  </r>
  <r>
    <x v="23"/>
    <x v="1"/>
    <x v="13"/>
    <x v="1"/>
    <x v="0"/>
    <n v="228986"/>
    <n v="759884"/>
    <n v="103621"/>
    <n v="1092491"/>
    <n v="20.96"/>
    <n v="56485"/>
    <n v="25.8"/>
    <n v="430"/>
    <n v="1.883"/>
    <n v="0.32800000000000001"/>
    <n v="47646"/>
    <n v="84.5"/>
    <n v="108.2"/>
    <n v="0"/>
    <n v="86.9"/>
    <n v="3.88"/>
    <n v="0"/>
    <n v="0.20959989601745002"/>
    <n v="0.69555172536890464"/>
    <n v="9.4848378613645326E-2"/>
    <n v="0.79040010398255001"/>
  </r>
  <r>
    <x v="23"/>
    <x v="1"/>
    <x v="13"/>
    <x v="2"/>
    <x v="0"/>
    <n v="144839"/>
    <n v="288401"/>
    <n v="25548"/>
    <n v="458788"/>
    <n v="31.57"/>
    <n v="56485"/>
    <n v="25.8"/>
    <n v="430"/>
    <n v="1.883"/>
    <n v="0.32800000000000001"/>
    <n v="47646"/>
    <n v="84.5"/>
    <n v="108.2"/>
    <n v="0"/>
    <n v="86.9"/>
    <n v="9.64"/>
    <n v="0"/>
    <n v="0.31569919003984409"/>
    <n v="0.62861495941480594"/>
    <n v="5.568585054534992E-2"/>
    <n v="0.68430080996015585"/>
  </r>
  <r>
    <x v="23"/>
    <x v="1"/>
    <x v="14"/>
    <x v="0"/>
    <x v="0"/>
    <n v="21312"/>
    <n v="153582"/>
    <n v="102388"/>
    <n v="277282"/>
    <n v="7.69"/>
    <n v="68445"/>
    <n v="28.7"/>
    <n v="452"/>
    <n v="1.81"/>
    <n v="0.32"/>
    <n v="48422"/>
    <n v="84.4"/>
    <n v="104"/>
    <n v="0"/>
    <n v="89.2"/>
    <n v="5.89"/>
    <n v="0"/>
    <n v="7.6860380406950327E-2"/>
    <n v="0.55388377175582981"/>
    <n v="0.36925584783721987"/>
    <n v="0.92313961959304969"/>
  </r>
  <r>
    <x v="23"/>
    <x v="1"/>
    <x v="14"/>
    <x v="1"/>
    <x v="0"/>
    <n v="245173"/>
    <n v="766726"/>
    <n v="104554"/>
    <n v="1116453"/>
    <n v="21.96"/>
    <n v="68445"/>
    <n v="28.7"/>
    <n v="452"/>
    <n v="1.81"/>
    <n v="0.32"/>
    <n v="48422"/>
    <n v="84.4"/>
    <n v="104"/>
    <n v="0"/>
    <n v="89.2"/>
    <n v="7.07"/>
    <n v="0"/>
    <n v="0.21959992941933068"/>
    <n v="0.68675170383347983"/>
    <n v="9.3648366747189543E-2"/>
    <n v="0.7804000705806694"/>
  </r>
  <r>
    <x v="23"/>
    <x v="1"/>
    <x v="14"/>
    <x v="2"/>
    <x v="0"/>
    <n v="150014"/>
    <n v="295417"/>
    <n v="25688"/>
    <n v="471119"/>
    <n v="31.84"/>
    <n v="68445"/>
    <n v="28.7"/>
    <n v="452"/>
    <n v="1.81"/>
    <n v="0.32"/>
    <n v="48422"/>
    <n v="84.4"/>
    <n v="104"/>
    <n v="0"/>
    <n v="89.2"/>
    <n v="3.57"/>
    <n v="0"/>
    <n v="0.31842061135297028"/>
    <n v="0.62705388659765371"/>
    <n v="5.4525502049376062E-2"/>
    <n v="0.68157938864702983"/>
  </r>
  <r>
    <x v="23"/>
    <x v="1"/>
    <x v="15"/>
    <x v="0"/>
    <x v="0"/>
    <n v="25267"/>
    <n v="156110"/>
    <n v="104074"/>
    <n v="285451"/>
    <n v="8.85"/>
    <n v="82665"/>
    <n v="34.5"/>
    <n v="476"/>
    <n v="1.7"/>
    <n v="0.311"/>
    <n v="49906"/>
    <n v="84.9"/>
    <n v="98.7"/>
    <n v="0"/>
    <n v="92.3"/>
    <n v="18.559999999999999"/>
    <n v="0"/>
    <n v="8.8516067556253089E-2"/>
    <n v="0.5468889581749582"/>
    <n v="0.36459497426878867"/>
    <n v="0.91148393244374692"/>
  </r>
  <r>
    <x v="23"/>
    <x v="1"/>
    <x v="15"/>
    <x v="1"/>
    <x v="0"/>
    <n v="293009"/>
    <n v="761717"/>
    <n v="103870"/>
    <n v="1158596"/>
    <n v="25.29"/>
    <n v="82665"/>
    <n v="34.5"/>
    <n v="476"/>
    <n v="1.7"/>
    <n v="0.311"/>
    <n v="49906"/>
    <n v="84.9"/>
    <n v="98.7"/>
    <n v="0"/>
    <n v="92.3"/>
    <n v="19.510000000000002"/>
    <n v="0"/>
    <n v="0.25290006179893593"/>
    <n v="0.65744832538693387"/>
    <n v="8.9651612814130199E-2"/>
    <n v="0.74709993820106413"/>
  </r>
  <r>
    <x v="23"/>
    <x v="1"/>
    <x v="15"/>
    <x v="2"/>
    <x v="0"/>
    <n v="176462"/>
    <n v="280367"/>
    <n v="24380"/>
    <n v="481209"/>
    <n v="36.67"/>
    <n v="82665"/>
    <n v="34.5"/>
    <n v="476"/>
    <n v="1.7"/>
    <n v="0.311"/>
    <n v="49906"/>
    <n v="84.9"/>
    <n v="98.7"/>
    <n v="0"/>
    <n v="92.3"/>
    <n v="17.63"/>
    <n v="0"/>
    <n v="0.36670552712023258"/>
    <n v="0.58263041630559698"/>
    <n v="5.0664056574170474E-2"/>
    <n v="0.63329447287976748"/>
  </r>
  <r>
    <x v="24"/>
    <x v="3"/>
    <x v="0"/>
    <x v="0"/>
    <x v="0"/>
    <n v="630"/>
    <n v="1014179"/>
    <n v="676540"/>
    <n v="1691349"/>
    <n v="0.04"/>
    <n v="500"/>
    <n v="5.4"/>
    <n v="127"/>
    <n v="0.79"/>
    <n v="0.11899999999999999"/>
    <n v="48771"/>
    <n v="80.5"/>
    <n v="1771.2"/>
    <n v="7536"/>
    <n v="40.4"/>
    <n v="0"/>
    <n v="0"/>
    <n v="3.7248373931104696E-4"/>
    <n v="0.59962727976307673"/>
    <n v="0.40000023649761224"/>
    <n v="0.99962751626068891"/>
  </r>
  <r>
    <x v="24"/>
    <x v="3"/>
    <x v="0"/>
    <x v="1"/>
    <x v="0"/>
    <n v="7603"/>
    <n v="6089352"/>
    <n v="831403"/>
    <n v="6928358"/>
    <n v="0.11"/>
    <n v="500"/>
    <n v="5.4"/>
    <n v="127"/>
    <n v="0.79"/>
    <n v="0.11899999999999999"/>
    <n v="48771"/>
    <n v="80.5"/>
    <n v="1771.2"/>
    <n v="7536"/>
    <n v="40.4"/>
    <n v="0"/>
    <n v="0"/>
    <n v="1.0973740098303235E-3"/>
    <n v="0.87890262021679599"/>
    <n v="0.12000000577337372"/>
    <n v="0.99890262599016966"/>
  </r>
  <r>
    <x v="24"/>
    <x v="3"/>
    <x v="0"/>
    <x v="2"/>
    <x v="0"/>
    <n v="4734"/>
    <n v="2634122"/>
    <n v="229466"/>
    <n v="2868322"/>
    <n v="0.17"/>
    <n v="500"/>
    <n v="5.4"/>
    <n v="127"/>
    <n v="0.79"/>
    <n v="0.11899999999999999"/>
    <n v="48771"/>
    <n v="80.5"/>
    <n v="1771.2"/>
    <n v="7536"/>
    <n v="40.4"/>
    <n v="0"/>
    <n v="0"/>
    <n v="1.6504423143566169E-3"/>
    <n v="0.91834947401302924"/>
    <n v="8.0000083672614158E-2"/>
    <n v="0.99834955768564337"/>
  </r>
  <r>
    <x v="24"/>
    <x v="3"/>
    <x v="1"/>
    <x v="0"/>
    <x v="0"/>
    <n v="1408"/>
    <n v="1148891"/>
    <n v="765928"/>
    <n v="1916227"/>
    <n v="7.0000000000000007E-2"/>
    <n v="2327"/>
    <n v="6.7"/>
    <n v="135"/>
    <n v="0.73299999999999998"/>
    <n v="0.121"/>
    <n v="50576"/>
    <n v="81"/>
    <n v="1767.4"/>
    <n v="7513"/>
    <n v="41.6"/>
    <n v="123.49"/>
    <n v="0"/>
    <n v="7.3477724716330582E-4"/>
    <n v="0.59955892490816587"/>
    <n v="0.39970629784467082"/>
    <n v="0.99926522275283669"/>
  </r>
  <r>
    <x v="24"/>
    <x v="3"/>
    <x v="1"/>
    <x v="1"/>
    <x v="0"/>
    <n v="16457"/>
    <n v="6881698"/>
    <n v="938413"/>
    <n v="7836568"/>
    <n v="0.21"/>
    <n v="2327"/>
    <n v="6.7"/>
    <n v="135"/>
    <n v="0.73299999999999998"/>
    <n v="0.121"/>
    <n v="50576"/>
    <n v="81"/>
    <n v="1767.4"/>
    <n v="7513"/>
    <n v="41.6"/>
    <n v="116.45"/>
    <n v="0"/>
    <n v="2.1000264401457372E-3"/>
    <n v="0.87815201756687367"/>
    <n v="0.1197479559929806"/>
    <n v="0.99789997355985427"/>
  </r>
  <r>
    <x v="24"/>
    <x v="3"/>
    <x v="1"/>
    <x v="2"/>
    <x v="0"/>
    <n v="9932"/>
    <n v="2991604"/>
    <n v="260140"/>
    <n v="3261676"/>
    <n v="0.3"/>
    <n v="2327"/>
    <n v="6.7"/>
    <n v="135"/>
    <n v="0.73299999999999998"/>
    <n v="0.121"/>
    <n v="50576"/>
    <n v="81"/>
    <n v="1767.4"/>
    <n v="7513"/>
    <n v="41.6"/>
    <n v="109.8"/>
    <n v="0"/>
    <n v="3.0450602696282525E-3"/>
    <n v="0.91719839738833653"/>
    <n v="7.9756542342035205E-2"/>
    <n v="0.99695493973037175"/>
  </r>
  <r>
    <x v="24"/>
    <x v="3"/>
    <x v="2"/>
    <x v="0"/>
    <x v="0"/>
    <n v="2708"/>
    <n v="1287944"/>
    <n v="858629"/>
    <n v="2149281"/>
    <n v="0.13"/>
    <n v="4176"/>
    <n v="8.5"/>
    <n v="144"/>
    <n v="0.69299999999999995"/>
    <n v="0.124"/>
    <n v="52387"/>
    <n v="81.400000000000006"/>
    <n v="1791.5"/>
    <n v="7430"/>
    <n v="42.7"/>
    <n v="92.33"/>
    <n v="0"/>
    <n v="1.2599562365274712E-3"/>
    <n v="0.59924411931245847"/>
    <n v="0.39949592445101406"/>
    <n v="0.99874004376347258"/>
  </r>
  <r>
    <x v="24"/>
    <x v="3"/>
    <x v="2"/>
    <x v="1"/>
    <x v="0"/>
    <n v="31001"/>
    <n v="7550782"/>
    <n v="1029652"/>
    <n v="8611435"/>
    <n v="0.36"/>
    <n v="4176"/>
    <n v="8.5"/>
    <n v="144"/>
    <n v="0.69299999999999995"/>
    <n v="0.124"/>
    <n v="52387"/>
    <n v="81.400000000000006"/>
    <n v="1791.5"/>
    <n v="7430"/>
    <n v="42.7"/>
    <n v="88.38"/>
    <n v="0"/>
    <n v="3.5999807233056975E-3"/>
    <n v="0.87683202625346413"/>
    <n v="0.11956799302323017"/>
    <n v="0.9964000192766943"/>
  </r>
  <r>
    <x v="24"/>
    <x v="3"/>
    <x v="2"/>
    <x v="2"/>
    <x v="0"/>
    <n v="18456"/>
    <n v="3235864"/>
    <n v="281380"/>
    <n v="3535700"/>
    <n v="0.52"/>
    <n v="4176"/>
    <n v="8.5"/>
    <n v="144"/>
    <n v="0.69299999999999995"/>
    <n v="0.124"/>
    <n v="52387"/>
    <n v="81.400000000000006"/>
    <n v="1791.5"/>
    <n v="7430"/>
    <n v="42.7"/>
    <n v="85.82"/>
    <n v="0"/>
    <n v="5.219899878383347E-3"/>
    <n v="0.9151975563537631"/>
    <n v="7.9582543767853606E-2"/>
    <n v="0.99478010012161666"/>
  </r>
  <r>
    <x v="24"/>
    <x v="3"/>
    <x v="3"/>
    <x v="0"/>
    <x v="0"/>
    <n v="4592"/>
    <n v="1402874"/>
    <n v="935249"/>
    <n v="2342715"/>
    <n v="0.2"/>
    <n v="6925"/>
    <n v="11.3"/>
    <n v="150"/>
    <n v="0.66"/>
    <n v="0.128"/>
    <n v="53854"/>
    <n v="81.2"/>
    <n v="1809.3"/>
    <n v="7442"/>
    <n v="45.4"/>
    <n v="69.569999999999993"/>
    <n v="0"/>
    <n v="1.9601189218492218E-3"/>
    <n v="0.59882401401792362"/>
    <n v="0.3992158670602271"/>
    <n v="0.99803988107815078"/>
  </r>
  <r>
    <x v="24"/>
    <x v="3"/>
    <x v="3"/>
    <x v="1"/>
    <x v="0"/>
    <n v="53229"/>
    <n v="8317730"/>
    <n v="1134236"/>
    <n v="9505195"/>
    <n v="0.56000000000000005"/>
    <n v="6925"/>
    <n v="11.3"/>
    <n v="150"/>
    <n v="0.66"/>
    <n v="0.128"/>
    <n v="53854"/>
    <n v="81.2"/>
    <n v="1809.3"/>
    <n v="7442"/>
    <n v="45.4"/>
    <n v="71.7"/>
    <n v="0"/>
    <n v="5.5999903210823135E-3"/>
    <n v="0.87507200010099739"/>
    <n v="0.11932800957792028"/>
    <n v="0.99440000967891762"/>
  </r>
  <r>
    <x v="24"/>
    <x v="3"/>
    <x v="3"/>
    <x v="2"/>
    <x v="0"/>
    <n v="31738"/>
    <n v="3566691"/>
    <n v="310147"/>
    <n v="3908576"/>
    <n v="0.81"/>
    <n v="6925"/>
    <n v="11.3"/>
    <n v="150"/>
    <n v="0.66"/>
    <n v="0.128"/>
    <n v="53854"/>
    <n v="81.2"/>
    <n v="1809.3"/>
    <n v="7442"/>
    <n v="45.4"/>
    <n v="71.97"/>
    <n v="0"/>
    <n v="8.1200928419966761E-3"/>
    <n v="0.91252952481926919"/>
    <n v="7.9350382338734107E-2"/>
    <n v="0.99187990715800334"/>
  </r>
  <r>
    <x v="24"/>
    <x v="3"/>
    <x v="4"/>
    <x v="0"/>
    <x v="0"/>
    <n v="6137"/>
    <n v="1478149"/>
    <n v="985432"/>
    <n v="2469718"/>
    <n v="0.25"/>
    <n v="10926"/>
    <n v="11.8"/>
    <n v="159"/>
    <n v="0.63700000000000001"/>
    <n v="0.129"/>
    <n v="54924"/>
    <n v="81.8"/>
    <n v="1830.2"/>
    <n v="7419"/>
    <n v="45.7"/>
    <n v="33.65"/>
    <n v="0"/>
    <n v="2.4848990856445961E-3"/>
    <n v="0.59850922251042427"/>
    <n v="0.39900587840393115"/>
    <n v="0.99751510091435547"/>
  </r>
  <r>
    <x v="24"/>
    <x v="3"/>
    <x v="4"/>
    <x v="1"/>
    <x v="0"/>
    <n v="69305"/>
    <n v="8528977"/>
    <n v="1163042"/>
    <n v="9761324"/>
    <n v="0.71"/>
    <n v="10926"/>
    <n v="11.8"/>
    <n v="159"/>
    <n v="0.63700000000000001"/>
    <n v="0.129"/>
    <n v="54924"/>
    <n v="81.8"/>
    <n v="1830.2"/>
    <n v="7419"/>
    <n v="45.7"/>
    <n v="30.2"/>
    <n v="0"/>
    <n v="7.0999589809743026E-3"/>
    <n v="0.87375206478137601"/>
    <n v="0.11914797623764972"/>
    <n v="0.99290004101902574"/>
  </r>
  <r>
    <x v="24"/>
    <x v="3"/>
    <x v="4"/>
    <x v="2"/>
    <x v="0"/>
    <n v="42126"/>
    <n v="3725739"/>
    <n v="323977"/>
    <n v="4091842"/>
    <n v="1.03"/>
    <n v="10926"/>
    <n v="11.8"/>
    <n v="159"/>
    <n v="0.63700000000000001"/>
    <n v="0.129"/>
    <n v="54924"/>
    <n v="81.8"/>
    <n v="1830.2"/>
    <n v="7419"/>
    <n v="45.7"/>
    <n v="32.729999999999997"/>
    <n v="0"/>
    <n v="1.0295118921991612E-2"/>
    <n v="0.91052855902060736"/>
    <n v="7.917632205740105E-2"/>
    <n v="0.98970488107800847"/>
  </r>
  <r>
    <x v="24"/>
    <x v="3"/>
    <x v="5"/>
    <x v="0"/>
    <x v="0"/>
    <n v="7479"/>
    <n v="1540155"/>
    <n v="1026770"/>
    <n v="2574404"/>
    <n v="0.28999999999999998"/>
    <n v="14121"/>
    <n v="15"/>
    <n v="170"/>
    <n v="0.623"/>
    <n v="0.128"/>
    <n v="57223"/>
    <n v="81.2"/>
    <n v="1849"/>
    <n v="7450"/>
    <n v="48.7"/>
    <n v="21.87"/>
    <n v="0"/>
    <n v="2.9051384320409697E-3"/>
    <n v="0.59825691694077543"/>
    <n v="0.39883794462718364"/>
    <n v="0.99709486156795912"/>
  </r>
  <r>
    <x v="24"/>
    <x v="3"/>
    <x v="5"/>
    <x v="1"/>
    <x v="0"/>
    <n v="85014"/>
    <n v="8938743"/>
    <n v="1218919"/>
    <n v="10242676"/>
    <n v="0.83"/>
    <n v="14121"/>
    <n v="15"/>
    <n v="170"/>
    <n v="0.623"/>
    <n v="0.128"/>
    <n v="57223"/>
    <n v="81.2"/>
    <n v="1849"/>
    <n v="7450"/>
    <n v="48.7"/>
    <n v="22.67"/>
    <n v="0"/>
    <n v="8.2999794194407797E-3"/>
    <n v="0.87269606106841613"/>
    <n v="0.11900395951214311"/>
    <n v="0.99170002058055928"/>
  </r>
  <r>
    <x v="24"/>
    <x v="3"/>
    <x v="5"/>
    <x v="2"/>
    <x v="0"/>
    <n v="52552"/>
    <n v="3968886"/>
    <n v="345120"/>
    <n v="4366558"/>
    <n v="1.2"/>
    <n v="14121"/>
    <n v="15"/>
    <n v="170"/>
    <n v="0.623"/>
    <n v="0.128"/>
    <n v="57223"/>
    <n v="81.2"/>
    <n v="1849"/>
    <n v="7450"/>
    <n v="48.7"/>
    <n v="24.75"/>
    <n v="0"/>
    <n v="1.2035108659955966E-2"/>
    <n v="0.90892780995924016"/>
    <n v="7.9037081380803828E-2"/>
    <n v="0.98796489134004395"/>
  </r>
  <r>
    <x v="24"/>
    <x v="3"/>
    <x v="6"/>
    <x v="0"/>
    <x v="0"/>
    <n v="8265"/>
    <n v="1587086"/>
    <n v="1058057"/>
    <n v="2653408"/>
    <n v="0.31"/>
    <n v="17343"/>
    <n v="16.399999999999999"/>
    <n v="193"/>
    <n v="0.64700000000000002"/>
    <n v="0.128"/>
    <n v="58692"/>
    <n v="81.7"/>
    <n v="1868.4"/>
    <n v="7530"/>
    <n v="50"/>
    <n v="10.51"/>
    <n v="0"/>
    <n v="3.114862094333024E-3"/>
    <n v="0.59813115811816353"/>
    <n v="0.39875397978750349"/>
    <n v="0.99688513790566702"/>
  </r>
  <r>
    <x v="24"/>
    <x v="3"/>
    <x v="6"/>
    <x v="1"/>
    <x v="0"/>
    <n v="92934"/>
    <n v="9107189"/>
    <n v="1241889"/>
    <n v="10442012"/>
    <n v="0.89"/>
    <n v="17343"/>
    <n v="16.399999999999999"/>
    <n v="193"/>
    <n v="0.64700000000000002"/>
    <n v="0.128"/>
    <n v="58692"/>
    <n v="81.7"/>
    <n v="1868.4"/>
    <n v="7530"/>
    <n v="50"/>
    <n v="9.32"/>
    <n v="0"/>
    <n v="8.9000089254829429E-3"/>
    <n v="0.87216802662168935"/>
    <n v="0.11893196445282768"/>
    <n v="0.99109999107451707"/>
  </r>
  <r>
    <x v="24"/>
    <x v="3"/>
    <x v="6"/>
    <x v="2"/>
    <x v="0"/>
    <n v="55199"/>
    <n v="3884355"/>
    <n v="337770"/>
    <n v="4277324"/>
    <n v="1.29"/>
    <n v="17343"/>
    <n v="16.399999999999999"/>
    <n v="193"/>
    <n v="0.64700000000000002"/>
    <n v="0.128"/>
    <n v="58692"/>
    <n v="81.7"/>
    <n v="1868.4"/>
    <n v="7530"/>
    <n v="50"/>
    <n v="5.04"/>
    <n v="0"/>
    <n v="1.2905031276564507E-2"/>
    <n v="0.90812737122556064"/>
    <n v="7.8967597497874839E-2"/>
    <n v="0.9870949687234355"/>
  </r>
  <r>
    <x v="24"/>
    <x v="3"/>
    <x v="7"/>
    <x v="0"/>
    <x v="0"/>
    <n v="14094"/>
    <n v="1520764"/>
    <n v="1013843"/>
    <n v="2548701"/>
    <n v="0.55000000000000004"/>
    <n v="20826"/>
    <n v="15.2"/>
    <n v="235"/>
    <n v="0.66"/>
    <n v="0.13"/>
    <n v="60648"/>
    <n v="82.2"/>
    <n v="1899.1"/>
    <n v="7430"/>
    <n v="52.6"/>
    <n v="70.53"/>
    <n v="0"/>
    <n v="5.5298758073230245E-3"/>
    <n v="0.59668199604425942"/>
    <n v="0.39778812814841757"/>
    <n v="0.994470124192677"/>
  </r>
  <r>
    <x v="24"/>
    <x v="3"/>
    <x v="7"/>
    <x v="1"/>
    <x v="0"/>
    <n v="159800"/>
    <n v="8759644"/>
    <n v="1194497"/>
    <n v="10113941"/>
    <n v="1.58"/>
    <n v="20826"/>
    <n v="15.2"/>
    <n v="235"/>
    <n v="0.66"/>
    <n v="0.13"/>
    <n v="60648"/>
    <n v="82.2"/>
    <n v="1899.1"/>
    <n v="7430"/>
    <n v="52.6"/>
    <n v="71.95"/>
    <n v="0"/>
    <n v="1.5799973521696438E-2"/>
    <n v="0.86609601539103298"/>
    <n v="0.11810401108727053"/>
    <n v="0.98420002647830351"/>
  </r>
  <r>
    <x v="24"/>
    <x v="3"/>
    <x v="7"/>
    <x v="2"/>
    <x v="0"/>
    <n v="96883"/>
    <n v="3801421"/>
    <n v="330558"/>
    <n v="4228862"/>
    <n v="2.29"/>
    <n v="20826"/>
    <n v="15.2"/>
    <n v="235"/>
    <n v="0.66"/>
    <n v="0.13"/>
    <n v="60648"/>
    <n v="82.2"/>
    <n v="1899.1"/>
    <n v="7430"/>
    <n v="52.6"/>
    <n v="75.52"/>
    <n v="0"/>
    <n v="2.290994598546843E-2"/>
    <n v="0.89892292536384488"/>
    <n v="7.8167128650686632E-2"/>
    <n v="0.97709005401453153"/>
  </r>
  <r>
    <x v="24"/>
    <x v="3"/>
    <x v="8"/>
    <x v="0"/>
    <x v="0"/>
    <n v="16868"/>
    <n v="1511770"/>
    <n v="1007847"/>
    <n v="2536485"/>
    <n v="0.67"/>
    <n v="31182"/>
    <n v="16.2"/>
    <n v="260"/>
    <n v="0.69"/>
    <n v="0.13"/>
    <n v="62911"/>
    <n v="82.3"/>
    <n v="1900.8"/>
    <n v="7392"/>
    <n v="52.7"/>
    <n v="19.68"/>
    <n v="0"/>
    <n v="6.6501477438265944E-3"/>
    <n v="0.59600983250443029"/>
    <n v="0.39734001975174305"/>
    <n v="0.99334985225617334"/>
  </r>
  <r>
    <x v="24"/>
    <x v="3"/>
    <x v="8"/>
    <x v="1"/>
    <x v="0"/>
    <n v="194189"/>
    <n v="8823117"/>
    <n v="1203152"/>
    <n v="10220458"/>
    <n v="1.9"/>
    <n v="31182"/>
    <n v="16.2"/>
    <n v="260"/>
    <n v="0.69"/>
    <n v="0.13"/>
    <n v="62911"/>
    <n v="82.3"/>
    <n v="1900.8"/>
    <n v="7392"/>
    <n v="52.7"/>
    <n v="21.52"/>
    <n v="0"/>
    <n v="1.9000029157206066E-2"/>
    <n v="0.86328000173769126"/>
    <n v="0.11771996910510273"/>
    <n v="0.980999970842794"/>
  </r>
  <r>
    <x v="24"/>
    <x v="3"/>
    <x v="8"/>
    <x v="2"/>
    <x v="0"/>
    <n v="118883"/>
    <n v="3860591"/>
    <n v="335704"/>
    <n v="4315178"/>
    <n v="2.75"/>
    <n v="31182"/>
    <n v="16.2"/>
    <n v="260"/>
    <n v="0.69"/>
    <n v="0.13"/>
    <n v="62911"/>
    <n v="82.3"/>
    <n v="1900.8"/>
    <n v="7392"/>
    <n v="52.7"/>
    <n v="22.71"/>
    <n v="0"/>
    <n v="2.7549964335190809E-2"/>
    <n v="0.89465394011556421"/>
    <n v="7.779609554924502E-2"/>
    <n v="0.97245003566480925"/>
  </r>
  <r>
    <x v="24"/>
    <x v="3"/>
    <x v="9"/>
    <x v="0"/>
    <x v="0"/>
    <n v="17207"/>
    <n v="1550392"/>
    <n v="1033595"/>
    <n v="2601194"/>
    <n v="0.66"/>
    <n v="43795"/>
    <n v="18.2"/>
    <n v="301"/>
    <n v="0.76300000000000001"/>
    <n v="0.13100000000000001"/>
    <n v="65046"/>
    <n v="82.5"/>
    <n v="1811.5"/>
    <n v="7619"/>
    <n v="56.2"/>
    <n v="2.0099999999999998"/>
    <n v="0"/>
    <n v="6.6150390935854845E-3"/>
    <n v="0.59603089965608103"/>
    <n v="0.39735406125033351"/>
    <n v="0.99338496090641448"/>
  </r>
  <r>
    <x v="24"/>
    <x v="3"/>
    <x v="9"/>
    <x v="1"/>
    <x v="0"/>
    <n v="194052"/>
    <n v="8864448"/>
    <n v="1208788"/>
    <n v="10267288"/>
    <n v="1.89"/>
    <n v="43795"/>
    <n v="18.2"/>
    <n v="301"/>
    <n v="0.76300000000000001"/>
    <n v="0.13100000000000001"/>
    <n v="65046"/>
    <n v="82.5"/>
    <n v="1811.5"/>
    <n v="7619"/>
    <n v="56.2"/>
    <n v="-7.0000000000000007E-2"/>
    <n v="0"/>
    <n v="1.890002501147333E-2"/>
    <n v="0.86336800915684841"/>
    <n v="0.11773196583167823"/>
    <n v="0.98109997498852664"/>
  </r>
  <r>
    <x v="24"/>
    <x v="3"/>
    <x v="9"/>
    <x v="2"/>
    <x v="0"/>
    <n v="119406"/>
    <n v="3898677"/>
    <n v="339015"/>
    <n v="4357098"/>
    <n v="2.74"/>
    <n v="43795"/>
    <n v="18.2"/>
    <n v="301"/>
    <n v="0.76300000000000001"/>
    <n v="0.13100000000000001"/>
    <n v="65046"/>
    <n v="82.5"/>
    <n v="1811.5"/>
    <n v="7619"/>
    <n v="56.2"/>
    <n v="0.44"/>
    <n v="0"/>
    <n v="2.7404937873786634E-2"/>
    <n v="0.89478753977991776"/>
    <n v="7.7807522346295635E-2"/>
    <n v="0.97259506212621338"/>
  </r>
  <r>
    <x v="24"/>
    <x v="3"/>
    <x v="10"/>
    <x v="0"/>
    <x v="0"/>
    <n v="17860"/>
    <n v="1259676"/>
    <n v="839784"/>
    <n v="2117320"/>
    <n v="0.84"/>
    <n v="41745"/>
    <n v="19.899999999999999"/>
    <n v="337"/>
    <n v="0.90300000000000002"/>
    <n v="0.13300000000000001"/>
    <n v="68832"/>
    <n v="82.6"/>
    <n v="1750.5"/>
    <n v="7564"/>
    <n v="56.7"/>
    <n v="3.79"/>
    <n v="0"/>
    <n v="8.4351916573781952E-3"/>
    <n v="0.59493888500557313"/>
    <n v="0.39662592333704871"/>
    <n v="0.99156480834262184"/>
  </r>
  <r>
    <x v="24"/>
    <x v="3"/>
    <x v="10"/>
    <x v="1"/>
    <x v="0"/>
    <n v="208174"/>
    <n v="7418173"/>
    <n v="1011569"/>
    <n v="8637916"/>
    <n v="2.41"/>
    <n v="41745"/>
    <n v="19.899999999999999"/>
    <n v="337"/>
    <n v="0.90300000000000002"/>
    <n v="0.13300000000000001"/>
    <n v="68832"/>
    <n v="82.6"/>
    <n v="1750.5"/>
    <n v="7564"/>
    <n v="56.7"/>
    <n v="7.28"/>
    <n v="0"/>
    <n v="2.4100025978488329E-2"/>
    <n v="0.85879198176967686"/>
    <n v="0.11710799225183481"/>
    <n v="0.97589997402151163"/>
  </r>
  <r>
    <x v="24"/>
    <x v="3"/>
    <x v="10"/>
    <x v="2"/>
    <x v="0"/>
    <n v="123410"/>
    <n v="3135497"/>
    <n v="272652"/>
    <n v="3531559"/>
    <n v="3.49"/>
    <n v="41745"/>
    <n v="19.899999999999999"/>
    <n v="337"/>
    <n v="0.90300000000000002"/>
    <n v="0.13300000000000001"/>
    <n v="68832"/>
    <n v="82.6"/>
    <n v="1750.5"/>
    <n v="7564"/>
    <n v="56.7"/>
    <n v="3.35"/>
    <n v="0"/>
    <n v="3.4944906767804249E-2"/>
    <n v="0.88785066312073502"/>
    <n v="7.7204430111460692E-2"/>
    <n v="0.96505509323219574"/>
  </r>
  <r>
    <x v="24"/>
    <x v="3"/>
    <x v="11"/>
    <x v="0"/>
    <x v="0"/>
    <n v="32430"/>
    <n v="1343135"/>
    <n v="895424"/>
    <n v="2270989"/>
    <n v="1.43"/>
    <n v="50615"/>
    <n v="21.5"/>
    <n v="382"/>
    <n v="1.107"/>
    <n v="0.13900000000000001"/>
    <n v="72246"/>
    <n v="83"/>
    <n v="1731.2"/>
    <n v="7498"/>
    <n v="61"/>
    <n v="81.58"/>
    <n v="0"/>
    <n v="1.4280122008516994E-2"/>
    <n v="0.59143175066017495"/>
    <n v="0.39428812733130808"/>
    <n v="0.98571987799148308"/>
  </r>
  <r>
    <x v="24"/>
    <x v="3"/>
    <x v="11"/>
    <x v="1"/>
    <x v="0"/>
    <n v="374652"/>
    <n v="7751025"/>
    <n v="1056958"/>
    <n v="9182635"/>
    <n v="4.08"/>
    <n v="50615"/>
    <n v="21.5"/>
    <n v="382"/>
    <n v="1.107"/>
    <n v="0.13900000000000001"/>
    <n v="72246"/>
    <n v="83"/>
    <n v="1731.2"/>
    <n v="7498"/>
    <n v="61"/>
    <n v="79.97"/>
    <n v="0"/>
    <n v="4.0800053579391975E-2"/>
    <n v="0.84409594849408698"/>
    <n v="0.1151039979265211"/>
    <n v="0.95919994642060802"/>
  </r>
  <r>
    <x v="24"/>
    <x v="3"/>
    <x v="11"/>
    <x v="2"/>
    <x v="0"/>
    <n v="221508"/>
    <n v="3240899"/>
    <n v="281817"/>
    <n v="3744224"/>
    <n v="5.92"/>
    <n v="50615"/>
    <n v="21.5"/>
    <n v="382"/>
    <n v="1.107"/>
    <n v="0.13900000000000001"/>
    <n v="72246"/>
    <n v="83"/>
    <n v="1731.2"/>
    <n v="7498"/>
    <n v="61"/>
    <n v="79.489999999999995"/>
    <n v="0"/>
    <n v="5.915992205594537E-2"/>
    <n v="0.86557294649038097"/>
    <n v="7.5267131453673711E-2"/>
    <n v="0.94084007794405466"/>
  </r>
  <r>
    <x v="24"/>
    <x v="3"/>
    <x v="12"/>
    <x v="0"/>
    <x v="0"/>
    <n v="49964"/>
    <n v="1220420"/>
    <n v="813614"/>
    <n v="2083998"/>
    <n v="2.4"/>
    <n v="57225"/>
    <n v="21.8"/>
    <n v="405"/>
    <n v="1.1930000000000001"/>
    <n v="0.14699999999999999"/>
    <n v="76960"/>
    <n v="83.2"/>
    <n v="1771.6"/>
    <n v="7502"/>
    <n v="63.9"/>
    <n v="54.07"/>
    <n v="0"/>
    <n v="2.3975070993350282E-2"/>
    <n v="0.58561476546522595"/>
    <n v="0.39041016354142377"/>
    <n v="0.97602492900664972"/>
  </r>
  <r>
    <x v="24"/>
    <x v="3"/>
    <x v="12"/>
    <x v="1"/>
    <x v="0"/>
    <n v="577091"/>
    <n v="6905886"/>
    <n v="941712"/>
    <n v="8424689"/>
    <n v="6.85"/>
    <n v="57225"/>
    <n v="21.8"/>
    <n v="405"/>
    <n v="1.1930000000000001"/>
    <n v="0.14699999999999999"/>
    <n v="76960"/>
    <n v="83.2"/>
    <n v="1771.6"/>
    <n v="7502"/>
    <n v="63.9"/>
    <n v="54.03"/>
    <n v="0"/>
    <n v="6.8499976675696878E-2"/>
    <n v="0.81971999203768831"/>
    <n v="0.11178003128661486"/>
    <n v="0.93150002332430315"/>
  </r>
  <r>
    <x v="24"/>
    <x v="3"/>
    <x v="12"/>
    <x v="2"/>
    <x v="0"/>
    <n v="346870"/>
    <n v="2893773"/>
    <n v="251632"/>
    <n v="3492275"/>
    <n v="9.93"/>
    <n v="57225"/>
    <n v="21.8"/>
    <n v="405"/>
    <n v="1.1930000000000001"/>
    <n v="0.14699999999999999"/>
    <n v="76960"/>
    <n v="83.2"/>
    <n v="1771.6"/>
    <n v="7502"/>
    <n v="63.9"/>
    <n v="56.59"/>
    <n v="0"/>
    <n v="9.9324938614513456E-2"/>
    <n v="0.82862117101316479"/>
    <n v="7.2053890372321766E-2"/>
    <n v="0.90067506138548659"/>
  </r>
  <r>
    <x v="24"/>
    <x v="3"/>
    <x v="13"/>
    <x v="0"/>
    <x v="0"/>
    <n v="70685"/>
    <n v="1322159"/>
    <n v="881439"/>
    <n v="2274283"/>
    <n v="3.11"/>
    <n v="67646"/>
    <n v="24.1"/>
    <n v="440"/>
    <n v="1.18"/>
    <n v="0.154"/>
    <n v="80821"/>
    <n v="82.9"/>
    <n v="1766.7"/>
    <n v="7587"/>
    <n v="65.7"/>
    <n v="41.47"/>
    <n v="0"/>
    <n v="3.1080125032812538E-2"/>
    <n v="0.58135201292011596"/>
    <n v="0.38756786204707155"/>
    <n v="0.96891987496718746"/>
  </r>
  <r>
    <x v="24"/>
    <x v="3"/>
    <x v="13"/>
    <x v="1"/>
    <x v="0"/>
    <n v="832852"/>
    <n v="7520574"/>
    <n v="1025533"/>
    <n v="9378959"/>
    <n v="8.8800000000000008"/>
    <n v="67646"/>
    <n v="24.1"/>
    <n v="440"/>
    <n v="1.18"/>
    <n v="0.154"/>
    <n v="80821"/>
    <n v="82.9"/>
    <n v="1766.7"/>
    <n v="7587"/>
    <n v="65.7"/>
    <n v="44.32"/>
    <n v="0"/>
    <n v="8.8800046998819382E-2"/>
    <n v="0.80185594158157636"/>
    <n v="0.10934401141960425"/>
    <n v="0.91119995300118062"/>
  </r>
  <r>
    <x v="24"/>
    <x v="3"/>
    <x v="13"/>
    <x v="2"/>
    <x v="0"/>
    <n v="497358"/>
    <n v="3096091"/>
    <n v="269225"/>
    <n v="3862674"/>
    <n v="12.88"/>
    <n v="67646"/>
    <n v="24.1"/>
    <n v="440"/>
    <n v="1.18"/>
    <n v="0.154"/>
    <n v="80821"/>
    <n v="82.9"/>
    <n v="1766.7"/>
    <n v="7587"/>
    <n v="65.7"/>
    <n v="43.38"/>
    <n v="0"/>
    <n v="0.1287600247911162"/>
    <n v="0.80154084968081696"/>
    <n v="6.9699125528066827E-2"/>
    <n v="0.87123997520888374"/>
  </r>
  <r>
    <x v="24"/>
    <x v="3"/>
    <x v="14"/>
    <x v="0"/>
    <x v="0"/>
    <n v="89968"/>
    <n v="1379392"/>
    <n v="919594"/>
    <n v="2388954"/>
    <n v="3.77"/>
    <n v="94953"/>
    <n v="24.8"/>
    <n v="467"/>
    <n v="1.05"/>
    <n v="0.16200000000000001"/>
    <n v="82800"/>
    <n v="83.3"/>
    <n v="1708.2"/>
    <n v="7476"/>
    <n v="69.5"/>
    <n v="27.28"/>
    <n v="0"/>
    <n v="3.7659996801947627E-2"/>
    <n v="0.57740416935612826"/>
    <n v="0.38493583384192415"/>
    <n v="0.96234000319805246"/>
  </r>
  <r>
    <x v="24"/>
    <x v="3"/>
    <x v="14"/>
    <x v="1"/>
    <x v="0"/>
    <n v="1048083"/>
    <n v="7649368"/>
    <n v="1043096"/>
    <n v="9740547"/>
    <n v="10.76"/>
    <n v="94953"/>
    <n v="24.8"/>
    <n v="467"/>
    <n v="1.05"/>
    <n v="0.16200000000000001"/>
    <n v="82800"/>
    <n v="83.3"/>
    <n v="1708.2"/>
    <n v="7476"/>
    <n v="69.5"/>
    <n v="25.84"/>
    <n v="0"/>
    <n v="0.10760001466036764"/>
    <n v="0.78531195424651201"/>
    <n v="0.10708803109312033"/>
    <n v="0.89239998533963238"/>
  </r>
  <r>
    <x v="24"/>
    <x v="3"/>
    <x v="14"/>
    <x v="2"/>
    <x v="0"/>
    <n v="612716"/>
    <n v="3049289"/>
    <n v="265156"/>
    <n v="3927161"/>
    <n v="15.6"/>
    <n v="94953"/>
    <n v="24.8"/>
    <n v="467"/>
    <n v="1.05"/>
    <n v="0.16200000000000001"/>
    <n v="82800"/>
    <n v="83.3"/>
    <n v="1708.2"/>
    <n v="7476"/>
    <n v="69.5"/>
    <n v="23.19"/>
    <n v="0"/>
    <n v="0.15602008677515386"/>
    <n v="0.77646141831210891"/>
    <n v="6.7518494912737217E-2"/>
    <n v="0.84397991322484611"/>
  </r>
  <r>
    <x v="24"/>
    <x v="3"/>
    <x v="15"/>
    <x v="0"/>
    <x v="0"/>
    <n v="105003"/>
    <n v="1393349"/>
    <n v="928899"/>
    <n v="2427251"/>
    <n v="4.33"/>
    <n v="131267"/>
    <n v="28.3"/>
    <n v="480"/>
    <n v="0.94"/>
    <n v="0.16800000000000001"/>
    <n v="84696"/>
    <n v="83.1"/>
    <n v="1671.6"/>
    <n v="7446"/>
    <n v="72.5"/>
    <n v="16.71"/>
    <n v="0"/>
    <n v="4.3260050155505138E-2"/>
    <n v="0.57404405230443822"/>
    <n v="0.38269589754005662"/>
    <n v="0.95673994984449484"/>
  </r>
  <r>
    <x v="24"/>
    <x v="3"/>
    <x v="15"/>
    <x v="1"/>
    <x v="0"/>
    <n v="1233705"/>
    <n v="7698000"/>
    <n v="1049727"/>
    <n v="9981432"/>
    <n v="12.36"/>
    <n v="131267"/>
    <n v="28.3"/>
    <n v="480"/>
    <n v="0.94"/>
    <n v="0.16800000000000001"/>
    <n v="84696"/>
    <n v="83.1"/>
    <n v="1671.6"/>
    <n v="7446"/>
    <n v="72.5"/>
    <n v="17.71"/>
    <n v="0"/>
    <n v="0.12360000048089292"/>
    <n v="0.77123202362146037"/>
    <n v="0.10516797589764675"/>
    <n v="0.87639999951910708"/>
  </r>
  <r>
    <x v="24"/>
    <x v="3"/>
    <x v="15"/>
    <x v="2"/>
    <x v="0"/>
    <n v="730489"/>
    <n v="3077808"/>
    <n v="267636"/>
    <n v="4075933"/>
    <n v="17.920000000000002"/>
    <n v="131267"/>
    <n v="28.3"/>
    <n v="480"/>
    <n v="0.94"/>
    <n v="0.16800000000000001"/>
    <n v="84696"/>
    <n v="83.1"/>
    <n v="1671.6"/>
    <n v="7446"/>
    <n v="72.5"/>
    <n v="19.22"/>
    <n v="0"/>
    <n v="0.17922007059487974"/>
    <n v="0.75511741728826254"/>
    <n v="6.5662512116857669E-2"/>
    <n v="0.820779929405120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00BBBD-1BE1-42FA-80B1-74DD1FDAA2A4}" name="PivotTable9" cacheId="0" applyNumberFormats="0" applyBorderFormats="0" applyFontFormats="0" applyPatternFormats="0" applyAlignmentFormats="0" applyWidthHeightFormats="1" dataCaption="Values" tag="f89bf6b2-be41-400b-b3c0-c387d281ce48" updatedVersion="8" minRefreshableVersion="3" useAutoFormatting="1" subtotalHiddenItems="1" rowGrandTotals="0" colGrandTotals="0" itemPrintTitles="1" createdVersion="8" indent="0" outline="1" outlineData="1" multipleFieldFilters="0">
  <location ref="H3:H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193B7A-9C76-4789-AAF7-54039E8B15B6}" name="PivotTable8" cacheId="1" applyNumberFormats="0" applyBorderFormats="0" applyFontFormats="0" applyPatternFormats="0" applyAlignmentFormats="0" applyWidthHeightFormats="1" dataCaption="Values" tag="8e6d2964-37e5-494c-a7c7-3f98d308fb32" updatedVersion="8" minRefreshableVersion="3" useAutoFormatting="1" subtotalHiddenItems="1" rowGrandTotals="0" colGrandTotals="0"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35E48A-7147-46FA-AC9D-5E7B6B9D31B9}" name="PivotTable7" cacheId="2" applyNumberFormats="0" applyBorderFormats="0" applyFontFormats="0" applyPatternFormats="0" applyAlignmentFormats="0" applyWidthHeightFormats="1" dataCaption="Values" tag="89c29593-ad62-4a1d-8336-e075be91669d" updatedVersion="8" minRefreshableVersion="3" subtotalHiddenItems="1" rowGrandTotals="0" colGrandTotals="0"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8235E6-97BF-4828-B2A1-FB28BDCFC9BA}" name="PivotTable6" cacheId="3" applyNumberFormats="0" applyBorderFormats="0" applyFontFormats="0" applyPatternFormats="0" applyAlignmentFormats="0" applyWidthHeightFormats="1" dataCaption="Values" tag="289b6f05-7147-419d-81d2-fa1f338e0b9e" updatedVersion="8" minRefreshableVersion="3" useAutoFormatting="1" subtotalHiddenItems="1" rowGrandTotals="0" colGrandTotals="0"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4227AC-0F10-4297-89B6-F4A7448B0AF5}" name="PivotTable9" cacheId="7" applyNumberFormats="0" applyBorderFormats="0" applyFontFormats="0" applyPatternFormats="0" applyAlignmentFormats="0" applyWidthHeightFormats="1" dataCaption="Values" tag="289b6f05-7147-419d-81d2-fa1f338e0b9e" updatedVersion="8" minRefreshableVersion="3" useAutoFormatting="1" subtotalHiddenItems="1" rowGrandTotals="0" colGrandTotals="0"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193">
      <pivotArea type="all" dataOnly="0" outline="0" fieldPosition="0"/>
    </format>
    <format dxfId="192">
      <pivotArea outline="0" collapsedLevelsAreSubtotals="1" fieldPosition="0"/>
    </format>
    <format dxfId="191">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74E3E8-D75D-47ED-917E-4F80C0993CEC}" name="PivotTable12" cacheId="4" applyNumberFormats="0" applyBorderFormats="0" applyFontFormats="0" applyPatternFormats="0" applyAlignmentFormats="0" applyWidthHeightFormats="1" dataCaption="Values" tag="f89bf6b2-be41-400b-b3c0-c387d281ce48" updatedVersion="8" minRefreshableVersion="3" useAutoFormatting="1" subtotalHiddenItems="1" rowGrandTotals="0" colGrandTotals="0" itemPrintTitles="1" createdVersion="8" indent="0" outline="1" outlineData="1" multipleFieldFilters="0">
  <location ref="G2:G3"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196">
      <pivotArea type="all" dataOnly="0" outline="0" fieldPosition="0"/>
    </format>
    <format dxfId="195">
      <pivotArea outline="0" collapsedLevelsAreSubtotals="1" fieldPosition="0"/>
    </format>
    <format dxfId="194">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403F4E-5CC9-4333-BD12-6C6555E676AB}" name="PivotTable11" cacheId="5" applyNumberFormats="0" applyBorderFormats="0" applyFontFormats="0" applyPatternFormats="0" applyAlignmentFormats="0" applyWidthHeightFormats="1" dataCaption="Values" tag="8e6d2964-37e5-494c-a7c7-3f98d308fb32" updatedVersion="8" minRefreshableVersion="3" useAutoFormatting="1" subtotalHiddenItems="1" rowGrandTotals="0" colGrandTotals="0"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199">
      <pivotArea type="all" dataOnly="0" outline="0" fieldPosition="0"/>
    </format>
    <format dxfId="198">
      <pivotArea outline="0" collapsedLevelsAreSubtotals="1" fieldPosition="0"/>
    </format>
    <format dxfId="197">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A6F944-3305-482D-8310-A24F5A04E270}" name="PivotTable10" cacheId="6" applyNumberFormats="0" applyBorderFormats="0" applyFontFormats="0" applyPatternFormats="0" applyAlignmentFormats="0" applyWidthHeightFormats="1" dataCaption="Values" tag="89c29593-ad62-4a1d-8336-e075be91669d" updatedVersion="8" minRefreshableVersion="3" subtotalHiddenItems="1" rowGrandTotals="0" colGrandTotals="0" itemPrintTitles="1" createdVersion="8" indent="0" outline="1" outlineData="1" multipleFieldFilters="0">
  <location ref="C2:C3"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202">
      <pivotArea type="all" dataOnly="0" outline="0" fieldPosition="0"/>
    </format>
    <format dxfId="201">
      <pivotArea outline="0" collapsedLevelsAreSubtotals="1" fieldPosition="0"/>
    </format>
    <format dxfId="200">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25AA17-1C73-46CE-A827-B40598E7C0A8}" name="PivotTable58"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ntry">
  <location ref="A140:B145" firstHeaderRow="1" firstDataRow="1" firstDataCol="1"/>
  <pivotFields count="26">
    <pivotField axis="axisRow" showAll="0" measureFilter="1" sortType="ascending">
      <items count="26">
        <item x="0"/>
        <item x="1"/>
        <item x="2"/>
        <item x="3"/>
        <item x="4"/>
        <item x="5"/>
        <item x="6"/>
        <item x="7"/>
        <item x="8"/>
        <item x="9"/>
        <item x="10"/>
        <item x="11"/>
        <item x="12"/>
        <item x="13"/>
        <item x="14"/>
        <item x="15"/>
        <item x="16"/>
        <item x="17"/>
        <item x="18"/>
        <item x="19"/>
        <item x="20"/>
        <item x="21"/>
        <item x="22"/>
        <item x="23"/>
        <item x="2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9" showAll="0"/>
    <pivotField numFmtId="9" showAll="0"/>
    <pivotField numFmtId="2" showAll="0"/>
  </pivotFields>
  <rowFields count="1">
    <field x="0"/>
  </rowFields>
  <rowItems count="5">
    <i>
      <x v="14"/>
    </i>
    <i>
      <x v="20"/>
    </i>
    <i>
      <x v="16"/>
    </i>
    <i>
      <x v="19"/>
    </i>
    <i>
      <x v="1"/>
    </i>
  </rowItems>
  <colItems count="1">
    <i/>
  </colItems>
  <dataFields count="1">
    <dataField name="Average of co2_emissions_transport_mt" fld="17" subtotal="average" baseField="2" baseItem="0"/>
  </dataFields>
  <formats count="7">
    <format dxfId="6">
      <pivotArea collapsedLevelsAreSubtotals="1" fieldPosition="0">
        <references count="1">
          <reference field="0" count="5">
            <x v="1"/>
            <x v="14"/>
            <x v="16"/>
            <x v="19"/>
            <x v="20"/>
          </reference>
        </references>
      </pivotArea>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5">
            <x v="1"/>
            <x v="14"/>
            <x v="16"/>
            <x v="19"/>
            <x v="20"/>
          </reference>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filters count="1">
    <filter fld="0"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8E89F9-DFCF-40E5-8E13-D9B14BC47DB2}" name="PivotTable6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ountry">
  <location ref="A373:C390" firstHeaderRow="0" firstDataRow="1" firstDataCol="1"/>
  <pivotFields count="26">
    <pivotField showAll="0" sortType="ascending">
      <autoSortScope>
        <pivotArea dataOnly="0" outline="0" fieldPosition="0">
          <references count="1">
            <reference field="4294967294" count="1" selected="0">
              <x v="0"/>
            </reference>
          </references>
        </pivotArea>
      </autoSortScope>
    </pivotField>
    <pivotField showAll="0"/>
    <pivotField axis="axisRow"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numFmtId="9" showAll="0"/>
    <pivotField numFmtId="9" showAll="0"/>
    <pivotField numFmtId="2" showAll="0"/>
  </pivotFields>
  <rowFields count="1">
    <field x="2"/>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Average of emission_regulation_score" fld="19" subtotal="average" baseField="0" baseItem="0"/>
    <dataField name="Average of EV Market Share (%)" fld="22" subtotal="average" baseField="1" baseItem="0"/>
  </dataFields>
  <formats count="7">
    <format dxfId="13">
      <pivotArea collapsedLevelsAreSubtotals="1" fieldPosition="0">
        <references count="2">
          <reference field="4294967294" count="1" selected="0">
            <x v="1"/>
          </reference>
          <reference field="2" count="0"/>
        </references>
      </pivotArea>
    </format>
    <format dxfId="12">
      <pivotArea collapsedLevelsAreSubtotals="1" fieldPosition="0">
        <references count="2">
          <reference field="4294967294" count="1" selected="0">
            <x v="0"/>
          </reference>
          <reference field="2" count="0"/>
        </references>
      </pivotArea>
    </format>
    <format dxfId="11">
      <pivotArea outline="0" collapsedLevelsAreSubtotals="1" fieldPosition="0">
        <references count="1">
          <reference field="4294967294" count="1" selected="0">
            <x v="0"/>
          </reference>
        </references>
      </pivotArea>
    </format>
    <format dxfId="10">
      <pivotArea field="2" type="button" dataOnly="0" labelOnly="1" outline="0" axis="axisRow" fieldPosition="0"/>
    </format>
    <format dxfId="9">
      <pivotArea dataOnly="0" labelOnly="1" fieldPosition="0">
        <references count="1">
          <reference field="2" count="0"/>
        </references>
      </pivotArea>
    </format>
    <format dxfId="8">
      <pivotArea dataOnly="0" labelOnly="1" grandRow="1" outline="0" fieldPosition="0"/>
    </format>
    <format dxfId="7">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DE1BB0-48AC-4204-A7D1-FD6FD4110BD9}" name="PivotTable33"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ntint">
  <location ref="A148:B153" firstHeaderRow="1" firstDataRow="1" firstDataCol="1"/>
  <pivotFields count="26">
    <pivotField showAll="0"/>
    <pivotField axis="axisRow" showAll="0">
      <items count="6">
        <item x="4"/>
        <item x="1"/>
        <item x="3"/>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1"/>
  </rowFields>
  <rowItems count="5">
    <i>
      <x/>
    </i>
    <i>
      <x v="1"/>
    </i>
    <i>
      <x v="2"/>
    </i>
    <i>
      <x v="3"/>
    </i>
    <i>
      <x v="4"/>
    </i>
  </rowItems>
  <colItems count="1">
    <i/>
  </colItems>
  <dataFields count="1">
    <dataField name="Sum of fast_chargers_share" fld="11" baseField="0" baseItem="0"/>
  </dataFields>
  <formats count="6">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grandRow="1" outline="0"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92A97A-0CB0-480D-8A71-EEE053B959A2}" name="PivotTable6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346:C352" firstHeaderRow="0" firstDataRow="1" firstDataCol="1"/>
  <pivotFields count="26">
    <pivotField showAll="0"/>
    <pivotField axis="axisRow" showAll="0">
      <items count="6">
        <item x="4"/>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numFmtId="9" showAll="0"/>
    <pivotField numFmtId="9" showAll="0"/>
    <pivotField numFmtId="2" showAll="0"/>
  </pivotFields>
  <rowFields count="1">
    <field x="1"/>
  </rowFields>
  <rowItems count="6">
    <i>
      <x/>
    </i>
    <i>
      <x v="1"/>
    </i>
    <i>
      <x v="2"/>
    </i>
    <i>
      <x v="3"/>
    </i>
    <i>
      <x v="4"/>
    </i>
    <i t="grand">
      <x/>
    </i>
  </rowItems>
  <colFields count="1">
    <field x="-2"/>
  </colFields>
  <colItems count="2">
    <i>
      <x/>
    </i>
    <i i="1">
      <x v="1"/>
    </i>
  </colItems>
  <dataFields count="2">
    <dataField name="Average of EV Market Share (%)" fld="22" subtotal="average" baseField="1" baseItem="0"/>
    <dataField name="Average of emission_regulation_score" fld="19" subtotal="average" baseField="0" baseItem="0"/>
  </dataFields>
  <formats count="7">
    <format dxfId="26">
      <pivotArea collapsedLevelsAreSubtotals="1" fieldPosition="0">
        <references count="2">
          <reference field="4294967294" count="1" selected="0">
            <x v="0"/>
          </reference>
          <reference field="1" count="0"/>
        </references>
      </pivotArea>
    </format>
    <format dxfId="25">
      <pivotArea collapsedLevelsAreSubtotals="1" fieldPosition="0">
        <references count="2">
          <reference field="4294967294" count="1" selected="0">
            <x v="1"/>
          </reference>
          <reference field="1" count="0"/>
        </references>
      </pivotArea>
    </format>
    <format dxfId="24">
      <pivotArea outline="0" collapsedLevelsAreSubtotals="1" fieldPosition="0">
        <references count="1">
          <reference field="4294967294" count="1" selected="0">
            <x v="0"/>
          </reference>
        </references>
      </pivotArea>
    </format>
    <format dxfId="23">
      <pivotArea field="1" type="button" dataOnly="0" labelOnly="1" outline="0" axis="axisRow" fieldPosition="0"/>
    </format>
    <format dxfId="22">
      <pivotArea dataOnly="0" labelOnly="1" fieldPosition="0">
        <references count="1">
          <reference field="1" count="0"/>
        </references>
      </pivotArea>
    </format>
    <format dxfId="21">
      <pivotArea dataOnly="0" labelOnly="1" grandRow="1" outline="0" fieldPosition="0"/>
    </format>
    <format dxfId="2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DA276A4-BAAB-4FD0-8D74-7CCB5CCBE4BE}" name="PivotTable62"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country">
  <location ref="A355:C365" firstHeaderRow="0" firstDataRow="1" firstDataCol="1"/>
  <pivotFields count="26">
    <pivotField axis="axisRow" showAll="0" measureFilter="1" sortType="ascending">
      <items count="26">
        <item x="0"/>
        <item x="1"/>
        <item x="2"/>
        <item x="3"/>
        <item x="4"/>
        <item x="5"/>
        <item x="6"/>
        <item x="7"/>
        <item x="8"/>
        <item x="9"/>
        <item x="10"/>
        <item x="11"/>
        <item x="12"/>
        <item x="13"/>
        <item x="14"/>
        <item x="15"/>
        <item x="16"/>
        <item x="17"/>
        <item x="18"/>
        <item x="19"/>
        <item x="20"/>
        <item x="21"/>
        <item x="22"/>
        <item x="23"/>
        <item x="2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numFmtId="9" showAll="0"/>
    <pivotField numFmtId="9" showAll="0"/>
    <pivotField numFmtId="2" showAll="0"/>
  </pivotFields>
  <rowFields count="1">
    <field x="0"/>
  </rowFields>
  <rowItems count="10">
    <i>
      <x v="10"/>
    </i>
    <i>
      <x v="2"/>
    </i>
    <i>
      <x v="7"/>
    </i>
    <i>
      <x v="6"/>
    </i>
    <i>
      <x v="1"/>
    </i>
    <i>
      <x v="23"/>
    </i>
    <i>
      <x v="20"/>
    </i>
    <i>
      <x v="13"/>
    </i>
    <i>
      <x v="19"/>
    </i>
    <i>
      <x v="14"/>
    </i>
  </rowItems>
  <colFields count="1">
    <field x="-2"/>
  </colFields>
  <colItems count="2">
    <i>
      <x/>
    </i>
    <i i="1">
      <x v="1"/>
    </i>
  </colItems>
  <dataFields count="2">
    <dataField name="Average of emission_regulation_score" fld="19" subtotal="average" baseField="0" baseItem="0"/>
    <dataField name="Average of EV Market Share (%)" fld="22" subtotal="average" baseField="1" baseItem="0"/>
  </dataFields>
  <formats count="8">
    <format dxfId="34">
      <pivotArea collapsedLevelsAreSubtotals="1" fieldPosition="0">
        <references count="2">
          <reference field="4294967294" count="1" selected="0">
            <x v="1"/>
          </reference>
          <reference field="0" count="0"/>
        </references>
      </pivotArea>
    </format>
    <format dxfId="33">
      <pivotArea collapsedLevelsAreSubtotals="1" fieldPosition="0">
        <references count="2">
          <reference field="4294967294" count="1" selected="0">
            <x v="0"/>
          </reference>
          <reference field="0" count="0"/>
        </references>
      </pivotArea>
    </format>
    <format dxfId="32">
      <pivotArea collapsedLevelsAreSubtotals="1" fieldPosition="0">
        <references count="2">
          <reference field="4294967294" count="1" selected="0">
            <x v="1"/>
          </reference>
          <reference field="0" count="1">
            <x v="0"/>
          </reference>
        </references>
      </pivotArea>
    </format>
    <format dxfId="31">
      <pivotArea outline="0" collapsedLevelsAreSubtotals="1" fieldPosition="0">
        <references count="1">
          <reference field="4294967294" count="1" selected="0">
            <x v="0"/>
          </reference>
        </references>
      </pivotArea>
    </format>
    <format dxfId="30">
      <pivotArea field="0" type="button" dataOnly="0" labelOnly="1" outline="0" axis="axisRow" fieldPosition="0"/>
    </format>
    <format dxfId="29">
      <pivotArea dataOnly="0" labelOnly="1" fieldPosition="0">
        <references count="1">
          <reference field="0" count="0"/>
        </references>
      </pivotArea>
    </format>
    <format dxfId="28">
      <pivotArea dataOnly="0" labelOnly="1" grandRow="1" outline="0" fieldPosition="0"/>
    </format>
    <format dxfId="27">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5091D4B-D982-4D37-B5A9-B26449C0E160}" name="PivotTable2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gment">
  <location ref="A96:C100" firstHeaderRow="0" firstDataRow="1" firstDataCol="1"/>
  <pivotFields count="26">
    <pivotField showAll="0"/>
    <pivotField showAll="0"/>
    <pivotField showAll="0"/>
    <pivotField axis="axisRow" showAll="0">
      <items count="4">
        <item x="0"/>
        <item x="1"/>
        <item x="2"/>
        <item t="default"/>
      </items>
    </pivotField>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3"/>
  </rowFields>
  <rowItems count="4">
    <i>
      <x/>
    </i>
    <i>
      <x v="1"/>
    </i>
    <i>
      <x v="2"/>
    </i>
    <i t="grand">
      <x/>
    </i>
  </rowItems>
  <colFields count="1">
    <field x="-2"/>
  </colFields>
  <colItems count="2">
    <i>
      <x/>
    </i>
    <i i="1">
      <x v="1"/>
    </i>
  </colItems>
  <dataFields count="2">
    <dataField name="Sum of ev_sales" fld="5" baseField="0" baseItem="0"/>
    <dataField name="Average of ev_market_share" fld="9" subtotal="average" baseField="3" baseItem="0"/>
  </dataFields>
  <formats count="6">
    <format dxfId="40">
      <pivotArea collapsedLevelsAreSubtotals="1" fieldPosition="0">
        <references count="2">
          <reference field="4294967294" count="1" selected="0">
            <x v="1"/>
          </reference>
          <reference field="3" count="0"/>
        </references>
      </pivotArea>
    </format>
    <format dxfId="39">
      <pivotArea outline="0" collapsedLevelsAreSubtotals="1" fieldPosition="0">
        <references count="1">
          <reference field="4294967294" count="1" selected="0">
            <x v="0"/>
          </reference>
        </references>
      </pivotArea>
    </format>
    <format dxfId="38">
      <pivotArea field="3" type="button" dataOnly="0" labelOnly="1" outline="0" axis="axisRow" fieldPosition="0"/>
    </format>
    <format dxfId="37">
      <pivotArea dataOnly="0" labelOnly="1" fieldPosition="0">
        <references count="1">
          <reference field="3" count="0"/>
        </references>
      </pivotArea>
    </format>
    <format dxfId="36">
      <pivotArea dataOnly="0" labelOnly="1" grandRow="1" outline="0" fieldPosition="0"/>
    </format>
    <format dxfId="35">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EB43927-A92C-4BEB-BC6B-BC7F7C018B28}" name="PivotTable4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ontinental">
  <location ref="A198:C204" firstHeaderRow="0" firstDataRow="1" firstDataCol="1"/>
  <pivotFields count="26">
    <pivotField showAll="0"/>
    <pivotField axis="axisRow" showAll="0">
      <items count="6">
        <item x="4"/>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numFmtId="9" showAll="0"/>
    <pivotField numFmtId="9" showAll="0"/>
    <pivotField numFmtId="2" showAll="0"/>
  </pivotFields>
  <rowFields count="1">
    <field x="1"/>
  </rowFields>
  <rowItems count="6">
    <i>
      <x/>
    </i>
    <i>
      <x v="1"/>
    </i>
    <i>
      <x v="2"/>
    </i>
    <i>
      <x v="3"/>
    </i>
    <i>
      <x v="4"/>
    </i>
    <i t="grand">
      <x/>
    </i>
  </rowItems>
  <colFields count="1">
    <field x="-2"/>
  </colFields>
  <colItems count="2">
    <i>
      <x/>
    </i>
    <i i="1">
      <x v="1"/>
    </i>
  </colItems>
  <dataFields count="2">
    <dataField name="Sum of co2_emissions_transport_mt" fld="17" baseField="0" baseItem="0"/>
    <dataField name="Sum of ev_growth_rate_yoy" fld="20" baseField="0" baseItem="0"/>
  </dataFields>
  <formats count="5">
    <format dxfId="45">
      <pivotArea outline="0" collapsedLevelsAreSubtotals="1" fieldPosition="0">
        <references count="1">
          <reference field="4294967294" count="1" selected="0">
            <x v="0"/>
          </reference>
        </references>
      </pivotArea>
    </format>
    <format dxfId="44">
      <pivotArea field="1" type="button" dataOnly="0" labelOnly="1" outline="0" axis="axisRow" fieldPosition="0"/>
    </format>
    <format dxfId="43">
      <pivotArea dataOnly="0" labelOnly="1" fieldPosition="0">
        <references count="1">
          <reference field="1" count="0"/>
        </references>
      </pivotArea>
    </format>
    <format dxfId="42">
      <pivotArea dataOnly="0" labelOnly="1" grandRow="1" outline="0" fieldPosition="0"/>
    </format>
    <format dxfId="41">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79B5703-BFAF-4662-A2C0-B15A931AA687}" name="PivotTable23"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year">
  <location ref="A68:B84" firstHeaderRow="1" firstDataRow="1" firstDataCol="1"/>
  <pivotFields count="26">
    <pivotField showAll="0"/>
    <pivotField showAll="0"/>
    <pivotField axis="axisRow"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2"/>
  </rowFields>
  <rowItems count="16">
    <i>
      <x/>
    </i>
    <i>
      <x v="1"/>
    </i>
    <i>
      <x v="2"/>
    </i>
    <i>
      <x v="3"/>
    </i>
    <i>
      <x v="4"/>
    </i>
    <i>
      <x v="5"/>
    </i>
    <i>
      <x v="6"/>
    </i>
    <i>
      <x v="7"/>
    </i>
    <i>
      <x v="8"/>
    </i>
    <i>
      <x v="9"/>
    </i>
    <i>
      <x v="10"/>
    </i>
    <i>
      <x v="11"/>
    </i>
    <i>
      <x v="12"/>
    </i>
    <i>
      <x v="13"/>
    </i>
    <i>
      <x v="14"/>
    </i>
    <i>
      <x v="15"/>
    </i>
  </rowItems>
  <colItems count="1">
    <i/>
  </colItems>
  <dataFields count="1">
    <dataField name="Average of electricity_price_usd_per_kwh" fld="14" subtotal="average" baseField="2" baseItem="0"/>
  </dataFields>
  <formats count="16">
    <format dxfId="61">
      <pivotArea collapsedLevelsAreSubtotals="1" fieldPosition="0">
        <references count="1">
          <reference field="2" count="0"/>
        </references>
      </pivotArea>
    </format>
    <format dxfId="60">
      <pivotArea field="2" type="button" dataOnly="0" labelOnly="1" outline="0" axis="axisRow" fieldPosition="0"/>
    </format>
    <format dxfId="59">
      <pivotArea dataOnly="0" labelOnly="1" fieldPosition="0">
        <references count="1">
          <reference field="2" count="0"/>
        </references>
      </pivotArea>
    </format>
    <format dxfId="58">
      <pivotArea dataOnly="0" labelOnly="1" grandRow="1" outline="0" fieldPosition="0"/>
    </format>
    <format dxfId="57">
      <pivotArea type="all" dataOnly="0" outline="0" fieldPosition="0"/>
    </format>
    <format dxfId="56">
      <pivotArea outline="0" collapsedLevelsAreSubtotals="1" fieldPosition="0"/>
    </format>
    <format dxfId="55">
      <pivotArea field="2" type="button" dataOnly="0" labelOnly="1" outline="0" axis="axisRow" fieldPosition="0"/>
    </format>
    <format dxfId="54">
      <pivotArea dataOnly="0" labelOnly="1" fieldPosition="0">
        <references count="1">
          <reference field="2" count="0"/>
        </references>
      </pivotArea>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2" type="button" dataOnly="0" labelOnly="1" outline="0" axis="axisRow" fieldPosition="0"/>
    </format>
    <format dxfId="48">
      <pivotArea dataOnly="0" labelOnly="1" fieldPosition="0">
        <references count="1">
          <reference field="2" count="0"/>
        </references>
      </pivotArea>
    </format>
    <format dxfId="47">
      <pivotArea dataOnly="0" labelOnly="1" grandRow="1" outline="0" fieldPosition="0"/>
    </format>
    <format dxfId="4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1680F7B-F0A4-47FE-A4B5-60990A970386}" name="PivotTable3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tinental">
  <location ref="A156:D162" firstHeaderRow="0" firstDataRow="1" firstDataCol="1"/>
  <pivotFields count="26">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6">
        <item sd="0" x="4"/>
        <item sd="0" x="1"/>
        <item sd="0" x="3"/>
        <item sd="0" x="0"/>
        <item sd="0" x="2"/>
        <item t="default" sd="0"/>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pivotField showAll="0"/>
    <pivotField showAll="0"/>
    <pivotField showAll="0"/>
    <pivotField showAll="0"/>
    <pivotField showAll="0"/>
    <pivotField numFmtId="9" showAll="0"/>
    <pivotField numFmtId="9" showAll="0"/>
    <pivotField numFmtId="2" showAll="0"/>
  </pivotFields>
  <rowFields count="2">
    <field x="1"/>
    <field x="0"/>
  </rowFields>
  <rowItems count="6">
    <i>
      <x/>
    </i>
    <i>
      <x v="1"/>
    </i>
    <i>
      <x v="2"/>
    </i>
    <i>
      <x v="3"/>
    </i>
    <i>
      <x v="4"/>
    </i>
    <i t="grand">
      <x/>
    </i>
  </rowItems>
  <colFields count="1">
    <field x="-2"/>
  </colFields>
  <colItems count="3">
    <i>
      <x/>
    </i>
    <i i="1">
      <x v="1"/>
    </i>
    <i i="2">
      <x v="2"/>
    </i>
  </colItems>
  <dataFields count="3">
    <dataField name="Sum of fuel_price_usd_per_liter" fld="13" baseField="0" baseItem="0"/>
    <dataField name="Sum of electricity_price_usd_per_kwh" fld="14" baseField="0" baseItem="0"/>
    <dataField name="Sum of urban_population_percent" fld="16" baseField="0" baseItem="0"/>
  </dataFields>
  <formats count="5">
    <format dxfId="66">
      <pivotArea outline="0" collapsedLevelsAreSubtotals="1" fieldPosition="0">
        <references count="1">
          <reference field="4294967294" count="1" selected="0">
            <x v="0"/>
          </reference>
        </references>
      </pivotArea>
    </format>
    <format dxfId="65">
      <pivotArea field="1" type="button" dataOnly="0" labelOnly="1" outline="0" axis="axisRow" fieldPosition="0"/>
    </format>
    <format dxfId="64">
      <pivotArea dataOnly="0" labelOnly="1" fieldPosition="0">
        <references count="1">
          <reference field="1" count="0"/>
        </references>
      </pivotArea>
    </format>
    <format dxfId="63">
      <pivotArea dataOnly="0" labelOnly="1" grandRow="1" outline="0" fieldPosition="0"/>
    </format>
    <format dxfId="62">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061BE3C-95F3-44F6-8894-C665F516AEE9}" name="PivotTable20"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years">
  <location ref="A1:B17" firstHeaderRow="1" firstDataRow="1" firstDataCol="1"/>
  <pivotFields count="26">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items count="6">
        <item x="4"/>
        <item x="1"/>
        <item x="3"/>
        <item x="0"/>
        <item x="2"/>
        <item t="default"/>
      </items>
    </pivotField>
    <pivotField axis="axisRow" showAll="0">
      <items count="17">
        <item x="0"/>
        <item x="1"/>
        <item x="2"/>
        <item x="3"/>
        <item x="4"/>
        <item x="5"/>
        <item x="6"/>
        <item x="7"/>
        <item x="8"/>
        <item x="9"/>
        <item x="10"/>
        <item x="11"/>
        <item x="12"/>
        <item x="13"/>
        <item x="14"/>
        <item x="15"/>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2"/>
  </rowFields>
  <rowItems count="16">
    <i>
      <x/>
    </i>
    <i>
      <x v="1"/>
    </i>
    <i>
      <x v="2"/>
    </i>
    <i>
      <x v="3"/>
    </i>
    <i>
      <x v="4"/>
    </i>
    <i>
      <x v="5"/>
    </i>
    <i>
      <x v="6"/>
    </i>
    <i>
      <x v="7"/>
    </i>
    <i>
      <x v="8"/>
    </i>
    <i>
      <x v="9"/>
    </i>
    <i>
      <x v="10"/>
    </i>
    <i>
      <x v="11"/>
    </i>
    <i>
      <x v="12"/>
    </i>
    <i>
      <x v="13"/>
    </i>
    <i>
      <x v="14"/>
    </i>
    <i>
      <x v="15"/>
    </i>
  </rowItems>
  <colItems count="1">
    <i/>
  </colItems>
  <dataFields count="1">
    <dataField name="Sum of ev_sales" fld="5" baseField="2" baseItem="0"/>
  </dataFields>
  <formats count="6">
    <format dxfId="72">
      <pivotArea collapsedLevelsAreSubtotals="1" fieldPosition="0">
        <references count="1">
          <reference field="2" count="0"/>
        </references>
      </pivotArea>
    </format>
    <format dxfId="71">
      <pivotArea type="all" dataOnly="0" outline="0" fieldPosition="0"/>
    </format>
    <format dxfId="70">
      <pivotArea outline="0" collapsedLevelsAreSubtotals="1" fieldPosition="0"/>
    </format>
    <format dxfId="69">
      <pivotArea field="2" type="button" dataOnly="0" labelOnly="1" outline="0" axis="axisRow" fieldPosition="0"/>
    </format>
    <format dxfId="68">
      <pivotArea dataOnly="0" labelOnly="1" fieldPosition="0">
        <references count="1">
          <reference field="2" count="0"/>
        </references>
      </pivotArea>
    </format>
    <format dxfId="6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78094E9-B7B5-4A48-A7DD-025BEE899380}" name="PivotTable4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tinental">
  <location ref="A213:B219" firstHeaderRow="1" firstDataRow="1" firstDataCol="1"/>
  <pivotFields count="26">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6">
        <item sd="0" x="4"/>
        <item sd="0" x="1"/>
        <item sd="0" x="3"/>
        <item sd="0" x="0"/>
        <item sd="0" x="2"/>
        <item t="default" sd="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9" showAll="0"/>
    <pivotField numFmtId="9" showAll="0"/>
    <pivotField numFmtId="2" showAll="0"/>
  </pivotFields>
  <rowFields count="2">
    <field x="1"/>
    <field x="0"/>
  </rowFields>
  <rowItems count="6">
    <i>
      <x/>
    </i>
    <i>
      <x v="1"/>
    </i>
    <i>
      <x v="2"/>
    </i>
    <i>
      <x v="3"/>
    </i>
    <i>
      <x v="4"/>
    </i>
    <i t="grand">
      <x/>
    </i>
  </rowItems>
  <colItems count="1">
    <i/>
  </colItems>
  <dataFields count="1">
    <dataField name="Sum of ev_growth_rate_yoy" fld="20" baseField="0" baseItem="0"/>
  </dataFields>
  <formats count="5">
    <format dxfId="77">
      <pivotArea outline="0" collapsedLevelsAreSubtotals="1" fieldPosition="0">
        <references count="1">
          <reference field="4294967294" count="1" selected="0">
            <x v="0"/>
          </reference>
        </references>
      </pivotArea>
    </format>
    <format dxfId="76">
      <pivotArea field="1" type="button" dataOnly="0" labelOnly="1" outline="0" axis="axisRow" fieldPosition="0"/>
    </format>
    <format dxfId="75">
      <pivotArea dataOnly="0" labelOnly="1" fieldPosition="0">
        <references count="1">
          <reference field="1" count="0"/>
        </references>
      </pivotArea>
    </format>
    <format dxfId="74">
      <pivotArea dataOnly="0" labelOnly="1" grandRow="1" outline="0" fieldPosition="0"/>
    </format>
    <format dxfId="7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171C970-F660-420E-B5FE-40B0E5974A21}" name="PivotTable5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279:B296" firstHeaderRow="1" firstDataRow="1" firstDataCol="1" rowPageCount="1" colPageCount="1"/>
  <pivotFields count="26">
    <pivotField showAll="0"/>
    <pivotField axis="axisPage" showAll="0">
      <items count="6">
        <item x="4"/>
        <item x="1"/>
        <item x="3"/>
        <item x="0"/>
        <item x="2"/>
        <item t="default"/>
      </items>
    </pivotField>
    <pivotField axis="axisRow"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2"/>
  </rowFields>
  <rowItems count="17">
    <i>
      <x/>
    </i>
    <i>
      <x v="1"/>
    </i>
    <i>
      <x v="2"/>
    </i>
    <i>
      <x v="3"/>
    </i>
    <i>
      <x v="4"/>
    </i>
    <i>
      <x v="5"/>
    </i>
    <i>
      <x v="6"/>
    </i>
    <i>
      <x v="7"/>
    </i>
    <i>
      <x v="8"/>
    </i>
    <i>
      <x v="9"/>
    </i>
    <i>
      <x v="10"/>
    </i>
    <i>
      <x v="11"/>
    </i>
    <i>
      <x v="12"/>
    </i>
    <i>
      <x v="13"/>
    </i>
    <i>
      <x v="14"/>
    </i>
    <i>
      <x v="15"/>
    </i>
    <i t="grand">
      <x/>
    </i>
  </rowItems>
  <colItems count="1">
    <i/>
  </colItems>
  <pageFields count="1">
    <pageField fld="1" hier="-1"/>
  </pageFields>
  <dataFields count="1">
    <dataField name="Average of charging_stations" fld="10" subtotal="average" baseField="2" baseItem="0"/>
  </dataFields>
  <formats count="8">
    <format dxfId="85">
      <pivotArea field="2" type="button" dataOnly="0" labelOnly="1" outline="0" axis="axisRow" fieldPosition="0"/>
    </format>
    <format dxfId="84">
      <pivotArea collapsedLevelsAreSubtotals="1" fieldPosition="0">
        <references count="1">
          <reference field="2" count="0"/>
        </references>
      </pivotArea>
    </format>
    <format dxfId="83">
      <pivotArea type="all" dataOnly="0" outline="0" fieldPosition="0"/>
    </format>
    <format dxfId="82">
      <pivotArea outline="0" collapsedLevelsAreSubtotals="1" fieldPosition="0"/>
    </format>
    <format dxfId="81">
      <pivotArea field="2" type="button" dataOnly="0" labelOnly="1" outline="0" axis="axisRow" fieldPosition="0"/>
    </format>
    <format dxfId="80">
      <pivotArea dataOnly="0" labelOnly="1" fieldPosition="0">
        <references count="1">
          <reference field="2" count="0"/>
        </references>
      </pivotArea>
    </format>
    <format dxfId="79">
      <pivotArea dataOnly="0" labelOnly="1" grandRow="1" outline="0" fieldPosition="0"/>
    </format>
    <format dxfId="7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3CE685E-474B-4E7D-AABF-88C1323AA905}" name="PivotTable52"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cont.">
  <location ref="A132:B137" firstHeaderRow="1" firstDataRow="1" firstDataCol="1"/>
  <pivotFields count="26">
    <pivotField showAll="0" measureFilter="1"/>
    <pivotField axis="axisRow" showAll="0">
      <items count="6">
        <item x="4"/>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9" showAll="0"/>
    <pivotField numFmtId="9" showAll="0"/>
    <pivotField numFmtId="2" showAll="0"/>
  </pivotFields>
  <rowFields count="1">
    <field x="1"/>
  </rowFields>
  <rowItems count="5">
    <i>
      <x/>
    </i>
    <i>
      <x v="1"/>
    </i>
    <i>
      <x v="2"/>
    </i>
    <i>
      <x v="3"/>
    </i>
    <i>
      <x v="4"/>
    </i>
  </rowItems>
  <colItems count="1">
    <i/>
  </colItems>
  <dataFields count="1">
    <dataField name="Average of co2_emissions_transport_mt" fld="17" subtotal="average" baseField="2" baseItem="0"/>
  </dataFields>
  <formats count="7">
    <format dxfId="92">
      <pivotArea type="all" dataOnly="0" outline="0" fieldPosition="0"/>
    </format>
    <format dxfId="91">
      <pivotArea outline="0" collapsedLevelsAreSubtotals="1" fieldPosition="0"/>
    </format>
    <format dxfId="90">
      <pivotArea field="1" type="button" dataOnly="0" labelOnly="1" outline="0" axis="axisRow" fieldPosition="0"/>
    </format>
    <format dxfId="89">
      <pivotArea dataOnly="0" labelOnly="1" fieldPosition="0">
        <references count="1">
          <reference field="1" count="0"/>
        </references>
      </pivotArea>
    </format>
    <format dxfId="88">
      <pivotArea dataOnly="0" labelOnly="1" grandRow="1" outline="0" fieldPosition="0"/>
    </format>
    <format dxfId="87">
      <pivotArea dataOnly="0" labelOnly="1" outline="0" axis="axisValues" fieldPosition="0"/>
    </format>
    <format dxfId="86">
      <pivotArea collapsedLevelsAreSubtotals="1" fieldPosition="0">
        <references count="1">
          <reference field="1"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5978B02-45E1-41A6-AF7B-6C7DA95DCA36}" name="PivotTable5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ountry">
  <location ref="A250:B256" firstHeaderRow="1" firstDataRow="1" firstDataCol="1" rowPageCount="1" colPageCount="1"/>
  <pivotFields count="26">
    <pivotField axis="axisRow" showAll="0" measureFilter="1">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axis="axisPage" multipleItemSelectionAllowed="1" showAll="0" sortType="ascending">
      <items count="17">
        <item h="1" x="0"/>
        <item h="1" x="1"/>
        <item h="1" x="2"/>
        <item h="1" x="3"/>
        <item h="1" x="4"/>
        <item x="5"/>
        <item h="1" x="6"/>
        <item h="1" x="7"/>
        <item h="1" x="8"/>
        <item h="1" x="9"/>
        <item h="1" x="10"/>
        <item h="1" x="11"/>
        <item h="1" x="12"/>
        <item h="1" x="13"/>
        <item h="1" x="14"/>
        <item h="1"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9" showAll="0"/>
    <pivotField numFmtId="9" showAll="0"/>
    <pivotField numFmtId="2" showAll="0"/>
  </pivotFields>
  <rowFields count="1">
    <field x="0"/>
  </rowFields>
  <rowItems count="6">
    <i>
      <x v="4"/>
    </i>
    <i>
      <x v="5"/>
    </i>
    <i>
      <x v="6"/>
    </i>
    <i>
      <x v="17"/>
    </i>
    <i>
      <x v="24"/>
    </i>
    <i t="grand">
      <x/>
    </i>
  </rowItems>
  <colItems count="1">
    <i/>
  </colItems>
  <pageFields count="1">
    <pageField fld="2" hier="-1"/>
  </pageFields>
  <dataFields count="1">
    <dataField name="Average of ev_subsidy_usd" fld="18" subtotal="average" baseField="0" baseItem="0"/>
  </dataFields>
  <formats count="9">
    <format dxfId="101">
      <pivotArea field="2" type="button" dataOnly="0" labelOnly="1" outline="0" axis="axisPage" fieldPosition="0"/>
    </format>
    <format dxfId="100">
      <pivotArea collapsedLevelsAreSubtotals="1" fieldPosition="0">
        <references count="1">
          <reference field="0" count="5">
            <x v="5"/>
            <x v="6"/>
            <x v="11"/>
            <x v="17"/>
            <x v="24"/>
          </reference>
        </references>
      </pivotArea>
    </format>
    <format dxfId="99">
      <pivotArea type="all" dataOnly="0" outline="0" fieldPosition="0"/>
    </format>
    <format dxfId="98">
      <pivotArea outline="0" collapsedLevelsAreSubtotals="1" fieldPosition="0"/>
    </format>
    <format dxfId="97">
      <pivotArea field="0" type="button" dataOnly="0" labelOnly="1" outline="0" axis="axisRow" fieldPosition="0"/>
    </format>
    <format dxfId="96">
      <pivotArea dataOnly="0" labelOnly="1" fieldPosition="0">
        <references count="1">
          <reference field="0" count="5">
            <x v="5"/>
            <x v="6"/>
            <x v="11"/>
            <x v="17"/>
            <x v="24"/>
          </reference>
        </references>
      </pivotArea>
    </format>
    <format dxfId="95">
      <pivotArea dataOnly="0" labelOnly="1" grandRow="1" outline="0" fieldPosition="0"/>
    </format>
    <format dxfId="94">
      <pivotArea dataOnly="0" labelOnly="1" outline="0" axis="axisValues" fieldPosition="0"/>
    </format>
    <format dxfId="93">
      <pivotArea collapsedLevelsAreSubtotals="1" fieldPosition="0">
        <references count="1">
          <reference field="0" count="1">
            <x v="4"/>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78F8A79-B004-476A-A112-A7DB094BBC3C}" name="PivotTable27"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region">
  <location ref="A37:C53" firstHeaderRow="0" firstDataRow="1" firstDataCol="1"/>
  <pivotFields count="26">
    <pivotField showAll="0"/>
    <pivotField showAll="0"/>
    <pivotField axis="axisRow"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9" showAll="0"/>
    <pivotField numFmtId="9" showAll="0"/>
    <pivotField dataField="1" numFmtId="2" showAll="0"/>
  </pivotFields>
  <rowFields count="1">
    <field x="2"/>
  </rowFields>
  <rowItems count="16">
    <i>
      <x/>
    </i>
    <i>
      <x v="1"/>
    </i>
    <i>
      <x v="2"/>
    </i>
    <i>
      <x v="3"/>
    </i>
    <i>
      <x v="4"/>
    </i>
    <i>
      <x v="5"/>
    </i>
    <i>
      <x v="6"/>
    </i>
    <i>
      <x v="7"/>
    </i>
    <i>
      <x v="8"/>
    </i>
    <i>
      <x v="9"/>
    </i>
    <i>
      <x v="10"/>
    </i>
    <i>
      <x v="11"/>
    </i>
    <i>
      <x v="12"/>
    </i>
    <i>
      <x v="13"/>
    </i>
    <i>
      <x v="14"/>
    </i>
    <i>
      <x v="15"/>
    </i>
  </rowItems>
  <colFields count="1">
    <field x="-2"/>
  </colFields>
  <colItems count="2">
    <i>
      <x/>
    </i>
    <i i="1">
      <x v="1"/>
    </i>
  </colItems>
  <dataFields count="2">
    <dataField name="Average of EV Market Share (%)" fld="22" subtotal="average" baseField="2" baseItem="0"/>
    <dataField name="Average of ICE Sales (Petrol + Diesel)" fld="25" subtotal="average" baseField="2" baseItem="0" numFmtId="2"/>
  </dataFields>
  <formats count="8">
    <format dxfId="109">
      <pivotArea collapsedLevelsAreSubtotals="1" fieldPosition="0">
        <references count="2">
          <reference field="4294967294" count="1" selected="0">
            <x v="0"/>
          </reference>
          <reference field="2" count="0"/>
        </references>
      </pivotArea>
    </format>
    <format dxfId="108">
      <pivotArea collapsedLevelsAreSubtotals="1" fieldPosition="0">
        <references count="2">
          <reference field="4294967294" count="1" selected="0">
            <x v="1"/>
          </reference>
          <reference field="2" count="0"/>
        </references>
      </pivotArea>
    </format>
    <format dxfId="107">
      <pivotArea collapsedLevelsAreSubtotals="1" fieldPosition="0">
        <references count="2">
          <reference field="4294967294" count="1" selected="0">
            <x v="1"/>
          </reference>
          <reference field="2" count="1">
            <x v="0"/>
          </reference>
        </references>
      </pivotArea>
    </format>
    <format dxfId="106">
      <pivotArea outline="0" collapsedLevelsAreSubtotals="1" fieldPosition="0">
        <references count="1">
          <reference field="4294967294" count="1" selected="0">
            <x v="0"/>
          </reference>
        </references>
      </pivotArea>
    </format>
    <format dxfId="105">
      <pivotArea field="2" type="button" dataOnly="0" labelOnly="1" outline="0" axis="axisRow" fieldPosition="0"/>
    </format>
    <format dxfId="104">
      <pivotArea dataOnly="0" labelOnly="1" fieldPosition="0">
        <references count="1">
          <reference field="2" count="0"/>
        </references>
      </pivotArea>
    </format>
    <format dxfId="103">
      <pivotArea dataOnly="0" labelOnly="1" grandRow="1" outline="0" fieldPosition="0"/>
    </format>
    <format dxfId="102">
      <pivotArea dataOnly="0" labelOnly="1"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7500CA8-4055-4BB4-A284-CCF487B0D266}" name="PivotTable5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299:C325" firstHeaderRow="0" firstDataRow="1" firstDataCol="1"/>
  <pivotFields count="26">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9" showAll="0"/>
    <pivotField numFmtId="9" showAll="0"/>
    <pivotField numFmtId="2"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Average of gdp_per_capita" fld="15" subtotal="average" baseField="0" baseItem="0"/>
    <dataField name="Average of ev_market_share" fld="9" subtotal="average" baseField="0" baseItem="0"/>
  </dataFields>
  <formats count="6">
    <format dxfId="115">
      <pivotArea collapsedLevelsAreSubtotals="1" fieldPosition="0">
        <references count="1">
          <reference field="0" count="0"/>
        </references>
      </pivotArea>
    </format>
    <format dxfId="114">
      <pivotArea outline="0" collapsedLevelsAreSubtotals="1" fieldPosition="0">
        <references count="1">
          <reference field="4294967294" count="1" selected="0">
            <x v="0"/>
          </reference>
        </references>
      </pivotArea>
    </format>
    <format dxfId="113">
      <pivotArea field="0" type="button" dataOnly="0" labelOnly="1" outline="0" axis="axisRow" fieldPosition="0"/>
    </format>
    <format dxfId="112">
      <pivotArea dataOnly="0" labelOnly="1" fieldPosition="0">
        <references count="1">
          <reference field="0" count="0"/>
        </references>
      </pivotArea>
    </format>
    <format dxfId="111">
      <pivotArea dataOnly="0" labelOnly="1" grandRow="1" outline="0" fieldPosition="0"/>
    </format>
    <format dxfId="11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EB2A224-410A-47A0-A632-2BA4733D30CC}" name="PivotTable2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gment">
  <location ref="A88:D93" firstHeaderRow="1" firstDataRow="2" firstDataCol="1"/>
  <pivotFields count="26">
    <pivotField showAll="0"/>
    <pivotField showAll="0"/>
    <pivotField showAll="0"/>
    <pivotField axis="axisRow" showAll="0">
      <items count="4">
        <item x="0"/>
        <item x="1"/>
        <item x="2"/>
        <item t="default"/>
      </items>
    </pivotField>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3"/>
  </rowFields>
  <rowItems count="4">
    <i>
      <x/>
    </i>
    <i>
      <x v="1"/>
    </i>
    <i>
      <x v="2"/>
    </i>
    <i t="grand">
      <x/>
    </i>
  </rowItems>
  <colFields count="1">
    <field x="4"/>
  </colFields>
  <colItems count="3">
    <i>
      <x/>
    </i>
    <i>
      <x v="1"/>
    </i>
    <i t="grand">
      <x/>
    </i>
  </colItems>
  <dataFields count="1">
    <dataField name="Count of powertrain_type" fld="4" subtotal="count" baseField="0" baseItem="0"/>
  </dataFields>
  <formats count="7">
    <format dxfId="122">
      <pivotArea outline="0" collapsedLevelsAreSubtotals="1" fieldPosition="0">
        <references count="1">
          <reference field="4" count="1" selected="0">
            <x v="0"/>
          </reference>
        </references>
      </pivotArea>
    </format>
    <format dxfId="121">
      <pivotArea type="origin" dataOnly="0" labelOnly="1" outline="0" fieldPosition="0"/>
    </format>
    <format dxfId="120">
      <pivotArea field="4" type="button" dataOnly="0" labelOnly="1" outline="0" axis="axisCol" fieldPosition="0"/>
    </format>
    <format dxfId="119">
      <pivotArea field="3" type="button" dataOnly="0" labelOnly="1" outline="0" axis="axisRow" fieldPosition="0"/>
    </format>
    <format dxfId="118">
      <pivotArea dataOnly="0" labelOnly="1" fieldPosition="0">
        <references count="1">
          <reference field="3" count="0"/>
        </references>
      </pivotArea>
    </format>
    <format dxfId="117">
      <pivotArea dataOnly="0" labelOnly="1" grandRow="1" outline="0" fieldPosition="0"/>
    </format>
    <format dxfId="116">
      <pivotArea dataOnly="0" labelOnly="1" fieldPosition="0">
        <references count="1">
          <reference field="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061ABE4-E507-41E6-ACF5-DFCF667EBA8E}" name="PivotTable4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229:D247" firstHeaderRow="1" firstDataRow="2" firstDataCol="1"/>
  <pivotFields count="26">
    <pivotField showAll="0"/>
    <pivotField showAll="0"/>
    <pivotField axis="axisRow" showAll="0">
      <items count="17">
        <item x="0"/>
        <item x="1"/>
        <item x="2"/>
        <item x="3"/>
        <item x="4"/>
        <item x="5"/>
        <item x="6"/>
        <item x="7"/>
        <item x="8"/>
        <item x="9"/>
        <item x="10"/>
        <item x="11"/>
        <item x="12"/>
        <item x="13"/>
        <item x="14"/>
        <item x="15"/>
        <item t="default"/>
      </items>
    </pivotField>
    <pivotField showAll="0"/>
    <pivotField axis="axisCol"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2"/>
  </rowFields>
  <rowItems count="17">
    <i>
      <x/>
    </i>
    <i>
      <x v="1"/>
    </i>
    <i>
      <x v="2"/>
    </i>
    <i>
      <x v="3"/>
    </i>
    <i>
      <x v="4"/>
    </i>
    <i>
      <x v="5"/>
    </i>
    <i>
      <x v="6"/>
    </i>
    <i>
      <x v="7"/>
    </i>
    <i>
      <x v="8"/>
    </i>
    <i>
      <x v="9"/>
    </i>
    <i>
      <x v="10"/>
    </i>
    <i>
      <x v="11"/>
    </i>
    <i>
      <x v="12"/>
    </i>
    <i>
      <x v="13"/>
    </i>
    <i>
      <x v="14"/>
    </i>
    <i>
      <x v="15"/>
    </i>
    <i t="grand">
      <x/>
    </i>
  </rowItems>
  <colFields count="1">
    <field x="4"/>
  </colFields>
  <colItems count="3">
    <i>
      <x/>
    </i>
    <i>
      <x v="1"/>
    </i>
    <i t="grand">
      <x/>
    </i>
  </colItems>
  <dataFields count="1">
    <dataField name="Sum of ev_market_share" fld="9" baseField="0" baseItem="0"/>
  </dataFields>
  <formats count="7">
    <format dxfId="129">
      <pivotArea outline="0" collapsedLevelsAreSubtotals="1" fieldPosition="0">
        <references count="1">
          <reference field="4" count="1" selected="0">
            <x v="0"/>
          </reference>
        </references>
      </pivotArea>
    </format>
    <format dxfId="128">
      <pivotArea type="origin" dataOnly="0" labelOnly="1" outline="0" fieldPosition="0"/>
    </format>
    <format dxfId="127">
      <pivotArea field="4" type="button" dataOnly="0" labelOnly="1" outline="0" axis="axisCol" fieldPosition="0"/>
    </format>
    <format dxfId="126">
      <pivotArea field="2" type="button" dataOnly="0" labelOnly="1" outline="0" axis="axisRow" fieldPosition="0"/>
    </format>
    <format dxfId="125">
      <pivotArea dataOnly="0" labelOnly="1" fieldPosition="0">
        <references count="1">
          <reference field="2" count="0"/>
        </references>
      </pivotArea>
    </format>
    <format dxfId="124">
      <pivotArea dataOnly="0" labelOnly="1" grandRow="1" outline="0" fieldPosition="0"/>
    </format>
    <format dxfId="123">
      <pivotArea dataOnly="0" labelOnly="1" fieldPosition="0">
        <references count="1">
          <reference field="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4887AB00-72E6-4342-B17F-195523AEBAE8}" name="PivotTable3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tinental">
  <location ref="A164:D195" firstHeaderRow="0" firstDataRow="1" firstDataCol="1"/>
  <pivotFields count="26">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6">
        <item x="4"/>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 showAll="0"/>
    <pivotField showAll="0"/>
    <pivotField numFmtId="9" showAll="0"/>
    <pivotField numFmtId="9" showAll="0"/>
    <pivotField numFmtId="2" showAll="0"/>
  </pivotFields>
  <rowFields count="2">
    <field x="1"/>
    <field x="0"/>
  </rowFields>
  <rowItems count="31">
    <i>
      <x/>
    </i>
    <i r="1">
      <x v="5"/>
    </i>
    <i r="1">
      <x v="8"/>
    </i>
    <i r="1">
      <x v="9"/>
    </i>
    <i r="1">
      <x v="11"/>
    </i>
    <i r="1">
      <x v="17"/>
    </i>
    <i r="1">
      <x v="21"/>
    </i>
    <i>
      <x v="1"/>
    </i>
    <i r="1">
      <x v="1"/>
    </i>
    <i r="1">
      <x v="2"/>
    </i>
    <i r="1">
      <x v="6"/>
    </i>
    <i r="1">
      <x v="7"/>
    </i>
    <i r="1">
      <x v="10"/>
    </i>
    <i r="1">
      <x v="13"/>
    </i>
    <i r="1">
      <x v="14"/>
    </i>
    <i r="1">
      <x v="15"/>
    </i>
    <i r="1">
      <x v="16"/>
    </i>
    <i r="1">
      <x v="18"/>
    </i>
    <i r="1">
      <x v="19"/>
    </i>
    <i r="1">
      <x v="20"/>
    </i>
    <i r="1">
      <x v="22"/>
    </i>
    <i r="1">
      <x v="23"/>
    </i>
    <i>
      <x v="2"/>
    </i>
    <i r="1">
      <x v="4"/>
    </i>
    <i r="1">
      <x v="12"/>
    </i>
    <i r="1">
      <x v="24"/>
    </i>
    <i>
      <x v="3"/>
    </i>
    <i r="1">
      <x/>
    </i>
    <i>
      <x v="4"/>
    </i>
    <i r="1">
      <x v="3"/>
    </i>
    <i t="grand">
      <x/>
    </i>
  </rowItems>
  <colFields count="1">
    <field x="-2"/>
  </colFields>
  <colItems count="3">
    <i>
      <x/>
    </i>
    <i i="1">
      <x v="1"/>
    </i>
    <i i="2">
      <x v="2"/>
    </i>
  </colItems>
  <dataFields count="3">
    <dataField name="Sum of electricity_price_usd_per_kwh" fld="14" baseField="0" baseItem="0"/>
    <dataField name="Sum of urban_population_percent" fld="16" baseField="0" baseItem="0"/>
    <dataField name="Sum of co2_emissions_transport_mt" fld="17" baseField="0" baseItem="0"/>
  </dataFields>
  <formats count="10">
    <format dxfId="139">
      <pivotArea outline="0" collapsedLevelsAreSubtotals="1" fieldPosition="0">
        <references count="1">
          <reference field="4294967294" count="1" selected="0">
            <x v="0"/>
          </reference>
        </references>
      </pivotArea>
    </format>
    <format dxfId="138">
      <pivotArea field="1" type="button" dataOnly="0" labelOnly="1" outline="0" axis="axisRow" fieldPosition="0"/>
    </format>
    <format dxfId="137">
      <pivotArea dataOnly="0" labelOnly="1" fieldPosition="0">
        <references count="1">
          <reference field="1" count="0"/>
        </references>
      </pivotArea>
    </format>
    <format dxfId="136">
      <pivotArea dataOnly="0" labelOnly="1" grandRow="1" outline="0" fieldPosition="0"/>
    </format>
    <format dxfId="135">
      <pivotArea dataOnly="0" labelOnly="1" fieldPosition="0">
        <references count="2">
          <reference field="0" count="6">
            <x v="5"/>
            <x v="8"/>
            <x v="9"/>
            <x v="11"/>
            <x v="17"/>
            <x v="21"/>
          </reference>
          <reference field="1" count="1" selected="0">
            <x v="0"/>
          </reference>
        </references>
      </pivotArea>
    </format>
    <format dxfId="134">
      <pivotArea dataOnly="0" labelOnly="1" fieldPosition="0">
        <references count="2">
          <reference field="0" count="14">
            <x v="1"/>
            <x v="2"/>
            <x v="6"/>
            <x v="7"/>
            <x v="10"/>
            <x v="13"/>
            <x v="14"/>
            <x v="15"/>
            <x v="16"/>
            <x v="18"/>
            <x v="19"/>
            <x v="20"/>
            <x v="22"/>
            <x v="23"/>
          </reference>
          <reference field="1" count="1" selected="0">
            <x v="1"/>
          </reference>
        </references>
      </pivotArea>
    </format>
    <format dxfId="133">
      <pivotArea dataOnly="0" labelOnly="1" fieldPosition="0">
        <references count="2">
          <reference field="0" count="3">
            <x v="4"/>
            <x v="12"/>
            <x v="24"/>
          </reference>
          <reference field="1" count="1" selected="0">
            <x v="2"/>
          </reference>
        </references>
      </pivotArea>
    </format>
    <format dxfId="132">
      <pivotArea dataOnly="0" labelOnly="1" fieldPosition="0">
        <references count="2">
          <reference field="0" count="1">
            <x v="0"/>
          </reference>
          <reference field="1" count="1" selected="0">
            <x v="3"/>
          </reference>
        </references>
      </pivotArea>
    </format>
    <format dxfId="131">
      <pivotArea dataOnly="0" labelOnly="1" fieldPosition="0">
        <references count="2">
          <reference field="0" count="1">
            <x v="3"/>
          </reference>
          <reference field="1" count="1" selected="0">
            <x v="4"/>
          </reference>
        </references>
      </pivotArea>
    </format>
    <format dxfId="13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19D8DEA-EF80-46CA-828A-2C52BB17E6AD}" name="PivotTable18"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country">
  <location ref="A20:C25" firstHeaderRow="0" firstDataRow="1" firstDataCol="1" rowPageCount="1" colPageCount="1"/>
  <pivotFields count="26">
    <pivotField axis="axisRow" showAll="0" measureFilter="1">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axis="axisPage" showAll="0">
      <items count="17">
        <item x="0"/>
        <item x="1"/>
        <item x="2"/>
        <item x="3"/>
        <item x="4"/>
        <item x="5"/>
        <item x="6"/>
        <item x="7"/>
        <item x="8"/>
        <item x="9"/>
        <item x="10"/>
        <item x="11"/>
        <item x="12"/>
        <item x="13"/>
        <item x="14"/>
        <item x="15"/>
        <item t="default"/>
      </items>
    </pivotField>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0"/>
  </rowFields>
  <rowItems count="5">
    <i>
      <x v="5"/>
    </i>
    <i>
      <x v="7"/>
    </i>
    <i>
      <x v="13"/>
    </i>
    <i>
      <x v="14"/>
    </i>
    <i>
      <x v="19"/>
    </i>
  </rowItems>
  <colFields count="1">
    <field x="-2"/>
  </colFields>
  <colItems count="2">
    <i>
      <x/>
    </i>
    <i i="1">
      <x v="1"/>
    </i>
  </colItems>
  <pageFields count="1">
    <pageField fld="2" hier="-1"/>
  </pageFields>
  <dataFields count="2">
    <dataField name="Sum of ev_sales" fld="5" baseField="0" baseItem="5"/>
    <dataField name=" ev_market_share" fld="9" baseField="0" baseItem="0"/>
  </dataFields>
  <formats count="6">
    <format dxfId="145">
      <pivotArea collapsedLevelsAreSubtotals="1" fieldPosition="0">
        <references count="2">
          <reference field="4294967294" count="1" selected="0">
            <x v="0"/>
          </reference>
          <reference field="0" count="5">
            <x v="5"/>
            <x v="7"/>
            <x v="13"/>
            <x v="14"/>
            <x v="19"/>
          </reference>
        </references>
      </pivotArea>
    </format>
    <format dxfId="144">
      <pivotArea outline="0" collapsedLevelsAreSubtotals="1" fieldPosition="0">
        <references count="1">
          <reference field="4294967294" count="1" selected="0">
            <x v="0"/>
          </reference>
        </references>
      </pivotArea>
    </format>
    <format dxfId="143">
      <pivotArea field="0" type="button" dataOnly="0" labelOnly="1" outline="0" axis="axisRow" fieldPosition="0"/>
    </format>
    <format dxfId="142">
      <pivotArea dataOnly="0" labelOnly="1" fieldPosition="0">
        <references count="1">
          <reference field="0" count="5">
            <x v="5"/>
            <x v="7"/>
            <x v="13"/>
            <x v="14"/>
            <x v="19"/>
          </reference>
        </references>
      </pivotArea>
    </format>
    <format dxfId="141">
      <pivotArea dataOnly="0" labelOnly="1" grandRow="1" outline="0" fieldPosition="0"/>
    </format>
    <format dxfId="14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filters count="1">
    <filter fld="0"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833A2A28-2011-4F6A-8C86-E1FBE6603272}" name="PivotTable60"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country">
  <location ref="A328:C338" firstHeaderRow="0" firstDataRow="1" firstDataCol="1"/>
  <pivotFields count="26">
    <pivotField axis="axisRow" showAll="0" measureFilter="1">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0"/>
  </rowFields>
  <rowItems count="10">
    <i>
      <x v="2"/>
    </i>
    <i>
      <x v="5"/>
    </i>
    <i>
      <x v="6"/>
    </i>
    <i>
      <x v="7"/>
    </i>
    <i>
      <x v="13"/>
    </i>
    <i>
      <x v="14"/>
    </i>
    <i>
      <x v="16"/>
    </i>
    <i>
      <x v="19"/>
    </i>
    <i>
      <x v="20"/>
    </i>
    <i>
      <x v="23"/>
    </i>
  </rowItems>
  <colFields count="1">
    <field x="-2"/>
  </colFields>
  <colItems count="2">
    <i>
      <x/>
    </i>
    <i i="1">
      <x v="1"/>
    </i>
  </colItems>
  <dataFields count="2">
    <dataField name="Average of ev_market_share" fld="9" subtotal="average" baseField="0" baseItem="0"/>
    <dataField name="Sum of electricity_price_usd_per_kwh" fld="14" baseField="0" baseItem="0"/>
  </dataFields>
  <formats count="6">
    <format dxfId="151">
      <pivotArea collapsedLevelsAreSubtotals="1" fieldPosition="0">
        <references count="1">
          <reference field="0" count="0"/>
        </references>
      </pivotArea>
    </format>
    <format dxfId="150">
      <pivotArea outline="0" collapsedLevelsAreSubtotals="1" fieldPosition="0">
        <references count="1">
          <reference field="4294967294" count="1" selected="0">
            <x v="0"/>
          </reference>
        </references>
      </pivotArea>
    </format>
    <format dxfId="149">
      <pivotArea field="0" type="button" dataOnly="0" labelOnly="1" outline="0" axis="axisRow" fieldPosition="0"/>
    </format>
    <format dxfId="148">
      <pivotArea dataOnly="0" labelOnly="1" fieldPosition="0">
        <references count="1">
          <reference field="0" count="0"/>
        </references>
      </pivotArea>
    </format>
    <format dxfId="147">
      <pivotArea dataOnly="0" labelOnly="1" grandRow="1" outline="0" fieldPosition="0"/>
    </format>
    <format dxfId="146">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2837C99-9733-4B2B-BBF6-72B57649D152}" name="PivotTable5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year">
  <location ref="A259:C276" firstHeaderRow="0" firstDataRow="1" firstDataCol="1"/>
  <pivotFields count="26">
    <pivotField showAll="0"/>
    <pivotField showAll="0"/>
    <pivotField axis="axisRow" showAll="0" sortType="ascending">
      <items count="17">
        <item x="0"/>
        <item x="1"/>
        <item x="2"/>
        <item x="3"/>
        <item x="4"/>
        <item x="5"/>
        <item x="6"/>
        <item x="7"/>
        <item x="8"/>
        <item x="9"/>
        <item x="10"/>
        <item x="11"/>
        <item x="12"/>
        <item x="13"/>
        <item x="14"/>
        <item x="15"/>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numFmtId="9" showAll="0"/>
    <pivotField numFmtId="9" showAll="0"/>
    <pivotField numFmtId="2" showAll="0"/>
  </pivotFields>
  <rowFields count="1">
    <field x="2"/>
  </rowFields>
  <rowItems count="17">
    <i>
      <x/>
    </i>
    <i>
      <x v="1"/>
    </i>
    <i>
      <x v="2"/>
    </i>
    <i>
      <x v="3"/>
    </i>
    <i>
      <x v="15"/>
    </i>
    <i>
      <x v="4"/>
    </i>
    <i>
      <x v="14"/>
    </i>
    <i>
      <x v="5"/>
    </i>
    <i>
      <x v="13"/>
    </i>
    <i>
      <x v="6"/>
    </i>
    <i>
      <x v="7"/>
    </i>
    <i>
      <x v="8"/>
    </i>
    <i>
      <x v="9"/>
    </i>
    <i>
      <x v="12"/>
    </i>
    <i>
      <x v="11"/>
    </i>
    <i>
      <x v="10"/>
    </i>
    <i t="grand">
      <x/>
    </i>
  </rowItems>
  <colFields count="1">
    <field x="-2"/>
  </colFields>
  <colItems count="2">
    <i>
      <x/>
    </i>
    <i i="1">
      <x v="1"/>
    </i>
  </colItems>
  <dataFields count="2">
    <dataField name="Average of ev_growth_rate_yoy" fld="20" subtotal="average" baseField="2" baseItem="0"/>
    <dataField name="Average of ev_subsidy_usd" fld="18" subtotal="average" baseField="2" baseItem="0"/>
  </dataFields>
  <formats count="8">
    <format dxfId="159">
      <pivotArea collapsedLevelsAreSubtotals="1" fieldPosition="0">
        <references count="2">
          <reference field="4294967294" count="1" selected="0">
            <x v="1"/>
          </reference>
          <reference field="2" count="0"/>
        </references>
      </pivotArea>
    </format>
    <format dxfId="158">
      <pivotArea field="2" type="button" dataOnly="0" labelOnly="1" outline="0" axis="axisRow" fieldPosition="0"/>
    </format>
    <format dxfId="157">
      <pivotArea collapsedLevelsAreSubtotals="1" fieldPosition="0">
        <references count="2">
          <reference field="4294967294" count="1" selected="0">
            <x v="0"/>
          </reference>
          <reference field="2" count="0"/>
        </references>
      </pivotArea>
    </format>
    <format dxfId="156">
      <pivotArea outline="0" collapsedLevelsAreSubtotals="1" fieldPosition="0">
        <references count="1">
          <reference field="4294967294" count="1" selected="0">
            <x v="1"/>
          </reference>
        </references>
      </pivotArea>
    </format>
    <format dxfId="155">
      <pivotArea field="2" type="button" dataOnly="0" labelOnly="1" outline="0" axis="axisRow" fieldPosition="0"/>
    </format>
    <format dxfId="154">
      <pivotArea dataOnly="0" labelOnly="1" fieldPosition="0">
        <references count="1">
          <reference field="2" count="0"/>
        </references>
      </pivotArea>
    </format>
    <format dxfId="153">
      <pivotArea dataOnly="0" labelOnly="1" grandRow="1" outline="0" fieldPosition="0"/>
    </format>
    <format dxfId="152">
      <pivotArea dataOnly="0" labelOnly="1"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27A9DA31-B98A-4BAC-895F-760116AC2C7E}" name="PivotTable2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ountry">
  <location ref="A124:B130" firstHeaderRow="1" firstDataRow="1" firstDataCol="1"/>
  <pivotFields count="26">
    <pivotField axis="axisRow" showAll="0" measureFilter="1" sortType="ascending">
      <items count="26">
        <item x="0"/>
        <item x="1"/>
        <item x="2"/>
        <item x="3"/>
        <item x="4"/>
        <item x="5"/>
        <item x="6"/>
        <item x="7"/>
        <item x="8"/>
        <item x="9"/>
        <item x="10"/>
        <item x="11"/>
        <item x="12"/>
        <item x="13"/>
        <item x="14"/>
        <item x="15"/>
        <item x="16"/>
        <item x="17"/>
        <item x="18"/>
        <item x="19"/>
        <item x="20"/>
        <item x="21"/>
        <item x="22"/>
        <item x="23"/>
        <item x="2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9" showAll="0"/>
    <pivotField numFmtId="9" showAll="0"/>
    <pivotField numFmtId="2" showAll="0"/>
  </pivotFields>
  <rowFields count="1">
    <field x="0"/>
  </rowFields>
  <rowItems count="6">
    <i>
      <x v="14"/>
    </i>
    <i>
      <x v="20"/>
    </i>
    <i>
      <x v="16"/>
    </i>
    <i>
      <x v="19"/>
    </i>
    <i>
      <x v="1"/>
    </i>
    <i t="grand">
      <x/>
    </i>
  </rowItems>
  <colItems count="1">
    <i/>
  </colItems>
  <dataFields count="1">
    <dataField name="Average of co2_emissions_transport_mt" fld="17" subtotal="average" baseField="2" baseItem="0"/>
  </dataFields>
  <formats count="6">
    <format dxfId="165">
      <pivotArea type="all" dataOnly="0" outline="0" fieldPosition="0"/>
    </format>
    <format dxfId="164">
      <pivotArea outline="0" collapsedLevelsAreSubtotals="1" fieldPosition="0"/>
    </format>
    <format dxfId="163">
      <pivotArea field="0" type="button" dataOnly="0" labelOnly="1" outline="0" axis="axisRow" fieldPosition="0"/>
    </format>
    <format dxfId="162">
      <pivotArea dataOnly="0" labelOnly="1" fieldPosition="0">
        <references count="1">
          <reference field="0" count="5">
            <x v="1"/>
            <x v="14"/>
            <x v="16"/>
            <x v="19"/>
            <x v="20"/>
          </reference>
        </references>
      </pivotArea>
    </format>
    <format dxfId="161">
      <pivotArea dataOnly="0" labelOnly="1" grandRow="1" outline="0" fieldPosition="0"/>
    </format>
    <format dxfId="16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E6B2BD38-949A-4A12-BFDE-A3098F5A3615}" name="PivotTable19"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Continents">
  <location ref="A28:B33" firstHeaderRow="1" firstDataRow="1" firstDataCol="1" rowPageCount="1" colPageCount="1"/>
  <pivotFields count="26">
    <pivotField showAll="0"/>
    <pivotField axis="axisRow" showAll="0">
      <items count="6">
        <item x="4"/>
        <item x="1"/>
        <item x="3"/>
        <item x="0"/>
        <item x="2"/>
        <item t="default"/>
      </items>
    </pivotField>
    <pivotField axis="axisPage" showAll="0">
      <items count="17">
        <item x="0"/>
        <item x="1"/>
        <item x="2"/>
        <item x="3"/>
        <item x="4"/>
        <item x="5"/>
        <item x="6"/>
        <item x="7"/>
        <item x="8"/>
        <item x="9"/>
        <item x="10"/>
        <item x="11"/>
        <item x="12"/>
        <item x="13"/>
        <item x="14"/>
        <item x="15"/>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1"/>
  </rowFields>
  <rowItems count="5">
    <i>
      <x/>
    </i>
    <i>
      <x v="1"/>
    </i>
    <i>
      <x v="2"/>
    </i>
    <i>
      <x v="3"/>
    </i>
    <i>
      <x v="4"/>
    </i>
  </rowItems>
  <colItems count="1">
    <i/>
  </colItems>
  <pageFields count="1">
    <pageField fld="2" hier="-1"/>
  </pageFields>
  <dataFields count="1">
    <dataField name="Average of ev_sales" fld="5" subtotal="average" baseField="1" baseItem="0"/>
  </dataFields>
  <formats count="7">
    <format dxfId="172">
      <pivotArea collapsedLevelsAreSubtotals="1" fieldPosition="0">
        <references count="1">
          <reference field="1" count="0"/>
        </references>
      </pivotArea>
    </format>
    <format dxfId="171">
      <pivotArea type="all" dataOnly="0" outline="0" fieldPosition="0"/>
    </format>
    <format dxfId="170">
      <pivotArea outline="0" collapsedLevelsAreSubtotals="1" fieldPosition="0"/>
    </format>
    <format dxfId="169">
      <pivotArea field="1" type="button" dataOnly="0" labelOnly="1" outline="0" axis="axisRow" fieldPosition="0"/>
    </format>
    <format dxfId="168">
      <pivotArea dataOnly="0" labelOnly="1" fieldPosition="0">
        <references count="1">
          <reference field="1" count="0"/>
        </references>
      </pivotArea>
    </format>
    <format dxfId="167">
      <pivotArea dataOnly="0" labelOnly="1" grandRow="1" outline="0" fieldPosition="0"/>
    </format>
    <format dxfId="16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 chart="0" format="6">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13330195-C914-425D-97EC-FE5E923FB2FE}" name="PivotTable4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tinental">
  <location ref="A221:D227" firstHeaderRow="0" firstDataRow="1" firstDataCol="1"/>
  <pivotFields count="26">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6">
        <item sd="0" x="4"/>
        <item sd="0" x="1"/>
        <item sd="0" x="3"/>
        <item sd="0" x="0"/>
        <item sd="0" x="2"/>
        <item t="default" sd="0"/>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pivotField showAll="0"/>
    <pivotField showAll="0"/>
    <pivotField showAll="0"/>
    <pivotField showAll="0"/>
    <pivotField showAll="0"/>
    <pivotField numFmtId="9" showAll="0"/>
    <pivotField numFmtId="9" showAll="0"/>
    <pivotField numFmtId="2" showAll="0"/>
  </pivotFields>
  <rowFields count="2">
    <field x="1"/>
    <field x="0"/>
  </rowFields>
  <rowItems count="6">
    <i>
      <x/>
    </i>
    <i>
      <x v="1"/>
    </i>
    <i>
      <x v="2"/>
    </i>
    <i>
      <x v="3"/>
    </i>
    <i>
      <x v="4"/>
    </i>
    <i t="grand">
      <x/>
    </i>
  </rowItems>
  <colFields count="1">
    <field x="-2"/>
  </colFields>
  <colItems count="3">
    <i>
      <x/>
    </i>
    <i i="1">
      <x v="1"/>
    </i>
    <i i="2">
      <x v="2"/>
    </i>
  </colItems>
  <dataFields count="3">
    <dataField name="Sum of fuel_price_usd_per_liter" fld="13" baseField="0" baseItem="0"/>
    <dataField name="Sum of electricity_price_usd_per_kwh" fld="14" baseField="0" baseItem="0"/>
    <dataField name="Sum of urban_population_percent" fld="16" baseField="0" baseItem="0"/>
  </dataFields>
  <formats count="5">
    <format dxfId="177">
      <pivotArea outline="0" collapsedLevelsAreSubtotals="1" fieldPosition="0">
        <references count="1">
          <reference field="4294967294" count="1" selected="0">
            <x v="0"/>
          </reference>
        </references>
      </pivotArea>
    </format>
    <format dxfId="176">
      <pivotArea field="1" type="button" dataOnly="0" labelOnly="1" outline="0" axis="axisRow" fieldPosition="0"/>
    </format>
    <format dxfId="175">
      <pivotArea dataOnly="0" labelOnly="1" fieldPosition="0">
        <references count="1">
          <reference field="1" count="0"/>
        </references>
      </pivotArea>
    </format>
    <format dxfId="174">
      <pivotArea dataOnly="0" labelOnly="1" grandRow="1" outline="0" fieldPosition="0"/>
    </format>
    <format dxfId="17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DDCBF4C9-957E-4F67-99A5-77C781610BDC}" name="PivotTable55"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cont">
  <location ref="A59:C64" firstHeaderRow="0" firstDataRow="1" firstDataCol="1" rowPageCount="1" colPageCount="1"/>
  <pivotFields count="26">
    <pivotField showAll="0"/>
    <pivotField axis="axisRow" showAll="0">
      <items count="6">
        <item x="4"/>
        <item x="1"/>
        <item x="3"/>
        <item x="0"/>
        <item x="2"/>
        <item t="default"/>
      </items>
    </pivotField>
    <pivotField axis="axisPage" multipleItemSelectionAllowed="1" showAll="0">
      <items count="17">
        <item h="1" x="0"/>
        <item h="1" x="1"/>
        <item h="1" x="2"/>
        <item h="1" x="3"/>
        <item h="1" x="4"/>
        <item h="1" x="5"/>
        <item h="1" x="6"/>
        <item h="1" x="7"/>
        <item h="1" x="8"/>
        <item h="1" x="9"/>
        <item h="1" x="10"/>
        <item h="1" x="11"/>
        <item h="1" x="12"/>
        <item h="1" x="13"/>
        <item h="1" x="14"/>
        <item x="15"/>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1"/>
  </rowFields>
  <rowItems count="5">
    <i>
      <x/>
    </i>
    <i>
      <x v="1"/>
    </i>
    <i>
      <x v="2"/>
    </i>
    <i>
      <x v="3"/>
    </i>
    <i>
      <x v="4"/>
    </i>
  </rowItems>
  <colFields count="1">
    <field x="-2"/>
  </colFields>
  <colItems count="2">
    <i>
      <x/>
    </i>
    <i i="1">
      <x v="1"/>
    </i>
  </colItems>
  <pageFields count="1">
    <pageField fld="2" hier="-1"/>
  </pageFields>
  <dataFields count="2">
    <dataField name="Average of fuel_price_usd_per_liter" fld="13" subtotal="average" baseField="1" baseItem="0"/>
    <dataField name="Average of electricity_price_usd_per_kwh" fld="14" subtotal="average" baseField="1" baseItem="0"/>
  </dataFields>
  <formats count="7">
    <format dxfId="184">
      <pivotArea collapsedLevelsAreSubtotals="1" fieldPosition="0">
        <references count="1">
          <reference field="2" count="0"/>
        </references>
      </pivotArea>
    </format>
    <format dxfId="183">
      <pivotArea collapsedLevelsAreSubtotals="1" fieldPosition="0">
        <references count="1">
          <reference field="1" count="0"/>
        </references>
      </pivotArea>
    </format>
    <format dxfId="182">
      <pivotArea outline="0" collapsedLevelsAreSubtotals="1" fieldPosition="0">
        <references count="1">
          <reference field="4294967294" count="1" selected="0">
            <x v="0"/>
          </reference>
        </references>
      </pivotArea>
    </format>
    <format dxfId="181">
      <pivotArea field="1" type="button" dataOnly="0" labelOnly="1" outline="0" axis="axisRow" fieldPosition="0"/>
    </format>
    <format dxfId="180">
      <pivotArea dataOnly="0" labelOnly="1" fieldPosition="0">
        <references count="1">
          <reference field="1" count="0"/>
        </references>
      </pivotArea>
    </format>
    <format dxfId="179">
      <pivotArea dataOnly="0" labelOnly="1" grandRow="1" outline="0" fieldPosition="0"/>
    </format>
    <format dxfId="178">
      <pivotArea dataOnly="0" labelOnly="1"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E4AB5463-3EAD-4898-90D0-EEB48B7429BE}" name="PivotTable2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year">
  <location ref="A105:B122" firstHeaderRow="1" firstDataRow="1" firstDataCol="1" rowPageCount="2" colPageCount="1"/>
  <pivotFields count="26">
    <pivotField axis="axisPage"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Page" showAll="0">
      <items count="6">
        <item x="4"/>
        <item x="1"/>
        <item x="3"/>
        <item x="0"/>
        <item x="2"/>
        <item t="default"/>
      </items>
    </pivotField>
    <pivotField axis="axisRow"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9" showAll="0"/>
    <pivotField numFmtId="9" showAll="0"/>
    <pivotField numFmtId="2" showAll="0"/>
  </pivotFields>
  <rowFields count="1">
    <field x="2"/>
  </rowFields>
  <rowItems count="17">
    <i>
      <x/>
    </i>
    <i>
      <x v="1"/>
    </i>
    <i>
      <x v="2"/>
    </i>
    <i>
      <x v="3"/>
    </i>
    <i>
      <x v="4"/>
    </i>
    <i>
      <x v="5"/>
    </i>
    <i>
      <x v="6"/>
    </i>
    <i>
      <x v="7"/>
    </i>
    <i>
      <x v="8"/>
    </i>
    <i>
      <x v="9"/>
    </i>
    <i>
      <x v="10"/>
    </i>
    <i>
      <x v="11"/>
    </i>
    <i>
      <x v="12"/>
    </i>
    <i>
      <x v="13"/>
    </i>
    <i>
      <x v="14"/>
    </i>
    <i>
      <x v="15"/>
    </i>
    <i t="grand">
      <x/>
    </i>
  </rowItems>
  <colItems count="1">
    <i/>
  </colItems>
  <pageFields count="2">
    <pageField fld="1" hier="-1"/>
    <pageField fld="0" hier="-1"/>
  </pageFields>
  <dataFields count="1">
    <dataField name="Average of co2_emissions_transport_mt" fld="17" subtotal="average" baseField="2" baseItem="0"/>
  </dataFields>
  <formats count="6">
    <format dxfId="190">
      <pivotArea type="all" dataOnly="0" outline="0" fieldPosition="0"/>
    </format>
    <format dxfId="189">
      <pivotArea outline="0" collapsedLevelsAreSubtotals="1" fieldPosition="0"/>
    </format>
    <format dxfId="188">
      <pivotArea field="2" type="button" dataOnly="0" labelOnly="1" outline="0" axis="axisRow" fieldPosition="0"/>
    </format>
    <format dxfId="187">
      <pivotArea dataOnly="0" labelOnly="1" fieldPosition="0">
        <references count="1">
          <reference field="2" count="0"/>
        </references>
      </pivotArea>
    </format>
    <format dxfId="186">
      <pivotArea dataOnly="0" labelOnly="1" grandRow="1" outline="0" fieldPosition="0"/>
    </format>
    <format dxfId="18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E298B01-3775-4F95-8482-6D44647B88B9}" sourceName="country">
  <pivotTables>
    <pivotTable tabId="33" name="PivotTable20"/>
  </pivotTables>
  <data>
    <tabular pivotCacheId="185015897">
      <items count="25">
        <i x="0" s="1"/>
        <i x="1" s="1"/>
        <i x="2" s="1"/>
        <i x="3" s="1"/>
        <i x="4" s="1"/>
        <i x="5" s="1"/>
        <i x="6" s="1"/>
        <i x="7" s="1"/>
        <i x="8" s="1"/>
        <i x="9" s="1"/>
        <i x="10" s="1"/>
        <i x="11" s="1"/>
        <i x="12" s="1"/>
        <i x="13" s="1"/>
        <i x="14" s="1"/>
        <i x="15" s="1"/>
        <i x="16" s="1"/>
        <i x="17" s="1"/>
        <i x="18" s="1"/>
        <i x="19" s="1"/>
        <i x="20" s="1"/>
        <i x="21" s="1"/>
        <i x="22" s="1"/>
        <i x="23" s="1"/>
        <i x="2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54AFE0-F386-4FC7-8158-D33097CD9464}" sourceName="region">
  <pivotTables>
    <pivotTable tabId="33" name="PivotTable20"/>
  </pivotTables>
  <data>
    <tabular pivotCacheId="185015897">
      <items count="5">
        <i x="4" s="1"/>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0B23F51-4CFD-42CF-BC94-DCB18BF4B9A7}" sourceName="year">
  <pivotTables>
    <pivotTable tabId="33" name="PivotTable20"/>
  </pivotTables>
  <data>
    <tabular pivotCacheId="185015897">
      <items count="16">
        <i x="0" s="1"/>
        <i x="1" s="1"/>
        <i x="2" s="1"/>
        <i x="3" s="1"/>
        <i x="4" s="1"/>
        <i x="5" s="1"/>
        <i x="6" s="1"/>
        <i x="7" s="1"/>
        <i x="8" s="1"/>
        <i x="9" s="1"/>
        <i x="10" s="1"/>
        <i x="11" s="1"/>
        <i x="12" s="1"/>
        <i x="13" s="1"/>
        <i x="1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BA9B47E-49BF-4CC4-A8BB-15A55BA01B3D}" cache="Slicer_country" caption="country" startItem="15" rowHeight="241300"/>
  <slicer name="region" xr10:uid="{05932AED-AD0D-4638-B214-74C0741C7E77}" cache="Slicer_region" caption="region" rowHeight="241300"/>
  <slicer name="year" xr10:uid="{CDC478E9-22E1-4FDD-AFFB-518A87CADF46}" cache="Slicer_year" caption="year" startItem="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E602A20-24B7-49B6-8FF3-C779A3CBDFF0}" name="EV_Data" displayName="EV_Data" ref="A1:AA1201" totalsRowShown="0" headerRowDxfId="231" dataDxfId="230">
  <autoFilter ref="A1:AA1201" xr:uid="{AE602A20-24B7-49B6-8FF3-C779A3CBDFF0}"/>
  <tableColumns count="27">
    <tableColumn id="1" xr3:uid="{6848292D-F2CB-4B51-A83E-BC4687F1FE7E}" name="country" dataDxfId="229"/>
    <tableColumn id="2" xr3:uid="{63BE592E-447E-4EFB-9F07-1B4CE22310D1}" name="region" dataDxfId="228"/>
    <tableColumn id="3" xr3:uid="{2FAF6DAD-B038-482E-81C5-320EF4977F34}" name="year" dataDxfId="227"/>
    <tableColumn id="4" xr3:uid="{8DE4CD60-321F-4D09-8B53-301721497D37}" name="vehicle_segment" dataDxfId="226"/>
    <tableColumn id="5" xr3:uid="{40218F4C-15C3-47F2-A8C1-505C5CC084D6}" name="powertrain_type" dataDxfId="225"/>
    <tableColumn id="6" xr3:uid="{8F33B64F-8FE7-45EB-9953-CA398B74433E}" name="ev_sales" dataDxfId="224"/>
    <tableColumn id="7" xr3:uid="{F5365405-017D-4822-9FC7-34FE51E34BAA}" name="petrol_car_sales" dataDxfId="223"/>
    <tableColumn id="8" xr3:uid="{08CF120C-CF85-4DF4-B2E3-7AAA47FF98ED}" name="diesel_car_sales" dataDxfId="222"/>
    <tableColumn id="9" xr3:uid="{71DE2571-2864-4C71-8892-F53E605C4AE7}" name="total_vehicle_sales" dataDxfId="221"/>
    <tableColumn id="10" xr3:uid="{C168C409-0519-4CE8-9312-36757F01CFD4}" name="ev_market_share" dataDxfId="220"/>
    <tableColumn id="11" xr3:uid="{1B1BBD33-E2EA-449E-A51F-9B86A1C35B24}" name="charging_stations" dataDxfId="219"/>
    <tableColumn id="12" xr3:uid="{7C39FA10-C1D0-47BF-B67A-537EA45BFBAE}" name="fast_chargers_share" dataDxfId="218"/>
    <tableColumn id="13" xr3:uid="{C6CFFEFB-1BD1-4ED1-8178-E4D26E92CB14}" name="avg_ev_range_km" dataDxfId="217"/>
    <tableColumn id="14" xr3:uid="{6EDD2DFB-E6C6-4A2A-BCAD-A0C784D26080}" name="fuel_price_usd_per_liter" dataDxfId="216"/>
    <tableColumn id="15" xr3:uid="{DA75E0FD-1599-4F7F-9841-ADA30D28D3EA}" name="electricity_price_usd_per_kwh" dataDxfId="215"/>
    <tableColumn id="16" xr3:uid="{ECFDDF9E-7DF1-42A2-93F9-3E611C13191D}" name="gdp_per_capita" dataDxfId="214"/>
    <tableColumn id="17" xr3:uid="{DCF706C8-4970-41C8-9C6F-FC9B7E70F2E8}" name="urban_population_percent" dataDxfId="213"/>
    <tableColumn id="18" xr3:uid="{25B05A32-24A5-4B58-A65F-E7568CA6294D}" name="co2_emissions_transport_mt" dataDxfId="212"/>
    <tableColumn id="19" xr3:uid="{1DE3EF7E-14A2-43E4-BC5E-BFCBC17BBC39}" name="ev_subsidy_usd" dataDxfId="211"/>
    <tableColumn id="20" xr3:uid="{F3E613F6-2404-4837-8749-13A891DEBAE3}" name="emission_regulation_score" dataDxfId="210"/>
    <tableColumn id="21" xr3:uid="{40513352-D10C-4C6F-ACDE-694E6392E910}" name="ev_growth_rate_yoy" dataDxfId="209"/>
    <tableColumn id="22" xr3:uid="{C651A21D-117D-4E00-AD44-FD9388901739}" name="is_ev_dominant" dataDxfId="208"/>
    <tableColumn id="45" xr3:uid="{5CFE28A1-537E-4133-9832-7BE4B670654F}" name="EV Market Share (%)" dataDxfId="207" dataCellStyle="Percent">
      <calculatedColumnFormula>EV_Data[[#This Row],[ev_sales]]/EV_Data[[#This Row],[total_vehicle_sales]]</calculatedColumnFormula>
    </tableColumn>
    <tableColumn id="46" xr3:uid="{93D550A9-893D-4FE3-B4FC-50D943C7606C}" name="petrol_car Market Share" dataDxfId="206" dataCellStyle="Percent">
      <calculatedColumnFormula>EV_Data[[#This Row],[petrol_car_sales]]/EV_Data[[#This Row],[total_vehicle_sales]]</calculatedColumnFormula>
    </tableColumn>
    <tableColumn id="47" xr3:uid="{09107B82-ACF3-4FAC-8795-8878B6949512}" name="desil_car Market Share" dataDxfId="205" dataCellStyle="Percent">
      <calculatedColumnFormula>EV_Data[[#This Row],[diesel_car_sales]]/EV_Data[[#This Row],[total_vehicle_sales]]</calculatedColumnFormula>
    </tableColumn>
    <tableColumn id="26" xr3:uid="{0C11A5FD-9142-41C3-BB9A-901F4BB0C139}" name="ICE Sales (Petrol + Diesel)" dataDxfId="204">
      <calculatedColumnFormula>EV_Data[[#This Row],[petrol_car Market Share]]+EV_Data[[#This Row],[desil_car Market Share]]</calculatedColumnFormula>
    </tableColumn>
    <tableColumn id="23" xr3:uid="{F8629505-C7B8-4313-887B-9949048B66B7}" name="ev_vs_ice_ratio" dataDxfId="203"/>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Custom 2">
      <a:dk1>
        <a:sysClr val="windowText" lastClr="000000"/>
      </a:dk1>
      <a:lt1>
        <a:sysClr val="window" lastClr="FFFFFF"/>
      </a:lt1>
      <a:dk2>
        <a:srgbClr val="632E62"/>
      </a:dk2>
      <a:lt2>
        <a:srgbClr val="EAE5EB"/>
      </a:lt2>
      <a:accent1>
        <a:srgbClr val="92278F"/>
      </a:accent1>
      <a:accent2>
        <a:srgbClr val="9B57D3"/>
      </a:accent2>
      <a:accent3>
        <a:srgbClr val="FD7F39"/>
      </a:accent3>
      <a:accent4>
        <a:srgbClr val="FFC000"/>
      </a:accent4>
      <a:accent5>
        <a:srgbClr val="FFC000"/>
      </a:accent5>
      <a:accent6>
        <a:srgbClr val="5982DB"/>
      </a:accent6>
      <a:hlink>
        <a:srgbClr val="0066FF"/>
      </a:hlink>
      <a:folHlink>
        <a:srgbClr val="666699"/>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18" Type="http://schemas.openxmlformats.org/officeDocument/2006/relationships/pivotTable" Target="../pivotTables/pivotTable26.xml"/><Relationship Id="rId26" Type="http://schemas.openxmlformats.org/officeDocument/2006/relationships/pivotTable" Target="../pivotTables/pivotTable34.xml"/><Relationship Id="rId3" Type="http://schemas.openxmlformats.org/officeDocument/2006/relationships/pivotTable" Target="../pivotTables/pivotTable11.xml"/><Relationship Id="rId21" Type="http://schemas.openxmlformats.org/officeDocument/2006/relationships/pivotTable" Target="../pivotTables/pivotTable29.xml"/><Relationship Id="rId7" Type="http://schemas.openxmlformats.org/officeDocument/2006/relationships/pivotTable" Target="../pivotTables/pivotTable15.xml"/><Relationship Id="rId12" Type="http://schemas.openxmlformats.org/officeDocument/2006/relationships/pivotTable" Target="../pivotTables/pivotTable20.xml"/><Relationship Id="rId17" Type="http://schemas.openxmlformats.org/officeDocument/2006/relationships/pivotTable" Target="../pivotTables/pivotTable25.xml"/><Relationship Id="rId25" Type="http://schemas.openxmlformats.org/officeDocument/2006/relationships/pivotTable" Target="../pivotTables/pivotTable33.xml"/><Relationship Id="rId2" Type="http://schemas.openxmlformats.org/officeDocument/2006/relationships/pivotTable" Target="../pivotTables/pivotTable10.xml"/><Relationship Id="rId16" Type="http://schemas.openxmlformats.org/officeDocument/2006/relationships/pivotTable" Target="../pivotTables/pivotTable24.xml"/><Relationship Id="rId20" Type="http://schemas.openxmlformats.org/officeDocument/2006/relationships/pivotTable" Target="../pivotTables/pivotTable28.xml"/><Relationship Id="rId29" Type="http://schemas.microsoft.com/office/2007/relationships/slicer" Target="../slicers/slicer1.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24" Type="http://schemas.openxmlformats.org/officeDocument/2006/relationships/pivotTable" Target="../pivotTables/pivotTable32.xml"/><Relationship Id="rId5" Type="http://schemas.openxmlformats.org/officeDocument/2006/relationships/pivotTable" Target="../pivotTables/pivotTable13.xml"/><Relationship Id="rId15" Type="http://schemas.openxmlformats.org/officeDocument/2006/relationships/pivotTable" Target="../pivotTables/pivotTable23.xml"/><Relationship Id="rId23" Type="http://schemas.openxmlformats.org/officeDocument/2006/relationships/pivotTable" Target="../pivotTables/pivotTable31.xml"/><Relationship Id="rId28" Type="http://schemas.openxmlformats.org/officeDocument/2006/relationships/drawing" Target="../drawings/drawing3.xml"/><Relationship Id="rId10" Type="http://schemas.openxmlformats.org/officeDocument/2006/relationships/pivotTable" Target="../pivotTables/pivotTable18.xml"/><Relationship Id="rId19" Type="http://schemas.openxmlformats.org/officeDocument/2006/relationships/pivotTable" Target="../pivotTables/pivotTable27.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pivotTable" Target="../pivotTables/pivotTable22.xml"/><Relationship Id="rId22" Type="http://schemas.openxmlformats.org/officeDocument/2006/relationships/pivotTable" Target="../pivotTables/pivotTable30.xml"/><Relationship Id="rId27" Type="http://schemas.openxmlformats.org/officeDocument/2006/relationships/pivotTable" Target="../pivotTables/pivotTable3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5E0CC-1366-44C4-9A0E-743CF0985F73}">
  <dimension ref="A3:H4"/>
  <sheetViews>
    <sheetView topLeftCell="A19" zoomScale="60" zoomScaleNormal="60" workbookViewId="0">
      <selection activeCell="T9" sqref="T9"/>
    </sheetView>
  </sheetViews>
  <sheetFormatPr defaultRowHeight="15"/>
  <cols>
    <col min="1" max="1" width="14.5703125" customWidth="1"/>
    <col min="3" max="3" width="15.42578125" customWidth="1"/>
    <col min="5" max="5" width="13.5703125" customWidth="1"/>
    <col min="8" max="8" width="14.140625" customWidth="1"/>
  </cols>
  <sheetData>
    <row r="3" spans="1:8">
      <c r="A3" t="s">
        <v>58</v>
      </c>
      <c r="C3" t="s">
        <v>59</v>
      </c>
      <c r="E3" t="s">
        <v>60</v>
      </c>
      <c r="H3" t="s">
        <v>61</v>
      </c>
    </row>
    <row r="4" spans="1:8">
      <c r="A4">
        <v>265.8725</v>
      </c>
      <c r="C4" s="4">
        <v>6.5043365455346169E-2</v>
      </c>
      <c r="E4" s="5">
        <v>76322837</v>
      </c>
      <c r="H4" s="5">
        <v>1097091799</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88E22-FA78-41DC-8220-79F39431960D}">
  <dimension ref="A1:O3"/>
  <sheetViews>
    <sheetView showGridLines="0" workbookViewId="0">
      <selection activeCell="C2" sqref="C2"/>
    </sheetView>
  </sheetViews>
  <sheetFormatPr defaultRowHeight="15"/>
  <cols>
    <col min="1" max="1" width="13.140625" customWidth="1"/>
    <col min="3" max="3" width="14.85546875" customWidth="1"/>
    <col min="5" max="5" width="12.42578125" customWidth="1"/>
    <col min="7" max="7" width="12.85546875" customWidth="1"/>
  </cols>
  <sheetData>
    <row r="1" spans="1:15">
      <c r="O1" s="8"/>
    </row>
    <row r="2" spans="1:15">
      <c r="A2" s="9" t="s">
        <v>58</v>
      </c>
      <c r="C2" s="12" t="s">
        <v>59</v>
      </c>
      <c r="E2" s="12" t="s">
        <v>60</v>
      </c>
      <c r="G2" s="12" t="s">
        <v>61</v>
      </c>
    </row>
    <row r="3" spans="1:15">
      <c r="A3" s="9">
        <v>265.8725</v>
      </c>
      <c r="C3" s="10">
        <v>6.5043365455346169E-2</v>
      </c>
      <c r="E3" s="11">
        <v>76322837</v>
      </c>
      <c r="G3" s="11">
        <v>1097091799</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272E-269C-4B84-A6D5-B0ACCC89BACA}">
  <dimension ref="A1:V1201"/>
  <sheetViews>
    <sheetView topLeftCell="C1" workbookViewId="0">
      <selection activeCell="E1" sqref="E1:E1048576"/>
    </sheetView>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v>2010</v>
      </c>
      <c r="D2" t="s">
        <v>24</v>
      </c>
      <c r="E2" t="s">
        <v>25</v>
      </c>
      <c r="F2">
        <v>5</v>
      </c>
      <c r="G2">
        <v>92877</v>
      </c>
      <c r="H2">
        <v>61921</v>
      </c>
      <c r="I2">
        <v>154803</v>
      </c>
      <c r="J2">
        <v>0</v>
      </c>
      <c r="K2">
        <v>0</v>
      </c>
      <c r="L2">
        <v>0</v>
      </c>
      <c r="M2">
        <v>124</v>
      </c>
      <c r="N2">
        <v>1.0900000000000001</v>
      </c>
      <c r="O2">
        <v>0.14899999999999999</v>
      </c>
      <c r="P2">
        <v>51977</v>
      </c>
      <c r="Q2">
        <v>88.8</v>
      </c>
      <c r="R2">
        <v>88.7</v>
      </c>
      <c r="S2">
        <v>0</v>
      </c>
      <c r="T2">
        <v>30.4</v>
      </c>
      <c r="U2">
        <v>0</v>
      </c>
      <c r="V2">
        <v>0</v>
      </c>
    </row>
    <row r="3" spans="1:22">
      <c r="A3" t="s">
        <v>22</v>
      </c>
      <c r="B3" t="s">
        <v>23</v>
      </c>
      <c r="C3">
        <v>2010</v>
      </c>
      <c r="D3" t="s">
        <v>26</v>
      </c>
      <c r="E3" t="s">
        <v>25</v>
      </c>
      <c r="F3">
        <v>57</v>
      </c>
      <c r="G3">
        <v>535933</v>
      </c>
      <c r="H3">
        <v>73089</v>
      </c>
      <c r="I3">
        <v>609079</v>
      </c>
      <c r="J3">
        <v>0.01</v>
      </c>
      <c r="K3">
        <v>0</v>
      </c>
      <c r="L3">
        <v>0</v>
      </c>
      <c r="M3">
        <v>124</v>
      </c>
      <c r="N3">
        <v>1.0900000000000001</v>
      </c>
      <c r="O3">
        <v>0.14899999999999999</v>
      </c>
      <c r="P3">
        <v>51977</v>
      </c>
      <c r="Q3">
        <v>88.8</v>
      </c>
      <c r="R3">
        <v>88.7</v>
      </c>
      <c r="S3">
        <v>0</v>
      </c>
      <c r="T3">
        <v>30.4</v>
      </c>
      <c r="U3">
        <v>0</v>
      </c>
      <c r="V3">
        <v>0</v>
      </c>
    </row>
    <row r="4" spans="1:22">
      <c r="A4" t="s">
        <v>22</v>
      </c>
      <c r="B4" t="s">
        <v>23</v>
      </c>
      <c r="C4">
        <v>2010</v>
      </c>
      <c r="D4" t="s">
        <v>27</v>
      </c>
      <c r="E4" t="s">
        <v>25</v>
      </c>
      <c r="F4">
        <v>37</v>
      </c>
      <c r="G4">
        <v>235282</v>
      </c>
      <c r="H4">
        <v>20462</v>
      </c>
      <c r="I4">
        <v>255781</v>
      </c>
      <c r="J4">
        <v>0.01</v>
      </c>
      <c r="K4">
        <v>0</v>
      </c>
      <c r="L4">
        <v>0</v>
      </c>
      <c r="M4">
        <v>124</v>
      </c>
      <c r="N4">
        <v>1.0900000000000001</v>
      </c>
      <c r="O4">
        <v>0.14899999999999999</v>
      </c>
      <c r="P4">
        <v>51977</v>
      </c>
      <c r="Q4">
        <v>88.8</v>
      </c>
      <c r="R4">
        <v>88.7</v>
      </c>
      <c r="S4">
        <v>0</v>
      </c>
      <c r="T4">
        <v>30.4</v>
      </c>
      <c r="U4">
        <v>0</v>
      </c>
      <c r="V4">
        <v>0</v>
      </c>
    </row>
    <row r="5" spans="1:22">
      <c r="A5" t="s">
        <v>22</v>
      </c>
      <c r="B5" t="s">
        <v>23</v>
      </c>
      <c r="C5">
        <v>2011</v>
      </c>
      <c r="D5" t="s">
        <v>24</v>
      </c>
      <c r="E5" t="s">
        <v>25</v>
      </c>
      <c r="F5">
        <v>11</v>
      </c>
      <c r="G5">
        <v>98092</v>
      </c>
      <c r="H5">
        <v>65395</v>
      </c>
      <c r="I5">
        <v>163498</v>
      </c>
      <c r="J5">
        <v>0.01</v>
      </c>
      <c r="K5">
        <v>105</v>
      </c>
      <c r="L5">
        <v>1.5</v>
      </c>
      <c r="M5">
        <v>133</v>
      </c>
      <c r="N5">
        <v>1.0900000000000001</v>
      </c>
      <c r="O5">
        <v>0.16300000000000001</v>
      </c>
      <c r="P5">
        <v>52807</v>
      </c>
      <c r="Q5">
        <v>88.9</v>
      </c>
      <c r="R5">
        <v>88.3</v>
      </c>
      <c r="S5">
        <v>0</v>
      </c>
      <c r="T5">
        <v>30.8</v>
      </c>
      <c r="U5">
        <v>120</v>
      </c>
      <c r="V5">
        <v>0</v>
      </c>
    </row>
    <row r="6" spans="1:22">
      <c r="A6" t="s">
        <v>22</v>
      </c>
      <c r="B6" t="s">
        <v>23</v>
      </c>
      <c r="C6">
        <v>2011</v>
      </c>
      <c r="D6" t="s">
        <v>26</v>
      </c>
      <c r="E6" t="s">
        <v>25</v>
      </c>
      <c r="F6">
        <v>129</v>
      </c>
      <c r="G6">
        <v>569679</v>
      </c>
      <c r="H6">
        <v>77684</v>
      </c>
      <c r="I6">
        <v>647492</v>
      </c>
      <c r="J6">
        <v>0.02</v>
      </c>
      <c r="K6">
        <v>105</v>
      </c>
      <c r="L6">
        <v>1.5</v>
      </c>
      <c r="M6">
        <v>133</v>
      </c>
      <c r="N6">
        <v>1.0900000000000001</v>
      </c>
      <c r="O6">
        <v>0.16300000000000001</v>
      </c>
      <c r="P6">
        <v>52807</v>
      </c>
      <c r="Q6">
        <v>88.9</v>
      </c>
      <c r="R6">
        <v>88.3</v>
      </c>
      <c r="S6">
        <v>0</v>
      </c>
      <c r="T6">
        <v>30.8</v>
      </c>
      <c r="U6">
        <v>126.32</v>
      </c>
      <c r="V6">
        <v>0</v>
      </c>
    </row>
    <row r="7" spans="1:22">
      <c r="A7" t="s">
        <v>22</v>
      </c>
      <c r="B7" t="s">
        <v>23</v>
      </c>
      <c r="C7">
        <v>2011</v>
      </c>
      <c r="D7" t="s">
        <v>27</v>
      </c>
      <c r="E7" t="s">
        <v>25</v>
      </c>
      <c r="F7">
        <v>80</v>
      </c>
      <c r="G7">
        <v>252643</v>
      </c>
      <c r="H7">
        <v>21969</v>
      </c>
      <c r="I7">
        <v>274692</v>
      </c>
      <c r="J7">
        <v>0.03</v>
      </c>
      <c r="K7">
        <v>105</v>
      </c>
      <c r="L7">
        <v>1.5</v>
      </c>
      <c r="M7">
        <v>133</v>
      </c>
      <c r="N7">
        <v>1.0900000000000001</v>
      </c>
      <c r="O7">
        <v>0.16300000000000001</v>
      </c>
      <c r="P7">
        <v>52807</v>
      </c>
      <c r="Q7">
        <v>88.9</v>
      </c>
      <c r="R7">
        <v>88.3</v>
      </c>
      <c r="S7">
        <v>0</v>
      </c>
      <c r="T7">
        <v>30.8</v>
      </c>
      <c r="U7">
        <v>116.22</v>
      </c>
      <c r="V7">
        <v>0</v>
      </c>
    </row>
    <row r="8" spans="1:22">
      <c r="A8" t="s">
        <v>22</v>
      </c>
      <c r="B8" t="s">
        <v>23</v>
      </c>
      <c r="C8">
        <v>2012</v>
      </c>
      <c r="D8" t="s">
        <v>24</v>
      </c>
      <c r="E8" t="s">
        <v>25</v>
      </c>
      <c r="F8">
        <v>17</v>
      </c>
      <c r="G8">
        <v>96466</v>
      </c>
      <c r="H8">
        <v>64310</v>
      </c>
      <c r="I8">
        <v>160793</v>
      </c>
      <c r="J8">
        <v>0.01</v>
      </c>
      <c r="K8">
        <v>191</v>
      </c>
      <c r="L8">
        <v>3.3</v>
      </c>
      <c r="M8">
        <v>135</v>
      </c>
      <c r="N8">
        <v>1.0669999999999999</v>
      </c>
      <c r="O8">
        <v>0.17699999999999999</v>
      </c>
      <c r="P8">
        <v>54075</v>
      </c>
      <c r="Q8">
        <v>88.5</v>
      </c>
      <c r="R8">
        <v>89.5</v>
      </c>
      <c r="S8">
        <v>0</v>
      </c>
      <c r="T8">
        <v>31.6</v>
      </c>
      <c r="U8">
        <v>84.39</v>
      </c>
      <c r="V8">
        <v>0</v>
      </c>
    </row>
    <row r="9" spans="1:22">
      <c r="A9" t="s">
        <v>22</v>
      </c>
      <c r="B9" t="s">
        <v>23</v>
      </c>
      <c r="C9">
        <v>2012</v>
      </c>
      <c r="D9" t="s">
        <v>26</v>
      </c>
      <c r="E9" t="s">
        <v>25</v>
      </c>
      <c r="F9">
        <v>195</v>
      </c>
      <c r="G9">
        <v>571555</v>
      </c>
      <c r="H9">
        <v>77939</v>
      </c>
      <c r="I9">
        <v>649689</v>
      </c>
      <c r="J9">
        <v>0.03</v>
      </c>
      <c r="K9">
        <v>191</v>
      </c>
      <c r="L9">
        <v>3.3</v>
      </c>
      <c r="M9">
        <v>135</v>
      </c>
      <c r="N9">
        <v>1.0669999999999999</v>
      </c>
      <c r="O9">
        <v>0.17699999999999999</v>
      </c>
      <c r="P9">
        <v>54075</v>
      </c>
      <c r="Q9">
        <v>88.5</v>
      </c>
      <c r="R9">
        <v>89.5</v>
      </c>
      <c r="S9">
        <v>0</v>
      </c>
      <c r="T9">
        <v>31.6</v>
      </c>
      <c r="U9">
        <v>51.16</v>
      </c>
      <c r="V9">
        <v>0</v>
      </c>
    </row>
    <row r="10" spans="1:22">
      <c r="A10" t="s">
        <v>22</v>
      </c>
      <c r="B10" t="s">
        <v>23</v>
      </c>
      <c r="C10">
        <v>2012</v>
      </c>
      <c r="D10" t="s">
        <v>27</v>
      </c>
      <c r="E10" t="s">
        <v>25</v>
      </c>
      <c r="F10">
        <v>117</v>
      </c>
      <c r="G10">
        <v>246448</v>
      </c>
      <c r="H10">
        <v>21430</v>
      </c>
      <c r="I10">
        <v>267995</v>
      </c>
      <c r="J10">
        <v>0.04</v>
      </c>
      <c r="K10">
        <v>191</v>
      </c>
      <c r="L10">
        <v>3.3</v>
      </c>
      <c r="M10">
        <v>135</v>
      </c>
      <c r="N10">
        <v>1.0669999999999999</v>
      </c>
      <c r="O10">
        <v>0.17699999999999999</v>
      </c>
      <c r="P10">
        <v>54075</v>
      </c>
      <c r="Q10">
        <v>88.5</v>
      </c>
      <c r="R10">
        <v>89.5</v>
      </c>
      <c r="S10">
        <v>0</v>
      </c>
      <c r="T10">
        <v>31.6</v>
      </c>
      <c r="U10">
        <v>77.819999999999993</v>
      </c>
      <c r="V10">
        <v>0</v>
      </c>
    </row>
    <row r="11" spans="1:22">
      <c r="A11" t="s">
        <v>22</v>
      </c>
      <c r="B11" t="s">
        <v>23</v>
      </c>
      <c r="C11">
        <v>2013</v>
      </c>
      <c r="D11" t="s">
        <v>24</v>
      </c>
      <c r="E11" t="s">
        <v>25</v>
      </c>
      <c r="F11">
        <v>36</v>
      </c>
      <c r="G11">
        <v>101461</v>
      </c>
      <c r="H11">
        <v>67640</v>
      </c>
      <c r="I11">
        <v>169137</v>
      </c>
      <c r="J11">
        <v>0.02</v>
      </c>
      <c r="K11">
        <v>306</v>
      </c>
      <c r="L11">
        <v>5</v>
      </c>
      <c r="M11">
        <v>143</v>
      </c>
      <c r="N11">
        <v>1.0329999999999999</v>
      </c>
      <c r="O11">
        <v>0.192</v>
      </c>
      <c r="P11">
        <v>55582</v>
      </c>
      <c r="Q11">
        <v>89.6</v>
      </c>
      <c r="R11">
        <v>90</v>
      </c>
      <c r="S11">
        <v>0</v>
      </c>
      <c r="T11">
        <v>33.200000000000003</v>
      </c>
      <c r="U11">
        <v>93.1</v>
      </c>
      <c r="V11">
        <v>0</v>
      </c>
    </row>
    <row r="12" spans="1:22">
      <c r="A12" t="s">
        <v>22</v>
      </c>
      <c r="B12" t="s">
        <v>23</v>
      </c>
      <c r="C12">
        <v>2013</v>
      </c>
      <c r="D12" t="s">
        <v>26</v>
      </c>
      <c r="E12" t="s">
        <v>25</v>
      </c>
      <c r="F12">
        <v>400</v>
      </c>
      <c r="G12">
        <v>586920</v>
      </c>
      <c r="H12">
        <v>80035</v>
      </c>
      <c r="I12">
        <v>667355</v>
      </c>
      <c r="J12">
        <v>0.06</v>
      </c>
      <c r="K12">
        <v>306</v>
      </c>
      <c r="L12">
        <v>5</v>
      </c>
      <c r="M12">
        <v>143</v>
      </c>
      <c r="N12">
        <v>1.0329999999999999</v>
      </c>
      <c r="O12">
        <v>0.192</v>
      </c>
      <c r="P12">
        <v>55582</v>
      </c>
      <c r="Q12">
        <v>89.6</v>
      </c>
      <c r="R12">
        <v>90</v>
      </c>
      <c r="S12">
        <v>0</v>
      </c>
      <c r="T12">
        <v>33.200000000000003</v>
      </c>
      <c r="U12">
        <v>105.13</v>
      </c>
      <c r="V12">
        <v>0</v>
      </c>
    </row>
    <row r="13" spans="1:22">
      <c r="A13" t="s">
        <v>22</v>
      </c>
      <c r="B13" t="s">
        <v>23</v>
      </c>
      <c r="C13">
        <v>2013</v>
      </c>
      <c r="D13" t="s">
        <v>27</v>
      </c>
      <c r="E13" t="s">
        <v>25</v>
      </c>
      <c r="F13">
        <v>242</v>
      </c>
      <c r="G13">
        <v>256088</v>
      </c>
      <c r="H13">
        <v>22269</v>
      </c>
      <c r="I13">
        <v>278599</v>
      </c>
      <c r="J13">
        <v>0.09</v>
      </c>
      <c r="K13">
        <v>306</v>
      </c>
      <c r="L13">
        <v>5</v>
      </c>
      <c r="M13">
        <v>143</v>
      </c>
      <c r="N13">
        <v>1.0329999999999999</v>
      </c>
      <c r="O13">
        <v>0.192</v>
      </c>
      <c r="P13">
        <v>55582</v>
      </c>
      <c r="Q13">
        <v>89.6</v>
      </c>
      <c r="R13">
        <v>90</v>
      </c>
      <c r="S13">
        <v>0</v>
      </c>
      <c r="T13">
        <v>33.200000000000003</v>
      </c>
      <c r="U13">
        <v>106.84</v>
      </c>
      <c r="V13">
        <v>0</v>
      </c>
    </row>
    <row r="14" spans="1:22">
      <c r="A14" t="s">
        <v>22</v>
      </c>
      <c r="B14" t="s">
        <v>23</v>
      </c>
      <c r="C14">
        <v>2014</v>
      </c>
      <c r="D14" t="s">
        <v>24</v>
      </c>
      <c r="E14" t="s">
        <v>25</v>
      </c>
      <c r="F14">
        <v>53</v>
      </c>
      <c r="G14">
        <v>100760</v>
      </c>
      <c r="H14">
        <v>67173</v>
      </c>
      <c r="I14">
        <v>167986</v>
      </c>
      <c r="J14">
        <v>0.03</v>
      </c>
      <c r="K14">
        <v>408</v>
      </c>
      <c r="L14">
        <v>6.5</v>
      </c>
      <c r="M14">
        <v>151</v>
      </c>
      <c r="N14">
        <v>0.99299999999999999</v>
      </c>
      <c r="O14">
        <v>0.20699999999999999</v>
      </c>
      <c r="P14">
        <v>54940</v>
      </c>
      <c r="Q14">
        <v>89.5</v>
      </c>
      <c r="R14">
        <v>92.3</v>
      </c>
      <c r="S14">
        <v>0</v>
      </c>
      <c r="T14">
        <v>33.200000000000003</v>
      </c>
      <c r="U14">
        <v>68.900000000000006</v>
      </c>
      <c r="V14">
        <v>0</v>
      </c>
    </row>
    <row r="15" spans="1:22">
      <c r="A15" t="s">
        <v>22</v>
      </c>
      <c r="B15" t="s">
        <v>23</v>
      </c>
      <c r="C15">
        <v>2014</v>
      </c>
      <c r="D15" t="s">
        <v>26</v>
      </c>
      <c r="E15" t="s">
        <v>25</v>
      </c>
      <c r="F15">
        <v>615</v>
      </c>
      <c r="G15">
        <v>601126</v>
      </c>
      <c r="H15">
        <v>81972</v>
      </c>
      <c r="I15">
        <v>683713</v>
      </c>
      <c r="J15">
        <v>0.09</v>
      </c>
      <c r="K15">
        <v>408</v>
      </c>
      <c r="L15">
        <v>6.5</v>
      </c>
      <c r="M15">
        <v>151</v>
      </c>
      <c r="N15">
        <v>0.99299999999999999</v>
      </c>
      <c r="O15">
        <v>0.20699999999999999</v>
      </c>
      <c r="P15">
        <v>54940</v>
      </c>
      <c r="Q15">
        <v>89.5</v>
      </c>
      <c r="R15">
        <v>92.3</v>
      </c>
      <c r="S15">
        <v>0</v>
      </c>
      <c r="T15">
        <v>33.200000000000003</v>
      </c>
      <c r="U15">
        <v>53.75</v>
      </c>
      <c r="V15">
        <v>0</v>
      </c>
    </row>
    <row r="16" spans="1:22">
      <c r="A16" t="s">
        <v>22</v>
      </c>
      <c r="B16" t="s">
        <v>23</v>
      </c>
      <c r="C16">
        <v>2014</v>
      </c>
      <c r="D16" t="s">
        <v>27</v>
      </c>
      <c r="E16" t="s">
        <v>25</v>
      </c>
      <c r="F16">
        <v>367</v>
      </c>
      <c r="G16">
        <v>258559</v>
      </c>
      <c r="H16">
        <v>22483</v>
      </c>
      <c r="I16">
        <v>281409</v>
      </c>
      <c r="J16">
        <v>0.13</v>
      </c>
      <c r="K16">
        <v>408</v>
      </c>
      <c r="L16">
        <v>6.5</v>
      </c>
      <c r="M16">
        <v>151</v>
      </c>
      <c r="N16">
        <v>0.99299999999999999</v>
      </c>
      <c r="O16">
        <v>0.20699999999999999</v>
      </c>
      <c r="P16">
        <v>54940</v>
      </c>
      <c r="Q16">
        <v>89.5</v>
      </c>
      <c r="R16">
        <v>92.3</v>
      </c>
      <c r="S16">
        <v>0</v>
      </c>
      <c r="T16">
        <v>33.200000000000003</v>
      </c>
      <c r="U16">
        <v>51.65</v>
      </c>
      <c r="V16">
        <v>0</v>
      </c>
    </row>
    <row r="17" spans="1:22">
      <c r="A17" t="s">
        <v>22</v>
      </c>
      <c r="B17" t="s">
        <v>23</v>
      </c>
      <c r="C17">
        <v>2015</v>
      </c>
      <c r="D17" t="s">
        <v>24</v>
      </c>
      <c r="E17" t="s">
        <v>25</v>
      </c>
      <c r="F17">
        <v>77</v>
      </c>
      <c r="G17">
        <v>101833</v>
      </c>
      <c r="H17">
        <v>67888</v>
      </c>
      <c r="I17">
        <v>169798</v>
      </c>
      <c r="J17">
        <v>0.05</v>
      </c>
      <c r="K17">
        <v>562</v>
      </c>
      <c r="L17">
        <v>8.1999999999999993</v>
      </c>
      <c r="M17">
        <v>180</v>
      </c>
      <c r="N17">
        <v>0.98299999999999998</v>
      </c>
      <c r="O17">
        <v>0.216</v>
      </c>
      <c r="P17">
        <v>57259</v>
      </c>
      <c r="Q17">
        <v>89.3</v>
      </c>
      <c r="R17">
        <v>93.3</v>
      </c>
      <c r="S17">
        <v>0</v>
      </c>
      <c r="T17">
        <v>36.200000000000003</v>
      </c>
      <c r="U17">
        <v>65.459999999999994</v>
      </c>
      <c r="V17">
        <v>0</v>
      </c>
    </row>
    <row r="18" spans="1:22">
      <c r="A18" t="s">
        <v>22</v>
      </c>
      <c r="B18" t="s">
        <v>23</v>
      </c>
      <c r="C18">
        <v>2015</v>
      </c>
      <c r="D18" t="s">
        <v>26</v>
      </c>
      <c r="E18" t="s">
        <v>25</v>
      </c>
      <c r="F18">
        <v>894</v>
      </c>
      <c r="G18">
        <v>604172</v>
      </c>
      <c r="H18">
        <v>82387</v>
      </c>
      <c r="I18">
        <v>687453</v>
      </c>
      <c r="J18">
        <v>0.13</v>
      </c>
      <c r="K18">
        <v>562</v>
      </c>
      <c r="L18">
        <v>8.1999999999999993</v>
      </c>
      <c r="M18">
        <v>180</v>
      </c>
      <c r="N18">
        <v>0.98299999999999998</v>
      </c>
      <c r="O18">
        <v>0.216</v>
      </c>
      <c r="P18">
        <v>57259</v>
      </c>
      <c r="Q18">
        <v>89.3</v>
      </c>
      <c r="R18">
        <v>93.3</v>
      </c>
      <c r="S18">
        <v>0</v>
      </c>
      <c r="T18">
        <v>36.200000000000003</v>
      </c>
      <c r="U18">
        <v>45.37</v>
      </c>
      <c r="V18">
        <v>0</v>
      </c>
    </row>
    <row r="19" spans="1:22">
      <c r="A19" t="s">
        <v>22</v>
      </c>
      <c r="B19" t="s">
        <v>23</v>
      </c>
      <c r="C19">
        <v>2015</v>
      </c>
      <c r="D19" t="s">
        <v>27</v>
      </c>
      <c r="E19" t="s">
        <v>25</v>
      </c>
      <c r="F19">
        <v>542</v>
      </c>
      <c r="G19">
        <v>263800</v>
      </c>
      <c r="H19">
        <v>22939</v>
      </c>
      <c r="I19">
        <v>287281</v>
      </c>
      <c r="J19">
        <v>0.19</v>
      </c>
      <c r="K19">
        <v>562</v>
      </c>
      <c r="L19">
        <v>8.1999999999999993</v>
      </c>
      <c r="M19">
        <v>180</v>
      </c>
      <c r="N19">
        <v>0.98299999999999998</v>
      </c>
      <c r="O19">
        <v>0.216</v>
      </c>
      <c r="P19">
        <v>57259</v>
      </c>
      <c r="Q19">
        <v>89.3</v>
      </c>
      <c r="R19">
        <v>93.3</v>
      </c>
      <c r="S19">
        <v>0</v>
      </c>
      <c r="T19">
        <v>36.200000000000003</v>
      </c>
      <c r="U19">
        <v>47.68</v>
      </c>
      <c r="V19">
        <v>0</v>
      </c>
    </row>
    <row r="20" spans="1:22">
      <c r="A20" t="s">
        <v>22</v>
      </c>
      <c r="B20" t="s">
        <v>23</v>
      </c>
      <c r="C20">
        <v>2016</v>
      </c>
      <c r="D20" t="s">
        <v>24</v>
      </c>
      <c r="E20" t="s">
        <v>25</v>
      </c>
      <c r="F20">
        <v>105</v>
      </c>
      <c r="G20">
        <v>106179</v>
      </c>
      <c r="H20">
        <v>70786</v>
      </c>
      <c r="I20">
        <v>177070</v>
      </c>
      <c r="J20">
        <v>0.06</v>
      </c>
      <c r="K20">
        <v>1017</v>
      </c>
      <c r="L20">
        <v>10.199999999999999</v>
      </c>
      <c r="M20">
        <v>193</v>
      </c>
      <c r="N20">
        <v>1.0029999999999999</v>
      </c>
      <c r="O20">
        <v>0.218</v>
      </c>
      <c r="P20">
        <v>55712</v>
      </c>
      <c r="Q20">
        <v>88.9</v>
      </c>
      <c r="R20">
        <v>95.3</v>
      </c>
      <c r="S20">
        <v>0</v>
      </c>
      <c r="T20">
        <v>36.6</v>
      </c>
      <c r="U20">
        <v>42.88</v>
      </c>
      <c r="V20">
        <v>0</v>
      </c>
    </row>
    <row r="21" spans="1:22">
      <c r="A21" t="s">
        <v>22</v>
      </c>
      <c r="B21" t="s">
        <v>23</v>
      </c>
      <c r="C21">
        <v>2016</v>
      </c>
      <c r="D21" t="s">
        <v>26</v>
      </c>
      <c r="E21" t="s">
        <v>25</v>
      </c>
      <c r="F21">
        <v>1201</v>
      </c>
      <c r="G21">
        <v>620584</v>
      </c>
      <c r="H21">
        <v>84625</v>
      </c>
      <c r="I21">
        <v>706410</v>
      </c>
      <c r="J21">
        <v>0.17</v>
      </c>
      <c r="K21">
        <v>1017</v>
      </c>
      <c r="L21">
        <v>10.199999999999999</v>
      </c>
      <c r="M21">
        <v>193</v>
      </c>
      <c r="N21">
        <v>1.0029999999999999</v>
      </c>
      <c r="O21">
        <v>0.218</v>
      </c>
      <c r="P21">
        <v>55712</v>
      </c>
      <c r="Q21">
        <v>88.9</v>
      </c>
      <c r="R21">
        <v>95.3</v>
      </c>
      <c r="S21">
        <v>0</v>
      </c>
      <c r="T21">
        <v>36.6</v>
      </c>
      <c r="U21">
        <v>34.340000000000003</v>
      </c>
      <c r="V21">
        <v>0</v>
      </c>
    </row>
    <row r="22" spans="1:22">
      <c r="A22" t="s">
        <v>22</v>
      </c>
      <c r="B22" t="s">
        <v>23</v>
      </c>
      <c r="C22">
        <v>2016</v>
      </c>
      <c r="D22" t="s">
        <v>27</v>
      </c>
      <c r="E22" t="s">
        <v>25</v>
      </c>
      <c r="F22">
        <v>716</v>
      </c>
      <c r="G22">
        <v>266718</v>
      </c>
      <c r="H22">
        <v>23193</v>
      </c>
      <c r="I22">
        <v>290627</v>
      </c>
      <c r="J22">
        <v>0.25</v>
      </c>
      <c r="K22">
        <v>1017</v>
      </c>
      <c r="L22">
        <v>10.199999999999999</v>
      </c>
      <c r="M22">
        <v>193</v>
      </c>
      <c r="N22">
        <v>1.0029999999999999</v>
      </c>
      <c r="O22">
        <v>0.218</v>
      </c>
      <c r="P22">
        <v>55712</v>
      </c>
      <c r="Q22">
        <v>88.9</v>
      </c>
      <c r="R22">
        <v>95.3</v>
      </c>
      <c r="S22">
        <v>0</v>
      </c>
      <c r="T22">
        <v>36.6</v>
      </c>
      <c r="U22">
        <v>32.1</v>
      </c>
      <c r="V22">
        <v>0</v>
      </c>
    </row>
    <row r="23" spans="1:22">
      <c r="A23" t="s">
        <v>22</v>
      </c>
      <c r="B23" t="s">
        <v>23</v>
      </c>
      <c r="C23">
        <v>2017</v>
      </c>
      <c r="D23" t="s">
        <v>24</v>
      </c>
      <c r="E23" t="s">
        <v>25</v>
      </c>
      <c r="F23">
        <v>198</v>
      </c>
      <c r="G23">
        <v>109622</v>
      </c>
      <c r="H23">
        <v>73081</v>
      </c>
      <c r="I23">
        <v>182901</v>
      </c>
      <c r="J23">
        <v>0.11</v>
      </c>
      <c r="K23">
        <v>1540</v>
      </c>
      <c r="L23">
        <v>10.9</v>
      </c>
      <c r="M23">
        <v>220</v>
      </c>
      <c r="N23">
        <v>1.05</v>
      </c>
      <c r="O23">
        <v>0.218</v>
      </c>
      <c r="P23">
        <v>56382</v>
      </c>
      <c r="Q23">
        <v>88</v>
      </c>
      <c r="R23">
        <v>96.2</v>
      </c>
      <c r="S23">
        <v>0</v>
      </c>
      <c r="T23">
        <v>38.5</v>
      </c>
      <c r="U23">
        <v>88.57</v>
      </c>
      <c r="V23">
        <v>0</v>
      </c>
    </row>
    <row r="24" spans="1:22">
      <c r="A24" t="s">
        <v>22</v>
      </c>
      <c r="B24" t="s">
        <v>23</v>
      </c>
      <c r="C24">
        <v>2017</v>
      </c>
      <c r="D24" t="s">
        <v>26</v>
      </c>
      <c r="E24" t="s">
        <v>25</v>
      </c>
      <c r="F24">
        <v>2220</v>
      </c>
      <c r="G24">
        <v>628305</v>
      </c>
      <c r="H24">
        <v>85678</v>
      </c>
      <c r="I24">
        <v>716203</v>
      </c>
      <c r="J24">
        <v>0.31</v>
      </c>
      <c r="K24">
        <v>1540</v>
      </c>
      <c r="L24">
        <v>10.9</v>
      </c>
      <c r="M24">
        <v>220</v>
      </c>
      <c r="N24">
        <v>1.05</v>
      </c>
      <c r="O24">
        <v>0.218</v>
      </c>
      <c r="P24">
        <v>56382</v>
      </c>
      <c r="Q24">
        <v>88</v>
      </c>
      <c r="R24">
        <v>96.2</v>
      </c>
      <c r="S24">
        <v>0</v>
      </c>
      <c r="T24">
        <v>38.5</v>
      </c>
      <c r="U24">
        <v>84.85</v>
      </c>
      <c r="V24">
        <v>0</v>
      </c>
    </row>
    <row r="25" spans="1:22">
      <c r="A25" t="s">
        <v>22</v>
      </c>
      <c r="B25" t="s">
        <v>23</v>
      </c>
      <c r="C25">
        <v>2017</v>
      </c>
      <c r="D25" t="s">
        <v>27</v>
      </c>
      <c r="E25" t="s">
        <v>25</v>
      </c>
      <c r="F25">
        <v>1337</v>
      </c>
      <c r="G25">
        <v>272461</v>
      </c>
      <c r="H25">
        <v>23692</v>
      </c>
      <c r="I25">
        <v>297490</v>
      </c>
      <c r="J25">
        <v>0.45</v>
      </c>
      <c r="K25">
        <v>1540</v>
      </c>
      <c r="L25">
        <v>10.9</v>
      </c>
      <c r="M25">
        <v>220</v>
      </c>
      <c r="N25">
        <v>1.05</v>
      </c>
      <c r="O25">
        <v>0.218</v>
      </c>
      <c r="P25">
        <v>56382</v>
      </c>
      <c r="Q25">
        <v>88</v>
      </c>
      <c r="R25">
        <v>96.2</v>
      </c>
      <c r="S25">
        <v>0</v>
      </c>
      <c r="T25">
        <v>38.5</v>
      </c>
      <c r="U25">
        <v>86.73</v>
      </c>
      <c r="V25">
        <v>0</v>
      </c>
    </row>
    <row r="26" spans="1:22">
      <c r="A26" t="s">
        <v>22</v>
      </c>
      <c r="B26" t="s">
        <v>23</v>
      </c>
      <c r="C26">
        <v>2018</v>
      </c>
      <c r="D26" t="s">
        <v>24</v>
      </c>
      <c r="E26" t="s">
        <v>25</v>
      </c>
      <c r="F26">
        <v>257</v>
      </c>
      <c r="G26">
        <v>97669</v>
      </c>
      <c r="H26">
        <v>65113</v>
      </c>
      <c r="I26">
        <v>163039</v>
      </c>
      <c r="J26">
        <v>0.16</v>
      </c>
      <c r="K26">
        <v>2046</v>
      </c>
      <c r="L26">
        <v>13.6</v>
      </c>
      <c r="M26">
        <v>264</v>
      </c>
      <c r="N26">
        <v>1.1100000000000001</v>
      </c>
      <c r="O26">
        <v>0.218</v>
      </c>
      <c r="P26">
        <v>55117</v>
      </c>
      <c r="Q26">
        <v>87.7</v>
      </c>
      <c r="R26">
        <v>97.9</v>
      </c>
      <c r="S26">
        <v>0</v>
      </c>
      <c r="T26">
        <v>41</v>
      </c>
      <c r="U26">
        <v>29.8</v>
      </c>
      <c r="V26">
        <v>0</v>
      </c>
    </row>
    <row r="27" spans="1:22">
      <c r="A27" t="s">
        <v>22</v>
      </c>
      <c r="B27" t="s">
        <v>23</v>
      </c>
      <c r="C27">
        <v>2018</v>
      </c>
      <c r="D27" t="s">
        <v>26</v>
      </c>
      <c r="E27" t="s">
        <v>25</v>
      </c>
      <c r="F27">
        <v>2940</v>
      </c>
      <c r="G27">
        <v>572260</v>
      </c>
      <c r="H27">
        <v>78035</v>
      </c>
      <c r="I27">
        <v>653235</v>
      </c>
      <c r="J27">
        <v>0.45</v>
      </c>
      <c r="K27">
        <v>2046</v>
      </c>
      <c r="L27">
        <v>13.6</v>
      </c>
      <c r="M27">
        <v>264</v>
      </c>
      <c r="N27">
        <v>1.1100000000000001</v>
      </c>
      <c r="O27">
        <v>0.218</v>
      </c>
      <c r="P27">
        <v>55117</v>
      </c>
      <c r="Q27">
        <v>87.7</v>
      </c>
      <c r="R27">
        <v>97.9</v>
      </c>
      <c r="S27">
        <v>0</v>
      </c>
      <c r="T27">
        <v>41</v>
      </c>
      <c r="U27">
        <v>32.43</v>
      </c>
      <c r="V27">
        <v>0</v>
      </c>
    </row>
    <row r="28" spans="1:22">
      <c r="A28" t="s">
        <v>22</v>
      </c>
      <c r="B28" t="s">
        <v>23</v>
      </c>
      <c r="C28">
        <v>2018</v>
      </c>
      <c r="D28" t="s">
        <v>27</v>
      </c>
      <c r="E28" t="s">
        <v>25</v>
      </c>
      <c r="F28">
        <v>1810</v>
      </c>
      <c r="G28">
        <v>253500</v>
      </c>
      <c r="H28">
        <v>22043</v>
      </c>
      <c r="I28">
        <v>277353</v>
      </c>
      <c r="J28">
        <v>0.65</v>
      </c>
      <c r="K28">
        <v>2046</v>
      </c>
      <c r="L28">
        <v>13.6</v>
      </c>
      <c r="M28">
        <v>264</v>
      </c>
      <c r="N28">
        <v>1.1100000000000001</v>
      </c>
      <c r="O28">
        <v>0.218</v>
      </c>
      <c r="P28">
        <v>55117</v>
      </c>
      <c r="Q28">
        <v>87.7</v>
      </c>
      <c r="R28">
        <v>97.9</v>
      </c>
      <c r="S28">
        <v>0</v>
      </c>
      <c r="T28">
        <v>41</v>
      </c>
      <c r="U28">
        <v>35.380000000000003</v>
      </c>
      <c r="V28">
        <v>0</v>
      </c>
    </row>
    <row r="29" spans="1:22">
      <c r="A29" t="s">
        <v>22</v>
      </c>
      <c r="B29" t="s">
        <v>23</v>
      </c>
      <c r="C29">
        <v>2019</v>
      </c>
      <c r="D29" t="s">
        <v>24</v>
      </c>
      <c r="E29" t="s">
        <v>25</v>
      </c>
      <c r="F29">
        <v>468</v>
      </c>
      <c r="G29">
        <v>96285</v>
      </c>
      <c r="H29">
        <v>64190</v>
      </c>
      <c r="I29">
        <v>160943</v>
      </c>
      <c r="J29">
        <v>0.28999999999999998</v>
      </c>
      <c r="K29">
        <v>2610</v>
      </c>
      <c r="L29">
        <v>14.6</v>
      </c>
      <c r="M29">
        <v>289</v>
      </c>
      <c r="N29">
        <v>1.17</v>
      </c>
      <c r="O29">
        <v>0.219</v>
      </c>
      <c r="P29">
        <v>54844</v>
      </c>
      <c r="Q29">
        <v>87.1</v>
      </c>
      <c r="R29">
        <v>93.3</v>
      </c>
      <c r="S29">
        <v>0</v>
      </c>
      <c r="T29">
        <v>43.2</v>
      </c>
      <c r="U29">
        <v>82.1</v>
      </c>
      <c r="V29">
        <v>0</v>
      </c>
    </row>
    <row r="30" spans="1:22">
      <c r="A30" t="s">
        <v>22</v>
      </c>
      <c r="B30" t="s">
        <v>23</v>
      </c>
      <c r="C30">
        <v>2019</v>
      </c>
      <c r="D30" t="s">
        <v>26</v>
      </c>
      <c r="E30" t="s">
        <v>25</v>
      </c>
      <c r="F30">
        <v>5228</v>
      </c>
      <c r="G30">
        <v>549725</v>
      </c>
      <c r="H30">
        <v>74963</v>
      </c>
      <c r="I30">
        <v>629916</v>
      </c>
      <c r="J30">
        <v>0.83</v>
      </c>
      <c r="K30">
        <v>2610</v>
      </c>
      <c r="L30">
        <v>14.6</v>
      </c>
      <c r="M30">
        <v>289</v>
      </c>
      <c r="N30">
        <v>1.17</v>
      </c>
      <c r="O30">
        <v>0.219</v>
      </c>
      <c r="P30">
        <v>54844</v>
      </c>
      <c r="Q30">
        <v>87.1</v>
      </c>
      <c r="R30">
        <v>93.3</v>
      </c>
      <c r="S30">
        <v>0</v>
      </c>
      <c r="T30">
        <v>43.2</v>
      </c>
      <c r="U30">
        <v>77.819999999999993</v>
      </c>
      <c r="V30">
        <v>0</v>
      </c>
    </row>
    <row r="31" spans="1:22">
      <c r="A31" t="s">
        <v>22</v>
      </c>
      <c r="B31" t="s">
        <v>23</v>
      </c>
      <c r="C31">
        <v>2019</v>
      </c>
      <c r="D31" t="s">
        <v>27</v>
      </c>
      <c r="E31" t="s">
        <v>25</v>
      </c>
      <c r="F31">
        <v>3179</v>
      </c>
      <c r="G31">
        <v>240099</v>
      </c>
      <c r="H31">
        <v>20878</v>
      </c>
      <c r="I31">
        <v>264156</v>
      </c>
      <c r="J31">
        <v>1.2</v>
      </c>
      <c r="K31">
        <v>2610</v>
      </c>
      <c r="L31">
        <v>14.6</v>
      </c>
      <c r="M31">
        <v>289</v>
      </c>
      <c r="N31">
        <v>1.17</v>
      </c>
      <c r="O31">
        <v>0.219</v>
      </c>
      <c r="P31">
        <v>54844</v>
      </c>
      <c r="Q31">
        <v>87.1</v>
      </c>
      <c r="R31">
        <v>93.3</v>
      </c>
      <c r="S31">
        <v>0</v>
      </c>
      <c r="T31">
        <v>43.2</v>
      </c>
      <c r="U31">
        <v>75.64</v>
      </c>
      <c r="V31">
        <v>0</v>
      </c>
    </row>
    <row r="32" spans="1:22">
      <c r="A32" t="s">
        <v>22</v>
      </c>
      <c r="B32" t="s">
        <v>23</v>
      </c>
      <c r="C32">
        <v>2020</v>
      </c>
      <c r="D32" t="s">
        <v>24</v>
      </c>
      <c r="E32" t="s">
        <v>25</v>
      </c>
      <c r="F32">
        <v>349</v>
      </c>
      <c r="G32">
        <v>82916</v>
      </c>
      <c r="H32">
        <v>55277</v>
      </c>
      <c r="I32">
        <v>138542</v>
      </c>
      <c r="J32">
        <v>0.25</v>
      </c>
      <c r="K32">
        <v>3031</v>
      </c>
      <c r="L32">
        <v>17</v>
      </c>
      <c r="M32">
        <v>346</v>
      </c>
      <c r="N32">
        <v>1.2669999999999999</v>
      </c>
      <c r="O32">
        <v>0.218</v>
      </c>
      <c r="P32">
        <v>58442</v>
      </c>
      <c r="Q32">
        <v>85.9</v>
      </c>
      <c r="R32">
        <v>89.6</v>
      </c>
      <c r="S32">
        <v>0</v>
      </c>
      <c r="T32">
        <v>45.6</v>
      </c>
      <c r="U32">
        <v>-25.43</v>
      </c>
      <c r="V32">
        <v>0</v>
      </c>
    </row>
    <row r="33" spans="1:22">
      <c r="A33" t="s">
        <v>22</v>
      </c>
      <c r="B33" t="s">
        <v>23</v>
      </c>
      <c r="C33">
        <v>2020</v>
      </c>
      <c r="D33" t="s">
        <v>26</v>
      </c>
      <c r="E33" t="s">
        <v>25</v>
      </c>
      <c r="F33">
        <v>4009</v>
      </c>
      <c r="G33">
        <v>486451</v>
      </c>
      <c r="H33">
        <v>66334</v>
      </c>
      <c r="I33">
        <v>556794</v>
      </c>
      <c r="J33">
        <v>0.72</v>
      </c>
      <c r="K33">
        <v>3031</v>
      </c>
      <c r="L33">
        <v>17</v>
      </c>
      <c r="M33">
        <v>346</v>
      </c>
      <c r="N33">
        <v>1.2669999999999999</v>
      </c>
      <c r="O33">
        <v>0.218</v>
      </c>
      <c r="P33">
        <v>58442</v>
      </c>
      <c r="Q33">
        <v>85.9</v>
      </c>
      <c r="R33">
        <v>89.6</v>
      </c>
      <c r="S33">
        <v>0</v>
      </c>
      <c r="T33">
        <v>45.6</v>
      </c>
      <c r="U33">
        <v>-23.32</v>
      </c>
      <c r="V33">
        <v>0</v>
      </c>
    </row>
    <row r="34" spans="1:22">
      <c r="A34" t="s">
        <v>22</v>
      </c>
      <c r="B34" t="s">
        <v>23</v>
      </c>
      <c r="C34">
        <v>2020</v>
      </c>
      <c r="D34" t="s">
        <v>27</v>
      </c>
      <c r="E34" t="s">
        <v>25</v>
      </c>
      <c r="F34">
        <v>2415</v>
      </c>
      <c r="G34">
        <v>210605</v>
      </c>
      <c r="H34">
        <v>18313</v>
      </c>
      <c r="I34">
        <v>231333</v>
      </c>
      <c r="J34">
        <v>1.04</v>
      </c>
      <c r="K34">
        <v>3031</v>
      </c>
      <c r="L34">
        <v>17</v>
      </c>
      <c r="M34">
        <v>346</v>
      </c>
      <c r="N34">
        <v>1.2669999999999999</v>
      </c>
      <c r="O34">
        <v>0.218</v>
      </c>
      <c r="P34">
        <v>58442</v>
      </c>
      <c r="Q34">
        <v>85.9</v>
      </c>
      <c r="R34">
        <v>89.6</v>
      </c>
      <c r="S34">
        <v>0</v>
      </c>
      <c r="T34">
        <v>45.6</v>
      </c>
      <c r="U34">
        <v>-24.03</v>
      </c>
      <c r="V34">
        <v>0</v>
      </c>
    </row>
    <row r="35" spans="1:22">
      <c r="A35" t="s">
        <v>22</v>
      </c>
      <c r="B35" t="s">
        <v>23</v>
      </c>
      <c r="C35">
        <v>2021</v>
      </c>
      <c r="D35" t="s">
        <v>24</v>
      </c>
      <c r="E35" t="s">
        <v>25</v>
      </c>
      <c r="F35">
        <v>1094</v>
      </c>
      <c r="G35">
        <v>92662</v>
      </c>
      <c r="H35">
        <v>61774</v>
      </c>
      <c r="I35">
        <v>155530</v>
      </c>
      <c r="J35">
        <v>0.7</v>
      </c>
      <c r="K35">
        <v>4245</v>
      </c>
      <c r="L35">
        <v>19.100000000000001</v>
      </c>
      <c r="M35">
        <v>367</v>
      </c>
      <c r="N35">
        <v>1.397</v>
      </c>
      <c r="O35">
        <v>0.223</v>
      </c>
      <c r="P35">
        <v>62105</v>
      </c>
      <c r="Q35">
        <v>86.3</v>
      </c>
      <c r="R35">
        <v>87.1</v>
      </c>
      <c r="S35">
        <v>1002</v>
      </c>
      <c r="T35">
        <v>47.2</v>
      </c>
      <c r="U35">
        <v>213.47</v>
      </c>
      <c r="V35">
        <v>0</v>
      </c>
    </row>
    <row r="36" spans="1:22">
      <c r="A36" t="s">
        <v>22</v>
      </c>
      <c r="B36" t="s">
        <v>23</v>
      </c>
      <c r="C36">
        <v>2021</v>
      </c>
      <c r="D36" t="s">
        <v>26</v>
      </c>
      <c r="E36" t="s">
        <v>25</v>
      </c>
      <c r="F36">
        <v>12285</v>
      </c>
      <c r="G36">
        <v>527029</v>
      </c>
      <c r="H36">
        <v>71868</v>
      </c>
      <c r="I36">
        <v>611182</v>
      </c>
      <c r="J36">
        <v>2.0099999999999998</v>
      </c>
      <c r="K36">
        <v>4245</v>
      </c>
      <c r="L36">
        <v>19.100000000000001</v>
      </c>
      <c r="M36">
        <v>367</v>
      </c>
      <c r="N36">
        <v>1.397</v>
      </c>
      <c r="O36">
        <v>0.223</v>
      </c>
      <c r="P36">
        <v>62105</v>
      </c>
      <c r="Q36">
        <v>86.3</v>
      </c>
      <c r="R36">
        <v>87.1</v>
      </c>
      <c r="S36">
        <v>1002</v>
      </c>
      <c r="T36">
        <v>47.2</v>
      </c>
      <c r="U36">
        <v>206.44</v>
      </c>
      <c r="V36">
        <v>0</v>
      </c>
    </row>
    <row r="37" spans="1:22">
      <c r="A37" t="s">
        <v>22</v>
      </c>
      <c r="B37" t="s">
        <v>23</v>
      </c>
      <c r="C37">
        <v>2021</v>
      </c>
      <c r="D37" t="s">
        <v>27</v>
      </c>
      <c r="E37" t="s">
        <v>25</v>
      </c>
      <c r="F37">
        <v>7441</v>
      </c>
      <c r="G37">
        <v>228052</v>
      </c>
      <c r="H37">
        <v>19831</v>
      </c>
      <c r="I37">
        <v>255324</v>
      </c>
      <c r="J37">
        <v>2.91</v>
      </c>
      <c r="K37">
        <v>4245</v>
      </c>
      <c r="L37">
        <v>19.100000000000001</v>
      </c>
      <c r="M37">
        <v>367</v>
      </c>
      <c r="N37">
        <v>1.397</v>
      </c>
      <c r="O37">
        <v>0.223</v>
      </c>
      <c r="P37">
        <v>62105</v>
      </c>
      <c r="Q37">
        <v>86.3</v>
      </c>
      <c r="R37">
        <v>87.1</v>
      </c>
      <c r="S37">
        <v>1002</v>
      </c>
      <c r="T37">
        <v>47.2</v>
      </c>
      <c r="U37">
        <v>208.12</v>
      </c>
      <c r="V37">
        <v>0</v>
      </c>
    </row>
    <row r="38" spans="1:22">
      <c r="A38" t="s">
        <v>22</v>
      </c>
      <c r="B38" t="s">
        <v>23</v>
      </c>
      <c r="C38">
        <v>2022</v>
      </c>
      <c r="D38" t="s">
        <v>24</v>
      </c>
      <c r="E38" t="s">
        <v>25</v>
      </c>
      <c r="F38">
        <v>4541</v>
      </c>
      <c r="G38">
        <v>94469</v>
      </c>
      <c r="H38">
        <v>62979</v>
      </c>
      <c r="I38">
        <v>161989</v>
      </c>
      <c r="J38">
        <v>2.8</v>
      </c>
      <c r="K38">
        <v>4928</v>
      </c>
      <c r="L38">
        <v>20.5</v>
      </c>
      <c r="M38">
        <v>407</v>
      </c>
      <c r="N38">
        <v>1.46</v>
      </c>
      <c r="O38">
        <v>0.23</v>
      </c>
      <c r="P38">
        <v>63869</v>
      </c>
      <c r="Q38">
        <v>86.2</v>
      </c>
      <c r="R38">
        <v>89.5</v>
      </c>
      <c r="S38">
        <v>1999</v>
      </c>
      <c r="T38">
        <v>52.1</v>
      </c>
      <c r="U38">
        <v>300</v>
      </c>
      <c r="V38">
        <v>0</v>
      </c>
    </row>
    <row r="39" spans="1:22">
      <c r="A39" t="s">
        <v>22</v>
      </c>
      <c r="B39" t="s">
        <v>23</v>
      </c>
      <c r="C39">
        <v>2022</v>
      </c>
      <c r="D39" t="s">
        <v>26</v>
      </c>
      <c r="E39" t="s">
        <v>25</v>
      </c>
      <c r="F39">
        <v>51183</v>
      </c>
      <c r="G39">
        <v>517272</v>
      </c>
      <c r="H39">
        <v>70537</v>
      </c>
      <c r="I39">
        <v>638992</v>
      </c>
      <c r="J39">
        <v>8.01</v>
      </c>
      <c r="K39">
        <v>4928</v>
      </c>
      <c r="L39">
        <v>20.5</v>
      </c>
      <c r="M39">
        <v>407</v>
      </c>
      <c r="N39">
        <v>1.46</v>
      </c>
      <c r="O39">
        <v>0.23</v>
      </c>
      <c r="P39">
        <v>63869</v>
      </c>
      <c r="Q39">
        <v>86.2</v>
      </c>
      <c r="R39">
        <v>89.5</v>
      </c>
      <c r="S39">
        <v>1999</v>
      </c>
      <c r="T39">
        <v>52.1</v>
      </c>
      <c r="U39">
        <v>300</v>
      </c>
      <c r="V39">
        <v>0</v>
      </c>
    </row>
    <row r="40" spans="1:22">
      <c r="A40" t="s">
        <v>22</v>
      </c>
      <c r="B40" t="s">
        <v>23</v>
      </c>
      <c r="C40">
        <v>2022</v>
      </c>
      <c r="D40" t="s">
        <v>27</v>
      </c>
      <c r="E40" t="s">
        <v>25</v>
      </c>
      <c r="F40">
        <v>31580</v>
      </c>
      <c r="G40">
        <v>221097</v>
      </c>
      <c r="H40">
        <v>19226</v>
      </c>
      <c r="I40">
        <v>271903</v>
      </c>
      <c r="J40">
        <v>11.61</v>
      </c>
      <c r="K40">
        <v>4928</v>
      </c>
      <c r="L40">
        <v>20.5</v>
      </c>
      <c r="M40">
        <v>407</v>
      </c>
      <c r="N40">
        <v>1.46</v>
      </c>
      <c r="O40">
        <v>0.23</v>
      </c>
      <c r="P40">
        <v>63869</v>
      </c>
      <c r="Q40">
        <v>86.2</v>
      </c>
      <c r="R40">
        <v>89.5</v>
      </c>
      <c r="S40">
        <v>1999</v>
      </c>
      <c r="T40">
        <v>52.1</v>
      </c>
      <c r="U40">
        <v>300</v>
      </c>
      <c r="V40">
        <v>0</v>
      </c>
    </row>
    <row r="41" spans="1:22">
      <c r="A41" t="s">
        <v>22</v>
      </c>
      <c r="B41" t="s">
        <v>23</v>
      </c>
      <c r="C41">
        <v>2023</v>
      </c>
      <c r="D41" t="s">
        <v>24</v>
      </c>
      <c r="E41" t="s">
        <v>25</v>
      </c>
      <c r="F41">
        <v>5073</v>
      </c>
      <c r="G41">
        <v>107470</v>
      </c>
      <c r="H41">
        <v>71646</v>
      </c>
      <c r="I41">
        <v>184189</v>
      </c>
      <c r="J41">
        <v>2.75</v>
      </c>
      <c r="K41">
        <v>6741</v>
      </c>
      <c r="L41">
        <v>25.8</v>
      </c>
      <c r="M41">
        <v>429</v>
      </c>
      <c r="N41">
        <v>1.47</v>
      </c>
      <c r="O41">
        <v>0.23799999999999999</v>
      </c>
      <c r="P41">
        <v>62658</v>
      </c>
      <c r="Q41">
        <v>86.2</v>
      </c>
      <c r="R41">
        <v>90.8</v>
      </c>
      <c r="S41">
        <v>1998</v>
      </c>
      <c r="T41">
        <v>54.7</v>
      </c>
      <c r="U41">
        <v>11.72</v>
      </c>
      <c r="V41">
        <v>0</v>
      </c>
    </row>
    <row r="42" spans="1:22">
      <c r="A42" t="s">
        <v>22</v>
      </c>
      <c r="B42" t="s">
        <v>23</v>
      </c>
      <c r="C42">
        <v>2023</v>
      </c>
      <c r="D42" t="s">
        <v>26</v>
      </c>
      <c r="E42" t="s">
        <v>25</v>
      </c>
      <c r="F42">
        <v>57799</v>
      </c>
      <c r="G42">
        <v>595430</v>
      </c>
      <c r="H42">
        <v>81195</v>
      </c>
      <c r="I42">
        <v>734424</v>
      </c>
      <c r="J42">
        <v>7.87</v>
      </c>
      <c r="K42">
        <v>6741</v>
      </c>
      <c r="L42">
        <v>25.8</v>
      </c>
      <c r="M42">
        <v>429</v>
      </c>
      <c r="N42">
        <v>1.47</v>
      </c>
      <c r="O42">
        <v>0.23799999999999999</v>
      </c>
      <c r="P42">
        <v>62658</v>
      </c>
      <c r="Q42">
        <v>86.2</v>
      </c>
      <c r="R42">
        <v>90.8</v>
      </c>
      <c r="S42">
        <v>1998</v>
      </c>
      <c r="T42">
        <v>54.7</v>
      </c>
      <c r="U42">
        <v>12.93</v>
      </c>
      <c r="V42">
        <v>0</v>
      </c>
    </row>
    <row r="43" spans="1:22">
      <c r="A43" t="s">
        <v>22</v>
      </c>
      <c r="B43" t="s">
        <v>23</v>
      </c>
      <c r="C43">
        <v>2023</v>
      </c>
      <c r="D43" t="s">
        <v>27</v>
      </c>
      <c r="E43" t="s">
        <v>25</v>
      </c>
      <c r="F43">
        <v>35066</v>
      </c>
      <c r="G43">
        <v>250441</v>
      </c>
      <c r="H43">
        <v>21778</v>
      </c>
      <c r="I43">
        <v>307285</v>
      </c>
      <c r="J43">
        <v>11.41</v>
      </c>
      <c r="K43">
        <v>6741</v>
      </c>
      <c r="L43">
        <v>25.8</v>
      </c>
      <c r="M43">
        <v>429</v>
      </c>
      <c r="N43">
        <v>1.47</v>
      </c>
      <c r="O43">
        <v>0.23799999999999999</v>
      </c>
      <c r="P43">
        <v>62658</v>
      </c>
      <c r="Q43">
        <v>86.2</v>
      </c>
      <c r="R43">
        <v>90.8</v>
      </c>
      <c r="S43">
        <v>1998</v>
      </c>
      <c r="T43">
        <v>54.7</v>
      </c>
      <c r="U43">
        <v>11.04</v>
      </c>
      <c r="V43">
        <v>0</v>
      </c>
    </row>
    <row r="44" spans="1:22">
      <c r="A44" t="s">
        <v>22</v>
      </c>
      <c r="B44" t="s">
        <v>23</v>
      </c>
      <c r="C44">
        <v>2024</v>
      </c>
      <c r="D44" t="s">
        <v>24</v>
      </c>
      <c r="E44" t="s">
        <v>25</v>
      </c>
      <c r="F44">
        <v>6184</v>
      </c>
      <c r="G44">
        <v>107417</v>
      </c>
      <c r="H44">
        <v>71611</v>
      </c>
      <c r="I44">
        <v>185212</v>
      </c>
      <c r="J44">
        <v>3.34</v>
      </c>
      <c r="K44">
        <v>10083</v>
      </c>
      <c r="L44">
        <v>27.4</v>
      </c>
      <c r="M44">
        <v>450</v>
      </c>
      <c r="N44">
        <v>1.39</v>
      </c>
      <c r="O44">
        <v>0.247</v>
      </c>
      <c r="P44">
        <v>61661</v>
      </c>
      <c r="Q44">
        <v>86.6</v>
      </c>
      <c r="R44">
        <v>88.1</v>
      </c>
      <c r="S44">
        <v>2027</v>
      </c>
      <c r="T44">
        <v>57.9</v>
      </c>
      <c r="U44">
        <v>21.9</v>
      </c>
      <c r="V44">
        <v>0</v>
      </c>
    </row>
    <row r="45" spans="1:22">
      <c r="A45" t="s">
        <v>22</v>
      </c>
      <c r="B45" t="s">
        <v>23</v>
      </c>
      <c r="C45">
        <v>2024</v>
      </c>
      <c r="D45" t="s">
        <v>26</v>
      </c>
      <c r="E45" t="s">
        <v>25</v>
      </c>
      <c r="F45">
        <v>69778</v>
      </c>
      <c r="G45">
        <v>582248</v>
      </c>
      <c r="H45">
        <v>79397</v>
      </c>
      <c r="I45">
        <v>731423</v>
      </c>
      <c r="J45">
        <v>9.5399999999999991</v>
      </c>
      <c r="K45">
        <v>10083</v>
      </c>
      <c r="L45">
        <v>27.4</v>
      </c>
      <c r="M45">
        <v>450</v>
      </c>
      <c r="N45">
        <v>1.39</v>
      </c>
      <c r="O45">
        <v>0.247</v>
      </c>
      <c r="P45">
        <v>61661</v>
      </c>
      <c r="Q45">
        <v>86.6</v>
      </c>
      <c r="R45">
        <v>88.1</v>
      </c>
      <c r="S45">
        <v>2027</v>
      </c>
      <c r="T45">
        <v>57.9</v>
      </c>
      <c r="U45">
        <v>20.73</v>
      </c>
      <c r="V45">
        <v>0</v>
      </c>
    </row>
    <row r="46" spans="1:22">
      <c r="A46" t="s">
        <v>22</v>
      </c>
      <c r="B46" t="s">
        <v>23</v>
      </c>
      <c r="C46">
        <v>2024</v>
      </c>
      <c r="D46" t="s">
        <v>27</v>
      </c>
      <c r="E46" t="s">
        <v>25</v>
      </c>
      <c r="F46">
        <v>42428</v>
      </c>
      <c r="G46">
        <v>243146</v>
      </c>
      <c r="H46">
        <v>21143</v>
      </c>
      <c r="I46">
        <v>306717</v>
      </c>
      <c r="J46">
        <v>13.83</v>
      </c>
      <c r="K46">
        <v>10083</v>
      </c>
      <c r="L46">
        <v>27.4</v>
      </c>
      <c r="M46">
        <v>450</v>
      </c>
      <c r="N46">
        <v>1.39</v>
      </c>
      <c r="O46">
        <v>0.247</v>
      </c>
      <c r="P46">
        <v>61661</v>
      </c>
      <c r="Q46">
        <v>86.6</v>
      </c>
      <c r="R46">
        <v>88.1</v>
      </c>
      <c r="S46">
        <v>2027</v>
      </c>
      <c r="T46">
        <v>57.9</v>
      </c>
      <c r="U46">
        <v>20.99</v>
      </c>
      <c r="V46">
        <v>0</v>
      </c>
    </row>
    <row r="47" spans="1:22">
      <c r="A47" t="s">
        <v>22</v>
      </c>
      <c r="B47" t="s">
        <v>23</v>
      </c>
      <c r="C47">
        <v>2025</v>
      </c>
      <c r="D47" t="s">
        <v>24</v>
      </c>
      <c r="E47" t="s">
        <v>25</v>
      </c>
      <c r="F47">
        <v>7871</v>
      </c>
      <c r="G47">
        <v>106880</v>
      </c>
      <c r="H47">
        <v>71254</v>
      </c>
      <c r="I47">
        <v>186005</v>
      </c>
      <c r="J47">
        <v>4.2300000000000004</v>
      </c>
      <c r="K47">
        <v>13357</v>
      </c>
      <c r="L47">
        <v>31.2</v>
      </c>
      <c r="M47">
        <v>479</v>
      </c>
      <c r="N47">
        <v>1.32</v>
      </c>
      <c r="O47">
        <v>0.25800000000000001</v>
      </c>
      <c r="P47">
        <v>62917</v>
      </c>
      <c r="Q47">
        <v>87.1</v>
      </c>
      <c r="R47">
        <v>84.5</v>
      </c>
      <c r="S47">
        <v>2011</v>
      </c>
      <c r="T47">
        <v>61.6</v>
      </c>
      <c r="U47">
        <v>27.28</v>
      </c>
      <c r="V47">
        <v>0</v>
      </c>
    </row>
    <row r="48" spans="1:22">
      <c r="A48" t="s">
        <v>22</v>
      </c>
      <c r="B48" t="s">
        <v>23</v>
      </c>
      <c r="C48">
        <v>2025</v>
      </c>
      <c r="D48" t="s">
        <v>26</v>
      </c>
      <c r="E48" t="s">
        <v>25</v>
      </c>
      <c r="F48">
        <v>90872</v>
      </c>
      <c r="G48">
        <v>581468</v>
      </c>
      <c r="H48">
        <v>79291</v>
      </c>
      <c r="I48">
        <v>751631</v>
      </c>
      <c r="J48">
        <v>12.09</v>
      </c>
      <c r="K48">
        <v>13357</v>
      </c>
      <c r="L48">
        <v>31.2</v>
      </c>
      <c r="M48">
        <v>479</v>
      </c>
      <c r="N48">
        <v>1.32</v>
      </c>
      <c r="O48">
        <v>0.25800000000000001</v>
      </c>
      <c r="P48">
        <v>62917</v>
      </c>
      <c r="Q48">
        <v>87.1</v>
      </c>
      <c r="R48">
        <v>84.5</v>
      </c>
      <c r="S48">
        <v>2011</v>
      </c>
      <c r="T48">
        <v>61.6</v>
      </c>
      <c r="U48">
        <v>30.23</v>
      </c>
      <c r="V48">
        <v>0</v>
      </c>
    </row>
    <row r="49" spans="1:22">
      <c r="A49" t="s">
        <v>22</v>
      </c>
      <c r="B49" t="s">
        <v>23</v>
      </c>
      <c r="C49">
        <v>2025</v>
      </c>
      <c r="D49" t="s">
        <v>27</v>
      </c>
      <c r="E49" t="s">
        <v>25</v>
      </c>
      <c r="F49">
        <v>54396</v>
      </c>
      <c r="G49">
        <v>235423</v>
      </c>
      <c r="H49">
        <v>20472</v>
      </c>
      <c r="I49">
        <v>310291</v>
      </c>
      <c r="J49">
        <v>17.53</v>
      </c>
      <c r="K49">
        <v>13357</v>
      </c>
      <c r="L49">
        <v>31.2</v>
      </c>
      <c r="M49">
        <v>479</v>
      </c>
      <c r="N49">
        <v>1.32</v>
      </c>
      <c r="O49">
        <v>0.25800000000000001</v>
      </c>
      <c r="P49">
        <v>62917</v>
      </c>
      <c r="Q49">
        <v>87.1</v>
      </c>
      <c r="R49">
        <v>84.5</v>
      </c>
      <c r="S49">
        <v>2011</v>
      </c>
      <c r="T49">
        <v>61.6</v>
      </c>
      <c r="U49">
        <v>28.21</v>
      </c>
      <c r="V49">
        <v>0</v>
      </c>
    </row>
    <row r="50" spans="1:22">
      <c r="A50" t="s">
        <v>28</v>
      </c>
      <c r="B50" t="s">
        <v>29</v>
      </c>
      <c r="C50">
        <v>2010</v>
      </c>
      <c r="D50" t="s">
        <v>24</v>
      </c>
      <c r="E50" t="s">
        <v>25</v>
      </c>
      <c r="F50">
        <v>7</v>
      </c>
      <c r="G50">
        <v>29372</v>
      </c>
      <c r="H50">
        <v>19584</v>
      </c>
      <c r="I50">
        <v>48963</v>
      </c>
      <c r="J50">
        <v>0.01</v>
      </c>
      <c r="K50">
        <v>106</v>
      </c>
      <c r="L50">
        <v>3.1</v>
      </c>
      <c r="M50">
        <v>123</v>
      </c>
      <c r="N50">
        <v>1.25</v>
      </c>
      <c r="O50">
        <v>0.183</v>
      </c>
      <c r="P50">
        <v>47040</v>
      </c>
      <c r="Q50">
        <v>57.6</v>
      </c>
      <c r="R50">
        <v>21.9</v>
      </c>
      <c r="S50">
        <v>0</v>
      </c>
      <c r="T50">
        <v>55.7</v>
      </c>
      <c r="U50">
        <v>0</v>
      </c>
      <c r="V50">
        <v>0</v>
      </c>
    </row>
    <row r="51" spans="1:22">
      <c r="A51" t="s">
        <v>28</v>
      </c>
      <c r="B51" t="s">
        <v>29</v>
      </c>
      <c r="C51">
        <v>2010</v>
      </c>
      <c r="D51" t="s">
        <v>26</v>
      </c>
      <c r="E51" t="s">
        <v>25</v>
      </c>
      <c r="F51">
        <v>39</v>
      </c>
      <c r="G51">
        <v>172919</v>
      </c>
      <c r="H51">
        <v>23580</v>
      </c>
      <c r="I51">
        <v>196538</v>
      </c>
      <c r="J51">
        <v>0.02</v>
      </c>
      <c r="K51">
        <v>106</v>
      </c>
      <c r="L51">
        <v>3.1</v>
      </c>
      <c r="M51">
        <v>123</v>
      </c>
      <c r="N51">
        <v>1.25</v>
      </c>
      <c r="O51">
        <v>0.183</v>
      </c>
      <c r="P51">
        <v>47040</v>
      </c>
      <c r="Q51">
        <v>57.6</v>
      </c>
      <c r="R51">
        <v>21.9</v>
      </c>
      <c r="S51">
        <v>0</v>
      </c>
      <c r="T51">
        <v>55.7</v>
      </c>
      <c r="U51">
        <v>0</v>
      </c>
      <c r="V51">
        <v>0</v>
      </c>
    </row>
    <row r="52" spans="1:22">
      <c r="A52" t="s">
        <v>28</v>
      </c>
      <c r="B52" t="s">
        <v>29</v>
      </c>
      <c r="C52">
        <v>2010</v>
      </c>
      <c r="D52" t="s">
        <v>27</v>
      </c>
      <c r="E52" t="s">
        <v>25</v>
      </c>
      <c r="F52">
        <v>23</v>
      </c>
      <c r="G52">
        <v>74257</v>
      </c>
      <c r="H52">
        <v>6457</v>
      </c>
      <c r="I52">
        <v>80737</v>
      </c>
      <c r="J52">
        <v>0.03</v>
      </c>
      <c r="K52">
        <v>106</v>
      </c>
      <c r="L52">
        <v>3.1</v>
      </c>
      <c r="M52">
        <v>123</v>
      </c>
      <c r="N52">
        <v>1.25</v>
      </c>
      <c r="O52">
        <v>0.183</v>
      </c>
      <c r="P52">
        <v>47040</v>
      </c>
      <c r="Q52">
        <v>57.6</v>
      </c>
      <c r="R52">
        <v>21.9</v>
      </c>
      <c r="S52">
        <v>0</v>
      </c>
      <c r="T52">
        <v>55.7</v>
      </c>
      <c r="U52">
        <v>0</v>
      </c>
      <c r="V52">
        <v>0</v>
      </c>
    </row>
    <row r="53" spans="1:22">
      <c r="A53" t="s">
        <v>28</v>
      </c>
      <c r="B53" t="s">
        <v>29</v>
      </c>
      <c r="C53">
        <v>2011</v>
      </c>
      <c r="D53" t="s">
        <v>24</v>
      </c>
      <c r="E53" t="s">
        <v>25</v>
      </c>
      <c r="F53">
        <v>7</v>
      </c>
      <c r="G53">
        <v>29600</v>
      </c>
      <c r="H53">
        <v>19734</v>
      </c>
      <c r="I53">
        <v>49341</v>
      </c>
      <c r="J53">
        <v>0.01</v>
      </c>
      <c r="K53">
        <v>245</v>
      </c>
      <c r="L53">
        <v>4.3</v>
      </c>
      <c r="M53">
        <v>132</v>
      </c>
      <c r="N53">
        <v>1.2230000000000001</v>
      </c>
      <c r="O53">
        <v>0.18099999999999999</v>
      </c>
      <c r="P53">
        <v>46642</v>
      </c>
      <c r="Q53">
        <v>57.6</v>
      </c>
      <c r="R53">
        <v>22.6</v>
      </c>
      <c r="S53">
        <v>570</v>
      </c>
      <c r="T53">
        <v>57.3</v>
      </c>
      <c r="U53">
        <v>0</v>
      </c>
      <c r="V53">
        <v>0</v>
      </c>
    </row>
    <row r="54" spans="1:22">
      <c r="A54" t="s">
        <v>28</v>
      </c>
      <c r="B54" t="s">
        <v>29</v>
      </c>
      <c r="C54">
        <v>2011</v>
      </c>
      <c r="D54" t="s">
        <v>26</v>
      </c>
      <c r="E54" t="s">
        <v>25</v>
      </c>
      <c r="F54">
        <v>77</v>
      </c>
      <c r="G54">
        <v>169880</v>
      </c>
      <c r="H54">
        <v>23165</v>
      </c>
      <c r="I54">
        <v>193122</v>
      </c>
      <c r="J54">
        <v>0.04</v>
      </c>
      <c r="K54">
        <v>245</v>
      </c>
      <c r="L54">
        <v>4.3</v>
      </c>
      <c r="M54">
        <v>132</v>
      </c>
      <c r="N54">
        <v>1.2230000000000001</v>
      </c>
      <c r="O54">
        <v>0.18099999999999999</v>
      </c>
      <c r="P54">
        <v>46642</v>
      </c>
      <c r="Q54">
        <v>57.6</v>
      </c>
      <c r="R54">
        <v>22.6</v>
      </c>
      <c r="S54">
        <v>570</v>
      </c>
      <c r="T54">
        <v>57.3</v>
      </c>
      <c r="U54">
        <v>97.44</v>
      </c>
      <c r="V54">
        <v>0</v>
      </c>
    </row>
    <row r="55" spans="1:22">
      <c r="A55" t="s">
        <v>28</v>
      </c>
      <c r="B55" t="s">
        <v>29</v>
      </c>
      <c r="C55">
        <v>2011</v>
      </c>
      <c r="D55" t="s">
        <v>27</v>
      </c>
      <c r="E55" t="s">
        <v>25</v>
      </c>
      <c r="F55">
        <v>47</v>
      </c>
      <c r="G55">
        <v>74737</v>
      </c>
      <c r="H55">
        <v>6499</v>
      </c>
      <c r="I55">
        <v>81283</v>
      </c>
      <c r="J55">
        <v>0.06</v>
      </c>
      <c r="K55">
        <v>245</v>
      </c>
      <c r="L55">
        <v>4.3</v>
      </c>
      <c r="M55">
        <v>132</v>
      </c>
      <c r="N55">
        <v>1.2230000000000001</v>
      </c>
      <c r="O55">
        <v>0.18099999999999999</v>
      </c>
      <c r="P55">
        <v>46642</v>
      </c>
      <c r="Q55">
        <v>57.6</v>
      </c>
      <c r="R55">
        <v>22.6</v>
      </c>
      <c r="S55">
        <v>570</v>
      </c>
      <c r="T55">
        <v>57.3</v>
      </c>
      <c r="U55">
        <v>104.35</v>
      </c>
      <c r="V55">
        <v>0</v>
      </c>
    </row>
    <row r="56" spans="1:22">
      <c r="A56" t="s">
        <v>28</v>
      </c>
      <c r="B56" t="s">
        <v>29</v>
      </c>
      <c r="C56">
        <v>2012</v>
      </c>
      <c r="D56" t="s">
        <v>24</v>
      </c>
      <c r="E56" t="s">
        <v>25</v>
      </c>
      <c r="F56">
        <v>12</v>
      </c>
      <c r="G56">
        <v>28680</v>
      </c>
      <c r="H56">
        <v>19120</v>
      </c>
      <c r="I56">
        <v>47812</v>
      </c>
      <c r="J56">
        <v>0.03</v>
      </c>
      <c r="K56">
        <v>399</v>
      </c>
      <c r="L56">
        <v>6</v>
      </c>
      <c r="M56">
        <v>136</v>
      </c>
      <c r="N56">
        <v>1.2070000000000001</v>
      </c>
      <c r="O56">
        <v>0.185</v>
      </c>
      <c r="P56">
        <v>45538</v>
      </c>
      <c r="Q56">
        <v>57.6</v>
      </c>
      <c r="R56">
        <v>23.1</v>
      </c>
      <c r="S56">
        <v>1145</v>
      </c>
      <c r="T56">
        <v>59</v>
      </c>
      <c r="U56">
        <v>30.93</v>
      </c>
      <c r="V56">
        <v>0</v>
      </c>
    </row>
    <row r="57" spans="1:22">
      <c r="A57" t="s">
        <v>28</v>
      </c>
      <c r="B57" t="s">
        <v>29</v>
      </c>
      <c r="C57">
        <v>2012</v>
      </c>
      <c r="D57" t="s">
        <v>26</v>
      </c>
      <c r="E57" t="s">
        <v>25</v>
      </c>
      <c r="F57">
        <v>135</v>
      </c>
      <c r="G57">
        <v>169419</v>
      </c>
      <c r="H57">
        <v>23103</v>
      </c>
      <c r="I57">
        <v>192657</v>
      </c>
      <c r="J57">
        <v>7.0000000000000007E-2</v>
      </c>
      <c r="K57">
        <v>399</v>
      </c>
      <c r="L57">
        <v>6</v>
      </c>
      <c r="M57">
        <v>136</v>
      </c>
      <c r="N57">
        <v>1.2070000000000001</v>
      </c>
      <c r="O57">
        <v>0.185</v>
      </c>
      <c r="P57">
        <v>45538</v>
      </c>
      <c r="Q57">
        <v>57.6</v>
      </c>
      <c r="R57">
        <v>23.1</v>
      </c>
      <c r="S57">
        <v>1145</v>
      </c>
      <c r="T57">
        <v>59</v>
      </c>
      <c r="U57">
        <v>86.05</v>
      </c>
      <c r="V57">
        <v>0</v>
      </c>
    </row>
    <row r="58" spans="1:22">
      <c r="A58" t="s">
        <v>28</v>
      </c>
      <c r="B58" t="s">
        <v>29</v>
      </c>
      <c r="C58">
        <v>2012</v>
      </c>
      <c r="D58" t="s">
        <v>27</v>
      </c>
      <c r="E58" t="s">
        <v>25</v>
      </c>
      <c r="F58">
        <v>78</v>
      </c>
      <c r="G58">
        <v>70738</v>
      </c>
      <c r="H58">
        <v>6151</v>
      </c>
      <c r="I58">
        <v>76967</v>
      </c>
      <c r="J58">
        <v>0.1</v>
      </c>
      <c r="K58">
        <v>399</v>
      </c>
      <c r="L58">
        <v>6</v>
      </c>
      <c r="M58">
        <v>136</v>
      </c>
      <c r="N58">
        <v>1.2070000000000001</v>
      </c>
      <c r="O58">
        <v>0.185</v>
      </c>
      <c r="P58">
        <v>45538</v>
      </c>
      <c r="Q58">
        <v>57.6</v>
      </c>
      <c r="R58">
        <v>23.1</v>
      </c>
      <c r="S58">
        <v>1145</v>
      </c>
      <c r="T58">
        <v>59</v>
      </c>
      <c r="U58">
        <v>84.15</v>
      </c>
      <c r="V58">
        <v>0</v>
      </c>
    </row>
    <row r="59" spans="1:22">
      <c r="A59" t="s">
        <v>28</v>
      </c>
      <c r="B59" t="s">
        <v>29</v>
      </c>
      <c r="C59">
        <v>2013</v>
      </c>
      <c r="D59" t="s">
        <v>24</v>
      </c>
      <c r="E59" t="s">
        <v>25</v>
      </c>
      <c r="F59">
        <v>16</v>
      </c>
      <c r="G59">
        <v>27821</v>
      </c>
      <c r="H59">
        <v>18547</v>
      </c>
      <c r="I59">
        <v>46384</v>
      </c>
      <c r="J59">
        <v>0.03</v>
      </c>
      <c r="K59">
        <v>515</v>
      </c>
      <c r="L59">
        <v>7</v>
      </c>
      <c r="M59">
        <v>145</v>
      </c>
      <c r="N59">
        <v>1.2</v>
      </c>
      <c r="O59">
        <v>0.192</v>
      </c>
      <c r="P59">
        <v>44093</v>
      </c>
      <c r="Q59">
        <v>58</v>
      </c>
      <c r="R59">
        <v>23.4</v>
      </c>
      <c r="S59">
        <v>1707</v>
      </c>
      <c r="T59">
        <v>61.1</v>
      </c>
      <c r="U59">
        <v>31.73</v>
      </c>
      <c r="V59">
        <v>0</v>
      </c>
    </row>
    <row r="60" spans="1:22">
      <c r="A60" t="s">
        <v>28</v>
      </c>
      <c r="B60" t="s">
        <v>29</v>
      </c>
      <c r="C60">
        <v>2013</v>
      </c>
      <c r="D60" t="s">
        <v>26</v>
      </c>
      <c r="E60" t="s">
        <v>25</v>
      </c>
      <c r="F60">
        <v>189</v>
      </c>
      <c r="G60">
        <v>165919</v>
      </c>
      <c r="H60">
        <v>22625</v>
      </c>
      <c r="I60">
        <v>188733</v>
      </c>
      <c r="J60">
        <v>0.1</v>
      </c>
      <c r="K60">
        <v>515</v>
      </c>
      <c r="L60">
        <v>7</v>
      </c>
      <c r="M60">
        <v>145</v>
      </c>
      <c r="N60">
        <v>1.2</v>
      </c>
      <c r="O60">
        <v>0.192</v>
      </c>
      <c r="P60">
        <v>44093</v>
      </c>
      <c r="Q60">
        <v>58</v>
      </c>
      <c r="R60">
        <v>23.4</v>
      </c>
      <c r="S60">
        <v>1707</v>
      </c>
      <c r="T60">
        <v>61.1</v>
      </c>
      <c r="U60">
        <v>40</v>
      </c>
      <c r="V60">
        <v>0</v>
      </c>
    </row>
    <row r="61" spans="1:22">
      <c r="A61" t="s">
        <v>28</v>
      </c>
      <c r="B61" t="s">
        <v>29</v>
      </c>
      <c r="C61">
        <v>2013</v>
      </c>
      <c r="D61" t="s">
        <v>27</v>
      </c>
      <c r="E61" t="s">
        <v>25</v>
      </c>
      <c r="F61">
        <v>114</v>
      </c>
      <c r="G61">
        <v>72526</v>
      </c>
      <c r="H61">
        <v>6307</v>
      </c>
      <c r="I61">
        <v>78947</v>
      </c>
      <c r="J61">
        <v>0.14000000000000001</v>
      </c>
      <c r="K61">
        <v>515</v>
      </c>
      <c r="L61">
        <v>7</v>
      </c>
      <c r="M61">
        <v>145</v>
      </c>
      <c r="N61">
        <v>1.2</v>
      </c>
      <c r="O61">
        <v>0.192</v>
      </c>
      <c r="P61">
        <v>44093</v>
      </c>
      <c r="Q61">
        <v>58</v>
      </c>
      <c r="R61">
        <v>23.4</v>
      </c>
      <c r="S61">
        <v>1707</v>
      </c>
      <c r="T61">
        <v>61.1</v>
      </c>
      <c r="U61">
        <v>70.5</v>
      </c>
      <c r="V61">
        <v>0</v>
      </c>
    </row>
    <row r="62" spans="1:22">
      <c r="A62" t="s">
        <v>28</v>
      </c>
      <c r="B62" t="s">
        <v>29</v>
      </c>
      <c r="C62">
        <v>2014</v>
      </c>
      <c r="D62" t="s">
        <v>24</v>
      </c>
      <c r="E62" t="s">
        <v>25</v>
      </c>
      <c r="F62">
        <v>47</v>
      </c>
      <c r="G62">
        <v>27797</v>
      </c>
      <c r="H62">
        <v>18531</v>
      </c>
      <c r="I62">
        <v>46375</v>
      </c>
      <c r="J62">
        <v>0.1</v>
      </c>
      <c r="K62">
        <v>1521</v>
      </c>
      <c r="L62">
        <v>8.6999999999999993</v>
      </c>
      <c r="M62">
        <v>155</v>
      </c>
      <c r="N62">
        <v>1.1970000000000001</v>
      </c>
      <c r="O62">
        <v>0.19600000000000001</v>
      </c>
      <c r="P62">
        <v>44555</v>
      </c>
      <c r="Q62">
        <v>57.6</v>
      </c>
      <c r="R62">
        <v>23.2</v>
      </c>
      <c r="S62">
        <v>2323</v>
      </c>
      <c r="T62">
        <v>62.8</v>
      </c>
      <c r="U62">
        <v>88.65</v>
      </c>
      <c r="V62">
        <v>0</v>
      </c>
    </row>
    <row r="63" spans="1:22">
      <c r="A63" t="s">
        <v>28</v>
      </c>
      <c r="B63" t="s">
        <v>29</v>
      </c>
      <c r="C63">
        <v>2014</v>
      </c>
      <c r="D63" t="s">
        <v>26</v>
      </c>
      <c r="E63" t="s">
        <v>25</v>
      </c>
      <c r="F63">
        <v>543</v>
      </c>
      <c r="G63">
        <v>164197</v>
      </c>
      <c r="H63">
        <v>22391</v>
      </c>
      <c r="I63">
        <v>187131</v>
      </c>
      <c r="J63">
        <v>0.28999999999999998</v>
      </c>
      <c r="K63">
        <v>1521</v>
      </c>
      <c r="L63">
        <v>8.6999999999999993</v>
      </c>
      <c r="M63">
        <v>155</v>
      </c>
      <c r="N63">
        <v>1.1970000000000001</v>
      </c>
      <c r="O63">
        <v>0.19600000000000001</v>
      </c>
      <c r="P63">
        <v>44555</v>
      </c>
      <c r="Q63">
        <v>57.6</v>
      </c>
      <c r="R63">
        <v>23.2</v>
      </c>
      <c r="S63">
        <v>2323</v>
      </c>
      <c r="T63">
        <v>62.8</v>
      </c>
      <c r="U63">
        <v>187.3</v>
      </c>
      <c r="V63">
        <v>0</v>
      </c>
    </row>
    <row r="64" spans="1:22">
      <c r="A64" t="s">
        <v>28</v>
      </c>
      <c r="B64" t="s">
        <v>29</v>
      </c>
      <c r="C64">
        <v>2014</v>
      </c>
      <c r="D64" t="s">
        <v>27</v>
      </c>
      <c r="E64" t="s">
        <v>25</v>
      </c>
      <c r="F64">
        <v>332</v>
      </c>
      <c r="G64">
        <v>72229</v>
      </c>
      <c r="H64">
        <v>6281</v>
      </c>
      <c r="I64">
        <v>78842</v>
      </c>
      <c r="J64">
        <v>0.42</v>
      </c>
      <c r="K64">
        <v>1521</v>
      </c>
      <c r="L64">
        <v>8.6999999999999993</v>
      </c>
      <c r="M64">
        <v>155</v>
      </c>
      <c r="N64">
        <v>1.1970000000000001</v>
      </c>
      <c r="O64">
        <v>0.19600000000000001</v>
      </c>
      <c r="P64">
        <v>44555</v>
      </c>
      <c r="Q64">
        <v>57.6</v>
      </c>
      <c r="R64">
        <v>23.2</v>
      </c>
      <c r="S64">
        <v>2323</v>
      </c>
      <c r="T64">
        <v>62.8</v>
      </c>
      <c r="U64">
        <v>191.23</v>
      </c>
      <c r="V64">
        <v>0</v>
      </c>
    </row>
    <row r="65" spans="1:22">
      <c r="A65" t="s">
        <v>28</v>
      </c>
      <c r="B65" t="s">
        <v>29</v>
      </c>
      <c r="C65">
        <v>2015</v>
      </c>
      <c r="D65" t="s">
        <v>24</v>
      </c>
      <c r="E65" t="s">
        <v>25</v>
      </c>
      <c r="F65">
        <v>76</v>
      </c>
      <c r="G65">
        <v>29553</v>
      </c>
      <c r="H65">
        <v>19702</v>
      </c>
      <c r="I65">
        <v>49331</v>
      </c>
      <c r="J65">
        <v>0.15</v>
      </c>
      <c r="K65">
        <v>2292</v>
      </c>
      <c r="L65">
        <v>10.3</v>
      </c>
      <c r="M65">
        <v>171</v>
      </c>
      <c r="N65">
        <v>1.1930000000000001</v>
      </c>
      <c r="O65">
        <v>0.20200000000000001</v>
      </c>
      <c r="P65">
        <v>43327</v>
      </c>
      <c r="Q65">
        <v>57.6</v>
      </c>
      <c r="R65">
        <v>23.2</v>
      </c>
      <c r="S65">
        <v>2801</v>
      </c>
      <c r="T65">
        <v>64.400000000000006</v>
      </c>
      <c r="U65">
        <v>85.02</v>
      </c>
      <c r="V65">
        <v>0</v>
      </c>
    </row>
    <row r="66" spans="1:22">
      <c r="A66" t="s">
        <v>28</v>
      </c>
      <c r="B66" t="s">
        <v>29</v>
      </c>
      <c r="C66">
        <v>2015</v>
      </c>
      <c r="D66" t="s">
        <v>26</v>
      </c>
      <c r="E66" t="s">
        <v>25</v>
      </c>
      <c r="F66">
        <v>861</v>
      </c>
      <c r="G66">
        <v>171452</v>
      </c>
      <c r="H66">
        <v>23380</v>
      </c>
      <c r="I66">
        <v>195693</v>
      </c>
      <c r="J66">
        <v>0.44</v>
      </c>
      <c r="K66">
        <v>2292</v>
      </c>
      <c r="L66">
        <v>10.3</v>
      </c>
      <c r="M66">
        <v>171</v>
      </c>
      <c r="N66">
        <v>1.1930000000000001</v>
      </c>
      <c r="O66">
        <v>0.20200000000000001</v>
      </c>
      <c r="P66">
        <v>43327</v>
      </c>
      <c r="Q66">
        <v>57.6</v>
      </c>
      <c r="R66">
        <v>23.2</v>
      </c>
      <c r="S66">
        <v>2801</v>
      </c>
      <c r="T66">
        <v>64.400000000000006</v>
      </c>
      <c r="U66">
        <v>58.56</v>
      </c>
      <c r="V66">
        <v>0</v>
      </c>
    </row>
    <row r="67" spans="1:22">
      <c r="A67" t="s">
        <v>28</v>
      </c>
      <c r="B67" t="s">
        <v>29</v>
      </c>
      <c r="C67">
        <v>2015</v>
      </c>
      <c r="D67" t="s">
        <v>27</v>
      </c>
      <c r="E67" t="s">
        <v>25</v>
      </c>
      <c r="F67">
        <v>528</v>
      </c>
      <c r="G67">
        <v>75598</v>
      </c>
      <c r="H67">
        <v>6574</v>
      </c>
      <c r="I67">
        <v>82700</v>
      </c>
      <c r="J67">
        <v>0.64</v>
      </c>
      <c r="K67">
        <v>2292</v>
      </c>
      <c r="L67">
        <v>10.3</v>
      </c>
      <c r="M67">
        <v>171</v>
      </c>
      <c r="N67">
        <v>1.1930000000000001</v>
      </c>
      <c r="O67">
        <v>0.20200000000000001</v>
      </c>
      <c r="P67">
        <v>43327</v>
      </c>
      <c r="Q67">
        <v>57.6</v>
      </c>
      <c r="R67">
        <v>23.2</v>
      </c>
      <c r="S67">
        <v>2801</v>
      </c>
      <c r="T67">
        <v>64.400000000000006</v>
      </c>
      <c r="U67">
        <v>59.04</v>
      </c>
      <c r="V67">
        <v>0</v>
      </c>
    </row>
    <row r="68" spans="1:22">
      <c r="A68" t="s">
        <v>28</v>
      </c>
      <c r="B68" t="s">
        <v>29</v>
      </c>
      <c r="C68">
        <v>2016</v>
      </c>
      <c r="D68" t="s">
        <v>24</v>
      </c>
      <c r="E68" t="s">
        <v>25</v>
      </c>
      <c r="F68">
        <v>162</v>
      </c>
      <c r="G68">
        <v>30504</v>
      </c>
      <c r="H68">
        <v>20336</v>
      </c>
      <c r="I68">
        <v>51002</v>
      </c>
      <c r="J68">
        <v>0.32</v>
      </c>
      <c r="K68">
        <v>3438</v>
      </c>
      <c r="L68">
        <v>11.3</v>
      </c>
      <c r="M68">
        <v>190</v>
      </c>
      <c r="N68">
        <v>1.2</v>
      </c>
      <c r="O68">
        <v>0.20699999999999999</v>
      </c>
      <c r="P68">
        <v>44927</v>
      </c>
      <c r="Q68">
        <v>58.1</v>
      </c>
      <c r="R68">
        <v>23.2</v>
      </c>
      <c r="S68">
        <v>3445</v>
      </c>
      <c r="T68">
        <v>67.599999999999994</v>
      </c>
      <c r="U68">
        <v>116.34</v>
      </c>
      <c r="V68">
        <v>0</v>
      </c>
    </row>
    <row r="69" spans="1:22">
      <c r="A69" t="s">
        <v>28</v>
      </c>
      <c r="B69" t="s">
        <v>29</v>
      </c>
      <c r="C69">
        <v>2016</v>
      </c>
      <c r="D69" t="s">
        <v>26</v>
      </c>
      <c r="E69" t="s">
        <v>25</v>
      </c>
      <c r="F69">
        <v>1848</v>
      </c>
      <c r="G69">
        <v>177091</v>
      </c>
      <c r="H69">
        <v>24149</v>
      </c>
      <c r="I69">
        <v>203088</v>
      </c>
      <c r="J69">
        <v>0.91</v>
      </c>
      <c r="K69">
        <v>3438</v>
      </c>
      <c r="L69">
        <v>11.3</v>
      </c>
      <c r="M69">
        <v>190</v>
      </c>
      <c r="N69">
        <v>1.2</v>
      </c>
      <c r="O69">
        <v>0.20699999999999999</v>
      </c>
      <c r="P69">
        <v>44927</v>
      </c>
      <c r="Q69">
        <v>58.1</v>
      </c>
      <c r="R69">
        <v>23.2</v>
      </c>
      <c r="S69">
        <v>3445</v>
      </c>
      <c r="T69">
        <v>67.599999999999994</v>
      </c>
      <c r="U69">
        <v>114.63</v>
      </c>
      <c r="V69">
        <v>0</v>
      </c>
    </row>
    <row r="70" spans="1:22">
      <c r="A70" t="s">
        <v>28</v>
      </c>
      <c r="B70" t="s">
        <v>29</v>
      </c>
      <c r="C70">
        <v>2016</v>
      </c>
      <c r="D70" t="s">
        <v>27</v>
      </c>
      <c r="E70" t="s">
        <v>25</v>
      </c>
      <c r="F70">
        <v>1112</v>
      </c>
      <c r="G70">
        <v>76505</v>
      </c>
      <c r="H70">
        <v>6653</v>
      </c>
      <c r="I70">
        <v>84270</v>
      </c>
      <c r="J70">
        <v>1.32</v>
      </c>
      <c r="K70">
        <v>3438</v>
      </c>
      <c r="L70">
        <v>11.3</v>
      </c>
      <c r="M70">
        <v>190</v>
      </c>
      <c r="N70">
        <v>1.2</v>
      </c>
      <c r="O70">
        <v>0.20699999999999999</v>
      </c>
      <c r="P70">
        <v>44927</v>
      </c>
      <c r="Q70">
        <v>58.1</v>
      </c>
      <c r="R70">
        <v>23.2</v>
      </c>
      <c r="S70">
        <v>3445</v>
      </c>
      <c r="T70">
        <v>67.599999999999994</v>
      </c>
      <c r="U70">
        <v>110.61</v>
      </c>
      <c r="V70">
        <v>0</v>
      </c>
    </row>
    <row r="71" spans="1:22">
      <c r="A71" t="s">
        <v>28</v>
      </c>
      <c r="B71" t="s">
        <v>29</v>
      </c>
      <c r="C71">
        <v>2017</v>
      </c>
      <c r="D71" t="s">
        <v>24</v>
      </c>
      <c r="E71" t="s">
        <v>25</v>
      </c>
      <c r="F71">
        <v>263</v>
      </c>
      <c r="G71">
        <v>30505</v>
      </c>
      <c r="H71">
        <v>20337</v>
      </c>
      <c r="I71">
        <v>51105</v>
      </c>
      <c r="J71">
        <v>0.51</v>
      </c>
      <c r="K71">
        <v>4874</v>
      </c>
      <c r="L71">
        <v>12.7</v>
      </c>
      <c r="M71">
        <v>206</v>
      </c>
      <c r="N71">
        <v>1.2070000000000001</v>
      </c>
      <c r="O71">
        <v>0.214</v>
      </c>
      <c r="P71">
        <v>46311</v>
      </c>
      <c r="Q71">
        <v>58</v>
      </c>
      <c r="R71">
        <v>23.4</v>
      </c>
      <c r="S71">
        <v>3997</v>
      </c>
      <c r="T71">
        <v>70.400000000000006</v>
      </c>
      <c r="U71">
        <v>62.35</v>
      </c>
      <c r="V71">
        <v>0</v>
      </c>
    </row>
    <row r="72" spans="1:22">
      <c r="A72" t="s">
        <v>28</v>
      </c>
      <c r="B72" t="s">
        <v>29</v>
      </c>
      <c r="C72">
        <v>2017</v>
      </c>
      <c r="D72" t="s">
        <v>26</v>
      </c>
      <c r="E72" t="s">
        <v>25</v>
      </c>
      <c r="F72">
        <v>3040</v>
      </c>
      <c r="G72">
        <v>179289</v>
      </c>
      <c r="H72">
        <v>24448</v>
      </c>
      <c r="I72">
        <v>206777</v>
      </c>
      <c r="J72">
        <v>1.47</v>
      </c>
      <c r="K72">
        <v>4874</v>
      </c>
      <c r="L72">
        <v>12.7</v>
      </c>
      <c r="M72">
        <v>206</v>
      </c>
      <c r="N72">
        <v>1.2070000000000001</v>
      </c>
      <c r="O72">
        <v>0.214</v>
      </c>
      <c r="P72">
        <v>46311</v>
      </c>
      <c r="Q72">
        <v>58</v>
      </c>
      <c r="R72">
        <v>23.4</v>
      </c>
      <c r="S72">
        <v>3997</v>
      </c>
      <c r="T72">
        <v>70.400000000000006</v>
      </c>
      <c r="U72">
        <v>64.5</v>
      </c>
      <c r="V72">
        <v>0</v>
      </c>
    </row>
    <row r="73" spans="1:22">
      <c r="A73" t="s">
        <v>28</v>
      </c>
      <c r="B73" t="s">
        <v>29</v>
      </c>
      <c r="C73">
        <v>2017</v>
      </c>
      <c r="D73" t="s">
        <v>27</v>
      </c>
      <c r="E73" t="s">
        <v>25</v>
      </c>
      <c r="F73">
        <v>1835</v>
      </c>
      <c r="G73">
        <v>77526</v>
      </c>
      <c r="H73">
        <v>6741</v>
      </c>
      <c r="I73">
        <v>86102</v>
      </c>
      <c r="J73">
        <v>2.13</v>
      </c>
      <c r="K73">
        <v>4874</v>
      </c>
      <c r="L73">
        <v>12.7</v>
      </c>
      <c r="M73">
        <v>206</v>
      </c>
      <c r="N73">
        <v>1.2070000000000001</v>
      </c>
      <c r="O73">
        <v>0.214</v>
      </c>
      <c r="P73">
        <v>46311</v>
      </c>
      <c r="Q73">
        <v>58</v>
      </c>
      <c r="R73">
        <v>23.4</v>
      </c>
      <c r="S73">
        <v>3997</v>
      </c>
      <c r="T73">
        <v>70.400000000000006</v>
      </c>
      <c r="U73">
        <v>65.02</v>
      </c>
      <c r="V73">
        <v>0</v>
      </c>
    </row>
    <row r="74" spans="1:22">
      <c r="A74" t="s">
        <v>28</v>
      </c>
      <c r="B74" t="s">
        <v>29</v>
      </c>
      <c r="C74">
        <v>2018</v>
      </c>
      <c r="D74" t="s">
        <v>24</v>
      </c>
      <c r="E74" t="s">
        <v>25</v>
      </c>
      <c r="F74">
        <v>387</v>
      </c>
      <c r="G74">
        <v>30164</v>
      </c>
      <c r="H74">
        <v>20110</v>
      </c>
      <c r="I74">
        <v>50661</v>
      </c>
      <c r="J74">
        <v>0.76</v>
      </c>
      <c r="K74">
        <v>6365</v>
      </c>
      <c r="L74">
        <v>14.4</v>
      </c>
      <c r="M74">
        <v>263</v>
      </c>
      <c r="N74">
        <v>1.2270000000000001</v>
      </c>
      <c r="O74">
        <v>0.214</v>
      </c>
      <c r="P74">
        <v>47724</v>
      </c>
      <c r="Q74">
        <v>58.5</v>
      </c>
      <c r="R74">
        <v>23.8</v>
      </c>
      <c r="S74">
        <v>4486</v>
      </c>
      <c r="T74">
        <v>74.2</v>
      </c>
      <c r="U74">
        <v>47.15</v>
      </c>
      <c r="V74">
        <v>0</v>
      </c>
    </row>
    <row r="75" spans="1:22">
      <c r="A75" t="s">
        <v>28</v>
      </c>
      <c r="B75" t="s">
        <v>29</v>
      </c>
      <c r="C75">
        <v>2018</v>
      </c>
      <c r="D75" t="s">
        <v>26</v>
      </c>
      <c r="E75" t="s">
        <v>25</v>
      </c>
      <c r="F75">
        <v>4440</v>
      </c>
      <c r="G75">
        <v>175305</v>
      </c>
      <c r="H75">
        <v>23905</v>
      </c>
      <c r="I75">
        <v>203650</v>
      </c>
      <c r="J75">
        <v>2.1800000000000002</v>
      </c>
      <c r="K75">
        <v>6365</v>
      </c>
      <c r="L75">
        <v>14.4</v>
      </c>
      <c r="M75">
        <v>263</v>
      </c>
      <c r="N75">
        <v>1.2270000000000001</v>
      </c>
      <c r="O75">
        <v>0.214</v>
      </c>
      <c r="P75">
        <v>47724</v>
      </c>
      <c r="Q75">
        <v>58.5</v>
      </c>
      <c r="R75">
        <v>23.8</v>
      </c>
      <c r="S75">
        <v>4486</v>
      </c>
      <c r="T75">
        <v>74.2</v>
      </c>
      <c r="U75">
        <v>46.05</v>
      </c>
      <c r="V75">
        <v>0</v>
      </c>
    </row>
    <row r="76" spans="1:22">
      <c r="A76" t="s">
        <v>28</v>
      </c>
      <c r="B76" t="s">
        <v>29</v>
      </c>
      <c r="C76">
        <v>2018</v>
      </c>
      <c r="D76" t="s">
        <v>27</v>
      </c>
      <c r="E76" t="s">
        <v>25</v>
      </c>
      <c r="F76">
        <v>2675</v>
      </c>
      <c r="G76">
        <v>75406</v>
      </c>
      <c r="H76">
        <v>6557</v>
      </c>
      <c r="I76">
        <v>84638</v>
      </c>
      <c r="J76">
        <v>3.16</v>
      </c>
      <c r="K76">
        <v>6365</v>
      </c>
      <c r="L76">
        <v>14.4</v>
      </c>
      <c r="M76">
        <v>263</v>
      </c>
      <c r="N76">
        <v>1.2270000000000001</v>
      </c>
      <c r="O76">
        <v>0.214</v>
      </c>
      <c r="P76">
        <v>47724</v>
      </c>
      <c r="Q76">
        <v>58.5</v>
      </c>
      <c r="R76">
        <v>23.8</v>
      </c>
      <c r="S76">
        <v>4486</v>
      </c>
      <c r="T76">
        <v>74.2</v>
      </c>
      <c r="U76">
        <v>45.78</v>
      </c>
      <c r="V76">
        <v>0</v>
      </c>
    </row>
    <row r="77" spans="1:22">
      <c r="A77" t="s">
        <v>28</v>
      </c>
      <c r="B77" t="s">
        <v>29</v>
      </c>
      <c r="C77">
        <v>2019</v>
      </c>
      <c r="D77" t="s">
        <v>24</v>
      </c>
      <c r="E77" t="s">
        <v>25</v>
      </c>
      <c r="F77">
        <v>516</v>
      </c>
      <c r="G77">
        <v>28807</v>
      </c>
      <c r="H77">
        <v>19204</v>
      </c>
      <c r="I77">
        <v>48527</v>
      </c>
      <c r="J77">
        <v>1.06</v>
      </c>
      <c r="K77">
        <v>8257</v>
      </c>
      <c r="L77">
        <v>16.7</v>
      </c>
      <c r="M77">
        <v>308</v>
      </c>
      <c r="N77">
        <v>1.3129999999999999</v>
      </c>
      <c r="O77">
        <v>0.215</v>
      </c>
      <c r="P77">
        <v>48850</v>
      </c>
      <c r="Q77">
        <v>58.4</v>
      </c>
      <c r="R77">
        <v>22.9</v>
      </c>
      <c r="S77">
        <v>5026</v>
      </c>
      <c r="T77">
        <v>75.900000000000006</v>
      </c>
      <c r="U77">
        <v>33.33</v>
      </c>
      <c r="V77">
        <v>0</v>
      </c>
    </row>
    <row r="78" spans="1:22">
      <c r="A78" t="s">
        <v>28</v>
      </c>
      <c r="B78" t="s">
        <v>29</v>
      </c>
      <c r="C78">
        <v>2019</v>
      </c>
      <c r="D78" t="s">
        <v>26</v>
      </c>
      <c r="E78" t="s">
        <v>25</v>
      </c>
      <c r="F78">
        <v>5924</v>
      </c>
      <c r="G78">
        <v>166261</v>
      </c>
      <c r="H78">
        <v>22672</v>
      </c>
      <c r="I78">
        <v>194857</v>
      </c>
      <c r="J78">
        <v>3.04</v>
      </c>
      <c r="K78">
        <v>8257</v>
      </c>
      <c r="L78">
        <v>16.7</v>
      </c>
      <c r="M78">
        <v>308</v>
      </c>
      <c r="N78">
        <v>1.3129999999999999</v>
      </c>
      <c r="O78">
        <v>0.215</v>
      </c>
      <c r="P78">
        <v>48850</v>
      </c>
      <c r="Q78">
        <v>58.4</v>
      </c>
      <c r="R78">
        <v>22.9</v>
      </c>
      <c r="S78">
        <v>5026</v>
      </c>
      <c r="T78">
        <v>75.900000000000006</v>
      </c>
      <c r="U78">
        <v>33.42</v>
      </c>
      <c r="V78">
        <v>0</v>
      </c>
    </row>
    <row r="79" spans="1:22">
      <c r="A79" t="s">
        <v>28</v>
      </c>
      <c r="B79" t="s">
        <v>29</v>
      </c>
      <c r="C79">
        <v>2019</v>
      </c>
      <c r="D79" t="s">
        <v>27</v>
      </c>
      <c r="E79" t="s">
        <v>25</v>
      </c>
      <c r="F79">
        <v>3582</v>
      </c>
      <c r="G79">
        <v>71458</v>
      </c>
      <c r="H79">
        <v>6214</v>
      </c>
      <c r="I79">
        <v>81254</v>
      </c>
      <c r="J79">
        <v>4.41</v>
      </c>
      <c r="K79">
        <v>8257</v>
      </c>
      <c r="L79">
        <v>16.7</v>
      </c>
      <c r="M79">
        <v>308</v>
      </c>
      <c r="N79">
        <v>1.3129999999999999</v>
      </c>
      <c r="O79">
        <v>0.215</v>
      </c>
      <c r="P79">
        <v>48850</v>
      </c>
      <c r="Q79">
        <v>58.4</v>
      </c>
      <c r="R79">
        <v>22.9</v>
      </c>
      <c r="S79">
        <v>5026</v>
      </c>
      <c r="T79">
        <v>75.900000000000006</v>
      </c>
      <c r="U79">
        <v>33.909999999999997</v>
      </c>
      <c r="V79">
        <v>0</v>
      </c>
    </row>
    <row r="80" spans="1:22">
      <c r="A80" t="s">
        <v>28</v>
      </c>
      <c r="B80" t="s">
        <v>29</v>
      </c>
      <c r="C80">
        <v>2020</v>
      </c>
      <c r="D80" t="s">
        <v>24</v>
      </c>
      <c r="E80" t="s">
        <v>25</v>
      </c>
      <c r="F80">
        <v>1419</v>
      </c>
      <c r="G80">
        <v>21523</v>
      </c>
      <c r="H80">
        <v>14349</v>
      </c>
      <c r="I80">
        <v>37291</v>
      </c>
      <c r="J80">
        <v>3.81</v>
      </c>
      <c r="K80">
        <v>10082</v>
      </c>
      <c r="L80">
        <v>18.7</v>
      </c>
      <c r="M80">
        <v>337</v>
      </c>
      <c r="N80">
        <v>1.4530000000000001</v>
      </c>
      <c r="O80">
        <v>0.23799999999999999</v>
      </c>
      <c r="P80">
        <v>51354</v>
      </c>
      <c r="Q80">
        <v>58.6</v>
      </c>
      <c r="R80">
        <v>22.2</v>
      </c>
      <c r="S80">
        <v>5141</v>
      </c>
      <c r="T80">
        <v>79.900000000000006</v>
      </c>
      <c r="U80">
        <v>175</v>
      </c>
      <c r="V80">
        <v>0</v>
      </c>
    </row>
    <row r="81" spans="1:22">
      <c r="A81" t="s">
        <v>28</v>
      </c>
      <c r="B81" t="s">
        <v>29</v>
      </c>
      <c r="C81">
        <v>2020</v>
      </c>
      <c r="D81" t="s">
        <v>26</v>
      </c>
      <c r="E81" t="s">
        <v>25</v>
      </c>
      <c r="F81">
        <v>16251</v>
      </c>
      <c r="G81">
        <v>117264</v>
      </c>
      <c r="H81">
        <v>15990</v>
      </c>
      <c r="I81">
        <v>149505</v>
      </c>
      <c r="J81">
        <v>10.87</v>
      </c>
      <c r="K81">
        <v>10082</v>
      </c>
      <c r="L81">
        <v>18.7</v>
      </c>
      <c r="M81">
        <v>337</v>
      </c>
      <c r="N81">
        <v>1.4530000000000001</v>
      </c>
      <c r="O81">
        <v>0.23799999999999999</v>
      </c>
      <c r="P81">
        <v>51354</v>
      </c>
      <c r="Q81">
        <v>58.6</v>
      </c>
      <c r="R81">
        <v>22.2</v>
      </c>
      <c r="S81">
        <v>5141</v>
      </c>
      <c r="T81">
        <v>79.900000000000006</v>
      </c>
      <c r="U81">
        <v>174.32</v>
      </c>
      <c r="V81">
        <v>0</v>
      </c>
    </row>
    <row r="82" spans="1:22">
      <c r="A82" t="s">
        <v>28</v>
      </c>
      <c r="B82" t="s">
        <v>29</v>
      </c>
      <c r="C82">
        <v>2020</v>
      </c>
      <c r="D82" t="s">
        <v>27</v>
      </c>
      <c r="E82" t="s">
        <v>25</v>
      </c>
      <c r="F82">
        <v>9963</v>
      </c>
      <c r="G82">
        <v>48991</v>
      </c>
      <c r="H82">
        <v>4260</v>
      </c>
      <c r="I82">
        <v>63214</v>
      </c>
      <c r="J82">
        <v>15.76</v>
      </c>
      <c r="K82">
        <v>10082</v>
      </c>
      <c r="L82">
        <v>18.7</v>
      </c>
      <c r="M82">
        <v>337</v>
      </c>
      <c r="N82">
        <v>1.4530000000000001</v>
      </c>
      <c r="O82">
        <v>0.23799999999999999</v>
      </c>
      <c r="P82">
        <v>51354</v>
      </c>
      <c r="Q82">
        <v>58.6</v>
      </c>
      <c r="R82">
        <v>22.2</v>
      </c>
      <c r="S82">
        <v>5141</v>
      </c>
      <c r="T82">
        <v>79.900000000000006</v>
      </c>
      <c r="U82">
        <v>178.14</v>
      </c>
      <c r="V82">
        <v>0</v>
      </c>
    </row>
    <row r="83" spans="1:22">
      <c r="A83" t="s">
        <v>28</v>
      </c>
      <c r="B83" t="s">
        <v>29</v>
      </c>
      <c r="C83">
        <v>2021</v>
      </c>
      <c r="D83" t="s">
        <v>24</v>
      </c>
      <c r="E83" t="s">
        <v>25</v>
      </c>
      <c r="F83">
        <v>2442</v>
      </c>
      <c r="G83">
        <v>20095</v>
      </c>
      <c r="H83">
        <v>13397</v>
      </c>
      <c r="I83">
        <v>35934</v>
      </c>
      <c r="J83">
        <v>6.8</v>
      </c>
      <c r="K83">
        <v>13094</v>
      </c>
      <c r="L83">
        <v>20.5</v>
      </c>
      <c r="M83">
        <v>366</v>
      </c>
      <c r="N83">
        <v>1.647</v>
      </c>
      <c r="O83">
        <v>0.28599999999999998</v>
      </c>
      <c r="P83">
        <v>51589</v>
      </c>
      <c r="Q83">
        <v>59.1</v>
      </c>
      <c r="R83">
        <v>21.2</v>
      </c>
      <c r="S83">
        <v>5048</v>
      </c>
      <c r="T83">
        <v>82.6</v>
      </c>
      <c r="U83">
        <v>72.09</v>
      </c>
      <c r="V83">
        <v>0</v>
      </c>
    </row>
    <row r="84" spans="1:22">
      <c r="A84" t="s">
        <v>28</v>
      </c>
      <c r="B84" t="s">
        <v>29</v>
      </c>
      <c r="C84">
        <v>2021</v>
      </c>
      <c r="D84" t="s">
        <v>26</v>
      </c>
      <c r="E84" t="s">
        <v>25</v>
      </c>
      <c r="F84">
        <v>27900</v>
      </c>
      <c r="G84">
        <v>101875</v>
      </c>
      <c r="H84">
        <v>13892</v>
      </c>
      <c r="I84">
        <v>143667</v>
      </c>
      <c r="J84">
        <v>19.420000000000002</v>
      </c>
      <c r="K84">
        <v>13094</v>
      </c>
      <c r="L84">
        <v>20.5</v>
      </c>
      <c r="M84">
        <v>366</v>
      </c>
      <c r="N84">
        <v>1.647</v>
      </c>
      <c r="O84">
        <v>0.28599999999999998</v>
      </c>
      <c r="P84">
        <v>51589</v>
      </c>
      <c r="Q84">
        <v>59.1</v>
      </c>
      <c r="R84">
        <v>21.2</v>
      </c>
      <c r="S84">
        <v>5048</v>
      </c>
      <c r="T84">
        <v>82.6</v>
      </c>
      <c r="U84">
        <v>71.680000000000007</v>
      </c>
      <c r="V84">
        <v>0</v>
      </c>
    </row>
    <row r="85" spans="1:22">
      <c r="A85" t="s">
        <v>28</v>
      </c>
      <c r="B85" t="s">
        <v>29</v>
      </c>
      <c r="C85">
        <v>2021</v>
      </c>
      <c r="D85" t="s">
        <v>27</v>
      </c>
      <c r="E85" t="s">
        <v>25</v>
      </c>
      <c r="F85">
        <v>16545</v>
      </c>
      <c r="G85">
        <v>38835</v>
      </c>
      <c r="H85">
        <v>3377</v>
      </c>
      <c r="I85">
        <v>58757</v>
      </c>
      <c r="J85">
        <v>28.16</v>
      </c>
      <c r="K85">
        <v>13094</v>
      </c>
      <c r="L85">
        <v>20.5</v>
      </c>
      <c r="M85">
        <v>366</v>
      </c>
      <c r="N85">
        <v>1.647</v>
      </c>
      <c r="O85">
        <v>0.28599999999999998</v>
      </c>
      <c r="P85">
        <v>51589</v>
      </c>
      <c r="Q85">
        <v>59.1</v>
      </c>
      <c r="R85">
        <v>21.2</v>
      </c>
      <c r="S85">
        <v>5048</v>
      </c>
      <c r="T85">
        <v>82.6</v>
      </c>
      <c r="U85">
        <v>66.06</v>
      </c>
      <c r="V85">
        <v>0</v>
      </c>
    </row>
    <row r="86" spans="1:22">
      <c r="A86" t="s">
        <v>28</v>
      </c>
      <c r="B86" t="s">
        <v>29</v>
      </c>
      <c r="C86">
        <v>2022</v>
      </c>
      <c r="D86" t="s">
        <v>24</v>
      </c>
      <c r="E86" t="s">
        <v>25</v>
      </c>
      <c r="F86">
        <v>2154</v>
      </c>
      <c r="G86">
        <v>18047</v>
      </c>
      <c r="H86">
        <v>12031</v>
      </c>
      <c r="I86">
        <v>32232</v>
      </c>
      <c r="J86">
        <v>6.68</v>
      </c>
      <c r="K86">
        <v>16353</v>
      </c>
      <c r="L86">
        <v>22.4</v>
      </c>
      <c r="M86">
        <v>401</v>
      </c>
      <c r="N86">
        <v>1.7370000000000001</v>
      </c>
      <c r="O86">
        <v>0.32600000000000001</v>
      </c>
      <c r="P86">
        <v>52184</v>
      </c>
      <c r="Q86">
        <v>59.1</v>
      </c>
      <c r="R86">
        <v>21.3</v>
      </c>
      <c r="S86">
        <v>5053</v>
      </c>
      <c r="T86">
        <v>84.8</v>
      </c>
      <c r="U86">
        <v>-11.79</v>
      </c>
      <c r="V86">
        <v>0</v>
      </c>
    </row>
    <row r="87" spans="1:22">
      <c r="A87" t="s">
        <v>28</v>
      </c>
      <c r="B87" t="s">
        <v>29</v>
      </c>
      <c r="C87">
        <v>2022</v>
      </c>
      <c r="D87" t="s">
        <v>26</v>
      </c>
      <c r="E87" t="s">
        <v>25</v>
      </c>
      <c r="F87">
        <v>25143</v>
      </c>
      <c r="G87">
        <v>93777</v>
      </c>
      <c r="H87">
        <v>12788</v>
      </c>
      <c r="I87">
        <v>131708</v>
      </c>
      <c r="J87">
        <v>19.09</v>
      </c>
      <c r="K87">
        <v>16353</v>
      </c>
      <c r="L87">
        <v>22.4</v>
      </c>
      <c r="M87">
        <v>401</v>
      </c>
      <c r="N87">
        <v>1.7370000000000001</v>
      </c>
      <c r="O87">
        <v>0.32600000000000001</v>
      </c>
      <c r="P87">
        <v>52184</v>
      </c>
      <c r="Q87">
        <v>59.1</v>
      </c>
      <c r="R87">
        <v>21.3</v>
      </c>
      <c r="S87">
        <v>5053</v>
      </c>
      <c r="T87">
        <v>84.8</v>
      </c>
      <c r="U87">
        <v>-9.8800000000000008</v>
      </c>
      <c r="V87">
        <v>0</v>
      </c>
    </row>
    <row r="88" spans="1:22">
      <c r="A88" t="s">
        <v>28</v>
      </c>
      <c r="B88" t="s">
        <v>29</v>
      </c>
      <c r="C88">
        <v>2022</v>
      </c>
      <c r="D88" t="s">
        <v>27</v>
      </c>
      <c r="E88" t="s">
        <v>25</v>
      </c>
      <c r="F88">
        <v>14797</v>
      </c>
      <c r="G88">
        <v>35566</v>
      </c>
      <c r="H88">
        <v>3093</v>
      </c>
      <c r="I88">
        <v>53456</v>
      </c>
      <c r="J88">
        <v>27.68</v>
      </c>
      <c r="K88">
        <v>16353</v>
      </c>
      <c r="L88">
        <v>22.4</v>
      </c>
      <c r="M88">
        <v>401</v>
      </c>
      <c r="N88">
        <v>1.7370000000000001</v>
      </c>
      <c r="O88">
        <v>0.32600000000000001</v>
      </c>
      <c r="P88">
        <v>52184</v>
      </c>
      <c r="Q88">
        <v>59.1</v>
      </c>
      <c r="R88">
        <v>21.3</v>
      </c>
      <c r="S88">
        <v>5053</v>
      </c>
      <c r="T88">
        <v>84.8</v>
      </c>
      <c r="U88">
        <v>-10.57</v>
      </c>
      <c r="V88">
        <v>0</v>
      </c>
    </row>
    <row r="89" spans="1:22">
      <c r="A89" t="s">
        <v>28</v>
      </c>
      <c r="B89" t="s">
        <v>29</v>
      </c>
      <c r="C89">
        <v>2023</v>
      </c>
      <c r="D89" t="s">
        <v>24</v>
      </c>
      <c r="E89" t="s">
        <v>25</v>
      </c>
      <c r="F89">
        <v>2330</v>
      </c>
      <c r="G89">
        <v>20460</v>
      </c>
      <c r="H89">
        <v>13640</v>
      </c>
      <c r="I89">
        <v>36430</v>
      </c>
      <c r="J89">
        <v>6.4</v>
      </c>
      <c r="K89">
        <v>20878</v>
      </c>
      <c r="L89">
        <v>23.5</v>
      </c>
      <c r="M89">
        <v>422</v>
      </c>
      <c r="N89">
        <v>1.7569999999999999</v>
      </c>
      <c r="O89">
        <v>0.33300000000000002</v>
      </c>
      <c r="P89">
        <v>52958</v>
      </c>
      <c r="Q89">
        <v>59.1</v>
      </c>
      <c r="R89">
        <v>20.9</v>
      </c>
      <c r="S89">
        <v>5032</v>
      </c>
      <c r="T89">
        <v>87.2</v>
      </c>
      <c r="U89">
        <v>8.17</v>
      </c>
      <c r="V89">
        <v>0</v>
      </c>
    </row>
    <row r="90" spans="1:22">
      <c r="A90" t="s">
        <v>28</v>
      </c>
      <c r="B90" t="s">
        <v>29</v>
      </c>
      <c r="C90">
        <v>2023</v>
      </c>
      <c r="D90" t="s">
        <v>26</v>
      </c>
      <c r="E90" t="s">
        <v>25</v>
      </c>
      <c r="F90">
        <v>26115</v>
      </c>
      <c r="G90">
        <v>102806</v>
      </c>
      <c r="H90">
        <v>14019</v>
      </c>
      <c r="I90">
        <v>142940</v>
      </c>
      <c r="J90">
        <v>18.27</v>
      </c>
      <c r="K90">
        <v>20878</v>
      </c>
      <c r="L90">
        <v>23.5</v>
      </c>
      <c r="M90">
        <v>422</v>
      </c>
      <c r="N90">
        <v>1.7569999999999999</v>
      </c>
      <c r="O90">
        <v>0.33300000000000002</v>
      </c>
      <c r="P90">
        <v>52958</v>
      </c>
      <c r="Q90">
        <v>59.1</v>
      </c>
      <c r="R90">
        <v>20.9</v>
      </c>
      <c r="S90">
        <v>5032</v>
      </c>
      <c r="T90">
        <v>87.2</v>
      </c>
      <c r="U90">
        <v>3.87</v>
      </c>
      <c r="V90">
        <v>0</v>
      </c>
    </row>
    <row r="91" spans="1:22">
      <c r="A91" t="s">
        <v>28</v>
      </c>
      <c r="B91" t="s">
        <v>29</v>
      </c>
      <c r="C91">
        <v>2023</v>
      </c>
      <c r="D91" t="s">
        <v>27</v>
      </c>
      <c r="E91" t="s">
        <v>25</v>
      </c>
      <c r="F91">
        <v>16147</v>
      </c>
      <c r="G91">
        <v>41220</v>
      </c>
      <c r="H91">
        <v>3584</v>
      </c>
      <c r="I91">
        <v>60951</v>
      </c>
      <c r="J91">
        <v>26.49</v>
      </c>
      <c r="K91">
        <v>20878</v>
      </c>
      <c r="L91">
        <v>23.5</v>
      </c>
      <c r="M91">
        <v>422</v>
      </c>
      <c r="N91">
        <v>1.7569999999999999</v>
      </c>
      <c r="O91">
        <v>0.33300000000000002</v>
      </c>
      <c r="P91">
        <v>52958</v>
      </c>
      <c r="Q91">
        <v>59.1</v>
      </c>
      <c r="R91">
        <v>20.9</v>
      </c>
      <c r="S91">
        <v>5032</v>
      </c>
      <c r="T91">
        <v>87.2</v>
      </c>
      <c r="U91">
        <v>9.1199999999999992</v>
      </c>
      <c r="V91">
        <v>0</v>
      </c>
    </row>
    <row r="92" spans="1:22">
      <c r="A92" t="s">
        <v>28</v>
      </c>
      <c r="B92" t="s">
        <v>29</v>
      </c>
      <c r="C92">
        <v>2024</v>
      </c>
      <c r="D92" t="s">
        <v>24</v>
      </c>
      <c r="E92" t="s">
        <v>25</v>
      </c>
      <c r="F92">
        <v>2990</v>
      </c>
      <c r="G92">
        <v>20158</v>
      </c>
      <c r="H92">
        <v>13439</v>
      </c>
      <c r="I92">
        <v>36587</v>
      </c>
      <c r="J92">
        <v>8.17</v>
      </c>
      <c r="K92">
        <v>26311</v>
      </c>
      <c r="L92">
        <v>25.7</v>
      </c>
      <c r="M92">
        <v>445</v>
      </c>
      <c r="N92">
        <v>1.68</v>
      </c>
      <c r="O92">
        <v>0.308</v>
      </c>
      <c r="P92">
        <v>56638</v>
      </c>
      <c r="Q92">
        <v>59.3</v>
      </c>
      <c r="R92">
        <v>20.100000000000001</v>
      </c>
      <c r="S92">
        <v>5071</v>
      </c>
      <c r="T92">
        <v>90.2</v>
      </c>
      <c r="U92">
        <v>28.33</v>
      </c>
      <c r="V92">
        <v>0</v>
      </c>
    </row>
    <row r="93" spans="1:22">
      <c r="A93" t="s">
        <v>28</v>
      </c>
      <c r="B93" t="s">
        <v>29</v>
      </c>
      <c r="C93">
        <v>2024</v>
      </c>
      <c r="D93" t="s">
        <v>26</v>
      </c>
      <c r="E93" t="s">
        <v>25</v>
      </c>
      <c r="F93">
        <v>34343</v>
      </c>
      <c r="G93">
        <v>99208</v>
      </c>
      <c r="H93">
        <v>13528</v>
      </c>
      <c r="I93">
        <v>147079</v>
      </c>
      <c r="J93">
        <v>23.35</v>
      </c>
      <c r="K93">
        <v>26311</v>
      </c>
      <c r="L93">
        <v>25.7</v>
      </c>
      <c r="M93">
        <v>445</v>
      </c>
      <c r="N93">
        <v>1.68</v>
      </c>
      <c r="O93">
        <v>0.308</v>
      </c>
      <c r="P93">
        <v>56638</v>
      </c>
      <c r="Q93">
        <v>59.3</v>
      </c>
      <c r="R93">
        <v>20.100000000000001</v>
      </c>
      <c r="S93">
        <v>5071</v>
      </c>
      <c r="T93">
        <v>90.2</v>
      </c>
      <c r="U93">
        <v>31.51</v>
      </c>
      <c r="V93">
        <v>0</v>
      </c>
    </row>
    <row r="94" spans="1:22">
      <c r="A94" t="s">
        <v>28</v>
      </c>
      <c r="B94" t="s">
        <v>29</v>
      </c>
      <c r="C94">
        <v>2024</v>
      </c>
      <c r="D94" t="s">
        <v>27</v>
      </c>
      <c r="E94" t="s">
        <v>25</v>
      </c>
      <c r="F94">
        <v>21233</v>
      </c>
      <c r="G94">
        <v>38162</v>
      </c>
      <c r="H94">
        <v>3318</v>
      </c>
      <c r="I94">
        <v>62713</v>
      </c>
      <c r="J94">
        <v>33.86</v>
      </c>
      <c r="K94">
        <v>26311</v>
      </c>
      <c r="L94">
        <v>25.7</v>
      </c>
      <c r="M94">
        <v>445</v>
      </c>
      <c r="N94">
        <v>1.68</v>
      </c>
      <c r="O94">
        <v>0.308</v>
      </c>
      <c r="P94">
        <v>56638</v>
      </c>
      <c r="Q94">
        <v>59.3</v>
      </c>
      <c r="R94">
        <v>20.100000000000001</v>
      </c>
      <c r="S94">
        <v>5071</v>
      </c>
      <c r="T94">
        <v>90.2</v>
      </c>
      <c r="U94">
        <v>31.5</v>
      </c>
      <c r="V94">
        <v>0</v>
      </c>
    </row>
    <row r="95" spans="1:22">
      <c r="A95" t="s">
        <v>28</v>
      </c>
      <c r="B95" t="s">
        <v>29</v>
      </c>
      <c r="C95">
        <v>2025</v>
      </c>
      <c r="D95" t="s">
        <v>24</v>
      </c>
      <c r="E95" t="s">
        <v>25</v>
      </c>
      <c r="F95">
        <v>3416</v>
      </c>
      <c r="G95">
        <v>21178</v>
      </c>
      <c r="H95">
        <v>14119</v>
      </c>
      <c r="I95">
        <v>38713</v>
      </c>
      <c r="J95">
        <v>8.82</v>
      </c>
      <c r="K95">
        <v>28762</v>
      </c>
      <c r="L95">
        <v>28.8</v>
      </c>
      <c r="M95">
        <v>481</v>
      </c>
      <c r="N95">
        <v>1.6</v>
      </c>
      <c r="O95">
        <v>0.27700000000000002</v>
      </c>
      <c r="P95">
        <v>57542</v>
      </c>
      <c r="Q95">
        <v>59.2</v>
      </c>
      <c r="R95">
        <v>19.2</v>
      </c>
      <c r="S95">
        <v>5068</v>
      </c>
      <c r="T95">
        <v>92.5</v>
      </c>
      <c r="U95">
        <v>14.25</v>
      </c>
      <c r="V95">
        <v>0</v>
      </c>
    </row>
    <row r="96" spans="1:22">
      <c r="A96" t="s">
        <v>28</v>
      </c>
      <c r="B96" t="s">
        <v>29</v>
      </c>
      <c r="C96">
        <v>2025</v>
      </c>
      <c r="D96" t="s">
        <v>26</v>
      </c>
      <c r="E96" t="s">
        <v>25</v>
      </c>
      <c r="F96">
        <v>40120</v>
      </c>
      <c r="G96">
        <v>104742</v>
      </c>
      <c r="H96">
        <v>14283</v>
      </c>
      <c r="I96">
        <v>159145</v>
      </c>
      <c r="J96">
        <v>25.21</v>
      </c>
      <c r="K96">
        <v>28762</v>
      </c>
      <c r="L96">
        <v>28.8</v>
      </c>
      <c r="M96">
        <v>481</v>
      </c>
      <c r="N96">
        <v>1.6</v>
      </c>
      <c r="O96">
        <v>0.27700000000000002</v>
      </c>
      <c r="P96">
        <v>57542</v>
      </c>
      <c r="Q96">
        <v>59.2</v>
      </c>
      <c r="R96">
        <v>19.2</v>
      </c>
      <c r="S96">
        <v>5068</v>
      </c>
      <c r="T96">
        <v>92.5</v>
      </c>
      <c r="U96">
        <v>16.82</v>
      </c>
      <c r="V96">
        <v>0</v>
      </c>
    </row>
    <row r="97" spans="1:22">
      <c r="A97" t="s">
        <v>28</v>
      </c>
      <c r="B97" t="s">
        <v>29</v>
      </c>
      <c r="C97">
        <v>2025</v>
      </c>
      <c r="D97" t="s">
        <v>27</v>
      </c>
      <c r="E97" t="s">
        <v>25</v>
      </c>
      <c r="F97">
        <v>23485</v>
      </c>
      <c r="G97">
        <v>37500</v>
      </c>
      <c r="H97">
        <v>3261</v>
      </c>
      <c r="I97">
        <v>64246</v>
      </c>
      <c r="J97">
        <v>36.549999999999997</v>
      </c>
      <c r="K97">
        <v>28762</v>
      </c>
      <c r="L97">
        <v>28.8</v>
      </c>
      <c r="M97">
        <v>481</v>
      </c>
      <c r="N97">
        <v>1.6</v>
      </c>
      <c r="O97">
        <v>0.27700000000000002</v>
      </c>
      <c r="P97">
        <v>57542</v>
      </c>
      <c r="Q97">
        <v>59.2</v>
      </c>
      <c r="R97">
        <v>19.2</v>
      </c>
      <c r="S97">
        <v>5068</v>
      </c>
      <c r="T97">
        <v>92.5</v>
      </c>
      <c r="U97">
        <v>10.61</v>
      </c>
      <c r="V97">
        <v>0</v>
      </c>
    </row>
    <row r="98" spans="1:22">
      <c r="A98" t="s">
        <v>30</v>
      </c>
      <c r="B98" t="s">
        <v>29</v>
      </c>
      <c r="C98">
        <v>2010</v>
      </c>
      <c r="D98" t="s">
        <v>24</v>
      </c>
      <c r="E98" t="s">
        <v>25</v>
      </c>
      <c r="F98">
        <v>6</v>
      </c>
      <c r="G98">
        <v>50107</v>
      </c>
      <c r="H98">
        <v>33405</v>
      </c>
      <c r="I98">
        <v>83518</v>
      </c>
      <c r="J98">
        <v>0.01</v>
      </c>
      <c r="K98">
        <v>101</v>
      </c>
      <c r="L98">
        <v>2</v>
      </c>
      <c r="M98">
        <v>125</v>
      </c>
      <c r="N98">
        <v>1.53</v>
      </c>
      <c r="O98">
        <v>0.216</v>
      </c>
      <c r="P98">
        <v>45291</v>
      </c>
      <c r="Q98">
        <v>97.5</v>
      </c>
      <c r="R98">
        <v>26.4</v>
      </c>
      <c r="S98">
        <v>0</v>
      </c>
      <c r="T98">
        <v>55.1</v>
      </c>
      <c r="U98">
        <v>0</v>
      </c>
      <c r="V98">
        <v>0</v>
      </c>
    </row>
    <row r="99" spans="1:22">
      <c r="A99" t="s">
        <v>30</v>
      </c>
      <c r="B99" t="s">
        <v>29</v>
      </c>
      <c r="C99">
        <v>2010</v>
      </c>
      <c r="D99" t="s">
        <v>26</v>
      </c>
      <c r="E99" t="s">
        <v>25</v>
      </c>
      <c r="F99">
        <v>66</v>
      </c>
      <c r="G99">
        <v>292245</v>
      </c>
      <c r="H99">
        <v>39852</v>
      </c>
      <c r="I99">
        <v>332163</v>
      </c>
      <c r="J99">
        <v>0.02</v>
      </c>
      <c r="K99">
        <v>101</v>
      </c>
      <c r="L99">
        <v>2</v>
      </c>
      <c r="M99">
        <v>125</v>
      </c>
      <c r="N99">
        <v>1.53</v>
      </c>
      <c r="O99">
        <v>0.216</v>
      </c>
      <c r="P99">
        <v>45291</v>
      </c>
      <c r="Q99">
        <v>97.5</v>
      </c>
      <c r="R99">
        <v>26.4</v>
      </c>
      <c r="S99">
        <v>0</v>
      </c>
      <c r="T99">
        <v>55.1</v>
      </c>
      <c r="U99">
        <v>0</v>
      </c>
      <c r="V99">
        <v>0</v>
      </c>
    </row>
    <row r="100" spans="1:22">
      <c r="A100" t="s">
        <v>30</v>
      </c>
      <c r="B100" t="s">
        <v>29</v>
      </c>
      <c r="C100">
        <v>2010</v>
      </c>
      <c r="D100" t="s">
        <v>27</v>
      </c>
      <c r="E100" t="s">
        <v>25</v>
      </c>
      <c r="F100">
        <v>40</v>
      </c>
      <c r="G100">
        <v>125953</v>
      </c>
      <c r="H100">
        <v>10952</v>
      </c>
      <c r="I100">
        <v>136945</v>
      </c>
      <c r="J100">
        <v>0.03</v>
      </c>
      <c r="K100">
        <v>101</v>
      </c>
      <c r="L100">
        <v>2</v>
      </c>
      <c r="M100">
        <v>125</v>
      </c>
      <c r="N100">
        <v>1.53</v>
      </c>
      <c r="O100">
        <v>0.216</v>
      </c>
      <c r="P100">
        <v>45291</v>
      </c>
      <c r="Q100">
        <v>97.5</v>
      </c>
      <c r="R100">
        <v>26.4</v>
      </c>
      <c r="S100">
        <v>0</v>
      </c>
      <c r="T100">
        <v>55.1</v>
      </c>
      <c r="U100">
        <v>0</v>
      </c>
      <c r="V100">
        <v>0</v>
      </c>
    </row>
    <row r="101" spans="1:22">
      <c r="A101" t="s">
        <v>30</v>
      </c>
      <c r="B101" t="s">
        <v>29</v>
      </c>
      <c r="C101">
        <v>2011</v>
      </c>
      <c r="D101" t="s">
        <v>24</v>
      </c>
      <c r="E101" t="s">
        <v>25</v>
      </c>
      <c r="F101">
        <v>11</v>
      </c>
      <c r="G101">
        <v>47677</v>
      </c>
      <c r="H101">
        <v>31785</v>
      </c>
      <c r="I101">
        <v>79473</v>
      </c>
      <c r="J101">
        <v>0.01</v>
      </c>
      <c r="K101">
        <v>221</v>
      </c>
      <c r="L101">
        <v>2.7</v>
      </c>
      <c r="M101">
        <v>135</v>
      </c>
      <c r="N101">
        <v>1.4930000000000001</v>
      </c>
      <c r="O101">
        <v>0.223</v>
      </c>
      <c r="P101">
        <v>43513</v>
      </c>
      <c r="Q101">
        <v>97.7</v>
      </c>
      <c r="R101">
        <v>25.9</v>
      </c>
      <c r="S101">
        <v>705</v>
      </c>
      <c r="T101">
        <v>56</v>
      </c>
      <c r="U101">
        <v>83.33</v>
      </c>
      <c r="V101">
        <v>0</v>
      </c>
    </row>
    <row r="102" spans="1:22">
      <c r="A102" t="s">
        <v>30</v>
      </c>
      <c r="B102" t="s">
        <v>29</v>
      </c>
      <c r="C102">
        <v>2011</v>
      </c>
      <c r="D102" t="s">
        <v>26</v>
      </c>
      <c r="E102" t="s">
        <v>25</v>
      </c>
      <c r="F102">
        <v>126</v>
      </c>
      <c r="G102">
        <v>276670</v>
      </c>
      <c r="H102">
        <v>37728</v>
      </c>
      <c r="I102">
        <v>314524</v>
      </c>
      <c r="J102">
        <v>0.04</v>
      </c>
      <c r="K102">
        <v>221</v>
      </c>
      <c r="L102">
        <v>2.7</v>
      </c>
      <c r="M102">
        <v>135</v>
      </c>
      <c r="N102">
        <v>1.4930000000000001</v>
      </c>
      <c r="O102">
        <v>0.223</v>
      </c>
      <c r="P102">
        <v>43513</v>
      </c>
      <c r="Q102">
        <v>97.7</v>
      </c>
      <c r="R102">
        <v>25.9</v>
      </c>
      <c r="S102">
        <v>705</v>
      </c>
      <c r="T102">
        <v>56</v>
      </c>
      <c r="U102">
        <v>90.91</v>
      </c>
      <c r="V102">
        <v>0</v>
      </c>
    </row>
    <row r="103" spans="1:22">
      <c r="A103" t="s">
        <v>30</v>
      </c>
      <c r="B103" t="s">
        <v>29</v>
      </c>
      <c r="C103">
        <v>2011</v>
      </c>
      <c r="D103" t="s">
        <v>27</v>
      </c>
      <c r="E103" t="s">
        <v>25</v>
      </c>
      <c r="F103">
        <v>75</v>
      </c>
      <c r="G103">
        <v>118827</v>
      </c>
      <c r="H103">
        <v>10333</v>
      </c>
      <c r="I103">
        <v>129235</v>
      </c>
      <c r="J103">
        <v>0.06</v>
      </c>
      <c r="K103">
        <v>221</v>
      </c>
      <c r="L103">
        <v>2.7</v>
      </c>
      <c r="M103">
        <v>135</v>
      </c>
      <c r="N103">
        <v>1.4930000000000001</v>
      </c>
      <c r="O103">
        <v>0.223</v>
      </c>
      <c r="P103">
        <v>43513</v>
      </c>
      <c r="Q103">
        <v>97.7</v>
      </c>
      <c r="R103">
        <v>25.9</v>
      </c>
      <c r="S103">
        <v>705</v>
      </c>
      <c r="T103">
        <v>56</v>
      </c>
      <c r="U103">
        <v>87.5</v>
      </c>
      <c r="V103">
        <v>0</v>
      </c>
    </row>
    <row r="104" spans="1:22">
      <c r="A104" t="s">
        <v>30</v>
      </c>
      <c r="B104" t="s">
        <v>29</v>
      </c>
      <c r="C104">
        <v>2012</v>
      </c>
      <c r="D104" t="s">
        <v>24</v>
      </c>
      <c r="E104" t="s">
        <v>25</v>
      </c>
      <c r="F104">
        <v>18</v>
      </c>
      <c r="G104">
        <v>44566</v>
      </c>
      <c r="H104">
        <v>29711</v>
      </c>
      <c r="I104">
        <v>74295</v>
      </c>
      <c r="J104">
        <v>0.02</v>
      </c>
      <c r="K104">
        <v>380</v>
      </c>
      <c r="L104">
        <v>3.4</v>
      </c>
      <c r="M104">
        <v>146</v>
      </c>
      <c r="N104">
        <v>1.4770000000000001</v>
      </c>
      <c r="O104">
        <v>0.22800000000000001</v>
      </c>
      <c r="P104">
        <v>42820</v>
      </c>
      <c r="Q104">
        <v>98.2</v>
      </c>
      <c r="R104">
        <v>25.5</v>
      </c>
      <c r="S104">
        <v>1388</v>
      </c>
      <c r="T104">
        <v>58</v>
      </c>
      <c r="U104">
        <v>73.209999999999994</v>
      </c>
      <c r="V104">
        <v>0</v>
      </c>
    </row>
    <row r="105" spans="1:22">
      <c r="A105" t="s">
        <v>30</v>
      </c>
      <c r="B105" t="s">
        <v>29</v>
      </c>
      <c r="C105">
        <v>2012</v>
      </c>
      <c r="D105" t="s">
        <v>26</v>
      </c>
      <c r="E105" t="s">
        <v>25</v>
      </c>
      <c r="F105">
        <v>210</v>
      </c>
      <c r="G105">
        <v>263740</v>
      </c>
      <c r="H105">
        <v>35965</v>
      </c>
      <c r="I105">
        <v>299915</v>
      </c>
      <c r="J105">
        <v>7.0000000000000007E-2</v>
      </c>
      <c r="K105">
        <v>380</v>
      </c>
      <c r="L105">
        <v>3.4</v>
      </c>
      <c r="M105">
        <v>146</v>
      </c>
      <c r="N105">
        <v>1.4770000000000001</v>
      </c>
      <c r="O105">
        <v>0.22800000000000001</v>
      </c>
      <c r="P105">
        <v>42820</v>
      </c>
      <c r="Q105">
        <v>98.2</v>
      </c>
      <c r="R105">
        <v>25.5</v>
      </c>
      <c r="S105">
        <v>1388</v>
      </c>
      <c r="T105">
        <v>58</v>
      </c>
      <c r="U105">
        <v>66.67</v>
      </c>
      <c r="V105">
        <v>0</v>
      </c>
    </row>
    <row r="106" spans="1:22">
      <c r="A106" t="s">
        <v>30</v>
      </c>
      <c r="B106" t="s">
        <v>29</v>
      </c>
      <c r="C106">
        <v>2012</v>
      </c>
      <c r="D106" t="s">
        <v>27</v>
      </c>
      <c r="E106" t="s">
        <v>25</v>
      </c>
      <c r="F106">
        <v>128</v>
      </c>
      <c r="G106">
        <v>116159</v>
      </c>
      <c r="H106">
        <v>10101</v>
      </c>
      <c r="I106">
        <v>126388</v>
      </c>
      <c r="J106">
        <v>0.1</v>
      </c>
      <c r="K106">
        <v>380</v>
      </c>
      <c r="L106">
        <v>3.4</v>
      </c>
      <c r="M106">
        <v>146</v>
      </c>
      <c r="N106">
        <v>1.4770000000000001</v>
      </c>
      <c r="O106">
        <v>0.22800000000000001</v>
      </c>
      <c r="P106">
        <v>42820</v>
      </c>
      <c r="Q106">
        <v>98.2</v>
      </c>
      <c r="R106">
        <v>25.5</v>
      </c>
      <c r="S106">
        <v>1388</v>
      </c>
      <c r="T106">
        <v>58</v>
      </c>
      <c r="U106">
        <v>78.89</v>
      </c>
      <c r="V106">
        <v>0</v>
      </c>
    </row>
    <row r="107" spans="1:22">
      <c r="A107" t="s">
        <v>30</v>
      </c>
      <c r="B107" t="s">
        <v>29</v>
      </c>
      <c r="C107">
        <v>2013</v>
      </c>
      <c r="D107" t="s">
        <v>24</v>
      </c>
      <c r="E107" t="s">
        <v>25</v>
      </c>
      <c r="F107">
        <v>26</v>
      </c>
      <c r="G107">
        <v>44672</v>
      </c>
      <c r="H107">
        <v>29782</v>
      </c>
      <c r="I107">
        <v>74480</v>
      </c>
      <c r="J107">
        <v>0.03</v>
      </c>
      <c r="K107">
        <v>512</v>
      </c>
      <c r="L107">
        <v>4.3</v>
      </c>
      <c r="M107">
        <v>142</v>
      </c>
      <c r="N107">
        <v>1.44</v>
      </c>
      <c r="O107">
        <v>0.23200000000000001</v>
      </c>
      <c r="P107">
        <v>42187</v>
      </c>
      <c r="Q107">
        <v>97.8</v>
      </c>
      <c r="R107">
        <v>25.2</v>
      </c>
      <c r="S107">
        <v>2108</v>
      </c>
      <c r="T107">
        <v>60.6</v>
      </c>
      <c r="U107">
        <v>63.03</v>
      </c>
      <c r="V107">
        <v>0</v>
      </c>
    </row>
    <row r="108" spans="1:22">
      <c r="A108" t="s">
        <v>30</v>
      </c>
      <c r="B108" t="s">
        <v>29</v>
      </c>
      <c r="C108">
        <v>2013</v>
      </c>
      <c r="D108" t="s">
        <v>26</v>
      </c>
      <c r="E108" t="s">
        <v>25</v>
      </c>
      <c r="F108">
        <v>301</v>
      </c>
      <c r="G108">
        <v>264841</v>
      </c>
      <c r="H108">
        <v>36115</v>
      </c>
      <c r="I108">
        <v>301257</v>
      </c>
      <c r="J108">
        <v>0.1</v>
      </c>
      <c r="K108">
        <v>512</v>
      </c>
      <c r="L108">
        <v>4.3</v>
      </c>
      <c r="M108">
        <v>142</v>
      </c>
      <c r="N108">
        <v>1.44</v>
      </c>
      <c r="O108">
        <v>0.23200000000000001</v>
      </c>
      <c r="P108">
        <v>42187</v>
      </c>
      <c r="Q108">
        <v>97.8</v>
      </c>
      <c r="R108">
        <v>25.2</v>
      </c>
      <c r="S108">
        <v>2108</v>
      </c>
      <c r="T108">
        <v>60.6</v>
      </c>
      <c r="U108">
        <v>43.33</v>
      </c>
      <c r="V108">
        <v>0</v>
      </c>
    </row>
    <row r="109" spans="1:22">
      <c r="A109" t="s">
        <v>30</v>
      </c>
      <c r="B109" t="s">
        <v>29</v>
      </c>
      <c r="C109">
        <v>2013</v>
      </c>
      <c r="D109" t="s">
        <v>27</v>
      </c>
      <c r="E109" t="s">
        <v>25</v>
      </c>
      <c r="F109">
        <v>177</v>
      </c>
      <c r="G109">
        <v>111996</v>
      </c>
      <c r="H109">
        <v>9739</v>
      </c>
      <c r="I109">
        <v>121912</v>
      </c>
      <c r="J109">
        <v>0.15</v>
      </c>
      <c r="K109">
        <v>512</v>
      </c>
      <c r="L109">
        <v>4.3</v>
      </c>
      <c r="M109">
        <v>142</v>
      </c>
      <c r="N109">
        <v>1.44</v>
      </c>
      <c r="O109">
        <v>0.23200000000000001</v>
      </c>
      <c r="P109">
        <v>42187</v>
      </c>
      <c r="Q109">
        <v>97.8</v>
      </c>
      <c r="R109">
        <v>25.2</v>
      </c>
      <c r="S109">
        <v>2108</v>
      </c>
      <c r="T109">
        <v>60.6</v>
      </c>
      <c r="U109">
        <v>38.28</v>
      </c>
      <c r="V109">
        <v>0</v>
      </c>
    </row>
    <row r="110" spans="1:22">
      <c r="A110" t="s">
        <v>30</v>
      </c>
      <c r="B110" t="s">
        <v>29</v>
      </c>
      <c r="C110">
        <v>2014</v>
      </c>
      <c r="D110" t="s">
        <v>24</v>
      </c>
      <c r="E110" t="s">
        <v>25</v>
      </c>
      <c r="F110">
        <v>92</v>
      </c>
      <c r="G110">
        <v>43958</v>
      </c>
      <c r="H110">
        <v>29305</v>
      </c>
      <c r="I110">
        <v>73355</v>
      </c>
      <c r="J110">
        <v>0.13</v>
      </c>
      <c r="K110">
        <v>1241</v>
      </c>
      <c r="L110">
        <v>4.9000000000000004</v>
      </c>
      <c r="M110">
        <v>153</v>
      </c>
      <c r="N110">
        <v>1.4330000000000001</v>
      </c>
      <c r="O110">
        <v>0.23599999999999999</v>
      </c>
      <c r="P110">
        <v>40760</v>
      </c>
      <c r="Q110">
        <v>97.8</v>
      </c>
      <c r="R110">
        <v>25.2</v>
      </c>
      <c r="S110">
        <v>2822</v>
      </c>
      <c r="T110">
        <v>62.4</v>
      </c>
      <c r="U110">
        <v>102.99</v>
      </c>
      <c r="V110">
        <v>0</v>
      </c>
    </row>
    <row r="111" spans="1:22">
      <c r="A111" t="s">
        <v>30</v>
      </c>
      <c r="B111" t="s">
        <v>29</v>
      </c>
      <c r="C111">
        <v>2014</v>
      </c>
      <c r="D111" t="s">
        <v>26</v>
      </c>
      <c r="E111" t="s">
        <v>25</v>
      </c>
      <c r="F111">
        <v>1079</v>
      </c>
      <c r="G111">
        <v>262762</v>
      </c>
      <c r="H111">
        <v>35831</v>
      </c>
      <c r="I111">
        <v>299672</v>
      </c>
      <c r="J111">
        <v>0.36</v>
      </c>
      <c r="K111">
        <v>1241</v>
      </c>
      <c r="L111">
        <v>4.9000000000000004</v>
      </c>
      <c r="M111">
        <v>153</v>
      </c>
      <c r="N111">
        <v>1.4330000000000001</v>
      </c>
      <c r="O111">
        <v>0.23599999999999999</v>
      </c>
      <c r="P111">
        <v>40760</v>
      </c>
      <c r="Q111">
        <v>97.8</v>
      </c>
      <c r="R111">
        <v>25.2</v>
      </c>
      <c r="S111">
        <v>2822</v>
      </c>
      <c r="T111">
        <v>62.4</v>
      </c>
      <c r="U111">
        <v>258.47000000000003</v>
      </c>
      <c r="V111">
        <v>0</v>
      </c>
    </row>
    <row r="112" spans="1:22">
      <c r="A112" t="s">
        <v>30</v>
      </c>
      <c r="B112" t="s">
        <v>29</v>
      </c>
      <c r="C112">
        <v>2014</v>
      </c>
      <c r="D112" t="s">
        <v>27</v>
      </c>
      <c r="E112" t="s">
        <v>25</v>
      </c>
      <c r="F112">
        <v>639</v>
      </c>
      <c r="G112">
        <v>111985</v>
      </c>
      <c r="H112">
        <v>9738</v>
      </c>
      <c r="I112">
        <v>122362</v>
      </c>
      <c r="J112">
        <v>0.52</v>
      </c>
      <c r="K112">
        <v>1241</v>
      </c>
      <c r="L112">
        <v>4.9000000000000004</v>
      </c>
      <c r="M112">
        <v>153</v>
      </c>
      <c r="N112">
        <v>1.4330000000000001</v>
      </c>
      <c r="O112">
        <v>0.23599999999999999</v>
      </c>
      <c r="P112">
        <v>40760</v>
      </c>
      <c r="Q112">
        <v>97.8</v>
      </c>
      <c r="R112">
        <v>25.2</v>
      </c>
      <c r="S112">
        <v>2822</v>
      </c>
      <c r="T112">
        <v>62.4</v>
      </c>
      <c r="U112">
        <v>261.02</v>
      </c>
      <c r="V112">
        <v>0</v>
      </c>
    </row>
    <row r="113" spans="1:22">
      <c r="A113" t="s">
        <v>30</v>
      </c>
      <c r="B113" t="s">
        <v>29</v>
      </c>
      <c r="C113">
        <v>2015</v>
      </c>
      <c r="D113" t="s">
        <v>24</v>
      </c>
      <c r="E113" t="s">
        <v>25</v>
      </c>
      <c r="F113">
        <v>161</v>
      </c>
      <c r="G113">
        <v>45037</v>
      </c>
      <c r="H113">
        <v>30024</v>
      </c>
      <c r="I113">
        <v>75222</v>
      </c>
      <c r="J113">
        <v>0.21</v>
      </c>
      <c r="K113">
        <v>2036</v>
      </c>
      <c r="L113">
        <v>5.8</v>
      </c>
      <c r="M113">
        <v>173</v>
      </c>
      <c r="N113">
        <v>1.427</v>
      </c>
      <c r="O113">
        <v>0.24</v>
      </c>
      <c r="P113">
        <v>40432</v>
      </c>
      <c r="Q113">
        <v>97.2</v>
      </c>
      <c r="R113">
        <v>25.1</v>
      </c>
      <c r="S113">
        <v>3577</v>
      </c>
      <c r="T113">
        <v>64.400000000000006</v>
      </c>
      <c r="U113">
        <v>107.58</v>
      </c>
      <c r="V113">
        <v>0</v>
      </c>
    </row>
    <row r="114" spans="1:22">
      <c r="A114" t="s">
        <v>30</v>
      </c>
      <c r="B114" t="s">
        <v>29</v>
      </c>
      <c r="C114">
        <v>2015</v>
      </c>
      <c r="D114" t="s">
        <v>26</v>
      </c>
      <c r="E114" t="s">
        <v>25</v>
      </c>
      <c r="F114">
        <v>1835</v>
      </c>
      <c r="G114">
        <v>263036</v>
      </c>
      <c r="H114">
        <v>35868</v>
      </c>
      <c r="I114">
        <v>300739</v>
      </c>
      <c r="J114">
        <v>0.61</v>
      </c>
      <c r="K114">
        <v>2036</v>
      </c>
      <c r="L114">
        <v>5.8</v>
      </c>
      <c r="M114">
        <v>173</v>
      </c>
      <c r="N114">
        <v>1.427</v>
      </c>
      <c r="O114">
        <v>0.24</v>
      </c>
      <c r="P114">
        <v>40432</v>
      </c>
      <c r="Q114">
        <v>97.2</v>
      </c>
      <c r="R114">
        <v>25.1</v>
      </c>
      <c r="S114">
        <v>3577</v>
      </c>
      <c r="T114">
        <v>64.400000000000006</v>
      </c>
      <c r="U114">
        <v>70.06</v>
      </c>
      <c r="V114">
        <v>0</v>
      </c>
    </row>
    <row r="115" spans="1:22">
      <c r="A115" t="s">
        <v>30</v>
      </c>
      <c r="B115" t="s">
        <v>29</v>
      </c>
      <c r="C115">
        <v>2015</v>
      </c>
      <c r="D115" t="s">
        <v>27</v>
      </c>
      <c r="E115" t="s">
        <v>25</v>
      </c>
      <c r="F115">
        <v>1108</v>
      </c>
      <c r="G115">
        <v>114211</v>
      </c>
      <c r="H115">
        <v>9931</v>
      </c>
      <c r="I115">
        <v>125250</v>
      </c>
      <c r="J115">
        <v>0.88</v>
      </c>
      <c r="K115">
        <v>2036</v>
      </c>
      <c r="L115">
        <v>5.8</v>
      </c>
      <c r="M115">
        <v>173</v>
      </c>
      <c r="N115">
        <v>1.427</v>
      </c>
      <c r="O115">
        <v>0.24</v>
      </c>
      <c r="P115">
        <v>40432</v>
      </c>
      <c r="Q115">
        <v>97.2</v>
      </c>
      <c r="R115">
        <v>25.1</v>
      </c>
      <c r="S115">
        <v>3577</v>
      </c>
      <c r="T115">
        <v>64.400000000000006</v>
      </c>
      <c r="U115">
        <v>73.400000000000006</v>
      </c>
      <c r="V115">
        <v>0</v>
      </c>
    </row>
    <row r="116" spans="1:22">
      <c r="A116" t="s">
        <v>30</v>
      </c>
      <c r="B116" t="s">
        <v>29</v>
      </c>
      <c r="C116">
        <v>2016</v>
      </c>
      <c r="D116" t="s">
        <v>24</v>
      </c>
      <c r="E116" t="s">
        <v>25</v>
      </c>
      <c r="F116">
        <v>307</v>
      </c>
      <c r="G116">
        <v>46430</v>
      </c>
      <c r="H116">
        <v>30954</v>
      </c>
      <c r="I116">
        <v>77691</v>
      </c>
      <c r="J116">
        <v>0.4</v>
      </c>
      <c r="K116">
        <v>3544</v>
      </c>
      <c r="L116">
        <v>7.4</v>
      </c>
      <c r="M116">
        <v>192</v>
      </c>
      <c r="N116">
        <v>1.4470000000000001</v>
      </c>
      <c r="O116">
        <v>0.246</v>
      </c>
      <c r="P116">
        <v>42098</v>
      </c>
      <c r="Q116">
        <v>97.8</v>
      </c>
      <c r="R116">
        <v>24.7</v>
      </c>
      <c r="S116">
        <v>3536</v>
      </c>
      <c r="T116">
        <v>66.3</v>
      </c>
      <c r="U116">
        <v>90.68</v>
      </c>
      <c r="V116">
        <v>0</v>
      </c>
    </row>
    <row r="117" spans="1:22">
      <c r="A117" t="s">
        <v>30</v>
      </c>
      <c r="B117" t="s">
        <v>29</v>
      </c>
      <c r="C117">
        <v>2016</v>
      </c>
      <c r="D117" t="s">
        <v>26</v>
      </c>
      <c r="E117" t="s">
        <v>25</v>
      </c>
      <c r="F117">
        <v>3545</v>
      </c>
      <c r="G117">
        <v>272960</v>
      </c>
      <c r="H117">
        <v>37222</v>
      </c>
      <c r="I117">
        <v>313727</v>
      </c>
      <c r="J117">
        <v>1.1299999999999999</v>
      </c>
      <c r="K117">
        <v>3544</v>
      </c>
      <c r="L117">
        <v>7.4</v>
      </c>
      <c r="M117">
        <v>192</v>
      </c>
      <c r="N117">
        <v>1.4470000000000001</v>
      </c>
      <c r="O117">
        <v>0.246</v>
      </c>
      <c r="P117">
        <v>42098</v>
      </c>
      <c r="Q117">
        <v>97.8</v>
      </c>
      <c r="R117">
        <v>24.7</v>
      </c>
      <c r="S117">
        <v>3536</v>
      </c>
      <c r="T117">
        <v>66.3</v>
      </c>
      <c r="U117">
        <v>93.19</v>
      </c>
      <c r="V117">
        <v>0</v>
      </c>
    </row>
    <row r="118" spans="1:22">
      <c r="A118" t="s">
        <v>30</v>
      </c>
      <c r="B118" t="s">
        <v>29</v>
      </c>
      <c r="C118">
        <v>2016</v>
      </c>
      <c r="D118" t="s">
        <v>27</v>
      </c>
      <c r="E118" t="s">
        <v>25</v>
      </c>
      <c r="F118">
        <v>2143</v>
      </c>
      <c r="G118">
        <v>118364</v>
      </c>
      <c r="H118">
        <v>10292</v>
      </c>
      <c r="I118">
        <v>130799</v>
      </c>
      <c r="J118">
        <v>1.64</v>
      </c>
      <c r="K118">
        <v>3544</v>
      </c>
      <c r="L118">
        <v>7.4</v>
      </c>
      <c r="M118">
        <v>192</v>
      </c>
      <c r="N118">
        <v>1.4470000000000001</v>
      </c>
      <c r="O118">
        <v>0.246</v>
      </c>
      <c r="P118">
        <v>42098</v>
      </c>
      <c r="Q118">
        <v>97.8</v>
      </c>
      <c r="R118">
        <v>24.7</v>
      </c>
      <c r="S118">
        <v>3536</v>
      </c>
      <c r="T118">
        <v>66.3</v>
      </c>
      <c r="U118">
        <v>93.41</v>
      </c>
      <c r="V118">
        <v>0</v>
      </c>
    </row>
    <row r="119" spans="1:22">
      <c r="A119" t="s">
        <v>30</v>
      </c>
      <c r="B119" t="s">
        <v>29</v>
      </c>
      <c r="C119">
        <v>2017</v>
      </c>
      <c r="D119" t="s">
        <v>24</v>
      </c>
      <c r="E119" t="s">
        <v>25</v>
      </c>
      <c r="F119">
        <v>459</v>
      </c>
      <c r="G119">
        <v>49834</v>
      </c>
      <c r="H119">
        <v>33223</v>
      </c>
      <c r="I119">
        <v>83516</v>
      </c>
      <c r="J119">
        <v>0.55000000000000004</v>
      </c>
      <c r="K119">
        <v>4987</v>
      </c>
      <c r="L119">
        <v>8</v>
      </c>
      <c r="M119">
        <v>224</v>
      </c>
      <c r="N119">
        <v>1.4930000000000001</v>
      </c>
      <c r="O119">
        <v>0.254</v>
      </c>
      <c r="P119">
        <v>43789</v>
      </c>
      <c r="Q119">
        <v>97.9</v>
      </c>
      <c r="R119">
        <v>24.5</v>
      </c>
      <c r="S119">
        <v>3486</v>
      </c>
      <c r="T119">
        <v>71.099999999999994</v>
      </c>
      <c r="U119">
        <v>49.51</v>
      </c>
      <c r="V119">
        <v>0</v>
      </c>
    </row>
    <row r="120" spans="1:22">
      <c r="A120" t="s">
        <v>30</v>
      </c>
      <c r="B120" t="s">
        <v>29</v>
      </c>
      <c r="C120">
        <v>2017</v>
      </c>
      <c r="D120" t="s">
        <v>26</v>
      </c>
      <c r="E120" t="s">
        <v>25</v>
      </c>
      <c r="F120">
        <v>5235</v>
      </c>
      <c r="G120">
        <v>288837</v>
      </c>
      <c r="H120">
        <v>39387</v>
      </c>
      <c r="I120">
        <v>333459</v>
      </c>
      <c r="J120">
        <v>1.57</v>
      </c>
      <c r="K120">
        <v>4987</v>
      </c>
      <c r="L120">
        <v>8</v>
      </c>
      <c r="M120">
        <v>224</v>
      </c>
      <c r="N120">
        <v>1.4930000000000001</v>
      </c>
      <c r="O120">
        <v>0.254</v>
      </c>
      <c r="P120">
        <v>43789</v>
      </c>
      <c r="Q120">
        <v>97.9</v>
      </c>
      <c r="R120">
        <v>24.5</v>
      </c>
      <c r="S120">
        <v>3486</v>
      </c>
      <c r="T120">
        <v>71.099999999999994</v>
      </c>
      <c r="U120">
        <v>47.67</v>
      </c>
      <c r="V120">
        <v>0</v>
      </c>
    </row>
    <row r="121" spans="1:22">
      <c r="A121" t="s">
        <v>30</v>
      </c>
      <c r="B121" t="s">
        <v>29</v>
      </c>
      <c r="C121">
        <v>2017</v>
      </c>
      <c r="D121" t="s">
        <v>27</v>
      </c>
      <c r="E121" t="s">
        <v>25</v>
      </c>
      <c r="F121">
        <v>3111</v>
      </c>
      <c r="G121">
        <v>122846</v>
      </c>
      <c r="H121">
        <v>10682</v>
      </c>
      <c r="I121">
        <v>136639</v>
      </c>
      <c r="J121">
        <v>2.2799999999999998</v>
      </c>
      <c r="K121">
        <v>4987</v>
      </c>
      <c r="L121">
        <v>8</v>
      </c>
      <c r="M121">
        <v>224</v>
      </c>
      <c r="N121">
        <v>1.4930000000000001</v>
      </c>
      <c r="O121">
        <v>0.254</v>
      </c>
      <c r="P121">
        <v>43789</v>
      </c>
      <c r="Q121">
        <v>97.9</v>
      </c>
      <c r="R121">
        <v>24.5</v>
      </c>
      <c r="S121">
        <v>3486</v>
      </c>
      <c r="T121">
        <v>71.099999999999994</v>
      </c>
      <c r="U121">
        <v>45.17</v>
      </c>
      <c r="V121">
        <v>0</v>
      </c>
    </row>
    <row r="122" spans="1:22">
      <c r="A122" t="s">
        <v>30</v>
      </c>
      <c r="B122" t="s">
        <v>29</v>
      </c>
      <c r="C122">
        <v>2018</v>
      </c>
      <c r="D122" t="s">
        <v>24</v>
      </c>
      <c r="E122" t="s">
        <v>25</v>
      </c>
      <c r="F122">
        <v>755</v>
      </c>
      <c r="G122">
        <v>48593</v>
      </c>
      <c r="H122">
        <v>32396</v>
      </c>
      <c r="I122">
        <v>81744</v>
      </c>
      <c r="J122">
        <v>0.92</v>
      </c>
      <c r="K122">
        <v>6279</v>
      </c>
      <c r="L122">
        <v>10.1</v>
      </c>
      <c r="M122">
        <v>263</v>
      </c>
      <c r="N122">
        <v>1.52</v>
      </c>
      <c r="O122">
        <v>0.26600000000000001</v>
      </c>
      <c r="P122">
        <v>44627</v>
      </c>
      <c r="Q122">
        <v>98.1</v>
      </c>
      <c r="R122">
        <v>24.1</v>
      </c>
      <c r="S122">
        <v>3543</v>
      </c>
      <c r="T122">
        <v>71.599999999999994</v>
      </c>
      <c r="U122">
        <v>64.489999999999995</v>
      </c>
      <c r="V122">
        <v>0</v>
      </c>
    </row>
    <row r="123" spans="1:22">
      <c r="A123" t="s">
        <v>30</v>
      </c>
      <c r="B123" t="s">
        <v>29</v>
      </c>
      <c r="C123">
        <v>2018</v>
      </c>
      <c r="D123" t="s">
        <v>26</v>
      </c>
      <c r="E123" t="s">
        <v>25</v>
      </c>
      <c r="F123">
        <v>8772</v>
      </c>
      <c r="G123">
        <v>284684</v>
      </c>
      <c r="H123">
        <v>38820</v>
      </c>
      <c r="I123">
        <v>332276</v>
      </c>
      <c r="J123">
        <v>2.64</v>
      </c>
      <c r="K123">
        <v>6279</v>
      </c>
      <c r="L123">
        <v>10.1</v>
      </c>
      <c r="M123">
        <v>263</v>
      </c>
      <c r="N123">
        <v>1.52</v>
      </c>
      <c r="O123">
        <v>0.26600000000000001</v>
      </c>
      <c r="P123">
        <v>44627</v>
      </c>
      <c r="Q123">
        <v>98.1</v>
      </c>
      <c r="R123">
        <v>24.1</v>
      </c>
      <c r="S123">
        <v>3543</v>
      </c>
      <c r="T123">
        <v>71.599999999999994</v>
      </c>
      <c r="U123">
        <v>67.56</v>
      </c>
      <c r="V123">
        <v>0</v>
      </c>
    </row>
    <row r="124" spans="1:22">
      <c r="A124" t="s">
        <v>30</v>
      </c>
      <c r="B124" t="s">
        <v>29</v>
      </c>
      <c r="C124">
        <v>2018</v>
      </c>
      <c r="D124" t="s">
        <v>27</v>
      </c>
      <c r="E124" t="s">
        <v>25</v>
      </c>
      <c r="F124">
        <v>5319</v>
      </c>
      <c r="G124">
        <v>122949</v>
      </c>
      <c r="H124">
        <v>10691</v>
      </c>
      <c r="I124">
        <v>138959</v>
      </c>
      <c r="J124">
        <v>3.83</v>
      </c>
      <c r="K124">
        <v>6279</v>
      </c>
      <c r="L124">
        <v>10.1</v>
      </c>
      <c r="M124">
        <v>263</v>
      </c>
      <c r="N124">
        <v>1.52</v>
      </c>
      <c r="O124">
        <v>0.26600000000000001</v>
      </c>
      <c r="P124">
        <v>44627</v>
      </c>
      <c r="Q124">
        <v>98.1</v>
      </c>
      <c r="R124">
        <v>24.1</v>
      </c>
      <c r="S124">
        <v>3543</v>
      </c>
      <c r="T124">
        <v>71.599999999999994</v>
      </c>
      <c r="U124">
        <v>70.97</v>
      </c>
      <c r="V124">
        <v>0</v>
      </c>
    </row>
    <row r="125" spans="1:22">
      <c r="A125" t="s">
        <v>30</v>
      </c>
      <c r="B125" t="s">
        <v>29</v>
      </c>
      <c r="C125">
        <v>2019</v>
      </c>
      <c r="D125" t="s">
        <v>24</v>
      </c>
      <c r="E125" t="s">
        <v>25</v>
      </c>
      <c r="F125">
        <v>1043</v>
      </c>
      <c r="G125">
        <v>50613</v>
      </c>
      <c r="H125">
        <v>33742</v>
      </c>
      <c r="I125">
        <v>85398</v>
      </c>
      <c r="J125">
        <v>1.22</v>
      </c>
      <c r="K125">
        <v>7817</v>
      </c>
      <c r="L125">
        <v>10.199999999999999</v>
      </c>
      <c r="M125">
        <v>298</v>
      </c>
      <c r="N125">
        <v>1.59</v>
      </c>
      <c r="O125">
        <v>0.27400000000000002</v>
      </c>
      <c r="P125">
        <v>46608</v>
      </c>
      <c r="Q125">
        <v>98.5</v>
      </c>
      <c r="R125">
        <v>22.5</v>
      </c>
      <c r="S125">
        <v>3471</v>
      </c>
      <c r="T125">
        <v>76</v>
      </c>
      <c r="U125">
        <v>38.15</v>
      </c>
      <c r="V125">
        <v>0</v>
      </c>
    </row>
    <row r="126" spans="1:22">
      <c r="A126" t="s">
        <v>30</v>
      </c>
      <c r="B126" t="s">
        <v>29</v>
      </c>
      <c r="C126">
        <v>2019</v>
      </c>
      <c r="D126" t="s">
        <v>26</v>
      </c>
      <c r="E126" t="s">
        <v>25</v>
      </c>
      <c r="F126">
        <v>11748</v>
      </c>
      <c r="G126">
        <v>285886</v>
      </c>
      <c r="H126">
        <v>38984</v>
      </c>
      <c r="I126">
        <v>336618</v>
      </c>
      <c r="J126">
        <v>3.49</v>
      </c>
      <c r="K126">
        <v>7817</v>
      </c>
      <c r="L126">
        <v>10.199999999999999</v>
      </c>
      <c r="M126">
        <v>298</v>
      </c>
      <c r="N126">
        <v>1.59</v>
      </c>
      <c r="O126">
        <v>0.27400000000000002</v>
      </c>
      <c r="P126">
        <v>46608</v>
      </c>
      <c r="Q126">
        <v>98.5</v>
      </c>
      <c r="R126">
        <v>22.5</v>
      </c>
      <c r="S126">
        <v>3471</v>
      </c>
      <c r="T126">
        <v>76</v>
      </c>
      <c r="U126">
        <v>33.93</v>
      </c>
      <c r="V126">
        <v>0</v>
      </c>
    </row>
    <row r="127" spans="1:22">
      <c r="A127" t="s">
        <v>30</v>
      </c>
      <c r="B127" t="s">
        <v>29</v>
      </c>
      <c r="C127">
        <v>2019</v>
      </c>
      <c r="D127" t="s">
        <v>27</v>
      </c>
      <c r="E127" t="s">
        <v>25</v>
      </c>
      <c r="F127">
        <v>7127</v>
      </c>
      <c r="G127">
        <v>123006</v>
      </c>
      <c r="H127">
        <v>10696</v>
      </c>
      <c r="I127">
        <v>140829</v>
      </c>
      <c r="J127">
        <v>5.0599999999999996</v>
      </c>
      <c r="K127">
        <v>7817</v>
      </c>
      <c r="L127">
        <v>10.199999999999999</v>
      </c>
      <c r="M127">
        <v>298</v>
      </c>
      <c r="N127">
        <v>1.59</v>
      </c>
      <c r="O127">
        <v>0.27400000000000002</v>
      </c>
      <c r="P127">
        <v>46608</v>
      </c>
      <c r="Q127">
        <v>98.5</v>
      </c>
      <c r="R127">
        <v>22.5</v>
      </c>
      <c r="S127">
        <v>3471</v>
      </c>
      <c r="T127">
        <v>76</v>
      </c>
      <c r="U127">
        <v>33.99</v>
      </c>
      <c r="V127">
        <v>0</v>
      </c>
    </row>
    <row r="128" spans="1:22">
      <c r="A128" t="s">
        <v>30</v>
      </c>
      <c r="B128" t="s">
        <v>29</v>
      </c>
      <c r="C128">
        <v>2020</v>
      </c>
      <c r="D128" t="s">
        <v>24</v>
      </c>
      <c r="E128" t="s">
        <v>25</v>
      </c>
      <c r="F128">
        <v>2312</v>
      </c>
      <c r="G128">
        <v>37094</v>
      </c>
      <c r="H128">
        <v>24730</v>
      </c>
      <c r="I128">
        <v>64136</v>
      </c>
      <c r="J128">
        <v>3.6</v>
      </c>
      <c r="K128">
        <v>12649</v>
      </c>
      <c r="L128">
        <v>11.9</v>
      </c>
      <c r="M128">
        <v>337</v>
      </c>
      <c r="N128">
        <v>1.7330000000000001</v>
      </c>
      <c r="O128">
        <v>0.29799999999999999</v>
      </c>
      <c r="P128">
        <v>46763</v>
      </c>
      <c r="Q128">
        <v>98.2</v>
      </c>
      <c r="R128">
        <v>21.1</v>
      </c>
      <c r="S128">
        <v>3535</v>
      </c>
      <c r="T128">
        <v>77.8</v>
      </c>
      <c r="U128">
        <v>121.67</v>
      </c>
      <c r="V128">
        <v>0</v>
      </c>
    </row>
    <row r="129" spans="1:22">
      <c r="A129" t="s">
        <v>30</v>
      </c>
      <c r="B129" t="s">
        <v>29</v>
      </c>
      <c r="C129">
        <v>2020</v>
      </c>
      <c r="D129" t="s">
        <v>26</v>
      </c>
      <c r="E129" t="s">
        <v>25</v>
      </c>
      <c r="F129">
        <v>26441</v>
      </c>
      <c r="G129">
        <v>202631</v>
      </c>
      <c r="H129">
        <v>27632</v>
      </c>
      <c r="I129">
        <v>256704</v>
      </c>
      <c r="J129">
        <v>10.3</v>
      </c>
      <c r="K129">
        <v>12649</v>
      </c>
      <c r="L129">
        <v>11.9</v>
      </c>
      <c r="M129">
        <v>337</v>
      </c>
      <c r="N129">
        <v>1.7330000000000001</v>
      </c>
      <c r="O129">
        <v>0.29799999999999999</v>
      </c>
      <c r="P129">
        <v>46763</v>
      </c>
      <c r="Q129">
        <v>98.2</v>
      </c>
      <c r="R129">
        <v>21.1</v>
      </c>
      <c r="S129">
        <v>3535</v>
      </c>
      <c r="T129">
        <v>77.8</v>
      </c>
      <c r="U129">
        <v>125.07</v>
      </c>
      <c r="V129">
        <v>0</v>
      </c>
    </row>
    <row r="130" spans="1:22">
      <c r="A130" t="s">
        <v>30</v>
      </c>
      <c r="B130" t="s">
        <v>29</v>
      </c>
      <c r="C130">
        <v>2020</v>
      </c>
      <c r="D130" t="s">
        <v>27</v>
      </c>
      <c r="E130" t="s">
        <v>25</v>
      </c>
      <c r="F130">
        <v>15953</v>
      </c>
      <c r="G130">
        <v>83592</v>
      </c>
      <c r="H130">
        <v>7269</v>
      </c>
      <c r="I130">
        <v>106814</v>
      </c>
      <c r="J130">
        <v>14.94</v>
      </c>
      <c r="K130">
        <v>12649</v>
      </c>
      <c r="L130">
        <v>11.9</v>
      </c>
      <c r="M130">
        <v>337</v>
      </c>
      <c r="N130">
        <v>1.7330000000000001</v>
      </c>
      <c r="O130">
        <v>0.29799999999999999</v>
      </c>
      <c r="P130">
        <v>46763</v>
      </c>
      <c r="Q130">
        <v>98.2</v>
      </c>
      <c r="R130">
        <v>21.1</v>
      </c>
      <c r="S130">
        <v>3535</v>
      </c>
      <c r="T130">
        <v>77.8</v>
      </c>
      <c r="U130">
        <v>123.84</v>
      </c>
      <c r="V130">
        <v>0</v>
      </c>
    </row>
    <row r="131" spans="1:22">
      <c r="A131" t="s">
        <v>30</v>
      </c>
      <c r="B131" t="s">
        <v>29</v>
      </c>
      <c r="C131">
        <v>2021</v>
      </c>
      <c r="D131" t="s">
        <v>24</v>
      </c>
      <c r="E131" t="s">
        <v>25</v>
      </c>
      <c r="F131">
        <v>4589</v>
      </c>
      <c r="G131">
        <v>34726</v>
      </c>
      <c r="H131">
        <v>23150</v>
      </c>
      <c r="I131">
        <v>62465</v>
      </c>
      <c r="J131">
        <v>7.35</v>
      </c>
      <c r="K131">
        <v>17869</v>
      </c>
      <c r="L131">
        <v>13.3</v>
      </c>
      <c r="M131">
        <v>382</v>
      </c>
      <c r="N131">
        <v>1.893</v>
      </c>
      <c r="O131">
        <v>0.33</v>
      </c>
      <c r="P131">
        <v>47860</v>
      </c>
      <c r="Q131">
        <v>97.6</v>
      </c>
      <c r="R131">
        <v>20.6</v>
      </c>
      <c r="S131">
        <v>3520</v>
      </c>
      <c r="T131">
        <v>80.3</v>
      </c>
      <c r="U131">
        <v>98.49</v>
      </c>
      <c r="V131">
        <v>0</v>
      </c>
    </row>
    <row r="132" spans="1:22">
      <c r="A132" t="s">
        <v>30</v>
      </c>
      <c r="B132" t="s">
        <v>29</v>
      </c>
      <c r="C132">
        <v>2021</v>
      </c>
      <c r="D132" t="s">
        <v>26</v>
      </c>
      <c r="E132" t="s">
        <v>25</v>
      </c>
      <c r="F132">
        <v>52193</v>
      </c>
      <c r="G132">
        <v>172887</v>
      </c>
      <c r="H132">
        <v>23576</v>
      </c>
      <c r="I132">
        <v>248656</v>
      </c>
      <c r="J132">
        <v>20.99</v>
      </c>
      <c r="K132">
        <v>17869</v>
      </c>
      <c r="L132">
        <v>13.3</v>
      </c>
      <c r="M132">
        <v>382</v>
      </c>
      <c r="N132">
        <v>1.893</v>
      </c>
      <c r="O132">
        <v>0.33</v>
      </c>
      <c r="P132">
        <v>47860</v>
      </c>
      <c r="Q132">
        <v>97.6</v>
      </c>
      <c r="R132">
        <v>20.6</v>
      </c>
      <c r="S132">
        <v>3520</v>
      </c>
      <c r="T132">
        <v>80.3</v>
      </c>
      <c r="U132">
        <v>97.39</v>
      </c>
      <c r="V132">
        <v>0</v>
      </c>
    </row>
    <row r="133" spans="1:22">
      <c r="A133" t="s">
        <v>30</v>
      </c>
      <c r="B133" t="s">
        <v>29</v>
      </c>
      <c r="C133">
        <v>2021</v>
      </c>
      <c r="D133" t="s">
        <v>27</v>
      </c>
      <c r="E133" t="s">
        <v>25</v>
      </c>
      <c r="F133">
        <v>31513</v>
      </c>
      <c r="G133">
        <v>66265</v>
      </c>
      <c r="H133">
        <v>5762</v>
      </c>
      <c r="I133">
        <v>103540</v>
      </c>
      <c r="J133">
        <v>30.44</v>
      </c>
      <c r="K133">
        <v>17869</v>
      </c>
      <c r="L133">
        <v>13.3</v>
      </c>
      <c r="M133">
        <v>382</v>
      </c>
      <c r="N133">
        <v>1.893</v>
      </c>
      <c r="O133">
        <v>0.33</v>
      </c>
      <c r="P133">
        <v>47860</v>
      </c>
      <c r="Q133">
        <v>97.6</v>
      </c>
      <c r="R133">
        <v>20.6</v>
      </c>
      <c r="S133">
        <v>3520</v>
      </c>
      <c r="T133">
        <v>80.3</v>
      </c>
      <c r="U133">
        <v>97.54</v>
      </c>
      <c r="V133">
        <v>0</v>
      </c>
    </row>
    <row r="134" spans="1:22">
      <c r="A134" t="s">
        <v>30</v>
      </c>
      <c r="B134" t="s">
        <v>29</v>
      </c>
      <c r="C134">
        <v>2022</v>
      </c>
      <c r="D134" t="s">
        <v>24</v>
      </c>
      <c r="E134" t="s">
        <v>25</v>
      </c>
      <c r="F134">
        <v>4620</v>
      </c>
      <c r="G134">
        <v>32806</v>
      </c>
      <c r="H134">
        <v>21871</v>
      </c>
      <c r="I134">
        <v>59297</v>
      </c>
      <c r="J134">
        <v>7.79</v>
      </c>
      <c r="K134">
        <v>21777</v>
      </c>
      <c r="L134">
        <v>15.6</v>
      </c>
      <c r="M134">
        <v>394</v>
      </c>
      <c r="N134">
        <v>2.0070000000000001</v>
      </c>
      <c r="O134">
        <v>0.35599999999999998</v>
      </c>
      <c r="P134">
        <v>49999</v>
      </c>
      <c r="Q134">
        <v>98.4</v>
      </c>
      <c r="R134">
        <v>20.9</v>
      </c>
      <c r="S134">
        <v>3484</v>
      </c>
      <c r="T134">
        <v>82.8</v>
      </c>
      <c r="U134">
        <v>0.68</v>
      </c>
      <c r="V134">
        <v>0</v>
      </c>
    </row>
    <row r="135" spans="1:22">
      <c r="A135" t="s">
        <v>30</v>
      </c>
      <c r="B135" t="s">
        <v>29</v>
      </c>
      <c r="C135">
        <v>2022</v>
      </c>
      <c r="D135" t="s">
        <v>26</v>
      </c>
      <c r="E135" t="s">
        <v>25</v>
      </c>
      <c r="F135">
        <v>52147</v>
      </c>
      <c r="G135">
        <v>160264</v>
      </c>
      <c r="H135">
        <v>21854</v>
      </c>
      <c r="I135">
        <v>234265</v>
      </c>
      <c r="J135">
        <v>22.26</v>
      </c>
      <c r="K135">
        <v>21777</v>
      </c>
      <c r="L135">
        <v>15.6</v>
      </c>
      <c r="M135">
        <v>394</v>
      </c>
      <c r="N135">
        <v>2.0070000000000001</v>
      </c>
      <c r="O135">
        <v>0.35599999999999998</v>
      </c>
      <c r="P135">
        <v>49999</v>
      </c>
      <c r="Q135">
        <v>98.4</v>
      </c>
      <c r="R135">
        <v>20.9</v>
      </c>
      <c r="S135">
        <v>3484</v>
      </c>
      <c r="T135">
        <v>82.8</v>
      </c>
      <c r="U135">
        <v>-0.09</v>
      </c>
      <c r="V135">
        <v>0</v>
      </c>
    </row>
    <row r="136" spans="1:22">
      <c r="A136" t="s">
        <v>30</v>
      </c>
      <c r="B136" t="s">
        <v>29</v>
      </c>
      <c r="C136">
        <v>2022</v>
      </c>
      <c r="D136" t="s">
        <v>27</v>
      </c>
      <c r="E136" t="s">
        <v>25</v>
      </c>
      <c r="F136">
        <v>30972</v>
      </c>
      <c r="G136">
        <v>59786</v>
      </c>
      <c r="H136">
        <v>5199</v>
      </c>
      <c r="I136">
        <v>95957</v>
      </c>
      <c r="J136">
        <v>32.28</v>
      </c>
      <c r="K136">
        <v>21777</v>
      </c>
      <c r="L136">
        <v>15.6</v>
      </c>
      <c r="M136">
        <v>394</v>
      </c>
      <c r="N136">
        <v>2.0070000000000001</v>
      </c>
      <c r="O136">
        <v>0.35599999999999998</v>
      </c>
      <c r="P136">
        <v>49999</v>
      </c>
      <c r="Q136">
        <v>98.4</v>
      </c>
      <c r="R136">
        <v>20.9</v>
      </c>
      <c r="S136">
        <v>3484</v>
      </c>
      <c r="T136">
        <v>82.8</v>
      </c>
      <c r="U136">
        <v>-1.72</v>
      </c>
      <c r="V136">
        <v>0</v>
      </c>
    </row>
    <row r="137" spans="1:22">
      <c r="A137" t="s">
        <v>30</v>
      </c>
      <c r="B137" t="s">
        <v>29</v>
      </c>
      <c r="C137">
        <v>2023</v>
      </c>
      <c r="D137" t="s">
        <v>24</v>
      </c>
      <c r="E137" t="s">
        <v>25</v>
      </c>
      <c r="F137">
        <v>5218</v>
      </c>
      <c r="G137">
        <v>35843</v>
      </c>
      <c r="H137">
        <v>23896</v>
      </c>
      <c r="I137">
        <v>64957</v>
      </c>
      <c r="J137">
        <v>8.0299999999999994</v>
      </c>
      <c r="K137">
        <v>29142</v>
      </c>
      <c r="L137">
        <v>17.8</v>
      </c>
      <c r="M137">
        <v>423</v>
      </c>
      <c r="N137">
        <v>1.9830000000000001</v>
      </c>
      <c r="O137">
        <v>0.35099999999999998</v>
      </c>
      <c r="P137">
        <v>50951</v>
      </c>
      <c r="Q137">
        <v>98.1</v>
      </c>
      <c r="R137">
        <v>20.9</v>
      </c>
      <c r="S137">
        <v>1753</v>
      </c>
      <c r="T137">
        <v>85.7</v>
      </c>
      <c r="U137">
        <v>12.94</v>
      </c>
      <c r="V137">
        <v>0</v>
      </c>
    </row>
    <row r="138" spans="1:22">
      <c r="A138" t="s">
        <v>30</v>
      </c>
      <c r="B138" t="s">
        <v>29</v>
      </c>
      <c r="C138">
        <v>2023</v>
      </c>
      <c r="D138" t="s">
        <v>26</v>
      </c>
      <c r="E138" t="s">
        <v>25</v>
      </c>
      <c r="F138">
        <v>58836</v>
      </c>
      <c r="G138">
        <v>173825</v>
      </c>
      <c r="H138">
        <v>23703</v>
      </c>
      <c r="I138">
        <v>256364</v>
      </c>
      <c r="J138">
        <v>22.95</v>
      </c>
      <c r="K138">
        <v>29142</v>
      </c>
      <c r="L138">
        <v>17.8</v>
      </c>
      <c r="M138">
        <v>423</v>
      </c>
      <c r="N138">
        <v>1.9830000000000001</v>
      </c>
      <c r="O138">
        <v>0.35099999999999998</v>
      </c>
      <c r="P138">
        <v>50951</v>
      </c>
      <c r="Q138">
        <v>98.1</v>
      </c>
      <c r="R138">
        <v>20.9</v>
      </c>
      <c r="S138">
        <v>1753</v>
      </c>
      <c r="T138">
        <v>85.7</v>
      </c>
      <c r="U138">
        <v>12.83</v>
      </c>
      <c r="V138">
        <v>0</v>
      </c>
    </row>
    <row r="139" spans="1:22">
      <c r="A139" t="s">
        <v>30</v>
      </c>
      <c r="B139" t="s">
        <v>29</v>
      </c>
      <c r="C139">
        <v>2023</v>
      </c>
      <c r="D139" t="s">
        <v>27</v>
      </c>
      <c r="E139" t="s">
        <v>25</v>
      </c>
      <c r="F139">
        <v>35470</v>
      </c>
      <c r="G139">
        <v>65429</v>
      </c>
      <c r="H139">
        <v>5689</v>
      </c>
      <c r="I139">
        <v>106588</v>
      </c>
      <c r="J139">
        <v>33.28</v>
      </c>
      <c r="K139">
        <v>29142</v>
      </c>
      <c r="L139">
        <v>17.8</v>
      </c>
      <c r="M139">
        <v>423</v>
      </c>
      <c r="N139">
        <v>1.9830000000000001</v>
      </c>
      <c r="O139">
        <v>0.35099999999999998</v>
      </c>
      <c r="P139">
        <v>50951</v>
      </c>
      <c r="Q139">
        <v>98.1</v>
      </c>
      <c r="R139">
        <v>20.9</v>
      </c>
      <c r="S139">
        <v>1753</v>
      </c>
      <c r="T139">
        <v>85.7</v>
      </c>
      <c r="U139">
        <v>14.52</v>
      </c>
      <c r="V139">
        <v>0</v>
      </c>
    </row>
    <row r="140" spans="1:22">
      <c r="A140" t="s">
        <v>30</v>
      </c>
      <c r="B140" t="s">
        <v>29</v>
      </c>
      <c r="C140">
        <v>2024</v>
      </c>
      <c r="D140" t="s">
        <v>24</v>
      </c>
      <c r="E140" t="s">
        <v>25</v>
      </c>
      <c r="F140">
        <v>5766</v>
      </c>
      <c r="G140">
        <v>37419</v>
      </c>
      <c r="H140">
        <v>24946</v>
      </c>
      <c r="I140">
        <v>68131</v>
      </c>
      <c r="J140">
        <v>8.4600000000000009</v>
      </c>
      <c r="K140">
        <v>36474</v>
      </c>
      <c r="L140">
        <v>20.9</v>
      </c>
      <c r="M140">
        <v>452</v>
      </c>
      <c r="N140">
        <v>1.93</v>
      </c>
      <c r="O140">
        <v>0.32800000000000001</v>
      </c>
      <c r="P140">
        <v>51956</v>
      </c>
      <c r="Q140">
        <v>98.2</v>
      </c>
      <c r="R140">
        <v>20.100000000000001</v>
      </c>
      <c r="S140">
        <v>0</v>
      </c>
      <c r="T140">
        <v>87.4</v>
      </c>
      <c r="U140">
        <v>10.5</v>
      </c>
      <c r="V140">
        <v>0</v>
      </c>
    </row>
    <row r="141" spans="1:22">
      <c r="A141" t="s">
        <v>30</v>
      </c>
      <c r="B141" t="s">
        <v>29</v>
      </c>
      <c r="C141">
        <v>2024</v>
      </c>
      <c r="D141" t="s">
        <v>26</v>
      </c>
      <c r="E141" t="s">
        <v>25</v>
      </c>
      <c r="F141">
        <v>66415</v>
      </c>
      <c r="G141">
        <v>183264</v>
      </c>
      <c r="H141">
        <v>24991</v>
      </c>
      <c r="I141">
        <v>274670</v>
      </c>
      <c r="J141">
        <v>24.18</v>
      </c>
      <c r="K141">
        <v>36474</v>
      </c>
      <c r="L141">
        <v>20.9</v>
      </c>
      <c r="M141">
        <v>452</v>
      </c>
      <c r="N141">
        <v>1.93</v>
      </c>
      <c r="O141">
        <v>0.32800000000000001</v>
      </c>
      <c r="P141">
        <v>51956</v>
      </c>
      <c r="Q141">
        <v>98.2</v>
      </c>
      <c r="R141">
        <v>20.100000000000001</v>
      </c>
      <c r="S141">
        <v>0</v>
      </c>
      <c r="T141">
        <v>87.4</v>
      </c>
      <c r="U141">
        <v>12.88</v>
      </c>
      <c r="V141">
        <v>0</v>
      </c>
    </row>
    <row r="142" spans="1:22">
      <c r="A142" t="s">
        <v>30</v>
      </c>
      <c r="B142" t="s">
        <v>29</v>
      </c>
      <c r="C142">
        <v>2024</v>
      </c>
      <c r="D142" t="s">
        <v>27</v>
      </c>
      <c r="E142" t="s">
        <v>25</v>
      </c>
      <c r="F142">
        <v>40030</v>
      </c>
      <c r="G142">
        <v>68211</v>
      </c>
      <c r="H142">
        <v>5931</v>
      </c>
      <c r="I142">
        <v>114172</v>
      </c>
      <c r="J142">
        <v>35.06</v>
      </c>
      <c r="K142">
        <v>36474</v>
      </c>
      <c r="L142">
        <v>20.9</v>
      </c>
      <c r="M142">
        <v>452</v>
      </c>
      <c r="N142">
        <v>1.93</v>
      </c>
      <c r="O142">
        <v>0.32800000000000001</v>
      </c>
      <c r="P142">
        <v>51956</v>
      </c>
      <c r="Q142">
        <v>98.2</v>
      </c>
      <c r="R142">
        <v>20.100000000000001</v>
      </c>
      <c r="S142">
        <v>0</v>
      </c>
      <c r="T142">
        <v>87.4</v>
      </c>
      <c r="U142">
        <v>12.86</v>
      </c>
      <c r="V142">
        <v>0</v>
      </c>
    </row>
    <row r="143" spans="1:22">
      <c r="A143" t="s">
        <v>30</v>
      </c>
      <c r="B143" t="s">
        <v>29</v>
      </c>
      <c r="C143">
        <v>2025</v>
      </c>
      <c r="D143" t="s">
        <v>24</v>
      </c>
      <c r="E143" t="s">
        <v>25</v>
      </c>
      <c r="F143">
        <v>6878</v>
      </c>
      <c r="G143">
        <v>37346</v>
      </c>
      <c r="H143">
        <v>24897</v>
      </c>
      <c r="I143">
        <v>69121</v>
      </c>
      <c r="J143">
        <v>9.9499999999999993</v>
      </c>
      <c r="K143">
        <v>41981</v>
      </c>
      <c r="L143">
        <v>21.1</v>
      </c>
      <c r="M143">
        <v>477</v>
      </c>
      <c r="N143">
        <v>1.86</v>
      </c>
      <c r="O143">
        <v>0.30499999999999999</v>
      </c>
      <c r="P143">
        <v>54510</v>
      </c>
      <c r="Q143">
        <v>97.9</v>
      </c>
      <c r="R143">
        <v>19.5</v>
      </c>
      <c r="S143">
        <v>0</v>
      </c>
      <c r="T143">
        <v>89.3</v>
      </c>
      <c r="U143">
        <v>19.29</v>
      </c>
      <c r="V143">
        <v>0</v>
      </c>
    </row>
    <row r="144" spans="1:22">
      <c r="A144" t="s">
        <v>30</v>
      </c>
      <c r="B144" t="s">
        <v>29</v>
      </c>
      <c r="C144">
        <v>2025</v>
      </c>
      <c r="D144" t="s">
        <v>26</v>
      </c>
      <c r="E144" t="s">
        <v>25</v>
      </c>
      <c r="F144">
        <v>76756</v>
      </c>
      <c r="G144">
        <v>170040</v>
      </c>
      <c r="H144">
        <v>23187</v>
      </c>
      <c r="I144">
        <v>269983</v>
      </c>
      <c r="J144">
        <v>28.43</v>
      </c>
      <c r="K144">
        <v>41981</v>
      </c>
      <c r="L144">
        <v>21.1</v>
      </c>
      <c r="M144">
        <v>477</v>
      </c>
      <c r="N144">
        <v>1.86</v>
      </c>
      <c r="O144">
        <v>0.30499999999999999</v>
      </c>
      <c r="P144">
        <v>54510</v>
      </c>
      <c r="Q144">
        <v>97.9</v>
      </c>
      <c r="R144">
        <v>19.5</v>
      </c>
      <c r="S144">
        <v>0</v>
      </c>
      <c r="T144">
        <v>89.3</v>
      </c>
      <c r="U144">
        <v>15.57</v>
      </c>
      <c r="V144">
        <v>0</v>
      </c>
    </row>
    <row r="145" spans="1:22">
      <c r="A145" t="s">
        <v>30</v>
      </c>
      <c r="B145" t="s">
        <v>29</v>
      </c>
      <c r="C145">
        <v>2025</v>
      </c>
      <c r="D145" t="s">
        <v>27</v>
      </c>
      <c r="E145" t="s">
        <v>31</v>
      </c>
      <c r="F145">
        <v>46876</v>
      </c>
      <c r="G145">
        <v>61490</v>
      </c>
      <c r="H145">
        <v>5347</v>
      </c>
      <c r="I145">
        <v>113713</v>
      </c>
      <c r="J145">
        <v>41.22</v>
      </c>
      <c r="K145">
        <v>41981</v>
      </c>
      <c r="L145">
        <v>21.1</v>
      </c>
      <c r="M145">
        <v>477</v>
      </c>
      <c r="N145">
        <v>1.86</v>
      </c>
      <c r="O145">
        <v>0.30499999999999999</v>
      </c>
      <c r="P145">
        <v>54510</v>
      </c>
      <c r="Q145">
        <v>97.9</v>
      </c>
      <c r="R145">
        <v>19.5</v>
      </c>
      <c r="S145">
        <v>0</v>
      </c>
      <c r="T145">
        <v>89.3</v>
      </c>
      <c r="U145">
        <v>17.100000000000001</v>
      </c>
      <c r="V145">
        <v>0</v>
      </c>
    </row>
    <row r="146" spans="1:22">
      <c r="A146" t="s">
        <v>32</v>
      </c>
      <c r="B146" t="s">
        <v>33</v>
      </c>
      <c r="C146">
        <v>2010</v>
      </c>
      <c r="D146" t="s">
        <v>24</v>
      </c>
      <c r="E146" t="s">
        <v>25</v>
      </c>
      <c r="F146">
        <v>5</v>
      </c>
      <c r="G146">
        <v>319187</v>
      </c>
      <c r="H146">
        <v>212794</v>
      </c>
      <c r="I146">
        <v>531986</v>
      </c>
      <c r="J146">
        <v>0</v>
      </c>
      <c r="K146">
        <v>0</v>
      </c>
      <c r="L146">
        <v>0</v>
      </c>
      <c r="M146">
        <v>106</v>
      </c>
      <c r="N146">
        <v>1.28</v>
      </c>
      <c r="O146">
        <v>0.123</v>
      </c>
      <c r="P146">
        <v>11198</v>
      </c>
      <c r="Q146">
        <v>84.3</v>
      </c>
      <c r="R146">
        <v>174.5</v>
      </c>
      <c r="S146">
        <v>0</v>
      </c>
      <c r="T146">
        <v>22.2</v>
      </c>
      <c r="U146">
        <v>0</v>
      </c>
      <c r="V146">
        <v>0</v>
      </c>
    </row>
    <row r="147" spans="1:22">
      <c r="A147" t="s">
        <v>32</v>
      </c>
      <c r="B147" t="s">
        <v>33</v>
      </c>
      <c r="C147">
        <v>2010</v>
      </c>
      <c r="D147" t="s">
        <v>26</v>
      </c>
      <c r="E147" t="s">
        <v>25</v>
      </c>
      <c r="F147">
        <v>15</v>
      </c>
      <c r="G147">
        <v>1842149</v>
      </c>
      <c r="H147">
        <v>251204</v>
      </c>
      <c r="I147">
        <v>2093368</v>
      </c>
      <c r="J147">
        <v>0</v>
      </c>
      <c r="K147">
        <v>0</v>
      </c>
      <c r="L147">
        <v>0</v>
      </c>
      <c r="M147">
        <v>106</v>
      </c>
      <c r="N147">
        <v>1.28</v>
      </c>
      <c r="O147">
        <v>0.123</v>
      </c>
      <c r="P147">
        <v>11198</v>
      </c>
      <c r="Q147">
        <v>84.3</v>
      </c>
      <c r="R147">
        <v>174.5</v>
      </c>
      <c r="S147">
        <v>0</v>
      </c>
      <c r="T147">
        <v>22.2</v>
      </c>
      <c r="U147">
        <v>0</v>
      </c>
      <c r="V147">
        <v>0</v>
      </c>
    </row>
    <row r="148" spans="1:22">
      <c r="A148" t="s">
        <v>32</v>
      </c>
      <c r="B148" t="s">
        <v>33</v>
      </c>
      <c r="C148">
        <v>2010</v>
      </c>
      <c r="D148" t="s">
        <v>27</v>
      </c>
      <c r="E148" t="s">
        <v>25</v>
      </c>
      <c r="F148">
        <v>10</v>
      </c>
      <c r="G148">
        <v>813977</v>
      </c>
      <c r="H148">
        <v>70782</v>
      </c>
      <c r="I148">
        <v>884769</v>
      </c>
      <c r="J148">
        <v>0</v>
      </c>
      <c r="K148">
        <v>0</v>
      </c>
      <c r="L148">
        <v>0</v>
      </c>
      <c r="M148">
        <v>106</v>
      </c>
      <c r="N148">
        <v>1.28</v>
      </c>
      <c r="O148">
        <v>0.123</v>
      </c>
      <c r="P148">
        <v>11198</v>
      </c>
      <c r="Q148">
        <v>84.3</v>
      </c>
      <c r="R148">
        <v>174.5</v>
      </c>
      <c r="S148">
        <v>0</v>
      </c>
      <c r="T148">
        <v>22.2</v>
      </c>
      <c r="U148">
        <v>0</v>
      </c>
      <c r="V148">
        <v>0</v>
      </c>
    </row>
    <row r="149" spans="1:22">
      <c r="A149" t="s">
        <v>32</v>
      </c>
      <c r="B149" t="s">
        <v>33</v>
      </c>
      <c r="C149">
        <v>2011</v>
      </c>
      <c r="D149" t="s">
        <v>24</v>
      </c>
      <c r="E149" t="s">
        <v>25</v>
      </c>
      <c r="F149">
        <v>5</v>
      </c>
      <c r="G149">
        <v>322673</v>
      </c>
      <c r="H149">
        <v>215118</v>
      </c>
      <c r="I149">
        <v>537796</v>
      </c>
      <c r="J149">
        <v>0</v>
      </c>
      <c r="K149">
        <v>21</v>
      </c>
      <c r="L149">
        <v>1</v>
      </c>
      <c r="M149">
        <v>122</v>
      </c>
      <c r="N149">
        <v>1.2130000000000001</v>
      </c>
      <c r="O149">
        <v>0.127</v>
      </c>
      <c r="P149">
        <v>10739</v>
      </c>
      <c r="Q149">
        <v>84.4</v>
      </c>
      <c r="R149">
        <v>180.8</v>
      </c>
      <c r="S149">
        <v>0</v>
      </c>
      <c r="T149">
        <v>22.5</v>
      </c>
      <c r="U149">
        <v>0</v>
      </c>
      <c r="V149">
        <v>0</v>
      </c>
    </row>
    <row r="150" spans="1:22">
      <c r="A150" t="s">
        <v>32</v>
      </c>
      <c r="B150" t="s">
        <v>33</v>
      </c>
      <c r="C150">
        <v>2011</v>
      </c>
      <c r="D150" t="s">
        <v>26</v>
      </c>
      <c r="E150" t="s">
        <v>25</v>
      </c>
      <c r="F150">
        <v>17</v>
      </c>
      <c r="G150">
        <v>1917857</v>
      </c>
      <c r="H150">
        <v>261528</v>
      </c>
      <c r="I150">
        <v>2179402</v>
      </c>
      <c r="J150">
        <v>0</v>
      </c>
      <c r="K150">
        <v>21</v>
      </c>
      <c r="L150">
        <v>1</v>
      </c>
      <c r="M150">
        <v>122</v>
      </c>
      <c r="N150">
        <v>1.2130000000000001</v>
      </c>
      <c r="O150">
        <v>0.127</v>
      </c>
      <c r="P150">
        <v>10739</v>
      </c>
      <c r="Q150">
        <v>84.4</v>
      </c>
      <c r="R150">
        <v>180.8</v>
      </c>
      <c r="S150">
        <v>0</v>
      </c>
      <c r="T150">
        <v>22.5</v>
      </c>
      <c r="U150">
        <v>13.33</v>
      </c>
      <c r="V150">
        <v>0</v>
      </c>
    </row>
    <row r="151" spans="1:22">
      <c r="A151" t="s">
        <v>32</v>
      </c>
      <c r="B151" t="s">
        <v>33</v>
      </c>
      <c r="C151">
        <v>2011</v>
      </c>
      <c r="D151" t="s">
        <v>27</v>
      </c>
      <c r="E151" t="s">
        <v>25</v>
      </c>
      <c r="F151">
        <v>11</v>
      </c>
      <c r="G151">
        <v>834630</v>
      </c>
      <c r="H151">
        <v>72577</v>
      </c>
      <c r="I151">
        <v>907218</v>
      </c>
      <c r="J151">
        <v>0</v>
      </c>
      <c r="K151">
        <v>21</v>
      </c>
      <c r="L151">
        <v>1</v>
      </c>
      <c r="M151">
        <v>122</v>
      </c>
      <c r="N151">
        <v>1.2130000000000001</v>
      </c>
      <c r="O151">
        <v>0.127</v>
      </c>
      <c r="P151">
        <v>10739</v>
      </c>
      <c r="Q151">
        <v>84.4</v>
      </c>
      <c r="R151">
        <v>180.8</v>
      </c>
      <c r="S151">
        <v>0</v>
      </c>
      <c r="T151">
        <v>22.5</v>
      </c>
      <c r="U151">
        <v>10</v>
      </c>
      <c r="V151">
        <v>0</v>
      </c>
    </row>
    <row r="152" spans="1:22">
      <c r="A152" t="s">
        <v>32</v>
      </c>
      <c r="B152" t="s">
        <v>33</v>
      </c>
      <c r="C152">
        <v>2012</v>
      </c>
      <c r="D152" t="s">
        <v>24</v>
      </c>
      <c r="E152" t="s">
        <v>25</v>
      </c>
      <c r="F152">
        <v>5</v>
      </c>
      <c r="G152">
        <v>333101</v>
      </c>
      <c r="H152">
        <v>222071</v>
      </c>
      <c r="I152">
        <v>555177</v>
      </c>
      <c r="J152">
        <v>0</v>
      </c>
      <c r="K152">
        <v>39</v>
      </c>
      <c r="L152">
        <v>1.8</v>
      </c>
      <c r="M152">
        <v>136</v>
      </c>
      <c r="N152">
        <v>1.147</v>
      </c>
      <c r="O152">
        <v>0.129</v>
      </c>
      <c r="P152">
        <v>10127</v>
      </c>
      <c r="Q152">
        <v>84.8</v>
      </c>
      <c r="R152">
        <v>186.5</v>
      </c>
      <c r="S152">
        <v>0</v>
      </c>
      <c r="T152">
        <v>24.7</v>
      </c>
      <c r="U152">
        <v>0</v>
      </c>
      <c r="V152">
        <v>0</v>
      </c>
    </row>
    <row r="153" spans="1:22">
      <c r="A153" t="s">
        <v>32</v>
      </c>
      <c r="B153" t="s">
        <v>33</v>
      </c>
      <c r="C153">
        <v>2012</v>
      </c>
      <c r="D153" t="s">
        <v>26</v>
      </c>
      <c r="E153" t="s">
        <v>25</v>
      </c>
      <c r="F153">
        <v>42</v>
      </c>
      <c r="G153">
        <v>1944648</v>
      </c>
      <c r="H153">
        <v>265185</v>
      </c>
      <c r="I153">
        <v>2209875</v>
      </c>
      <c r="J153">
        <v>0</v>
      </c>
      <c r="K153">
        <v>39</v>
      </c>
      <c r="L153">
        <v>1.8</v>
      </c>
      <c r="M153">
        <v>136</v>
      </c>
      <c r="N153">
        <v>1.147</v>
      </c>
      <c r="O153">
        <v>0.129</v>
      </c>
      <c r="P153">
        <v>10127</v>
      </c>
      <c r="Q153">
        <v>84.8</v>
      </c>
      <c r="R153">
        <v>186.5</v>
      </c>
      <c r="S153">
        <v>0</v>
      </c>
      <c r="T153">
        <v>24.7</v>
      </c>
      <c r="U153">
        <v>67.33</v>
      </c>
      <c r="V153">
        <v>0</v>
      </c>
    </row>
    <row r="154" spans="1:22">
      <c r="A154" t="s">
        <v>32</v>
      </c>
      <c r="B154" t="s">
        <v>33</v>
      </c>
      <c r="C154">
        <v>2012</v>
      </c>
      <c r="D154" t="s">
        <v>27</v>
      </c>
      <c r="E154" t="s">
        <v>25</v>
      </c>
      <c r="F154">
        <v>21</v>
      </c>
      <c r="G154">
        <v>851497</v>
      </c>
      <c r="H154">
        <v>74045</v>
      </c>
      <c r="I154">
        <v>925563</v>
      </c>
      <c r="J154">
        <v>0</v>
      </c>
      <c r="K154">
        <v>39</v>
      </c>
      <c r="L154">
        <v>1.8</v>
      </c>
      <c r="M154">
        <v>136</v>
      </c>
      <c r="N154">
        <v>1.147</v>
      </c>
      <c r="O154">
        <v>0.129</v>
      </c>
      <c r="P154">
        <v>10127</v>
      </c>
      <c r="Q154">
        <v>84.8</v>
      </c>
      <c r="R154">
        <v>186.5</v>
      </c>
      <c r="S154">
        <v>0</v>
      </c>
      <c r="T154">
        <v>24.7</v>
      </c>
      <c r="U154">
        <v>44.91</v>
      </c>
      <c r="V154">
        <v>0</v>
      </c>
    </row>
    <row r="155" spans="1:22">
      <c r="A155" t="s">
        <v>32</v>
      </c>
      <c r="B155" t="s">
        <v>33</v>
      </c>
      <c r="C155">
        <v>2013</v>
      </c>
      <c r="D155" t="s">
        <v>24</v>
      </c>
      <c r="E155" t="s">
        <v>25</v>
      </c>
      <c r="F155">
        <v>7</v>
      </c>
      <c r="G155">
        <v>342112</v>
      </c>
      <c r="H155">
        <v>228079</v>
      </c>
      <c r="I155">
        <v>570198</v>
      </c>
      <c r="J155">
        <v>0</v>
      </c>
      <c r="K155">
        <v>58</v>
      </c>
      <c r="L155">
        <v>2.9</v>
      </c>
      <c r="M155">
        <v>135</v>
      </c>
      <c r="N155">
        <v>1.1100000000000001</v>
      </c>
      <c r="O155">
        <v>0.13300000000000001</v>
      </c>
      <c r="P155">
        <v>9771</v>
      </c>
      <c r="Q155">
        <v>84.6</v>
      </c>
      <c r="R155">
        <v>190.3</v>
      </c>
      <c r="S155">
        <v>0</v>
      </c>
      <c r="T155">
        <v>24.5</v>
      </c>
      <c r="U155">
        <v>11.87</v>
      </c>
      <c r="V155">
        <v>0</v>
      </c>
    </row>
    <row r="156" spans="1:22">
      <c r="A156" t="s">
        <v>32</v>
      </c>
      <c r="B156" t="s">
        <v>33</v>
      </c>
      <c r="C156">
        <v>2013</v>
      </c>
      <c r="D156" t="s">
        <v>26</v>
      </c>
      <c r="E156" t="s">
        <v>25</v>
      </c>
      <c r="F156">
        <v>88</v>
      </c>
      <c r="G156">
        <v>1978022</v>
      </c>
      <c r="H156">
        <v>269742</v>
      </c>
      <c r="I156">
        <v>2247852</v>
      </c>
      <c r="J156">
        <v>0</v>
      </c>
      <c r="K156">
        <v>58</v>
      </c>
      <c r="L156">
        <v>2.9</v>
      </c>
      <c r="M156">
        <v>135</v>
      </c>
      <c r="N156">
        <v>1.1100000000000001</v>
      </c>
      <c r="O156">
        <v>0.13300000000000001</v>
      </c>
      <c r="P156">
        <v>9771</v>
      </c>
      <c r="Q156">
        <v>84.6</v>
      </c>
      <c r="R156">
        <v>190.3</v>
      </c>
      <c r="S156">
        <v>0</v>
      </c>
      <c r="T156">
        <v>24.5</v>
      </c>
      <c r="U156">
        <v>80.36</v>
      </c>
      <c r="V156">
        <v>0</v>
      </c>
    </row>
    <row r="157" spans="1:22">
      <c r="A157" t="s">
        <v>32</v>
      </c>
      <c r="B157" t="s">
        <v>33</v>
      </c>
      <c r="C157">
        <v>2013</v>
      </c>
      <c r="D157" t="s">
        <v>27</v>
      </c>
      <c r="E157" t="s">
        <v>25</v>
      </c>
      <c r="F157">
        <v>48</v>
      </c>
      <c r="G157">
        <v>874267</v>
      </c>
      <c r="H157">
        <v>76027</v>
      </c>
      <c r="I157">
        <v>950342</v>
      </c>
      <c r="J157">
        <v>0.01</v>
      </c>
      <c r="K157">
        <v>58</v>
      </c>
      <c r="L157">
        <v>2.9</v>
      </c>
      <c r="M157">
        <v>135</v>
      </c>
      <c r="N157">
        <v>1.1100000000000001</v>
      </c>
      <c r="O157">
        <v>0.13300000000000001</v>
      </c>
      <c r="P157">
        <v>9771</v>
      </c>
      <c r="Q157">
        <v>84.6</v>
      </c>
      <c r="R157">
        <v>190.3</v>
      </c>
      <c r="S157">
        <v>0</v>
      </c>
      <c r="T157">
        <v>24.5</v>
      </c>
      <c r="U157">
        <v>68.69</v>
      </c>
      <c r="V157">
        <v>0</v>
      </c>
    </row>
    <row r="158" spans="1:22">
      <c r="A158" t="s">
        <v>32</v>
      </c>
      <c r="B158" t="s">
        <v>33</v>
      </c>
      <c r="C158">
        <v>2014</v>
      </c>
      <c r="D158" t="s">
        <v>24</v>
      </c>
      <c r="E158" t="s">
        <v>25</v>
      </c>
      <c r="F158">
        <v>17</v>
      </c>
      <c r="G158">
        <v>294781</v>
      </c>
      <c r="H158">
        <v>196520</v>
      </c>
      <c r="I158">
        <v>491318</v>
      </c>
      <c r="J158">
        <v>0</v>
      </c>
      <c r="K158">
        <v>82</v>
      </c>
      <c r="L158">
        <v>4.0999999999999996</v>
      </c>
      <c r="M158">
        <v>147</v>
      </c>
      <c r="N158">
        <v>1.0669999999999999</v>
      </c>
      <c r="O158">
        <v>0.13600000000000001</v>
      </c>
      <c r="P158">
        <v>9341</v>
      </c>
      <c r="Q158">
        <v>84.6</v>
      </c>
      <c r="R158">
        <v>194.4</v>
      </c>
      <c r="S158">
        <v>0</v>
      </c>
      <c r="T158">
        <v>27.2</v>
      </c>
      <c r="U158">
        <v>50.37</v>
      </c>
      <c r="V158">
        <v>0</v>
      </c>
    </row>
    <row r="159" spans="1:22">
      <c r="A159" t="s">
        <v>32</v>
      </c>
      <c r="B159" t="s">
        <v>33</v>
      </c>
      <c r="C159">
        <v>2014</v>
      </c>
      <c r="D159" t="s">
        <v>26</v>
      </c>
      <c r="E159" t="s">
        <v>25</v>
      </c>
      <c r="F159">
        <v>202</v>
      </c>
      <c r="G159">
        <v>1775725</v>
      </c>
      <c r="H159">
        <v>242144</v>
      </c>
      <c r="I159">
        <v>2018071</v>
      </c>
      <c r="J159">
        <v>0.01</v>
      </c>
      <c r="K159">
        <v>82</v>
      </c>
      <c r="L159">
        <v>4.0999999999999996</v>
      </c>
      <c r="M159">
        <v>147</v>
      </c>
      <c r="N159">
        <v>1.0669999999999999</v>
      </c>
      <c r="O159">
        <v>0.13600000000000001</v>
      </c>
      <c r="P159">
        <v>9341</v>
      </c>
      <c r="Q159">
        <v>84.6</v>
      </c>
      <c r="R159">
        <v>194.4</v>
      </c>
      <c r="S159">
        <v>0</v>
      </c>
      <c r="T159">
        <v>27.2</v>
      </c>
      <c r="U159">
        <v>128.19</v>
      </c>
      <c r="V159">
        <v>0</v>
      </c>
    </row>
    <row r="160" spans="1:22">
      <c r="A160" t="s">
        <v>32</v>
      </c>
      <c r="B160" t="s">
        <v>33</v>
      </c>
      <c r="C160">
        <v>2014</v>
      </c>
      <c r="D160" t="s">
        <v>27</v>
      </c>
      <c r="E160" t="s">
        <v>25</v>
      </c>
      <c r="F160">
        <v>118</v>
      </c>
      <c r="G160">
        <v>749039</v>
      </c>
      <c r="H160">
        <v>65134</v>
      </c>
      <c r="I160">
        <v>814291</v>
      </c>
      <c r="J160">
        <v>0.01</v>
      </c>
      <c r="K160">
        <v>82</v>
      </c>
      <c r="L160">
        <v>4.0999999999999996</v>
      </c>
      <c r="M160">
        <v>147</v>
      </c>
      <c r="N160">
        <v>1.0669999999999999</v>
      </c>
      <c r="O160">
        <v>0.13600000000000001</v>
      </c>
      <c r="P160">
        <v>9341</v>
      </c>
      <c r="Q160">
        <v>84.6</v>
      </c>
      <c r="R160">
        <v>194.4</v>
      </c>
      <c r="S160">
        <v>0</v>
      </c>
      <c r="T160">
        <v>27.2</v>
      </c>
      <c r="U160">
        <v>120.54</v>
      </c>
      <c r="V160">
        <v>0</v>
      </c>
    </row>
    <row r="161" spans="1:22">
      <c r="A161" t="s">
        <v>32</v>
      </c>
      <c r="B161" t="s">
        <v>33</v>
      </c>
      <c r="C161">
        <v>2015</v>
      </c>
      <c r="D161" t="s">
        <v>24</v>
      </c>
      <c r="E161" t="s">
        <v>25</v>
      </c>
      <c r="F161">
        <v>28</v>
      </c>
      <c r="G161">
        <v>236048</v>
      </c>
      <c r="H161">
        <v>157366</v>
      </c>
      <c r="I161">
        <v>393442</v>
      </c>
      <c r="J161">
        <v>0.01</v>
      </c>
      <c r="K161">
        <v>103</v>
      </c>
      <c r="L161">
        <v>4.9000000000000004</v>
      </c>
      <c r="M161">
        <v>160</v>
      </c>
      <c r="N161">
        <v>1.06</v>
      </c>
      <c r="O161">
        <v>0.13700000000000001</v>
      </c>
      <c r="P161">
        <v>8745</v>
      </c>
      <c r="Q161">
        <v>84.7</v>
      </c>
      <c r="R161">
        <v>196</v>
      </c>
      <c r="S161">
        <v>0</v>
      </c>
      <c r="T161">
        <v>28.8</v>
      </c>
      <c r="U161">
        <v>77.58</v>
      </c>
      <c r="V161">
        <v>0</v>
      </c>
    </row>
    <row r="162" spans="1:22">
      <c r="A162" t="s">
        <v>32</v>
      </c>
      <c r="B162" t="s">
        <v>33</v>
      </c>
      <c r="C162">
        <v>2015</v>
      </c>
      <c r="D162" t="s">
        <v>26</v>
      </c>
      <c r="E162" t="s">
        <v>25</v>
      </c>
      <c r="F162">
        <v>314</v>
      </c>
      <c r="G162">
        <v>1383162</v>
      </c>
      <c r="H162">
        <v>188613</v>
      </c>
      <c r="I162">
        <v>1572089</v>
      </c>
      <c r="J162">
        <v>0.02</v>
      </c>
      <c r="K162">
        <v>103</v>
      </c>
      <c r="L162">
        <v>4.9000000000000004</v>
      </c>
      <c r="M162">
        <v>160</v>
      </c>
      <c r="N162">
        <v>1.06</v>
      </c>
      <c r="O162">
        <v>0.13700000000000001</v>
      </c>
      <c r="P162">
        <v>8745</v>
      </c>
      <c r="Q162">
        <v>84.7</v>
      </c>
      <c r="R162">
        <v>196</v>
      </c>
      <c r="S162">
        <v>0</v>
      </c>
      <c r="T162">
        <v>28.8</v>
      </c>
      <c r="U162">
        <v>55.45</v>
      </c>
      <c r="V162">
        <v>0</v>
      </c>
    </row>
    <row r="163" spans="1:22">
      <c r="A163" t="s">
        <v>32</v>
      </c>
      <c r="B163" t="s">
        <v>33</v>
      </c>
      <c r="C163">
        <v>2015</v>
      </c>
      <c r="D163" t="s">
        <v>27</v>
      </c>
      <c r="E163" t="s">
        <v>25</v>
      </c>
      <c r="F163">
        <v>188</v>
      </c>
      <c r="G163">
        <v>596673</v>
      </c>
      <c r="H163">
        <v>51885</v>
      </c>
      <c r="I163">
        <v>648746</v>
      </c>
      <c r="J163">
        <v>0.03</v>
      </c>
      <c r="K163">
        <v>103</v>
      </c>
      <c r="L163">
        <v>4.9000000000000004</v>
      </c>
      <c r="M163">
        <v>160</v>
      </c>
      <c r="N163">
        <v>1.06</v>
      </c>
      <c r="O163">
        <v>0.13700000000000001</v>
      </c>
      <c r="P163">
        <v>8745</v>
      </c>
      <c r="Q163">
        <v>84.7</v>
      </c>
      <c r="R163">
        <v>196</v>
      </c>
      <c r="S163">
        <v>0</v>
      </c>
      <c r="T163">
        <v>28.8</v>
      </c>
      <c r="U163">
        <v>59.32</v>
      </c>
      <c r="V163">
        <v>0</v>
      </c>
    </row>
    <row r="164" spans="1:22">
      <c r="A164" t="s">
        <v>32</v>
      </c>
      <c r="B164" t="s">
        <v>33</v>
      </c>
      <c r="C164">
        <v>2016</v>
      </c>
      <c r="D164" t="s">
        <v>24</v>
      </c>
      <c r="E164" t="s">
        <v>25</v>
      </c>
      <c r="F164">
        <v>38</v>
      </c>
      <c r="G164">
        <v>218858</v>
      </c>
      <c r="H164">
        <v>145905</v>
      </c>
      <c r="I164">
        <v>364801</v>
      </c>
      <c r="J164">
        <v>0.01</v>
      </c>
      <c r="K164">
        <v>158</v>
      </c>
      <c r="L164">
        <v>6.5</v>
      </c>
      <c r="M164">
        <v>186</v>
      </c>
      <c r="N164">
        <v>1.05</v>
      </c>
      <c r="O164">
        <v>0.13400000000000001</v>
      </c>
      <c r="P164">
        <v>8965</v>
      </c>
      <c r="Q164">
        <v>85.3</v>
      </c>
      <c r="R164">
        <v>196.7</v>
      </c>
      <c r="S164">
        <v>0</v>
      </c>
      <c r="T164">
        <v>29.4</v>
      </c>
      <c r="U164">
        <v>75.75</v>
      </c>
      <c r="V164">
        <v>0</v>
      </c>
    </row>
    <row r="165" spans="1:22">
      <c r="A165" t="s">
        <v>32</v>
      </c>
      <c r="B165" t="s">
        <v>33</v>
      </c>
      <c r="C165">
        <v>2016</v>
      </c>
      <c r="D165" t="s">
        <v>26</v>
      </c>
      <c r="E165" t="s">
        <v>25</v>
      </c>
      <c r="F165">
        <v>436</v>
      </c>
      <c r="G165">
        <v>1279628</v>
      </c>
      <c r="H165">
        <v>174495</v>
      </c>
      <c r="I165">
        <v>1454559</v>
      </c>
      <c r="J165">
        <v>0.03</v>
      </c>
      <c r="K165">
        <v>158</v>
      </c>
      <c r="L165">
        <v>6.5</v>
      </c>
      <c r="M165">
        <v>186</v>
      </c>
      <c r="N165">
        <v>1.05</v>
      </c>
      <c r="O165">
        <v>0.13400000000000001</v>
      </c>
      <c r="P165">
        <v>8965</v>
      </c>
      <c r="Q165">
        <v>85.3</v>
      </c>
      <c r="R165">
        <v>196.7</v>
      </c>
      <c r="S165">
        <v>0</v>
      </c>
      <c r="T165">
        <v>29.4</v>
      </c>
      <c r="U165">
        <v>38.85</v>
      </c>
      <c r="V165">
        <v>0</v>
      </c>
    </row>
    <row r="166" spans="1:22">
      <c r="A166" t="s">
        <v>32</v>
      </c>
      <c r="B166" t="s">
        <v>33</v>
      </c>
      <c r="C166">
        <v>2016</v>
      </c>
      <c r="D166" t="s">
        <v>27</v>
      </c>
      <c r="E166" t="s">
        <v>25</v>
      </c>
      <c r="F166">
        <v>263</v>
      </c>
      <c r="G166">
        <v>555950</v>
      </c>
      <c r="H166">
        <v>48343</v>
      </c>
      <c r="I166">
        <v>604556</v>
      </c>
      <c r="J166">
        <v>0.04</v>
      </c>
      <c r="K166">
        <v>158</v>
      </c>
      <c r="L166">
        <v>6.5</v>
      </c>
      <c r="M166">
        <v>186</v>
      </c>
      <c r="N166">
        <v>1.05</v>
      </c>
      <c r="O166">
        <v>0.13400000000000001</v>
      </c>
      <c r="P166">
        <v>8965</v>
      </c>
      <c r="Q166">
        <v>85.3</v>
      </c>
      <c r="R166">
        <v>196.7</v>
      </c>
      <c r="S166">
        <v>0</v>
      </c>
      <c r="T166">
        <v>29.4</v>
      </c>
      <c r="U166">
        <v>39.89</v>
      </c>
      <c r="V166">
        <v>0</v>
      </c>
    </row>
    <row r="167" spans="1:22">
      <c r="A167" t="s">
        <v>32</v>
      </c>
      <c r="B167" t="s">
        <v>33</v>
      </c>
      <c r="C167">
        <v>2017</v>
      </c>
      <c r="D167" t="s">
        <v>24</v>
      </c>
      <c r="E167" t="s">
        <v>25</v>
      </c>
      <c r="F167">
        <v>47</v>
      </c>
      <c r="G167">
        <v>200788</v>
      </c>
      <c r="H167">
        <v>133859</v>
      </c>
      <c r="I167">
        <v>334694</v>
      </c>
      <c r="J167">
        <v>0.01</v>
      </c>
      <c r="K167">
        <v>234</v>
      </c>
      <c r="L167">
        <v>6.8</v>
      </c>
      <c r="M167">
        <v>207</v>
      </c>
      <c r="N167">
        <v>1.0669999999999999</v>
      </c>
      <c r="O167">
        <v>0.128</v>
      </c>
      <c r="P167">
        <v>8722</v>
      </c>
      <c r="Q167">
        <v>86.3</v>
      </c>
      <c r="R167">
        <v>198.6</v>
      </c>
      <c r="S167">
        <v>0</v>
      </c>
      <c r="T167">
        <v>33.9</v>
      </c>
      <c r="U167">
        <v>40.35</v>
      </c>
      <c r="V167">
        <v>0</v>
      </c>
    </row>
    <row r="168" spans="1:22">
      <c r="A168" t="s">
        <v>32</v>
      </c>
      <c r="B168" t="s">
        <v>33</v>
      </c>
      <c r="C168">
        <v>2017</v>
      </c>
      <c r="D168" t="s">
        <v>26</v>
      </c>
      <c r="E168" t="s">
        <v>25</v>
      </c>
      <c r="F168">
        <v>534</v>
      </c>
      <c r="G168">
        <v>1174606</v>
      </c>
      <c r="H168">
        <v>160173</v>
      </c>
      <c r="I168">
        <v>1335313</v>
      </c>
      <c r="J168">
        <v>0.04</v>
      </c>
      <c r="K168">
        <v>234</v>
      </c>
      <c r="L168">
        <v>6.8</v>
      </c>
      <c r="M168">
        <v>207</v>
      </c>
      <c r="N168">
        <v>1.0669999999999999</v>
      </c>
      <c r="O168">
        <v>0.128</v>
      </c>
      <c r="P168">
        <v>8722</v>
      </c>
      <c r="Q168">
        <v>86.3</v>
      </c>
      <c r="R168">
        <v>198.6</v>
      </c>
      <c r="S168">
        <v>0</v>
      </c>
      <c r="T168">
        <v>33.9</v>
      </c>
      <c r="U168">
        <v>22.48</v>
      </c>
      <c r="V168">
        <v>0</v>
      </c>
    </row>
    <row r="169" spans="1:22">
      <c r="A169" t="s">
        <v>32</v>
      </c>
      <c r="B169" t="s">
        <v>33</v>
      </c>
      <c r="C169">
        <v>2017</v>
      </c>
      <c r="D169" t="s">
        <v>27</v>
      </c>
      <c r="E169" t="s">
        <v>25</v>
      </c>
      <c r="F169">
        <v>331</v>
      </c>
      <c r="G169">
        <v>524885</v>
      </c>
      <c r="H169">
        <v>45642</v>
      </c>
      <c r="I169">
        <v>570858</v>
      </c>
      <c r="J169">
        <v>0.06</v>
      </c>
      <c r="K169">
        <v>234</v>
      </c>
      <c r="L169">
        <v>6.8</v>
      </c>
      <c r="M169">
        <v>207</v>
      </c>
      <c r="N169">
        <v>1.0669999999999999</v>
      </c>
      <c r="O169">
        <v>0.128</v>
      </c>
      <c r="P169">
        <v>8722</v>
      </c>
      <c r="Q169">
        <v>86.3</v>
      </c>
      <c r="R169">
        <v>198.6</v>
      </c>
      <c r="S169">
        <v>0</v>
      </c>
      <c r="T169">
        <v>33.9</v>
      </c>
      <c r="U169">
        <v>25.86</v>
      </c>
      <c r="V169">
        <v>0</v>
      </c>
    </row>
    <row r="170" spans="1:22">
      <c r="A170" t="s">
        <v>32</v>
      </c>
      <c r="B170" t="s">
        <v>33</v>
      </c>
      <c r="C170">
        <v>2018</v>
      </c>
      <c r="D170" t="s">
        <v>24</v>
      </c>
      <c r="E170" t="s">
        <v>25</v>
      </c>
      <c r="F170">
        <v>79</v>
      </c>
      <c r="G170">
        <v>226414</v>
      </c>
      <c r="H170">
        <v>150943</v>
      </c>
      <c r="I170">
        <v>377436</v>
      </c>
      <c r="J170">
        <v>0.02</v>
      </c>
      <c r="K170">
        <v>309</v>
      </c>
      <c r="L170">
        <v>8.9</v>
      </c>
      <c r="M170">
        <v>243</v>
      </c>
      <c r="N170">
        <v>1.083</v>
      </c>
      <c r="O170">
        <v>0.123</v>
      </c>
      <c r="P170">
        <v>8712</v>
      </c>
      <c r="Q170">
        <v>86.1</v>
      </c>
      <c r="R170">
        <v>202.9</v>
      </c>
      <c r="S170">
        <v>0</v>
      </c>
      <c r="T170">
        <v>33.6</v>
      </c>
      <c r="U170">
        <v>41.3</v>
      </c>
      <c r="V170">
        <v>0</v>
      </c>
    </row>
    <row r="171" spans="1:22">
      <c r="A171" t="s">
        <v>32</v>
      </c>
      <c r="B171" t="s">
        <v>33</v>
      </c>
      <c r="C171">
        <v>2018</v>
      </c>
      <c r="D171" t="s">
        <v>26</v>
      </c>
      <c r="E171" t="s">
        <v>25</v>
      </c>
      <c r="F171">
        <v>926</v>
      </c>
      <c r="G171">
        <v>1356860</v>
      </c>
      <c r="H171">
        <v>185026</v>
      </c>
      <c r="I171">
        <v>1542812</v>
      </c>
      <c r="J171">
        <v>0.06</v>
      </c>
      <c r="K171">
        <v>309</v>
      </c>
      <c r="L171">
        <v>8.9</v>
      </c>
      <c r="M171">
        <v>243</v>
      </c>
      <c r="N171">
        <v>1.083</v>
      </c>
      <c r="O171">
        <v>0.123</v>
      </c>
      <c r="P171">
        <v>8712</v>
      </c>
      <c r="Q171">
        <v>86.1</v>
      </c>
      <c r="R171">
        <v>202.9</v>
      </c>
      <c r="S171">
        <v>0</v>
      </c>
      <c r="T171">
        <v>33.6</v>
      </c>
      <c r="U171">
        <v>73.41</v>
      </c>
      <c r="V171">
        <v>0</v>
      </c>
    </row>
    <row r="172" spans="1:22">
      <c r="A172" t="s">
        <v>32</v>
      </c>
      <c r="B172" t="s">
        <v>33</v>
      </c>
      <c r="C172">
        <v>2018</v>
      </c>
      <c r="D172" t="s">
        <v>27</v>
      </c>
      <c r="E172" t="s">
        <v>25</v>
      </c>
      <c r="F172">
        <v>554</v>
      </c>
      <c r="G172">
        <v>584907</v>
      </c>
      <c r="H172">
        <v>50861</v>
      </c>
      <c r="I172">
        <v>636322</v>
      </c>
      <c r="J172">
        <v>0.09</v>
      </c>
      <c r="K172">
        <v>309</v>
      </c>
      <c r="L172">
        <v>8.9</v>
      </c>
      <c r="M172">
        <v>243</v>
      </c>
      <c r="N172">
        <v>1.083</v>
      </c>
      <c r="O172">
        <v>0.123</v>
      </c>
      <c r="P172">
        <v>8712</v>
      </c>
      <c r="Q172">
        <v>86.1</v>
      </c>
      <c r="R172">
        <v>202.9</v>
      </c>
      <c r="S172">
        <v>0</v>
      </c>
      <c r="T172">
        <v>33.6</v>
      </c>
      <c r="U172">
        <v>67.37</v>
      </c>
      <c r="V172">
        <v>0</v>
      </c>
    </row>
    <row r="173" spans="1:22">
      <c r="A173" t="s">
        <v>32</v>
      </c>
      <c r="B173" t="s">
        <v>33</v>
      </c>
      <c r="C173">
        <v>2019</v>
      </c>
      <c r="D173" t="s">
        <v>24</v>
      </c>
      <c r="E173" t="s">
        <v>25</v>
      </c>
      <c r="F173">
        <v>116</v>
      </c>
      <c r="G173">
        <v>248191</v>
      </c>
      <c r="H173">
        <v>165461</v>
      </c>
      <c r="I173">
        <v>413768</v>
      </c>
      <c r="J173">
        <v>0.03</v>
      </c>
      <c r="K173">
        <v>615</v>
      </c>
      <c r="L173">
        <v>9.3000000000000007</v>
      </c>
      <c r="M173">
        <v>288</v>
      </c>
      <c r="N173">
        <v>1.1599999999999999</v>
      </c>
      <c r="O173">
        <v>0.11700000000000001</v>
      </c>
      <c r="P173">
        <v>8765</v>
      </c>
      <c r="Q173">
        <v>86.6</v>
      </c>
      <c r="R173">
        <v>197.5</v>
      </c>
      <c r="S173">
        <v>0</v>
      </c>
      <c r="T173">
        <v>35.4</v>
      </c>
      <c r="U173">
        <v>45.06</v>
      </c>
      <c r="V173">
        <v>0</v>
      </c>
    </row>
    <row r="174" spans="1:22">
      <c r="A174" t="s">
        <v>32</v>
      </c>
      <c r="B174" t="s">
        <v>33</v>
      </c>
      <c r="C174">
        <v>2019</v>
      </c>
      <c r="D174" t="s">
        <v>26</v>
      </c>
      <c r="E174" t="s">
        <v>25</v>
      </c>
      <c r="F174">
        <v>1330</v>
      </c>
      <c r="G174">
        <v>1462023</v>
      </c>
      <c r="H174">
        <v>199367</v>
      </c>
      <c r="I174">
        <v>1662720</v>
      </c>
      <c r="J174">
        <v>0.08</v>
      </c>
      <c r="K174">
        <v>615</v>
      </c>
      <c r="L174">
        <v>9.3000000000000007</v>
      </c>
      <c r="M174">
        <v>288</v>
      </c>
      <c r="N174">
        <v>1.1599999999999999</v>
      </c>
      <c r="O174">
        <v>0.11700000000000001</v>
      </c>
      <c r="P174">
        <v>8765</v>
      </c>
      <c r="Q174">
        <v>86.6</v>
      </c>
      <c r="R174">
        <v>197.5</v>
      </c>
      <c r="S174">
        <v>0</v>
      </c>
      <c r="T174">
        <v>35.4</v>
      </c>
      <c r="U174">
        <v>43.63</v>
      </c>
      <c r="V174">
        <v>0</v>
      </c>
    </row>
    <row r="175" spans="1:22">
      <c r="A175" t="s">
        <v>32</v>
      </c>
      <c r="B175" t="s">
        <v>33</v>
      </c>
      <c r="C175">
        <v>2019</v>
      </c>
      <c r="D175" t="s">
        <v>27</v>
      </c>
      <c r="E175" t="s">
        <v>25</v>
      </c>
      <c r="F175">
        <v>792</v>
      </c>
      <c r="G175">
        <v>627722</v>
      </c>
      <c r="H175">
        <v>54584</v>
      </c>
      <c r="I175">
        <v>683098</v>
      </c>
      <c r="J175">
        <v>0.12</v>
      </c>
      <c r="K175">
        <v>615</v>
      </c>
      <c r="L175">
        <v>9.3000000000000007</v>
      </c>
      <c r="M175">
        <v>288</v>
      </c>
      <c r="N175">
        <v>1.1599999999999999</v>
      </c>
      <c r="O175">
        <v>0.11700000000000001</v>
      </c>
      <c r="P175">
        <v>8765</v>
      </c>
      <c r="Q175">
        <v>86.6</v>
      </c>
      <c r="R175">
        <v>197.5</v>
      </c>
      <c r="S175">
        <v>0</v>
      </c>
      <c r="T175">
        <v>35.4</v>
      </c>
      <c r="U175">
        <v>42.96</v>
      </c>
      <c r="V175">
        <v>0</v>
      </c>
    </row>
    <row r="176" spans="1:22">
      <c r="A176" t="s">
        <v>32</v>
      </c>
      <c r="B176" t="s">
        <v>33</v>
      </c>
      <c r="C176">
        <v>2020</v>
      </c>
      <c r="D176" t="s">
        <v>24</v>
      </c>
      <c r="E176" t="s">
        <v>25</v>
      </c>
      <c r="F176">
        <v>109</v>
      </c>
      <c r="G176">
        <v>187246</v>
      </c>
      <c r="H176">
        <v>124830</v>
      </c>
      <c r="I176">
        <v>312185</v>
      </c>
      <c r="J176">
        <v>0.03</v>
      </c>
      <c r="K176">
        <v>991</v>
      </c>
      <c r="L176">
        <v>11.2</v>
      </c>
      <c r="M176">
        <v>309</v>
      </c>
      <c r="N176">
        <v>1.22</v>
      </c>
      <c r="O176">
        <v>0.114</v>
      </c>
      <c r="P176">
        <v>8816</v>
      </c>
      <c r="Q176">
        <v>87</v>
      </c>
      <c r="R176">
        <v>193.1</v>
      </c>
      <c r="S176">
        <v>0</v>
      </c>
      <c r="T176">
        <v>38</v>
      </c>
      <c r="U176">
        <v>-6.03</v>
      </c>
      <c r="V176">
        <v>0</v>
      </c>
    </row>
    <row r="177" spans="1:22">
      <c r="A177" t="s">
        <v>32</v>
      </c>
      <c r="B177" t="s">
        <v>33</v>
      </c>
      <c r="C177">
        <v>2020</v>
      </c>
      <c r="D177" t="s">
        <v>26</v>
      </c>
      <c r="E177" t="s">
        <v>25</v>
      </c>
      <c r="F177">
        <v>1233</v>
      </c>
      <c r="G177">
        <v>1083768</v>
      </c>
      <c r="H177">
        <v>147787</v>
      </c>
      <c r="I177">
        <v>1232788</v>
      </c>
      <c r="J177">
        <v>0.1</v>
      </c>
      <c r="K177">
        <v>991</v>
      </c>
      <c r="L177">
        <v>11.2</v>
      </c>
      <c r="M177">
        <v>309</v>
      </c>
      <c r="N177">
        <v>1.22</v>
      </c>
      <c r="O177">
        <v>0.114</v>
      </c>
      <c r="P177">
        <v>8816</v>
      </c>
      <c r="Q177">
        <v>87</v>
      </c>
      <c r="R177">
        <v>193.1</v>
      </c>
      <c r="S177">
        <v>0</v>
      </c>
      <c r="T177">
        <v>38</v>
      </c>
      <c r="U177">
        <v>-7.29</v>
      </c>
      <c r="V177">
        <v>0</v>
      </c>
    </row>
    <row r="178" spans="1:22">
      <c r="A178" t="s">
        <v>32</v>
      </c>
      <c r="B178" t="s">
        <v>33</v>
      </c>
      <c r="C178">
        <v>2020</v>
      </c>
      <c r="D178" t="s">
        <v>27</v>
      </c>
      <c r="E178" t="s">
        <v>25</v>
      </c>
      <c r="F178">
        <v>766</v>
      </c>
      <c r="G178">
        <v>485161</v>
      </c>
      <c r="H178">
        <v>42188</v>
      </c>
      <c r="I178">
        <v>528115</v>
      </c>
      <c r="J178">
        <v>0.15</v>
      </c>
      <c r="K178">
        <v>991</v>
      </c>
      <c r="L178">
        <v>11.2</v>
      </c>
      <c r="M178">
        <v>309</v>
      </c>
      <c r="N178">
        <v>1.22</v>
      </c>
      <c r="O178">
        <v>0.114</v>
      </c>
      <c r="P178">
        <v>8816</v>
      </c>
      <c r="Q178">
        <v>87</v>
      </c>
      <c r="R178">
        <v>193.1</v>
      </c>
      <c r="S178">
        <v>0</v>
      </c>
      <c r="T178">
        <v>38</v>
      </c>
      <c r="U178">
        <v>-3.28</v>
      </c>
      <c r="V178">
        <v>0</v>
      </c>
    </row>
    <row r="179" spans="1:22">
      <c r="A179" t="s">
        <v>32</v>
      </c>
      <c r="B179" t="s">
        <v>33</v>
      </c>
      <c r="C179">
        <v>2021</v>
      </c>
      <c r="D179" t="s">
        <v>24</v>
      </c>
      <c r="E179" t="s">
        <v>25</v>
      </c>
      <c r="F179">
        <v>271</v>
      </c>
      <c r="G179">
        <v>193657</v>
      </c>
      <c r="H179">
        <v>129105</v>
      </c>
      <c r="I179">
        <v>323033</v>
      </c>
      <c r="J179">
        <v>0.08</v>
      </c>
      <c r="K179">
        <v>2165</v>
      </c>
      <c r="L179">
        <v>12.6</v>
      </c>
      <c r="M179">
        <v>351</v>
      </c>
      <c r="N179">
        <v>1.3029999999999999</v>
      </c>
      <c r="O179">
        <v>0.114</v>
      </c>
      <c r="P179">
        <v>8900</v>
      </c>
      <c r="Q179">
        <v>87</v>
      </c>
      <c r="R179">
        <v>193.8</v>
      </c>
      <c r="S179">
        <v>0</v>
      </c>
      <c r="T179">
        <v>39.200000000000003</v>
      </c>
      <c r="U179">
        <v>148.62</v>
      </c>
      <c r="V179">
        <v>0</v>
      </c>
    </row>
    <row r="180" spans="1:22">
      <c r="A180" t="s">
        <v>32</v>
      </c>
      <c r="B180" t="s">
        <v>33</v>
      </c>
      <c r="C180">
        <v>2021</v>
      </c>
      <c r="D180" t="s">
        <v>26</v>
      </c>
      <c r="E180" t="s">
        <v>25</v>
      </c>
      <c r="F180">
        <v>3081</v>
      </c>
      <c r="G180">
        <v>1126855</v>
      </c>
      <c r="H180">
        <v>153662</v>
      </c>
      <c r="I180">
        <v>1283598</v>
      </c>
      <c r="J180">
        <v>0.24</v>
      </c>
      <c r="K180">
        <v>2165</v>
      </c>
      <c r="L180">
        <v>12.6</v>
      </c>
      <c r="M180">
        <v>351</v>
      </c>
      <c r="N180">
        <v>1.3029999999999999</v>
      </c>
      <c r="O180">
        <v>0.114</v>
      </c>
      <c r="P180">
        <v>8900</v>
      </c>
      <c r="Q180">
        <v>87</v>
      </c>
      <c r="R180">
        <v>193.8</v>
      </c>
      <c r="S180">
        <v>0</v>
      </c>
      <c r="T180">
        <v>39.200000000000003</v>
      </c>
      <c r="U180">
        <v>149.88</v>
      </c>
      <c r="V180">
        <v>0</v>
      </c>
    </row>
    <row r="181" spans="1:22">
      <c r="A181" t="s">
        <v>32</v>
      </c>
      <c r="B181" t="s">
        <v>33</v>
      </c>
      <c r="C181">
        <v>2021</v>
      </c>
      <c r="D181" t="s">
        <v>27</v>
      </c>
      <c r="E181" t="s">
        <v>25</v>
      </c>
      <c r="F181">
        <v>1845</v>
      </c>
      <c r="G181">
        <v>486182</v>
      </c>
      <c r="H181">
        <v>42277</v>
      </c>
      <c r="I181">
        <v>530304</v>
      </c>
      <c r="J181">
        <v>0.35</v>
      </c>
      <c r="K181">
        <v>2165</v>
      </c>
      <c r="L181">
        <v>12.6</v>
      </c>
      <c r="M181">
        <v>351</v>
      </c>
      <c r="N181">
        <v>1.3029999999999999</v>
      </c>
      <c r="O181">
        <v>0.114</v>
      </c>
      <c r="P181">
        <v>8900</v>
      </c>
      <c r="Q181">
        <v>87</v>
      </c>
      <c r="R181">
        <v>193.8</v>
      </c>
      <c r="S181">
        <v>0</v>
      </c>
      <c r="T181">
        <v>39.200000000000003</v>
      </c>
      <c r="U181">
        <v>140.86000000000001</v>
      </c>
      <c r="V181">
        <v>0</v>
      </c>
    </row>
    <row r="182" spans="1:22">
      <c r="A182" t="s">
        <v>32</v>
      </c>
      <c r="B182" t="s">
        <v>33</v>
      </c>
      <c r="C182">
        <v>2022</v>
      </c>
      <c r="D182" t="s">
        <v>24</v>
      </c>
      <c r="E182" t="s">
        <v>25</v>
      </c>
      <c r="F182">
        <v>1032</v>
      </c>
      <c r="G182">
        <v>189535</v>
      </c>
      <c r="H182">
        <v>126356</v>
      </c>
      <c r="I182">
        <v>316923</v>
      </c>
      <c r="J182">
        <v>0.33</v>
      </c>
      <c r="K182">
        <v>2851</v>
      </c>
      <c r="L182">
        <v>15</v>
      </c>
      <c r="M182">
        <v>381</v>
      </c>
      <c r="N182">
        <v>1.3069999999999999</v>
      </c>
      <c r="O182">
        <v>0.11600000000000001</v>
      </c>
      <c r="P182">
        <v>8899</v>
      </c>
      <c r="Q182">
        <v>87.4</v>
      </c>
      <c r="R182">
        <v>198.9</v>
      </c>
      <c r="S182">
        <v>0</v>
      </c>
      <c r="T182">
        <v>43</v>
      </c>
      <c r="U182">
        <v>280.81</v>
      </c>
      <c r="V182">
        <v>0</v>
      </c>
    </row>
    <row r="183" spans="1:22">
      <c r="A183" t="s">
        <v>32</v>
      </c>
      <c r="B183" t="s">
        <v>33</v>
      </c>
      <c r="C183">
        <v>2022</v>
      </c>
      <c r="D183" t="s">
        <v>26</v>
      </c>
      <c r="E183" t="s">
        <v>25</v>
      </c>
      <c r="F183">
        <v>11675</v>
      </c>
      <c r="G183">
        <v>1094452</v>
      </c>
      <c r="H183">
        <v>149243</v>
      </c>
      <c r="I183">
        <v>1255370</v>
      </c>
      <c r="J183">
        <v>0.93</v>
      </c>
      <c r="K183">
        <v>2851</v>
      </c>
      <c r="L183">
        <v>15</v>
      </c>
      <c r="M183">
        <v>381</v>
      </c>
      <c r="N183">
        <v>1.3069999999999999</v>
      </c>
      <c r="O183">
        <v>0.11600000000000001</v>
      </c>
      <c r="P183">
        <v>8899</v>
      </c>
      <c r="Q183">
        <v>87.4</v>
      </c>
      <c r="R183">
        <v>198.9</v>
      </c>
      <c r="S183">
        <v>0</v>
      </c>
      <c r="T183">
        <v>43</v>
      </c>
      <c r="U183">
        <v>278.94</v>
      </c>
      <c r="V183">
        <v>0</v>
      </c>
    </row>
    <row r="184" spans="1:22">
      <c r="A184" t="s">
        <v>32</v>
      </c>
      <c r="B184" t="s">
        <v>33</v>
      </c>
      <c r="C184">
        <v>2022</v>
      </c>
      <c r="D184" t="s">
        <v>27</v>
      </c>
      <c r="E184" t="s">
        <v>25</v>
      </c>
      <c r="F184">
        <v>7097</v>
      </c>
      <c r="G184">
        <v>477681</v>
      </c>
      <c r="H184">
        <v>41538</v>
      </c>
      <c r="I184">
        <v>526316</v>
      </c>
      <c r="J184">
        <v>1.35</v>
      </c>
      <c r="K184">
        <v>2851</v>
      </c>
      <c r="L184">
        <v>15</v>
      </c>
      <c r="M184">
        <v>381</v>
      </c>
      <c r="N184">
        <v>1.3069999999999999</v>
      </c>
      <c r="O184">
        <v>0.11600000000000001</v>
      </c>
      <c r="P184">
        <v>8899</v>
      </c>
      <c r="Q184">
        <v>87.4</v>
      </c>
      <c r="R184">
        <v>198.9</v>
      </c>
      <c r="S184">
        <v>0</v>
      </c>
      <c r="T184">
        <v>43</v>
      </c>
      <c r="U184">
        <v>284.66000000000003</v>
      </c>
      <c r="V184">
        <v>0</v>
      </c>
    </row>
    <row r="185" spans="1:22">
      <c r="A185" t="s">
        <v>32</v>
      </c>
      <c r="B185" t="s">
        <v>33</v>
      </c>
      <c r="C185">
        <v>2023</v>
      </c>
      <c r="D185" t="s">
        <v>24</v>
      </c>
      <c r="E185" t="s">
        <v>25</v>
      </c>
      <c r="F185">
        <v>2450</v>
      </c>
      <c r="G185">
        <v>206413</v>
      </c>
      <c r="H185">
        <v>137609</v>
      </c>
      <c r="I185">
        <v>346472</v>
      </c>
      <c r="J185">
        <v>0.71</v>
      </c>
      <c r="K185">
        <v>6245</v>
      </c>
      <c r="L185">
        <v>19.100000000000001</v>
      </c>
      <c r="M185">
        <v>401</v>
      </c>
      <c r="N185">
        <v>1.3029999999999999</v>
      </c>
      <c r="O185">
        <v>0.11899999999999999</v>
      </c>
      <c r="P185">
        <v>9330</v>
      </c>
      <c r="Q185">
        <v>87.7</v>
      </c>
      <c r="R185">
        <v>200.9</v>
      </c>
      <c r="S185">
        <v>0</v>
      </c>
      <c r="T185">
        <v>45.4</v>
      </c>
      <c r="U185">
        <v>137.4</v>
      </c>
      <c r="V185">
        <v>0</v>
      </c>
    </row>
    <row r="186" spans="1:22">
      <c r="A186" t="s">
        <v>32</v>
      </c>
      <c r="B186" t="s">
        <v>33</v>
      </c>
      <c r="C186">
        <v>2023</v>
      </c>
      <c r="D186" t="s">
        <v>26</v>
      </c>
      <c r="E186" t="s">
        <v>25</v>
      </c>
      <c r="F186">
        <v>28085</v>
      </c>
      <c r="G186">
        <v>1198780</v>
      </c>
      <c r="H186">
        <v>163470</v>
      </c>
      <c r="I186">
        <v>1390335</v>
      </c>
      <c r="J186">
        <v>2.02</v>
      </c>
      <c r="K186">
        <v>6245</v>
      </c>
      <c r="L186">
        <v>19.100000000000001</v>
      </c>
      <c r="M186">
        <v>401</v>
      </c>
      <c r="N186">
        <v>1.3029999999999999</v>
      </c>
      <c r="O186">
        <v>0.11899999999999999</v>
      </c>
      <c r="P186">
        <v>9330</v>
      </c>
      <c r="Q186">
        <v>87.7</v>
      </c>
      <c r="R186">
        <v>200.9</v>
      </c>
      <c r="S186">
        <v>0</v>
      </c>
      <c r="T186">
        <v>45.4</v>
      </c>
      <c r="U186">
        <v>140.56</v>
      </c>
      <c r="V186">
        <v>0</v>
      </c>
    </row>
    <row r="187" spans="1:22">
      <c r="A187" t="s">
        <v>32</v>
      </c>
      <c r="B187" t="s">
        <v>33</v>
      </c>
      <c r="C187">
        <v>2023</v>
      </c>
      <c r="D187" t="s">
        <v>27</v>
      </c>
      <c r="E187" t="s">
        <v>25</v>
      </c>
      <c r="F187">
        <v>16944</v>
      </c>
      <c r="G187">
        <v>516622</v>
      </c>
      <c r="H187">
        <v>44924</v>
      </c>
      <c r="I187">
        <v>578490</v>
      </c>
      <c r="J187">
        <v>2.93</v>
      </c>
      <c r="K187">
        <v>6245</v>
      </c>
      <c r="L187">
        <v>19.100000000000001</v>
      </c>
      <c r="M187">
        <v>401</v>
      </c>
      <c r="N187">
        <v>1.3029999999999999</v>
      </c>
      <c r="O187">
        <v>0.11899999999999999</v>
      </c>
      <c r="P187">
        <v>9330</v>
      </c>
      <c r="Q187">
        <v>87.7</v>
      </c>
      <c r="R187">
        <v>200.9</v>
      </c>
      <c r="S187">
        <v>0</v>
      </c>
      <c r="T187">
        <v>45.4</v>
      </c>
      <c r="U187">
        <v>138.75</v>
      </c>
      <c r="V187">
        <v>0</v>
      </c>
    </row>
    <row r="188" spans="1:22">
      <c r="A188" t="s">
        <v>32</v>
      </c>
      <c r="B188" t="s">
        <v>33</v>
      </c>
      <c r="C188">
        <v>2024</v>
      </c>
      <c r="D188" t="s">
        <v>24</v>
      </c>
      <c r="E188" t="s">
        <v>25</v>
      </c>
      <c r="F188">
        <v>3664</v>
      </c>
      <c r="G188">
        <v>222110</v>
      </c>
      <c r="H188">
        <v>148073</v>
      </c>
      <c r="I188">
        <v>373847</v>
      </c>
      <c r="J188">
        <v>0.98</v>
      </c>
      <c r="K188">
        <v>10131</v>
      </c>
      <c r="L188">
        <v>20.6</v>
      </c>
      <c r="M188">
        <v>428</v>
      </c>
      <c r="N188">
        <v>1.24</v>
      </c>
      <c r="O188">
        <v>0.124</v>
      </c>
      <c r="P188">
        <v>9313</v>
      </c>
      <c r="Q188">
        <v>87.9</v>
      </c>
      <c r="R188">
        <v>197.7</v>
      </c>
      <c r="S188">
        <v>0</v>
      </c>
      <c r="T188">
        <v>50.6</v>
      </c>
      <c r="U188">
        <v>49.55</v>
      </c>
      <c r="V188">
        <v>0</v>
      </c>
    </row>
    <row r="189" spans="1:22">
      <c r="A189" t="s">
        <v>32</v>
      </c>
      <c r="B189" t="s">
        <v>33</v>
      </c>
      <c r="C189">
        <v>2024</v>
      </c>
      <c r="D189" t="s">
        <v>26</v>
      </c>
      <c r="E189" t="s">
        <v>25</v>
      </c>
      <c r="F189">
        <v>41658</v>
      </c>
      <c r="G189">
        <v>1272596</v>
      </c>
      <c r="H189">
        <v>173536</v>
      </c>
      <c r="I189">
        <v>1487790</v>
      </c>
      <c r="J189">
        <v>2.8</v>
      </c>
      <c r="K189">
        <v>10131</v>
      </c>
      <c r="L189">
        <v>20.6</v>
      </c>
      <c r="M189">
        <v>428</v>
      </c>
      <c r="N189">
        <v>1.24</v>
      </c>
      <c r="O189">
        <v>0.124</v>
      </c>
      <c r="P189">
        <v>9313</v>
      </c>
      <c r="Q189">
        <v>87.9</v>
      </c>
      <c r="R189">
        <v>197.7</v>
      </c>
      <c r="S189">
        <v>0</v>
      </c>
      <c r="T189">
        <v>50.6</v>
      </c>
      <c r="U189">
        <v>48.33</v>
      </c>
      <c r="V189">
        <v>0</v>
      </c>
    </row>
    <row r="190" spans="1:22">
      <c r="A190" t="s">
        <v>32</v>
      </c>
      <c r="B190" t="s">
        <v>33</v>
      </c>
      <c r="C190">
        <v>2024</v>
      </c>
      <c r="D190" t="s">
        <v>27</v>
      </c>
      <c r="E190" t="s">
        <v>25</v>
      </c>
      <c r="F190">
        <v>24751</v>
      </c>
      <c r="G190">
        <v>538086</v>
      </c>
      <c r="H190">
        <v>46790</v>
      </c>
      <c r="I190">
        <v>609627</v>
      </c>
      <c r="J190">
        <v>4.0599999999999996</v>
      </c>
      <c r="K190">
        <v>10131</v>
      </c>
      <c r="L190">
        <v>20.6</v>
      </c>
      <c r="M190">
        <v>428</v>
      </c>
      <c r="N190">
        <v>1.24</v>
      </c>
      <c r="O190">
        <v>0.124</v>
      </c>
      <c r="P190">
        <v>9313</v>
      </c>
      <c r="Q190">
        <v>87.9</v>
      </c>
      <c r="R190">
        <v>197.7</v>
      </c>
      <c r="S190">
        <v>0</v>
      </c>
      <c r="T190">
        <v>50.6</v>
      </c>
      <c r="U190">
        <v>46.08</v>
      </c>
      <c r="V190">
        <v>0</v>
      </c>
    </row>
    <row r="191" spans="1:22">
      <c r="A191" t="s">
        <v>32</v>
      </c>
      <c r="B191" t="s">
        <v>33</v>
      </c>
      <c r="C191">
        <v>2025</v>
      </c>
      <c r="D191" t="s">
        <v>24</v>
      </c>
      <c r="E191" t="s">
        <v>25</v>
      </c>
      <c r="F191">
        <v>5323</v>
      </c>
      <c r="G191">
        <v>223797</v>
      </c>
      <c r="H191">
        <v>149198</v>
      </c>
      <c r="I191">
        <v>378318</v>
      </c>
      <c r="J191">
        <v>1.41</v>
      </c>
      <c r="K191">
        <v>16549</v>
      </c>
      <c r="L191">
        <v>21.7</v>
      </c>
      <c r="M191">
        <v>450</v>
      </c>
      <c r="N191">
        <v>1.17</v>
      </c>
      <c r="O191">
        <v>0.13</v>
      </c>
      <c r="P191">
        <v>9771</v>
      </c>
      <c r="Q191">
        <v>88</v>
      </c>
      <c r="R191">
        <v>202.1</v>
      </c>
      <c r="S191">
        <v>0</v>
      </c>
      <c r="T191">
        <v>53.7</v>
      </c>
      <c r="U191">
        <v>45.28</v>
      </c>
      <c r="V191">
        <v>0</v>
      </c>
    </row>
    <row r="192" spans="1:22">
      <c r="A192" t="s">
        <v>32</v>
      </c>
      <c r="B192" t="s">
        <v>33</v>
      </c>
      <c r="C192">
        <v>2025</v>
      </c>
      <c r="D192" t="s">
        <v>26</v>
      </c>
      <c r="E192" t="s">
        <v>25</v>
      </c>
      <c r="F192">
        <v>61761</v>
      </c>
      <c r="G192">
        <v>1297624</v>
      </c>
      <c r="H192">
        <v>176949</v>
      </c>
      <c r="I192">
        <v>1536334</v>
      </c>
      <c r="J192">
        <v>4.0199999999999996</v>
      </c>
      <c r="K192">
        <v>16549</v>
      </c>
      <c r="L192">
        <v>21.7</v>
      </c>
      <c r="M192">
        <v>450</v>
      </c>
      <c r="N192">
        <v>1.17</v>
      </c>
      <c r="O192">
        <v>0.13</v>
      </c>
      <c r="P192">
        <v>9771</v>
      </c>
      <c r="Q192">
        <v>88</v>
      </c>
      <c r="R192">
        <v>202.1</v>
      </c>
      <c r="S192">
        <v>0</v>
      </c>
      <c r="T192">
        <v>53.7</v>
      </c>
      <c r="U192">
        <v>48.26</v>
      </c>
      <c r="V192">
        <v>0</v>
      </c>
    </row>
    <row r="193" spans="1:22">
      <c r="A193" t="s">
        <v>32</v>
      </c>
      <c r="B193" t="s">
        <v>33</v>
      </c>
      <c r="C193">
        <v>2025</v>
      </c>
      <c r="D193" t="s">
        <v>27</v>
      </c>
      <c r="E193" t="s">
        <v>25</v>
      </c>
      <c r="F193">
        <v>36371</v>
      </c>
      <c r="G193">
        <v>540592</v>
      </c>
      <c r="H193">
        <v>47008</v>
      </c>
      <c r="I193">
        <v>623971</v>
      </c>
      <c r="J193">
        <v>5.83</v>
      </c>
      <c r="K193">
        <v>16549</v>
      </c>
      <c r="L193">
        <v>21.7</v>
      </c>
      <c r="M193">
        <v>450</v>
      </c>
      <c r="N193">
        <v>1.17</v>
      </c>
      <c r="O193">
        <v>0.13</v>
      </c>
      <c r="P193">
        <v>9771</v>
      </c>
      <c r="Q193">
        <v>88</v>
      </c>
      <c r="R193">
        <v>202.1</v>
      </c>
      <c r="S193">
        <v>0</v>
      </c>
      <c r="T193">
        <v>53.7</v>
      </c>
      <c r="U193">
        <v>46.95</v>
      </c>
      <c r="V193">
        <v>0</v>
      </c>
    </row>
    <row r="194" spans="1:22">
      <c r="A194" t="s">
        <v>34</v>
      </c>
      <c r="B194" t="s">
        <v>35</v>
      </c>
      <c r="C194">
        <v>2010</v>
      </c>
      <c r="D194" t="s">
        <v>24</v>
      </c>
      <c r="E194" t="s">
        <v>25</v>
      </c>
      <c r="F194">
        <v>8</v>
      </c>
      <c r="G194">
        <v>141006</v>
      </c>
      <c r="H194">
        <v>94004</v>
      </c>
      <c r="I194">
        <v>235018</v>
      </c>
      <c r="J194">
        <v>0</v>
      </c>
      <c r="K194">
        <v>102</v>
      </c>
      <c r="L194">
        <v>4.5999999999999996</v>
      </c>
      <c r="M194">
        <v>120</v>
      </c>
      <c r="N194">
        <v>0.94</v>
      </c>
      <c r="O194">
        <v>7.5999999999999998E-2</v>
      </c>
      <c r="P194">
        <v>46871</v>
      </c>
      <c r="Q194">
        <v>80.900000000000006</v>
      </c>
      <c r="R194">
        <v>147.6</v>
      </c>
      <c r="S194">
        <v>2986</v>
      </c>
      <c r="T194">
        <v>43</v>
      </c>
      <c r="U194">
        <v>0</v>
      </c>
      <c r="V194">
        <v>0</v>
      </c>
    </row>
    <row r="195" spans="1:22">
      <c r="A195" t="s">
        <v>34</v>
      </c>
      <c r="B195" t="s">
        <v>35</v>
      </c>
      <c r="C195">
        <v>2010</v>
      </c>
      <c r="D195" t="s">
        <v>26</v>
      </c>
      <c r="E195" t="s">
        <v>25</v>
      </c>
      <c r="F195">
        <v>93</v>
      </c>
      <c r="G195">
        <v>815012</v>
      </c>
      <c r="H195">
        <v>111138</v>
      </c>
      <c r="I195">
        <v>926243</v>
      </c>
      <c r="J195">
        <v>0.01</v>
      </c>
      <c r="K195">
        <v>102</v>
      </c>
      <c r="L195">
        <v>4.5999999999999996</v>
      </c>
      <c r="M195">
        <v>120</v>
      </c>
      <c r="N195">
        <v>0.94</v>
      </c>
      <c r="O195">
        <v>7.5999999999999998E-2</v>
      </c>
      <c r="P195">
        <v>46871</v>
      </c>
      <c r="Q195">
        <v>80.900000000000006</v>
      </c>
      <c r="R195">
        <v>147.6</v>
      </c>
      <c r="S195">
        <v>2986</v>
      </c>
      <c r="T195">
        <v>43</v>
      </c>
      <c r="U195">
        <v>0</v>
      </c>
      <c r="V195">
        <v>0</v>
      </c>
    </row>
    <row r="196" spans="1:22">
      <c r="A196" t="s">
        <v>34</v>
      </c>
      <c r="B196" t="s">
        <v>35</v>
      </c>
      <c r="C196">
        <v>2010</v>
      </c>
      <c r="D196" t="s">
        <v>27</v>
      </c>
      <c r="E196" t="s">
        <v>25</v>
      </c>
      <c r="F196">
        <v>57</v>
      </c>
      <c r="G196">
        <v>359125</v>
      </c>
      <c r="H196">
        <v>31228</v>
      </c>
      <c r="I196">
        <v>390410</v>
      </c>
      <c r="J196">
        <v>0.01</v>
      </c>
      <c r="K196">
        <v>102</v>
      </c>
      <c r="L196">
        <v>4.5999999999999996</v>
      </c>
      <c r="M196">
        <v>120</v>
      </c>
      <c r="N196">
        <v>0.94</v>
      </c>
      <c r="O196">
        <v>7.5999999999999998E-2</v>
      </c>
      <c r="P196">
        <v>46871</v>
      </c>
      <c r="Q196">
        <v>80.900000000000006</v>
      </c>
      <c r="R196">
        <v>147.6</v>
      </c>
      <c r="S196">
        <v>2986</v>
      </c>
      <c r="T196">
        <v>43</v>
      </c>
      <c r="U196">
        <v>0</v>
      </c>
      <c r="V196">
        <v>0</v>
      </c>
    </row>
    <row r="197" spans="1:22">
      <c r="A197" t="s">
        <v>34</v>
      </c>
      <c r="B197" t="s">
        <v>35</v>
      </c>
      <c r="C197">
        <v>2011</v>
      </c>
      <c r="D197" t="s">
        <v>24</v>
      </c>
      <c r="E197" t="s">
        <v>25</v>
      </c>
      <c r="F197">
        <v>104</v>
      </c>
      <c r="G197">
        <v>148511</v>
      </c>
      <c r="H197">
        <v>99007</v>
      </c>
      <c r="I197">
        <v>247622</v>
      </c>
      <c r="J197">
        <v>0.04</v>
      </c>
      <c r="K197">
        <v>410</v>
      </c>
      <c r="L197">
        <v>6</v>
      </c>
      <c r="M197">
        <v>132</v>
      </c>
      <c r="N197">
        <v>0.91</v>
      </c>
      <c r="O197">
        <v>8.4000000000000005E-2</v>
      </c>
      <c r="P197">
        <v>46992</v>
      </c>
      <c r="Q197">
        <v>80.8</v>
      </c>
      <c r="R197">
        <v>148.9</v>
      </c>
      <c r="S197">
        <v>3428</v>
      </c>
      <c r="T197">
        <v>42.9</v>
      </c>
      <c r="U197">
        <v>300</v>
      </c>
      <c r="V197">
        <v>0</v>
      </c>
    </row>
    <row r="198" spans="1:22">
      <c r="A198" t="s">
        <v>34</v>
      </c>
      <c r="B198" t="s">
        <v>35</v>
      </c>
      <c r="C198">
        <v>2011</v>
      </c>
      <c r="D198" t="s">
        <v>26</v>
      </c>
      <c r="E198" t="s">
        <v>25</v>
      </c>
      <c r="F198">
        <v>1200</v>
      </c>
      <c r="G198">
        <v>879070</v>
      </c>
      <c r="H198">
        <v>119873</v>
      </c>
      <c r="I198">
        <v>1000143</v>
      </c>
      <c r="J198">
        <v>0.12</v>
      </c>
      <c r="K198">
        <v>410</v>
      </c>
      <c r="L198">
        <v>6</v>
      </c>
      <c r="M198">
        <v>132</v>
      </c>
      <c r="N198">
        <v>0.91</v>
      </c>
      <c r="O198">
        <v>8.4000000000000005E-2</v>
      </c>
      <c r="P198">
        <v>46992</v>
      </c>
      <c r="Q198">
        <v>80.8</v>
      </c>
      <c r="R198">
        <v>148.9</v>
      </c>
      <c r="S198">
        <v>3428</v>
      </c>
      <c r="T198">
        <v>42.9</v>
      </c>
      <c r="U198">
        <v>300</v>
      </c>
      <c r="V198">
        <v>0</v>
      </c>
    </row>
    <row r="199" spans="1:22">
      <c r="A199" t="s">
        <v>34</v>
      </c>
      <c r="B199" t="s">
        <v>35</v>
      </c>
      <c r="C199">
        <v>2011</v>
      </c>
      <c r="D199" t="s">
        <v>27</v>
      </c>
      <c r="E199" t="s">
        <v>25</v>
      </c>
      <c r="F199">
        <v>702</v>
      </c>
      <c r="G199">
        <v>370536</v>
      </c>
      <c r="H199">
        <v>32221</v>
      </c>
      <c r="I199">
        <v>403459</v>
      </c>
      <c r="J199">
        <v>0.17</v>
      </c>
      <c r="K199">
        <v>410</v>
      </c>
      <c r="L199">
        <v>6</v>
      </c>
      <c r="M199">
        <v>132</v>
      </c>
      <c r="N199">
        <v>0.91</v>
      </c>
      <c r="O199">
        <v>8.4000000000000005E-2</v>
      </c>
      <c r="P199">
        <v>46992</v>
      </c>
      <c r="Q199">
        <v>80.8</v>
      </c>
      <c r="R199">
        <v>148.9</v>
      </c>
      <c r="S199">
        <v>3428</v>
      </c>
      <c r="T199">
        <v>42.9</v>
      </c>
      <c r="U199">
        <v>300</v>
      </c>
      <c r="V199">
        <v>0</v>
      </c>
    </row>
    <row r="200" spans="1:22">
      <c r="A200" t="s">
        <v>34</v>
      </c>
      <c r="B200" t="s">
        <v>35</v>
      </c>
      <c r="C200">
        <v>2012</v>
      </c>
      <c r="D200" t="s">
        <v>24</v>
      </c>
      <c r="E200" t="s">
        <v>25</v>
      </c>
      <c r="F200">
        <v>204</v>
      </c>
      <c r="G200">
        <v>152136</v>
      </c>
      <c r="H200">
        <v>101424</v>
      </c>
      <c r="I200">
        <v>253764</v>
      </c>
      <c r="J200">
        <v>0.08</v>
      </c>
      <c r="K200">
        <v>732</v>
      </c>
      <c r="L200">
        <v>7.3</v>
      </c>
      <c r="M200">
        <v>136</v>
      </c>
      <c r="N200">
        <v>0.877</v>
      </c>
      <c r="O200">
        <v>0.09</v>
      </c>
      <c r="P200">
        <v>46201</v>
      </c>
      <c r="Q200">
        <v>81.099999999999994</v>
      </c>
      <c r="R200">
        <v>153.5</v>
      </c>
      <c r="S200">
        <v>3779</v>
      </c>
      <c r="T200">
        <v>45</v>
      </c>
      <c r="U200">
        <v>96.15</v>
      </c>
      <c r="V200">
        <v>0</v>
      </c>
    </row>
    <row r="201" spans="1:22">
      <c r="A201" t="s">
        <v>34</v>
      </c>
      <c r="B201" t="s">
        <v>35</v>
      </c>
      <c r="C201">
        <v>2012</v>
      </c>
      <c r="D201" t="s">
        <v>26</v>
      </c>
      <c r="E201" t="s">
        <v>25</v>
      </c>
      <c r="F201">
        <v>2339</v>
      </c>
      <c r="G201">
        <v>892842</v>
      </c>
      <c r="H201">
        <v>121751</v>
      </c>
      <c r="I201">
        <v>1016932</v>
      </c>
      <c r="J201">
        <v>0.23</v>
      </c>
      <c r="K201">
        <v>732</v>
      </c>
      <c r="L201">
        <v>7.3</v>
      </c>
      <c r="M201">
        <v>136</v>
      </c>
      <c r="N201">
        <v>0.877</v>
      </c>
      <c r="O201">
        <v>0.09</v>
      </c>
      <c r="P201">
        <v>46201</v>
      </c>
      <c r="Q201">
        <v>81.099999999999994</v>
      </c>
      <c r="R201">
        <v>153.5</v>
      </c>
      <c r="S201">
        <v>3779</v>
      </c>
      <c r="T201">
        <v>45</v>
      </c>
      <c r="U201">
        <v>94.92</v>
      </c>
      <c r="V201">
        <v>0</v>
      </c>
    </row>
    <row r="202" spans="1:22">
      <c r="A202" t="s">
        <v>34</v>
      </c>
      <c r="B202" t="s">
        <v>35</v>
      </c>
      <c r="C202">
        <v>2012</v>
      </c>
      <c r="D202" t="s">
        <v>27</v>
      </c>
      <c r="E202" t="s">
        <v>25</v>
      </c>
      <c r="F202">
        <v>1454</v>
      </c>
      <c r="G202">
        <v>399856</v>
      </c>
      <c r="H202">
        <v>34770</v>
      </c>
      <c r="I202">
        <v>436080</v>
      </c>
      <c r="J202">
        <v>0.33</v>
      </c>
      <c r="K202">
        <v>732</v>
      </c>
      <c r="L202">
        <v>7.3</v>
      </c>
      <c r="M202">
        <v>136</v>
      </c>
      <c r="N202">
        <v>0.877</v>
      </c>
      <c r="O202">
        <v>0.09</v>
      </c>
      <c r="P202">
        <v>46201</v>
      </c>
      <c r="Q202">
        <v>81.099999999999994</v>
      </c>
      <c r="R202">
        <v>153.5</v>
      </c>
      <c r="S202">
        <v>3779</v>
      </c>
      <c r="T202">
        <v>45</v>
      </c>
      <c r="U202">
        <v>107.12</v>
      </c>
      <c r="V202">
        <v>0</v>
      </c>
    </row>
    <row r="203" spans="1:22">
      <c r="A203" t="s">
        <v>34</v>
      </c>
      <c r="B203" t="s">
        <v>35</v>
      </c>
      <c r="C203">
        <v>2013</v>
      </c>
      <c r="D203" t="s">
        <v>24</v>
      </c>
      <c r="E203" t="s">
        <v>25</v>
      </c>
      <c r="F203">
        <v>285</v>
      </c>
      <c r="G203">
        <v>157432</v>
      </c>
      <c r="H203">
        <v>104954</v>
      </c>
      <c r="I203">
        <v>262671</v>
      </c>
      <c r="J203">
        <v>0.11</v>
      </c>
      <c r="K203">
        <v>1030</v>
      </c>
      <c r="L203">
        <v>9</v>
      </c>
      <c r="M203">
        <v>140</v>
      </c>
      <c r="N203">
        <v>0.85</v>
      </c>
      <c r="O203">
        <v>9.4E-2</v>
      </c>
      <c r="P203">
        <v>43981</v>
      </c>
      <c r="Q203">
        <v>81.2</v>
      </c>
      <c r="R203">
        <v>157.1</v>
      </c>
      <c r="S203">
        <v>4233</v>
      </c>
      <c r="T203">
        <v>46.4</v>
      </c>
      <c r="U203">
        <v>39.71</v>
      </c>
      <c r="V203">
        <v>0</v>
      </c>
    </row>
    <row r="204" spans="1:22">
      <c r="A204" t="s">
        <v>34</v>
      </c>
      <c r="B204" t="s">
        <v>35</v>
      </c>
      <c r="C204">
        <v>2013</v>
      </c>
      <c r="D204" t="s">
        <v>26</v>
      </c>
      <c r="E204" t="s">
        <v>25</v>
      </c>
      <c r="F204">
        <v>3309</v>
      </c>
      <c r="G204">
        <v>936386</v>
      </c>
      <c r="H204">
        <v>127689</v>
      </c>
      <c r="I204">
        <v>1067384</v>
      </c>
      <c r="J204">
        <v>0.31</v>
      </c>
      <c r="K204">
        <v>1030</v>
      </c>
      <c r="L204">
        <v>9</v>
      </c>
      <c r="M204">
        <v>140</v>
      </c>
      <c r="N204">
        <v>0.85</v>
      </c>
      <c r="O204">
        <v>9.4E-2</v>
      </c>
      <c r="P204">
        <v>43981</v>
      </c>
      <c r="Q204">
        <v>81.2</v>
      </c>
      <c r="R204">
        <v>157.1</v>
      </c>
      <c r="S204">
        <v>4233</v>
      </c>
      <c r="T204">
        <v>46.4</v>
      </c>
      <c r="U204">
        <v>41.47</v>
      </c>
      <c r="V204">
        <v>0</v>
      </c>
    </row>
    <row r="205" spans="1:22">
      <c r="A205" t="s">
        <v>34</v>
      </c>
      <c r="B205" t="s">
        <v>35</v>
      </c>
      <c r="C205">
        <v>2013</v>
      </c>
      <c r="D205" t="s">
        <v>27</v>
      </c>
      <c r="E205" t="s">
        <v>25</v>
      </c>
      <c r="F205">
        <v>2025</v>
      </c>
      <c r="G205">
        <v>412656</v>
      </c>
      <c r="H205">
        <v>35883</v>
      </c>
      <c r="I205">
        <v>450564</v>
      </c>
      <c r="J205">
        <v>0.45</v>
      </c>
      <c r="K205">
        <v>1030</v>
      </c>
      <c r="L205">
        <v>9</v>
      </c>
      <c r="M205">
        <v>140</v>
      </c>
      <c r="N205">
        <v>0.85</v>
      </c>
      <c r="O205">
        <v>9.4E-2</v>
      </c>
      <c r="P205">
        <v>43981</v>
      </c>
      <c r="Q205">
        <v>81.2</v>
      </c>
      <c r="R205">
        <v>157.1</v>
      </c>
      <c r="S205">
        <v>4233</v>
      </c>
      <c r="T205">
        <v>46.4</v>
      </c>
      <c r="U205">
        <v>39.270000000000003</v>
      </c>
      <c r="V205">
        <v>0</v>
      </c>
    </row>
    <row r="206" spans="1:22">
      <c r="A206" t="s">
        <v>34</v>
      </c>
      <c r="B206" t="s">
        <v>35</v>
      </c>
      <c r="C206">
        <v>2014</v>
      </c>
      <c r="D206" t="s">
        <v>24</v>
      </c>
      <c r="E206" t="s">
        <v>25</v>
      </c>
      <c r="F206">
        <v>369</v>
      </c>
      <c r="G206">
        <v>166051</v>
      </c>
      <c r="H206">
        <v>110700</v>
      </c>
      <c r="I206">
        <v>277120</v>
      </c>
      <c r="J206">
        <v>0.13</v>
      </c>
      <c r="K206">
        <v>2044</v>
      </c>
      <c r="L206">
        <v>10</v>
      </c>
      <c r="M206">
        <v>155</v>
      </c>
      <c r="N206">
        <v>0.82</v>
      </c>
      <c r="O206">
        <v>9.6000000000000002E-2</v>
      </c>
      <c r="P206">
        <v>44685</v>
      </c>
      <c r="Q206">
        <v>81.400000000000006</v>
      </c>
      <c r="R206">
        <v>158.69999999999999</v>
      </c>
      <c r="S206">
        <v>4631</v>
      </c>
      <c r="T206">
        <v>49.3</v>
      </c>
      <c r="U206">
        <v>29.47</v>
      </c>
      <c r="V206">
        <v>0</v>
      </c>
    </row>
    <row r="207" spans="1:22">
      <c r="A207" t="s">
        <v>34</v>
      </c>
      <c r="B207" t="s">
        <v>35</v>
      </c>
      <c r="C207">
        <v>2014</v>
      </c>
      <c r="D207" t="s">
        <v>26</v>
      </c>
      <c r="E207" t="s">
        <v>25</v>
      </c>
      <c r="F207">
        <v>4193</v>
      </c>
      <c r="G207">
        <v>967385</v>
      </c>
      <c r="H207">
        <v>131916</v>
      </c>
      <c r="I207">
        <v>1103494</v>
      </c>
      <c r="J207">
        <v>0.38</v>
      </c>
      <c r="K207">
        <v>2044</v>
      </c>
      <c r="L207">
        <v>10</v>
      </c>
      <c r="M207">
        <v>155</v>
      </c>
      <c r="N207">
        <v>0.82</v>
      </c>
      <c r="O207">
        <v>9.6000000000000002E-2</v>
      </c>
      <c r="P207">
        <v>44685</v>
      </c>
      <c r="Q207">
        <v>81.400000000000006</v>
      </c>
      <c r="R207">
        <v>158.69999999999999</v>
      </c>
      <c r="S207">
        <v>4631</v>
      </c>
      <c r="T207">
        <v>49.3</v>
      </c>
      <c r="U207">
        <v>26.72</v>
      </c>
      <c r="V207">
        <v>0</v>
      </c>
    </row>
    <row r="208" spans="1:22">
      <c r="A208" t="s">
        <v>34</v>
      </c>
      <c r="B208" t="s">
        <v>35</v>
      </c>
      <c r="C208">
        <v>2014</v>
      </c>
      <c r="D208" t="s">
        <v>27</v>
      </c>
      <c r="E208" t="s">
        <v>25</v>
      </c>
      <c r="F208">
        <v>2508</v>
      </c>
      <c r="G208">
        <v>416504</v>
      </c>
      <c r="H208">
        <v>36218</v>
      </c>
      <c r="I208">
        <v>455230</v>
      </c>
      <c r="J208">
        <v>0.55000000000000004</v>
      </c>
      <c r="K208">
        <v>2044</v>
      </c>
      <c r="L208">
        <v>10</v>
      </c>
      <c r="M208">
        <v>155</v>
      </c>
      <c r="N208">
        <v>0.82</v>
      </c>
      <c r="O208">
        <v>9.6000000000000002E-2</v>
      </c>
      <c r="P208">
        <v>44685</v>
      </c>
      <c r="Q208">
        <v>81.400000000000006</v>
      </c>
      <c r="R208">
        <v>158.69999999999999</v>
      </c>
      <c r="S208">
        <v>4631</v>
      </c>
      <c r="T208">
        <v>49.3</v>
      </c>
      <c r="U208">
        <v>23.85</v>
      </c>
      <c r="V208">
        <v>0</v>
      </c>
    </row>
    <row r="209" spans="1:22">
      <c r="A209" t="s">
        <v>34</v>
      </c>
      <c r="B209" t="s">
        <v>35</v>
      </c>
      <c r="C209">
        <v>2015</v>
      </c>
      <c r="D209" t="s">
        <v>24</v>
      </c>
      <c r="E209" t="s">
        <v>25</v>
      </c>
      <c r="F209">
        <v>491</v>
      </c>
      <c r="G209">
        <v>171378</v>
      </c>
      <c r="H209">
        <v>114252</v>
      </c>
      <c r="I209">
        <v>286121</v>
      </c>
      <c r="J209">
        <v>0.17</v>
      </c>
      <c r="K209">
        <v>3012</v>
      </c>
      <c r="L209">
        <v>12.9</v>
      </c>
      <c r="M209">
        <v>167</v>
      </c>
      <c r="N209">
        <v>0.82699999999999996</v>
      </c>
      <c r="O209">
        <v>9.8000000000000004E-2</v>
      </c>
      <c r="P209">
        <v>43668</v>
      </c>
      <c r="Q209">
        <v>81.400000000000006</v>
      </c>
      <c r="R209">
        <v>158.1</v>
      </c>
      <c r="S209">
        <v>5012</v>
      </c>
      <c r="T209">
        <v>50.2</v>
      </c>
      <c r="U209">
        <v>33.06</v>
      </c>
      <c r="V209">
        <v>0</v>
      </c>
    </row>
    <row r="210" spans="1:22">
      <c r="A210" t="s">
        <v>34</v>
      </c>
      <c r="B210" t="s">
        <v>35</v>
      </c>
      <c r="C210">
        <v>2015</v>
      </c>
      <c r="D210" t="s">
        <v>26</v>
      </c>
      <c r="E210" t="s">
        <v>25</v>
      </c>
      <c r="F210">
        <v>5596</v>
      </c>
      <c r="G210">
        <v>1000047</v>
      </c>
      <c r="H210">
        <v>136370</v>
      </c>
      <c r="I210">
        <v>1142013</v>
      </c>
      <c r="J210">
        <v>0.49</v>
      </c>
      <c r="K210">
        <v>3012</v>
      </c>
      <c r="L210">
        <v>12.9</v>
      </c>
      <c r="M210">
        <v>167</v>
      </c>
      <c r="N210">
        <v>0.82699999999999996</v>
      </c>
      <c r="O210">
        <v>9.8000000000000004E-2</v>
      </c>
      <c r="P210">
        <v>43668</v>
      </c>
      <c r="Q210">
        <v>81.400000000000006</v>
      </c>
      <c r="R210">
        <v>158.1</v>
      </c>
      <c r="S210">
        <v>5012</v>
      </c>
      <c r="T210">
        <v>50.2</v>
      </c>
      <c r="U210">
        <v>33.46</v>
      </c>
      <c r="V210">
        <v>0</v>
      </c>
    </row>
    <row r="211" spans="1:22">
      <c r="A211" t="s">
        <v>34</v>
      </c>
      <c r="B211" t="s">
        <v>35</v>
      </c>
      <c r="C211">
        <v>2015</v>
      </c>
      <c r="D211" t="s">
        <v>27</v>
      </c>
      <c r="E211" t="s">
        <v>25</v>
      </c>
      <c r="F211">
        <v>3404</v>
      </c>
      <c r="G211">
        <v>437591</v>
      </c>
      <c r="H211">
        <v>38051</v>
      </c>
      <c r="I211">
        <v>479046</v>
      </c>
      <c r="J211">
        <v>0.71</v>
      </c>
      <c r="K211">
        <v>3012</v>
      </c>
      <c r="L211">
        <v>12.9</v>
      </c>
      <c r="M211">
        <v>167</v>
      </c>
      <c r="N211">
        <v>0.82699999999999996</v>
      </c>
      <c r="O211">
        <v>9.8000000000000004E-2</v>
      </c>
      <c r="P211">
        <v>43668</v>
      </c>
      <c r="Q211">
        <v>81.400000000000006</v>
      </c>
      <c r="R211">
        <v>158.1</v>
      </c>
      <c r="S211">
        <v>5012</v>
      </c>
      <c r="T211">
        <v>50.2</v>
      </c>
      <c r="U211">
        <v>35.729999999999997</v>
      </c>
      <c r="V211">
        <v>0</v>
      </c>
    </row>
    <row r="212" spans="1:22">
      <c r="A212" t="s">
        <v>34</v>
      </c>
      <c r="B212" t="s">
        <v>35</v>
      </c>
      <c r="C212">
        <v>2016</v>
      </c>
      <c r="D212" t="s">
        <v>24</v>
      </c>
      <c r="E212" t="s">
        <v>25</v>
      </c>
      <c r="F212">
        <v>651</v>
      </c>
      <c r="G212">
        <v>173996</v>
      </c>
      <c r="H212">
        <v>115997</v>
      </c>
      <c r="I212">
        <v>290644</v>
      </c>
      <c r="J212">
        <v>0.22</v>
      </c>
      <c r="K212">
        <v>4351</v>
      </c>
      <c r="L212">
        <v>13.4</v>
      </c>
      <c r="M212">
        <v>182</v>
      </c>
      <c r="N212">
        <v>0.85699999999999998</v>
      </c>
      <c r="O212">
        <v>0.1</v>
      </c>
      <c r="P212">
        <v>45014</v>
      </c>
      <c r="Q212">
        <v>81.400000000000006</v>
      </c>
      <c r="R212">
        <v>161.1</v>
      </c>
      <c r="S212">
        <v>4937</v>
      </c>
      <c r="T212">
        <v>52.5</v>
      </c>
      <c r="U212">
        <v>32.590000000000003</v>
      </c>
      <c r="V212">
        <v>0</v>
      </c>
    </row>
    <row r="213" spans="1:22">
      <c r="A213" t="s">
        <v>34</v>
      </c>
      <c r="B213" t="s">
        <v>35</v>
      </c>
      <c r="C213">
        <v>2016</v>
      </c>
      <c r="D213" t="s">
        <v>26</v>
      </c>
      <c r="E213" t="s">
        <v>25</v>
      </c>
      <c r="F213">
        <v>7584</v>
      </c>
      <c r="G213">
        <v>1036073</v>
      </c>
      <c r="H213">
        <v>141283</v>
      </c>
      <c r="I213">
        <v>1184940</v>
      </c>
      <c r="J213">
        <v>0.64</v>
      </c>
      <c r="K213">
        <v>4351</v>
      </c>
      <c r="L213">
        <v>13.4</v>
      </c>
      <c r="M213">
        <v>182</v>
      </c>
      <c r="N213">
        <v>0.85699999999999998</v>
      </c>
      <c r="O213">
        <v>0.1</v>
      </c>
      <c r="P213">
        <v>45014</v>
      </c>
      <c r="Q213">
        <v>81.400000000000006</v>
      </c>
      <c r="R213">
        <v>161.1</v>
      </c>
      <c r="S213">
        <v>4937</v>
      </c>
      <c r="T213">
        <v>52.5</v>
      </c>
      <c r="U213">
        <v>35.53</v>
      </c>
      <c r="V213">
        <v>0</v>
      </c>
    </row>
    <row r="214" spans="1:22">
      <c r="A214" t="s">
        <v>34</v>
      </c>
      <c r="B214" t="s">
        <v>35</v>
      </c>
      <c r="C214">
        <v>2016</v>
      </c>
      <c r="D214" t="s">
        <v>27</v>
      </c>
      <c r="E214" t="s">
        <v>25</v>
      </c>
      <c r="F214">
        <v>4624</v>
      </c>
      <c r="G214">
        <v>454141</v>
      </c>
      <c r="H214">
        <v>39491</v>
      </c>
      <c r="I214">
        <v>498256</v>
      </c>
      <c r="J214">
        <v>0.93</v>
      </c>
      <c r="K214">
        <v>4351</v>
      </c>
      <c r="L214">
        <v>13.4</v>
      </c>
      <c r="M214">
        <v>182</v>
      </c>
      <c r="N214">
        <v>0.85699999999999998</v>
      </c>
      <c r="O214">
        <v>0.1</v>
      </c>
      <c r="P214">
        <v>45014</v>
      </c>
      <c r="Q214">
        <v>81.400000000000006</v>
      </c>
      <c r="R214">
        <v>161.1</v>
      </c>
      <c r="S214">
        <v>4937</v>
      </c>
      <c r="T214">
        <v>52.5</v>
      </c>
      <c r="U214">
        <v>35.840000000000003</v>
      </c>
      <c r="V214">
        <v>0</v>
      </c>
    </row>
    <row r="215" spans="1:22">
      <c r="A215" t="s">
        <v>34</v>
      </c>
      <c r="B215" t="s">
        <v>35</v>
      </c>
      <c r="C215">
        <v>2017</v>
      </c>
      <c r="D215" t="s">
        <v>24</v>
      </c>
      <c r="E215" t="s">
        <v>25</v>
      </c>
      <c r="F215">
        <v>1462</v>
      </c>
      <c r="G215">
        <v>182006</v>
      </c>
      <c r="H215">
        <v>121337</v>
      </c>
      <c r="I215">
        <v>304805</v>
      </c>
      <c r="J215">
        <v>0.48</v>
      </c>
      <c r="K215">
        <v>6308</v>
      </c>
      <c r="L215">
        <v>15.4</v>
      </c>
      <c r="M215">
        <v>218</v>
      </c>
      <c r="N215">
        <v>0.92300000000000004</v>
      </c>
      <c r="O215">
        <v>0.10199999999999999</v>
      </c>
      <c r="P215">
        <v>45186</v>
      </c>
      <c r="Q215">
        <v>81.8</v>
      </c>
      <c r="R215">
        <v>164.2</v>
      </c>
      <c r="S215">
        <v>4949</v>
      </c>
      <c r="T215">
        <v>56.5</v>
      </c>
      <c r="U215">
        <v>124.58</v>
      </c>
      <c r="V215">
        <v>0</v>
      </c>
    </row>
    <row r="216" spans="1:22">
      <c r="A216" t="s">
        <v>34</v>
      </c>
      <c r="B216" t="s">
        <v>35</v>
      </c>
      <c r="C216">
        <v>2017</v>
      </c>
      <c r="D216" t="s">
        <v>26</v>
      </c>
      <c r="E216" t="s">
        <v>25</v>
      </c>
      <c r="F216">
        <v>16281</v>
      </c>
      <c r="G216">
        <v>1031489</v>
      </c>
      <c r="H216">
        <v>140658</v>
      </c>
      <c r="I216">
        <v>1188428</v>
      </c>
      <c r="J216">
        <v>1.37</v>
      </c>
      <c r="K216">
        <v>6308</v>
      </c>
      <c r="L216">
        <v>15.4</v>
      </c>
      <c r="M216">
        <v>218</v>
      </c>
      <c r="N216">
        <v>0.92300000000000004</v>
      </c>
      <c r="O216">
        <v>0.10199999999999999</v>
      </c>
      <c r="P216">
        <v>45186</v>
      </c>
      <c r="Q216">
        <v>81.8</v>
      </c>
      <c r="R216">
        <v>164.2</v>
      </c>
      <c r="S216">
        <v>4949</v>
      </c>
      <c r="T216">
        <v>56.5</v>
      </c>
      <c r="U216">
        <v>114.68</v>
      </c>
      <c r="V216">
        <v>0</v>
      </c>
    </row>
    <row r="217" spans="1:22">
      <c r="A217" t="s">
        <v>34</v>
      </c>
      <c r="B217" t="s">
        <v>35</v>
      </c>
      <c r="C217">
        <v>2017</v>
      </c>
      <c r="D217" t="s">
        <v>27</v>
      </c>
      <c r="E217" t="s">
        <v>25</v>
      </c>
      <c r="F217">
        <v>10017</v>
      </c>
      <c r="G217">
        <v>454714</v>
      </c>
      <c r="H217">
        <v>39540</v>
      </c>
      <c r="I217">
        <v>504271</v>
      </c>
      <c r="J217">
        <v>1.99</v>
      </c>
      <c r="K217">
        <v>6308</v>
      </c>
      <c r="L217">
        <v>15.4</v>
      </c>
      <c r="M217">
        <v>218</v>
      </c>
      <c r="N217">
        <v>0.92300000000000004</v>
      </c>
      <c r="O217">
        <v>0.10199999999999999</v>
      </c>
      <c r="P217">
        <v>45186</v>
      </c>
      <c r="Q217">
        <v>81.8</v>
      </c>
      <c r="R217">
        <v>164.2</v>
      </c>
      <c r="S217">
        <v>4949</v>
      </c>
      <c r="T217">
        <v>56.5</v>
      </c>
      <c r="U217">
        <v>116.63</v>
      </c>
      <c r="V217">
        <v>0</v>
      </c>
    </row>
    <row r="218" spans="1:22">
      <c r="A218" t="s">
        <v>34</v>
      </c>
      <c r="B218" t="s">
        <v>35</v>
      </c>
      <c r="C218">
        <v>2018</v>
      </c>
      <c r="D218" t="s">
        <v>24</v>
      </c>
      <c r="E218" t="s">
        <v>25</v>
      </c>
      <c r="F218">
        <v>2209</v>
      </c>
      <c r="G218">
        <v>174768</v>
      </c>
      <c r="H218">
        <v>116512</v>
      </c>
      <c r="I218">
        <v>293489</v>
      </c>
      <c r="J218">
        <v>0.75</v>
      </c>
      <c r="K218">
        <v>9677</v>
      </c>
      <c r="L218">
        <v>17.3</v>
      </c>
      <c r="M218">
        <v>259</v>
      </c>
      <c r="N218">
        <v>0.997</v>
      </c>
      <c r="O218">
        <v>0.105</v>
      </c>
      <c r="P218">
        <v>45714</v>
      </c>
      <c r="Q218">
        <v>81.3</v>
      </c>
      <c r="R218">
        <v>163.4</v>
      </c>
      <c r="S218">
        <v>4920</v>
      </c>
      <c r="T218">
        <v>57.4</v>
      </c>
      <c r="U218">
        <v>51.09</v>
      </c>
      <c r="V218">
        <v>0</v>
      </c>
    </row>
    <row r="219" spans="1:22">
      <c r="A219" t="s">
        <v>34</v>
      </c>
      <c r="B219" t="s">
        <v>35</v>
      </c>
      <c r="C219">
        <v>2018</v>
      </c>
      <c r="D219" t="s">
        <v>26</v>
      </c>
      <c r="E219" t="s">
        <v>25</v>
      </c>
      <c r="F219">
        <v>25207</v>
      </c>
      <c r="G219">
        <v>1009554</v>
      </c>
      <c r="H219">
        <v>137667</v>
      </c>
      <c r="I219">
        <v>1172428</v>
      </c>
      <c r="J219">
        <v>2.15</v>
      </c>
      <c r="K219">
        <v>9677</v>
      </c>
      <c r="L219">
        <v>17.3</v>
      </c>
      <c r="M219">
        <v>259</v>
      </c>
      <c r="N219">
        <v>0.997</v>
      </c>
      <c r="O219">
        <v>0.105</v>
      </c>
      <c r="P219">
        <v>45714</v>
      </c>
      <c r="Q219">
        <v>81.3</v>
      </c>
      <c r="R219">
        <v>163.4</v>
      </c>
      <c r="S219">
        <v>4920</v>
      </c>
      <c r="T219">
        <v>57.4</v>
      </c>
      <c r="U219">
        <v>54.82</v>
      </c>
      <c r="V219">
        <v>0</v>
      </c>
    </row>
    <row r="220" spans="1:22">
      <c r="A220" t="s">
        <v>34</v>
      </c>
      <c r="B220" t="s">
        <v>35</v>
      </c>
      <c r="C220">
        <v>2018</v>
      </c>
      <c r="D220" t="s">
        <v>27</v>
      </c>
      <c r="E220" t="s">
        <v>25</v>
      </c>
      <c r="F220">
        <v>15293</v>
      </c>
      <c r="G220">
        <v>437236</v>
      </c>
      <c r="H220">
        <v>38020</v>
      </c>
      <c r="I220">
        <v>490549</v>
      </c>
      <c r="J220">
        <v>3.12</v>
      </c>
      <c r="K220">
        <v>9677</v>
      </c>
      <c r="L220">
        <v>17.3</v>
      </c>
      <c r="M220">
        <v>259</v>
      </c>
      <c r="N220">
        <v>0.997</v>
      </c>
      <c r="O220">
        <v>0.105</v>
      </c>
      <c r="P220">
        <v>45714</v>
      </c>
      <c r="Q220">
        <v>81.3</v>
      </c>
      <c r="R220">
        <v>163.4</v>
      </c>
      <c r="S220">
        <v>4920</v>
      </c>
      <c r="T220">
        <v>57.4</v>
      </c>
      <c r="U220">
        <v>52.67</v>
      </c>
      <c r="V220">
        <v>0</v>
      </c>
    </row>
    <row r="221" spans="1:22">
      <c r="A221" t="s">
        <v>34</v>
      </c>
      <c r="B221" t="s">
        <v>35</v>
      </c>
      <c r="C221">
        <v>2019</v>
      </c>
      <c r="D221" t="s">
        <v>24</v>
      </c>
      <c r="E221" t="s">
        <v>25</v>
      </c>
      <c r="F221">
        <v>2823</v>
      </c>
      <c r="G221">
        <v>172356</v>
      </c>
      <c r="H221">
        <v>114904</v>
      </c>
      <c r="I221">
        <v>290083</v>
      </c>
      <c r="J221">
        <v>0.97</v>
      </c>
      <c r="K221">
        <v>12901</v>
      </c>
      <c r="L221">
        <v>17.7</v>
      </c>
      <c r="M221">
        <v>300</v>
      </c>
      <c r="N221">
        <v>1.103</v>
      </c>
      <c r="O221">
        <v>0.107</v>
      </c>
      <c r="P221">
        <v>45302</v>
      </c>
      <c r="Q221">
        <v>81.900000000000006</v>
      </c>
      <c r="R221">
        <v>154.4</v>
      </c>
      <c r="S221">
        <v>4987</v>
      </c>
      <c r="T221">
        <v>59.1</v>
      </c>
      <c r="U221">
        <v>27.8</v>
      </c>
      <c r="V221">
        <v>0</v>
      </c>
    </row>
    <row r="222" spans="1:22">
      <c r="A222" t="s">
        <v>34</v>
      </c>
      <c r="B222" t="s">
        <v>35</v>
      </c>
      <c r="C222">
        <v>2019</v>
      </c>
      <c r="D222" t="s">
        <v>26</v>
      </c>
      <c r="E222" t="s">
        <v>25</v>
      </c>
      <c r="F222">
        <v>32758</v>
      </c>
      <c r="G222">
        <v>1008126</v>
      </c>
      <c r="H222">
        <v>137472</v>
      </c>
      <c r="I222">
        <v>1178356</v>
      </c>
      <c r="J222">
        <v>2.78</v>
      </c>
      <c r="K222">
        <v>12901</v>
      </c>
      <c r="L222">
        <v>17.7</v>
      </c>
      <c r="M222">
        <v>300</v>
      </c>
      <c r="N222">
        <v>1.103</v>
      </c>
      <c r="O222">
        <v>0.107</v>
      </c>
      <c r="P222">
        <v>45302</v>
      </c>
      <c r="Q222">
        <v>81.900000000000006</v>
      </c>
      <c r="R222">
        <v>154.4</v>
      </c>
      <c r="S222">
        <v>4987</v>
      </c>
      <c r="T222">
        <v>59.1</v>
      </c>
      <c r="U222">
        <v>29.96</v>
      </c>
      <c r="V222">
        <v>0</v>
      </c>
    </row>
    <row r="223" spans="1:22">
      <c r="A223" t="s">
        <v>34</v>
      </c>
      <c r="B223" t="s">
        <v>35</v>
      </c>
      <c r="C223">
        <v>2019</v>
      </c>
      <c r="D223" t="s">
        <v>27</v>
      </c>
      <c r="E223" t="s">
        <v>25</v>
      </c>
      <c r="F223">
        <v>19695</v>
      </c>
      <c r="G223">
        <v>431377</v>
      </c>
      <c r="H223">
        <v>37511</v>
      </c>
      <c r="I223">
        <v>488583</v>
      </c>
      <c r="J223">
        <v>4.03</v>
      </c>
      <c r="K223">
        <v>12901</v>
      </c>
      <c r="L223">
        <v>17.7</v>
      </c>
      <c r="M223">
        <v>300</v>
      </c>
      <c r="N223">
        <v>1.103</v>
      </c>
      <c r="O223">
        <v>0.107</v>
      </c>
      <c r="P223">
        <v>45302</v>
      </c>
      <c r="Q223">
        <v>81.900000000000006</v>
      </c>
      <c r="R223">
        <v>154.4</v>
      </c>
      <c r="S223">
        <v>4987</v>
      </c>
      <c r="T223">
        <v>59.1</v>
      </c>
      <c r="U223">
        <v>28.78</v>
      </c>
      <c r="V223">
        <v>0</v>
      </c>
    </row>
    <row r="224" spans="1:22">
      <c r="A224" t="s">
        <v>34</v>
      </c>
      <c r="B224" t="s">
        <v>35</v>
      </c>
      <c r="C224">
        <v>2020</v>
      </c>
      <c r="D224" t="s">
        <v>24</v>
      </c>
      <c r="E224" t="s">
        <v>25</v>
      </c>
      <c r="F224">
        <v>2905</v>
      </c>
      <c r="G224">
        <v>139351</v>
      </c>
      <c r="H224">
        <v>92901</v>
      </c>
      <c r="I224">
        <v>235157</v>
      </c>
      <c r="J224">
        <v>1.24</v>
      </c>
      <c r="K224">
        <v>16296</v>
      </c>
      <c r="L224">
        <v>21.3</v>
      </c>
      <c r="M224">
        <v>332</v>
      </c>
      <c r="N224">
        <v>1.2629999999999999</v>
      </c>
      <c r="O224">
        <v>0.109</v>
      </c>
      <c r="P224">
        <v>48904</v>
      </c>
      <c r="Q224">
        <v>81.7</v>
      </c>
      <c r="R224">
        <v>146.5</v>
      </c>
      <c r="S224">
        <v>4968</v>
      </c>
      <c r="T224">
        <v>62.7</v>
      </c>
      <c r="U224">
        <v>2.9</v>
      </c>
      <c r="V224">
        <v>0</v>
      </c>
    </row>
    <row r="225" spans="1:22">
      <c r="A225" t="s">
        <v>34</v>
      </c>
      <c r="B225" t="s">
        <v>35</v>
      </c>
      <c r="C225">
        <v>2020</v>
      </c>
      <c r="D225" t="s">
        <v>26</v>
      </c>
      <c r="E225" t="s">
        <v>25</v>
      </c>
      <c r="F225">
        <v>33098</v>
      </c>
      <c r="G225">
        <v>795975</v>
      </c>
      <c r="H225">
        <v>108542</v>
      </c>
      <c r="I225">
        <v>937615</v>
      </c>
      <c r="J225">
        <v>3.53</v>
      </c>
      <c r="K225">
        <v>16296</v>
      </c>
      <c r="L225">
        <v>21.3</v>
      </c>
      <c r="M225">
        <v>332</v>
      </c>
      <c r="N225">
        <v>1.2629999999999999</v>
      </c>
      <c r="O225">
        <v>0.109</v>
      </c>
      <c r="P225">
        <v>48904</v>
      </c>
      <c r="Q225">
        <v>81.7</v>
      </c>
      <c r="R225">
        <v>146.5</v>
      </c>
      <c r="S225">
        <v>4968</v>
      </c>
      <c r="T225">
        <v>62.7</v>
      </c>
      <c r="U225">
        <v>1.04</v>
      </c>
      <c r="V225">
        <v>0</v>
      </c>
    </row>
    <row r="226" spans="1:22">
      <c r="A226" t="s">
        <v>34</v>
      </c>
      <c r="B226" t="s">
        <v>35</v>
      </c>
      <c r="C226">
        <v>2020</v>
      </c>
      <c r="D226" t="s">
        <v>27</v>
      </c>
      <c r="E226" t="s">
        <v>25</v>
      </c>
      <c r="F226">
        <v>20097</v>
      </c>
      <c r="G226">
        <v>342741</v>
      </c>
      <c r="H226">
        <v>29804</v>
      </c>
      <c r="I226">
        <v>392642</v>
      </c>
      <c r="J226">
        <v>5.12</v>
      </c>
      <c r="K226">
        <v>16296</v>
      </c>
      <c r="L226">
        <v>21.3</v>
      </c>
      <c r="M226">
        <v>332</v>
      </c>
      <c r="N226">
        <v>1.2629999999999999</v>
      </c>
      <c r="O226">
        <v>0.109</v>
      </c>
      <c r="P226">
        <v>48904</v>
      </c>
      <c r="Q226">
        <v>81.7</v>
      </c>
      <c r="R226">
        <v>146.5</v>
      </c>
      <c r="S226">
        <v>4968</v>
      </c>
      <c r="T226">
        <v>62.7</v>
      </c>
      <c r="U226">
        <v>2.04</v>
      </c>
      <c r="V226">
        <v>0</v>
      </c>
    </row>
    <row r="227" spans="1:22">
      <c r="A227" t="s">
        <v>34</v>
      </c>
      <c r="B227" t="s">
        <v>35</v>
      </c>
      <c r="C227">
        <v>2021</v>
      </c>
      <c r="D227" t="s">
        <v>24</v>
      </c>
      <c r="E227" t="s">
        <v>25</v>
      </c>
      <c r="F227">
        <v>4791</v>
      </c>
      <c r="G227">
        <v>147534</v>
      </c>
      <c r="H227">
        <v>98356</v>
      </c>
      <c r="I227">
        <v>250681</v>
      </c>
      <c r="J227">
        <v>1.91</v>
      </c>
      <c r="K227">
        <v>19547</v>
      </c>
      <c r="L227">
        <v>19.3</v>
      </c>
      <c r="M227">
        <v>369</v>
      </c>
      <c r="N227">
        <v>1.45</v>
      </c>
      <c r="O227">
        <v>0.113</v>
      </c>
      <c r="P227">
        <v>52907</v>
      </c>
      <c r="Q227">
        <v>81.8</v>
      </c>
      <c r="R227">
        <v>144.5</v>
      </c>
      <c r="S227">
        <v>5000</v>
      </c>
      <c r="T227">
        <v>64.5</v>
      </c>
      <c r="U227">
        <v>64.92</v>
      </c>
      <c r="V227">
        <v>0</v>
      </c>
    </row>
    <row r="228" spans="1:22">
      <c r="A228" t="s">
        <v>34</v>
      </c>
      <c r="B228" t="s">
        <v>35</v>
      </c>
      <c r="C228">
        <v>2021</v>
      </c>
      <c r="D228" t="s">
        <v>26</v>
      </c>
      <c r="E228" t="s">
        <v>25</v>
      </c>
      <c r="F228">
        <v>54112</v>
      </c>
      <c r="G228">
        <v>824512</v>
      </c>
      <c r="H228">
        <v>112434</v>
      </c>
      <c r="I228">
        <v>991058</v>
      </c>
      <c r="J228">
        <v>5.46</v>
      </c>
      <c r="K228">
        <v>19547</v>
      </c>
      <c r="L228">
        <v>19.3</v>
      </c>
      <c r="M228">
        <v>369</v>
      </c>
      <c r="N228">
        <v>1.45</v>
      </c>
      <c r="O228">
        <v>0.113</v>
      </c>
      <c r="P228">
        <v>52907</v>
      </c>
      <c r="Q228">
        <v>81.8</v>
      </c>
      <c r="R228">
        <v>144.5</v>
      </c>
      <c r="S228">
        <v>5000</v>
      </c>
      <c r="T228">
        <v>64.5</v>
      </c>
      <c r="U228">
        <v>63.49</v>
      </c>
      <c r="V228">
        <v>0</v>
      </c>
    </row>
    <row r="229" spans="1:22">
      <c r="A229" t="s">
        <v>34</v>
      </c>
      <c r="B229" t="s">
        <v>35</v>
      </c>
      <c r="C229">
        <v>2021</v>
      </c>
      <c r="D229" t="s">
        <v>27</v>
      </c>
      <c r="E229" t="s">
        <v>25</v>
      </c>
      <c r="F229">
        <v>33122</v>
      </c>
      <c r="G229">
        <v>354428</v>
      </c>
      <c r="H229">
        <v>30820</v>
      </c>
      <c r="I229">
        <v>418370</v>
      </c>
      <c r="J229">
        <v>7.92</v>
      </c>
      <c r="K229">
        <v>19547</v>
      </c>
      <c r="L229">
        <v>19.3</v>
      </c>
      <c r="M229">
        <v>369</v>
      </c>
      <c r="N229">
        <v>1.45</v>
      </c>
      <c r="O229">
        <v>0.113</v>
      </c>
      <c r="P229">
        <v>52907</v>
      </c>
      <c r="Q229">
        <v>81.8</v>
      </c>
      <c r="R229">
        <v>144.5</v>
      </c>
      <c r="S229">
        <v>5000</v>
      </c>
      <c r="T229">
        <v>64.5</v>
      </c>
      <c r="U229">
        <v>64.81</v>
      </c>
      <c r="V229">
        <v>0</v>
      </c>
    </row>
    <row r="230" spans="1:22">
      <c r="A230" t="s">
        <v>34</v>
      </c>
      <c r="B230" t="s">
        <v>35</v>
      </c>
      <c r="C230">
        <v>2022</v>
      </c>
      <c r="D230" t="s">
        <v>24</v>
      </c>
      <c r="E230" t="s">
        <v>25</v>
      </c>
      <c r="F230">
        <v>6747</v>
      </c>
      <c r="G230">
        <v>132991</v>
      </c>
      <c r="H230">
        <v>88661</v>
      </c>
      <c r="I230">
        <v>228399</v>
      </c>
      <c r="J230">
        <v>2.95</v>
      </c>
      <c r="K230">
        <v>22584</v>
      </c>
      <c r="L230">
        <v>21.5</v>
      </c>
      <c r="M230">
        <v>404</v>
      </c>
      <c r="N230">
        <v>1.5369999999999999</v>
      </c>
      <c r="O230">
        <v>0.11899999999999999</v>
      </c>
      <c r="P230">
        <v>55000</v>
      </c>
      <c r="Q230">
        <v>82.3</v>
      </c>
      <c r="R230">
        <v>147.1</v>
      </c>
      <c r="S230">
        <v>4982</v>
      </c>
      <c r="T230">
        <v>68.400000000000006</v>
      </c>
      <c r="U230">
        <v>40.83</v>
      </c>
      <c r="V230">
        <v>0</v>
      </c>
    </row>
    <row r="231" spans="1:22">
      <c r="A231" t="s">
        <v>34</v>
      </c>
      <c r="B231" t="s">
        <v>35</v>
      </c>
      <c r="C231">
        <v>2022</v>
      </c>
      <c r="D231" t="s">
        <v>26</v>
      </c>
      <c r="E231" t="s">
        <v>25</v>
      </c>
      <c r="F231">
        <v>77657</v>
      </c>
      <c r="G231">
        <v>741360</v>
      </c>
      <c r="H231">
        <v>101094</v>
      </c>
      <c r="I231">
        <v>920111</v>
      </c>
      <c r="J231">
        <v>8.44</v>
      </c>
      <c r="K231">
        <v>22584</v>
      </c>
      <c r="L231">
        <v>21.5</v>
      </c>
      <c r="M231">
        <v>404</v>
      </c>
      <c r="N231">
        <v>1.5369999999999999</v>
      </c>
      <c r="O231">
        <v>0.11899999999999999</v>
      </c>
      <c r="P231">
        <v>55000</v>
      </c>
      <c r="Q231">
        <v>82.3</v>
      </c>
      <c r="R231">
        <v>147.1</v>
      </c>
      <c r="S231">
        <v>4982</v>
      </c>
      <c r="T231">
        <v>68.400000000000006</v>
      </c>
      <c r="U231">
        <v>43.51</v>
      </c>
      <c r="V231">
        <v>0</v>
      </c>
    </row>
    <row r="232" spans="1:22">
      <c r="A232" t="s">
        <v>34</v>
      </c>
      <c r="B232" t="s">
        <v>35</v>
      </c>
      <c r="C232">
        <v>2022</v>
      </c>
      <c r="D232" t="s">
        <v>27</v>
      </c>
      <c r="E232" t="s">
        <v>25</v>
      </c>
      <c r="F232">
        <v>47462</v>
      </c>
      <c r="G232">
        <v>313132</v>
      </c>
      <c r="H232">
        <v>27229</v>
      </c>
      <c r="I232">
        <v>387823</v>
      </c>
      <c r="J232">
        <v>12.24</v>
      </c>
      <c r="K232">
        <v>22584</v>
      </c>
      <c r="L232">
        <v>21.5</v>
      </c>
      <c r="M232">
        <v>404</v>
      </c>
      <c r="N232">
        <v>1.5369999999999999</v>
      </c>
      <c r="O232">
        <v>0.11899999999999999</v>
      </c>
      <c r="P232">
        <v>55000</v>
      </c>
      <c r="Q232">
        <v>82.3</v>
      </c>
      <c r="R232">
        <v>147.1</v>
      </c>
      <c r="S232">
        <v>4982</v>
      </c>
      <c r="T232">
        <v>68.400000000000006</v>
      </c>
      <c r="U232">
        <v>43.29</v>
      </c>
      <c r="V232">
        <v>0</v>
      </c>
    </row>
    <row r="233" spans="1:22">
      <c r="A233" t="s">
        <v>34</v>
      </c>
      <c r="B233" t="s">
        <v>35</v>
      </c>
      <c r="C233">
        <v>2023</v>
      </c>
      <c r="D233" t="s">
        <v>24</v>
      </c>
      <c r="E233" t="s">
        <v>25</v>
      </c>
      <c r="F233">
        <v>9988</v>
      </c>
      <c r="G233">
        <v>148267</v>
      </c>
      <c r="H233">
        <v>98845</v>
      </c>
      <c r="I233">
        <v>257100</v>
      </c>
      <c r="J233">
        <v>3.88</v>
      </c>
      <c r="K233">
        <v>27273</v>
      </c>
      <c r="L233">
        <v>25.6</v>
      </c>
      <c r="M233">
        <v>429</v>
      </c>
      <c r="N233">
        <v>1.52</v>
      </c>
      <c r="O233">
        <v>0.123</v>
      </c>
      <c r="P233">
        <v>53010</v>
      </c>
      <c r="Q233">
        <v>82.1</v>
      </c>
      <c r="R233">
        <v>147.6</v>
      </c>
      <c r="S233">
        <v>5040</v>
      </c>
      <c r="T233">
        <v>72</v>
      </c>
      <c r="U233">
        <v>48.04</v>
      </c>
      <c r="V233">
        <v>0</v>
      </c>
    </row>
    <row r="234" spans="1:22">
      <c r="A234" t="s">
        <v>34</v>
      </c>
      <c r="B234" t="s">
        <v>35</v>
      </c>
      <c r="C234">
        <v>2023</v>
      </c>
      <c r="D234" t="s">
        <v>26</v>
      </c>
      <c r="E234" t="s">
        <v>25</v>
      </c>
      <c r="F234">
        <v>112683</v>
      </c>
      <c r="G234">
        <v>794185</v>
      </c>
      <c r="H234">
        <v>108298</v>
      </c>
      <c r="I234">
        <v>1015166</v>
      </c>
      <c r="J234">
        <v>11.1</v>
      </c>
      <c r="K234">
        <v>27273</v>
      </c>
      <c r="L234">
        <v>25.6</v>
      </c>
      <c r="M234">
        <v>429</v>
      </c>
      <c r="N234">
        <v>1.52</v>
      </c>
      <c r="O234">
        <v>0.123</v>
      </c>
      <c r="P234">
        <v>53010</v>
      </c>
      <c r="Q234">
        <v>82.1</v>
      </c>
      <c r="R234">
        <v>147.6</v>
      </c>
      <c r="S234">
        <v>5040</v>
      </c>
      <c r="T234">
        <v>72</v>
      </c>
      <c r="U234">
        <v>45.1</v>
      </c>
      <c r="V234">
        <v>0</v>
      </c>
    </row>
    <row r="235" spans="1:22">
      <c r="A235" t="s">
        <v>34</v>
      </c>
      <c r="B235" t="s">
        <v>35</v>
      </c>
      <c r="C235">
        <v>2023</v>
      </c>
      <c r="D235" t="s">
        <v>27</v>
      </c>
      <c r="E235" t="s">
        <v>25</v>
      </c>
      <c r="F235">
        <v>68069</v>
      </c>
      <c r="G235">
        <v>326463</v>
      </c>
      <c r="H235">
        <v>28388</v>
      </c>
      <c r="I235">
        <v>422920</v>
      </c>
      <c r="J235">
        <v>16.100000000000001</v>
      </c>
      <c r="K235">
        <v>27273</v>
      </c>
      <c r="L235">
        <v>25.6</v>
      </c>
      <c r="M235">
        <v>429</v>
      </c>
      <c r="N235">
        <v>1.52</v>
      </c>
      <c r="O235">
        <v>0.123</v>
      </c>
      <c r="P235">
        <v>53010</v>
      </c>
      <c r="Q235">
        <v>82.1</v>
      </c>
      <c r="R235">
        <v>147.6</v>
      </c>
      <c r="S235">
        <v>5040</v>
      </c>
      <c r="T235">
        <v>72</v>
      </c>
      <c r="U235">
        <v>43.42</v>
      </c>
      <c r="V235">
        <v>0</v>
      </c>
    </row>
    <row r="236" spans="1:22">
      <c r="A236" t="s">
        <v>34</v>
      </c>
      <c r="B236" t="s">
        <v>35</v>
      </c>
      <c r="C236">
        <v>2024</v>
      </c>
      <c r="D236" t="s">
        <v>24</v>
      </c>
      <c r="E236" t="s">
        <v>25</v>
      </c>
      <c r="F236">
        <v>12128</v>
      </c>
      <c r="G236">
        <v>148222</v>
      </c>
      <c r="H236">
        <v>98814</v>
      </c>
      <c r="I236">
        <v>259164</v>
      </c>
      <c r="J236">
        <v>4.68</v>
      </c>
      <c r="K236">
        <v>39111</v>
      </c>
      <c r="L236">
        <v>26</v>
      </c>
      <c r="M236">
        <v>449</v>
      </c>
      <c r="N236">
        <v>1.413</v>
      </c>
      <c r="O236">
        <v>0.126</v>
      </c>
      <c r="P236">
        <v>53364</v>
      </c>
      <c r="Q236">
        <v>81.900000000000006</v>
      </c>
      <c r="R236">
        <v>142.5</v>
      </c>
      <c r="S236">
        <v>5099</v>
      </c>
      <c r="T236">
        <v>75.5</v>
      </c>
      <c r="U236">
        <v>21.43</v>
      </c>
      <c r="V236">
        <v>0</v>
      </c>
    </row>
    <row r="237" spans="1:22">
      <c r="A237" t="s">
        <v>34</v>
      </c>
      <c r="B237" t="s">
        <v>35</v>
      </c>
      <c r="C237">
        <v>2024</v>
      </c>
      <c r="D237" t="s">
        <v>26</v>
      </c>
      <c r="E237" t="s">
        <v>25</v>
      </c>
      <c r="F237">
        <v>139699</v>
      </c>
      <c r="G237">
        <v>796550</v>
      </c>
      <c r="H237">
        <v>108621</v>
      </c>
      <c r="I237">
        <v>1044870</v>
      </c>
      <c r="J237">
        <v>13.37</v>
      </c>
      <c r="K237">
        <v>39111</v>
      </c>
      <c r="L237">
        <v>26</v>
      </c>
      <c r="M237">
        <v>449</v>
      </c>
      <c r="N237">
        <v>1.413</v>
      </c>
      <c r="O237">
        <v>0.126</v>
      </c>
      <c r="P237">
        <v>53364</v>
      </c>
      <c r="Q237">
        <v>81.900000000000006</v>
      </c>
      <c r="R237">
        <v>142.5</v>
      </c>
      <c r="S237">
        <v>5099</v>
      </c>
      <c r="T237">
        <v>75.5</v>
      </c>
      <c r="U237">
        <v>23.98</v>
      </c>
      <c r="V237">
        <v>0</v>
      </c>
    </row>
    <row r="238" spans="1:22">
      <c r="A238" t="s">
        <v>34</v>
      </c>
      <c r="B238" t="s">
        <v>35</v>
      </c>
      <c r="C238">
        <v>2024</v>
      </c>
      <c r="D238" t="s">
        <v>27</v>
      </c>
      <c r="E238" t="s">
        <v>25</v>
      </c>
      <c r="F238">
        <v>84813</v>
      </c>
      <c r="G238">
        <v>324460</v>
      </c>
      <c r="H238">
        <v>28214</v>
      </c>
      <c r="I238">
        <v>437487</v>
      </c>
      <c r="J238">
        <v>19.39</v>
      </c>
      <c r="K238">
        <v>39111</v>
      </c>
      <c r="L238">
        <v>26</v>
      </c>
      <c r="M238">
        <v>449</v>
      </c>
      <c r="N238">
        <v>1.413</v>
      </c>
      <c r="O238">
        <v>0.126</v>
      </c>
      <c r="P238">
        <v>53364</v>
      </c>
      <c r="Q238">
        <v>81.900000000000006</v>
      </c>
      <c r="R238">
        <v>142.5</v>
      </c>
      <c r="S238">
        <v>5099</v>
      </c>
      <c r="T238">
        <v>75.5</v>
      </c>
      <c r="U238">
        <v>24.6</v>
      </c>
      <c r="V238">
        <v>0</v>
      </c>
    </row>
    <row r="239" spans="1:22">
      <c r="A239" t="s">
        <v>34</v>
      </c>
      <c r="B239" t="s">
        <v>35</v>
      </c>
      <c r="C239">
        <v>2025</v>
      </c>
      <c r="D239" t="s">
        <v>24</v>
      </c>
      <c r="E239" t="s">
        <v>25</v>
      </c>
      <c r="F239">
        <v>15114</v>
      </c>
      <c r="G239">
        <v>151558</v>
      </c>
      <c r="H239">
        <v>101038</v>
      </c>
      <c r="I239">
        <v>267710</v>
      </c>
      <c r="J239">
        <v>5.65</v>
      </c>
      <c r="K239">
        <v>48202</v>
      </c>
      <c r="L239">
        <v>26.1</v>
      </c>
      <c r="M239">
        <v>476</v>
      </c>
      <c r="N239">
        <v>1.32</v>
      </c>
      <c r="O239">
        <v>0.13</v>
      </c>
      <c r="P239">
        <v>54430</v>
      </c>
      <c r="Q239">
        <v>82.4</v>
      </c>
      <c r="R239">
        <v>135.9</v>
      </c>
      <c r="S239">
        <v>4999</v>
      </c>
      <c r="T239">
        <v>78.5</v>
      </c>
      <c r="U239">
        <v>24.62</v>
      </c>
      <c r="V239">
        <v>0</v>
      </c>
    </row>
    <row r="240" spans="1:22">
      <c r="A240" t="s">
        <v>34</v>
      </c>
      <c r="B240" t="s">
        <v>35</v>
      </c>
      <c r="C240">
        <v>2025</v>
      </c>
      <c r="D240" t="s">
        <v>26</v>
      </c>
      <c r="E240" t="s">
        <v>25</v>
      </c>
      <c r="F240">
        <v>172415</v>
      </c>
      <c r="G240">
        <v>788916</v>
      </c>
      <c r="H240">
        <v>107579</v>
      </c>
      <c r="I240">
        <v>1068910</v>
      </c>
      <c r="J240">
        <v>16.13</v>
      </c>
      <c r="K240">
        <v>48202</v>
      </c>
      <c r="L240">
        <v>26.1</v>
      </c>
      <c r="M240">
        <v>476</v>
      </c>
      <c r="N240">
        <v>1.32</v>
      </c>
      <c r="O240">
        <v>0.13</v>
      </c>
      <c r="P240">
        <v>54430</v>
      </c>
      <c r="Q240">
        <v>82.4</v>
      </c>
      <c r="R240">
        <v>135.9</v>
      </c>
      <c r="S240">
        <v>4999</v>
      </c>
      <c r="T240">
        <v>78.5</v>
      </c>
      <c r="U240">
        <v>23.42</v>
      </c>
      <c r="V240">
        <v>0</v>
      </c>
    </row>
    <row r="241" spans="1:22">
      <c r="A241" t="s">
        <v>34</v>
      </c>
      <c r="B241" t="s">
        <v>35</v>
      </c>
      <c r="C241">
        <v>2025</v>
      </c>
      <c r="D241" t="s">
        <v>27</v>
      </c>
      <c r="E241" t="s">
        <v>25</v>
      </c>
      <c r="F241">
        <v>104831</v>
      </c>
      <c r="G241">
        <v>315912</v>
      </c>
      <c r="H241">
        <v>27471</v>
      </c>
      <c r="I241">
        <v>448214</v>
      </c>
      <c r="J241">
        <v>23.39</v>
      </c>
      <c r="K241">
        <v>48202</v>
      </c>
      <c r="L241">
        <v>26.1</v>
      </c>
      <c r="M241">
        <v>476</v>
      </c>
      <c r="N241">
        <v>1.32</v>
      </c>
      <c r="O241">
        <v>0.13</v>
      </c>
      <c r="P241">
        <v>54430</v>
      </c>
      <c r="Q241">
        <v>82.4</v>
      </c>
      <c r="R241">
        <v>135.9</v>
      </c>
      <c r="S241">
        <v>4999</v>
      </c>
      <c r="T241">
        <v>78.5</v>
      </c>
      <c r="U241">
        <v>23.6</v>
      </c>
      <c r="V241">
        <v>0</v>
      </c>
    </row>
    <row r="242" spans="1:22">
      <c r="A242" t="s">
        <v>36</v>
      </c>
      <c r="B242" t="s">
        <v>37</v>
      </c>
      <c r="C242">
        <v>2010</v>
      </c>
      <c r="D242" t="s">
        <v>24</v>
      </c>
      <c r="E242" t="s">
        <v>25</v>
      </c>
      <c r="F242">
        <v>98</v>
      </c>
      <c r="G242">
        <v>1671715</v>
      </c>
      <c r="H242">
        <v>1114476</v>
      </c>
      <c r="I242">
        <v>2786289</v>
      </c>
      <c r="J242">
        <v>0</v>
      </c>
      <c r="K242">
        <v>530</v>
      </c>
      <c r="L242">
        <v>9.9</v>
      </c>
      <c r="M242">
        <v>121</v>
      </c>
      <c r="N242">
        <v>0.98</v>
      </c>
      <c r="O242">
        <v>0.08</v>
      </c>
      <c r="P242">
        <v>4585</v>
      </c>
      <c r="Q242">
        <v>49.1</v>
      </c>
      <c r="R242">
        <v>566.1</v>
      </c>
      <c r="S242">
        <v>7963</v>
      </c>
      <c r="T242">
        <v>30.1</v>
      </c>
      <c r="U242">
        <v>0</v>
      </c>
      <c r="V242">
        <v>0</v>
      </c>
    </row>
    <row r="243" spans="1:22">
      <c r="A243" t="s">
        <v>36</v>
      </c>
      <c r="B243" t="s">
        <v>37</v>
      </c>
      <c r="C243">
        <v>2010</v>
      </c>
      <c r="D243" t="s">
        <v>26</v>
      </c>
      <c r="E243" t="s">
        <v>25</v>
      </c>
      <c r="F243">
        <v>1098</v>
      </c>
      <c r="G243">
        <v>9662937</v>
      </c>
      <c r="H243">
        <v>1317673</v>
      </c>
      <c r="I243">
        <v>10981708</v>
      </c>
      <c r="J243">
        <v>0.01</v>
      </c>
      <c r="K243">
        <v>530</v>
      </c>
      <c r="L243">
        <v>9.9</v>
      </c>
      <c r="M243">
        <v>121</v>
      </c>
      <c r="N243">
        <v>0.98</v>
      </c>
      <c r="O243">
        <v>0.08</v>
      </c>
      <c r="P243">
        <v>4585</v>
      </c>
      <c r="Q243">
        <v>49.1</v>
      </c>
      <c r="R243">
        <v>566.1</v>
      </c>
      <c r="S243">
        <v>7963</v>
      </c>
      <c r="T243">
        <v>30.1</v>
      </c>
      <c r="U243">
        <v>0</v>
      </c>
      <c r="V243">
        <v>0</v>
      </c>
    </row>
    <row r="244" spans="1:22">
      <c r="A244" t="s">
        <v>36</v>
      </c>
      <c r="B244" t="s">
        <v>37</v>
      </c>
      <c r="C244">
        <v>2010</v>
      </c>
      <c r="D244" t="s">
        <v>27</v>
      </c>
      <c r="E244" t="s">
        <v>25</v>
      </c>
      <c r="F244">
        <v>654</v>
      </c>
      <c r="G244">
        <v>4149907</v>
      </c>
      <c r="H244">
        <v>360861</v>
      </c>
      <c r="I244">
        <v>4511422</v>
      </c>
      <c r="J244">
        <v>0.01</v>
      </c>
      <c r="K244">
        <v>530</v>
      </c>
      <c r="L244">
        <v>9.9</v>
      </c>
      <c r="M244">
        <v>121</v>
      </c>
      <c r="N244">
        <v>0.98</v>
      </c>
      <c r="O244">
        <v>0.08</v>
      </c>
      <c r="P244">
        <v>4585</v>
      </c>
      <c r="Q244">
        <v>49.1</v>
      </c>
      <c r="R244">
        <v>566.1</v>
      </c>
      <c r="S244">
        <v>7963</v>
      </c>
      <c r="T244">
        <v>30.1</v>
      </c>
      <c r="U244">
        <v>0</v>
      </c>
      <c r="V244">
        <v>0</v>
      </c>
    </row>
    <row r="245" spans="1:22">
      <c r="A245" t="s">
        <v>36</v>
      </c>
      <c r="B245" t="s">
        <v>37</v>
      </c>
      <c r="C245">
        <v>2011</v>
      </c>
      <c r="D245" t="s">
        <v>24</v>
      </c>
      <c r="E245" t="s">
        <v>25</v>
      </c>
      <c r="F245">
        <v>407</v>
      </c>
      <c r="G245">
        <v>1744402</v>
      </c>
      <c r="H245">
        <v>1162934</v>
      </c>
      <c r="I245">
        <v>2907743</v>
      </c>
      <c r="J245">
        <v>0.01</v>
      </c>
      <c r="K245">
        <v>1862</v>
      </c>
      <c r="L245">
        <v>13.6</v>
      </c>
      <c r="M245">
        <v>118</v>
      </c>
      <c r="N245">
        <v>0.97</v>
      </c>
      <c r="O245">
        <v>0.08</v>
      </c>
      <c r="P245">
        <v>5206</v>
      </c>
      <c r="Q245">
        <v>50.3</v>
      </c>
      <c r="R245">
        <v>619.9</v>
      </c>
      <c r="S245">
        <v>8082</v>
      </c>
      <c r="T245">
        <v>33.200000000000003</v>
      </c>
      <c r="U245">
        <v>300</v>
      </c>
      <c r="V245">
        <v>0</v>
      </c>
    </row>
    <row r="246" spans="1:22">
      <c r="A246" t="s">
        <v>36</v>
      </c>
      <c r="B246" t="s">
        <v>37</v>
      </c>
      <c r="C246">
        <v>2011</v>
      </c>
      <c r="D246" t="s">
        <v>26</v>
      </c>
      <c r="E246" t="s">
        <v>25</v>
      </c>
      <c r="F246">
        <v>4560</v>
      </c>
      <c r="G246">
        <v>10027552</v>
      </c>
      <c r="H246">
        <v>1367393</v>
      </c>
      <c r="I246">
        <v>11399505</v>
      </c>
      <c r="J246">
        <v>0.04</v>
      </c>
      <c r="K246">
        <v>1862</v>
      </c>
      <c r="L246">
        <v>13.6</v>
      </c>
      <c r="M246">
        <v>118</v>
      </c>
      <c r="N246">
        <v>0.97</v>
      </c>
      <c r="O246">
        <v>0.08</v>
      </c>
      <c r="P246">
        <v>5206</v>
      </c>
      <c r="Q246">
        <v>50.3</v>
      </c>
      <c r="R246">
        <v>619.9</v>
      </c>
      <c r="S246">
        <v>8082</v>
      </c>
      <c r="T246">
        <v>33.200000000000003</v>
      </c>
      <c r="U246">
        <v>300</v>
      </c>
      <c r="V246">
        <v>0</v>
      </c>
    </row>
    <row r="247" spans="1:22">
      <c r="A247" t="s">
        <v>36</v>
      </c>
      <c r="B247" t="s">
        <v>37</v>
      </c>
      <c r="C247">
        <v>2011</v>
      </c>
      <c r="D247" t="s">
        <v>27</v>
      </c>
      <c r="E247" t="s">
        <v>25</v>
      </c>
      <c r="F247">
        <v>2821</v>
      </c>
      <c r="G247">
        <v>4472154</v>
      </c>
      <c r="H247">
        <v>388883</v>
      </c>
      <c r="I247">
        <v>4863858</v>
      </c>
      <c r="J247">
        <v>0.06</v>
      </c>
      <c r="K247">
        <v>1862</v>
      </c>
      <c r="L247">
        <v>13.6</v>
      </c>
      <c r="M247">
        <v>118</v>
      </c>
      <c r="N247">
        <v>0.97</v>
      </c>
      <c r="O247">
        <v>0.08</v>
      </c>
      <c r="P247">
        <v>5206</v>
      </c>
      <c r="Q247">
        <v>50.3</v>
      </c>
      <c r="R247">
        <v>619.9</v>
      </c>
      <c r="S247">
        <v>8082</v>
      </c>
      <c r="T247">
        <v>33.200000000000003</v>
      </c>
      <c r="U247">
        <v>300</v>
      </c>
      <c r="V247">
        <v>0</v>
      </c>
    </row>
    <row r="248" spans="1:22">
      <c r="A248" t="s">
        <v>36</v>
      </c>
      <c r="B248" t="s">
        <v>37</v>
      </c>
      <c r="C248">
        <v>2012</v>
      </c>
      <c r="D248" t="s">
        <v>24</v>
      </c>
      <c r="E248" t="s">
        <v>25</v>
      </c>
      <c r="F248">
        <v>646</v>
      </c>
      <c r="G248">
        <v>1845624</v>
      </c>
      <c r="H248">
        <v>1230416</v>
      </c>
      <c r="I248">
        <v>3076686</v>
      </c>
      <c r="J248">
        <v>0.02</v>
      </c>
      <c r="K248">
        <v>3516</v>
      </c>
      <c r="L248">
        <v>17</v>
      </c>
      <c r="M248">
        <v>134</v>
      </c>
      <c r="N248">
        <v>0.97</v>
      </c>
      <c r="O248">
        <v>7.9000000000000001E-2</v>
      </c>
      <c r="P248">
        <v>5940</v>
      </c>
      <c r="Q248">
        <v>51.7</v>
      </c>
      <c r="R248">
        <v>661.4</v>
      </c>
      <c r="S248">
        <v>8199</v>
      </c>
      <c r="T248">
        <v>38.5</v>
      </c>
      <c r="U248">
        <v>58.72</v>
      </c>
      <c r="V248">
        <v>0</v>
      </c>
    </row>
    <row r="249" spans="1:22">
      <c r="A249" t="s">
        <v>36</v>
      </c>
      <c r="B249" t="s">
        <v>37</v>
      </c>
      <c r="C249">
        <v>2012</v>
      </c>
      <c r="D249" t="s">
        <v>26</v>
      </c>
      <c r="E249" t="s">
        <v>25</v>
      </c>
      <c r="F249">
        <v>7498</v>
      </c>
      <c r="G249">
        <v>10990053</v>
      </c>
      <c r="H249">
        <v>1498644</v>
      </c>
      <c r="I249">
        <v>12496195</v>
      </c>
      <c r="J249">
        <v>0.06</v>
      </c>
      <c r="K249">
        <v>3516</v>
      </c>
      <c r="L249">
        <v>17</v>
      </c>
      <c r="M249">
        <v>134</v>
      </c>
      <c r="N249">
        <v>0.97</v>
      </c>
      <c r="O249">
        <v>7.9000000000000001E-2</v>
      </c>
      <c r="P249">
        <v>5940</v>
      </c>
      <c r="Q249">
        <v>51.7</v>
      </c>
      <c r="R249">
        <v>661.4</v>
      </c>
      <c r="S249">
        <v>8199</v>
      </c>
      <c r="T249">
        <v>38.5</v>
      </c>
      <c r="U249">
        <v>64.430000000000007</v>
      </c>
      <c r="V249">
        <v>0</v>
      </c>
    </row>
    <row r="250" spans="1:22">
      <c r="A250" t="s">
        <v>36</v>
      </c>
      <c r="B250" t="s">
        <v>37</v>
      </c>
      <c r="C250">
        <v>2012</v>
      </c>
      <c r="D250" t="s">
        <v>27</v>
      </c>
      <c r="E250" t="s">
        <v>25</v>
      </c>
      <c r="F250">
        <v>4501</v>
      </c>
      <c r="G250">
        <v>4755573</v>
      </c>
      <c r="H250">
        <v>413528</v>
      </c>
      <c r="I250">
        <v>5173602</v>
      </c>
      <c r="J250">
        <v>0.09</v>
      </c>
      <c r="K250">
        <v>3516</v>
      </c>
      <c r="L250">
        <v>17</v>
      </c>
      <c r="M250">
        <v>134</v>
      </c>
      <c r="N250">
        <v>0.97</v>
      </c>
      <c r="O250">
        <v>7.9000000000000001E-2</v>
      </c>
      <c r="P250">
        <v>5940</v>
      </c>
      <c r="Q250">
        <v>51.7</v>
      </c>
      <c r="R250">
        <v>661.4</v>
      </c>
      <c r="S250">
        <v>8199</v>
      </c>
      <c r="T250">
        <v>38.5</v>
      </c>
      <c r="U250">
        <v>59.55</v>
      </c>
      <c r="V250">
        <v>0</v>
      </c>
    </row>
    <row r="251" spans="1:22">
      <c r="A251" t="s">
        <v>36</v>
      </c>
      <c r="B251" t="s">
        <v>37</v>
      </c>
      <c r="C251">
        <v>2013</v>
      </c>
      <c r="D251" t="s">
        <v>24</v>
      </c>
      <c r="E251" t="s">
        <v>25</v>
      </c>
      <c r="F251">
        <v>2382</v>
      </c>
      <c r="G251">
        <v>1942876</v>
      </c>
      <c r="H251">
        <v>1295251</v>
      </c>
      <c r="I251">
        <v>3240509</v>
      </c>
      <c r="J251">
        <v>7.0000000000000007E-2</v>
      </c>
      <c r="K251">
        <v>5042</v>
      </c>
      <c r="L251">
        <v>19.8</v>
      </c>
      <c r="M251">
        <v>136</v>
      </c>
      <c r="N251">
        <v>0.98</v>
      </c>
      <c r="O251">
        <v>7.9000000000000001E-2</v>
      </c>
      <c r="P251">
        <v>6711</v>
      </c>
      <c r="Q251">
        <v>53.1</v>
      </c>
      <c r="R251">
        <v>702.5</v>
      </c>
      <c r="S251">
        <v>8275</v>
      </c>
      <c r="T251">
        <v>42.1</v>
      </c>
      <c r="U251">
        <v>268.73</v>
      </c>
      <c r="V251">
        <v>0</v>
      </c>
    </row>
    <row r="252" spans="1:22">
      <c r="A252" t="s">
        <v>36</v>
      </c>
      <c r="B252" t="s">
        <v>37</v>
      </c>
      <c r="C252">
        <v>2013</v>
      </c>
      <c r="D252" t="s">
        <v>26</v>
      </c>
      <c r="E252" t="s">
        <v>25</v>
      </c>
      <c r="F252">
        <v>27076</v>
      </c>
      <c r="G252">
        <v>11322208</v>
      </c>
      <c r="H252">
        <v>1543938</v>
      </c>
      <c r="I252">
        <v>12893222</v>
      </c>
      <c r="J252">
        <v>0.21</v>
      </c>
      <c r="K252">
        <v>5042</v>
      </c>
      <c r="L252">
        <v>19.8</v>
      </c>
      <c r="M252">
        <v>136</v>
      </c>
      <c r="N252">
        <v>0.98</v>
      </c>
      <c r="O252">
        <v>7.9000000000000001E-2</v>
      </c>
      <c r="P252">
        <v>6711</v>
      </c>
      <c r="Q252">
        <v>53.1</v>
      </c>
      <c r="R252">
        <v>702.5</v>
      </c>
      <c r="S252">
        <v>8275</v>
      </c>
      <c r="T252">
        <v>42.1</v>
      </c>
      <c r="U252">
        <v>261.11</v>
      </c>
      <c r="V252">
        <v>0</v>
      </c>
    </row>
    <row r="253" spans="1:22">
      <c r="A253" t="s">
        <v>36</v>
      </c>
      <c r="B253" t="s">
        <v>37</v>
      </c>
      <c r="C253">
        <v>2013</v>
      </c>
      <c r="D253" t="s">
        <v>27</v>
      </c>
      <c r="E253" t="s">
        <v>25</v>
      </c>
      <c r="F253">
        <v>16630</v>
      </c>
      <c r="G253">
        <v>5009322</v>
      </c>
      <c r="H253">
        <v>435593</v>
      </c>
      <c r="I253">
        <v>5461545</v>
      </c>
      <c r="J253">
        <v>0.3</v>
      </c>
      <c r="K253">
        <v>5042</v>
      </c>
      <c r="L253">
        <v>19.8</v>
      </c>
      <c r="M253">
        <v>136</v>
      </c>
      <c r="N253">
        <v>0.98</v>
      </c>
      <c r="O253">
        <v>7.9000000000000001E-2</v>
      </c>
      <c r="P253">
        <v>6711</v>
      </c>
      <c r="Q253">
        <v>53.1</v>
      </c>
      <c r="R253">
        <v>702.5</v>
      </c>
      <c r="S253">
        <v>8275</v>
      </c>
      <c r="T253">
        <v>42.1</v>
      </c>
      <c r="U253">
        <v>269.47000000000003</v>
      </c>
      <c r="V253">
        <v>0</v>
      </c>
    </row>
    <row r="254" spans="1:22">
      <c r="A254" t="s">
        <v>36</v>
      </c>
      <c r="B254" t="s">
        <v>37</v>
      </c>
      <c r="C254">
        <v>2014</v>
      </c>
      <c r="D254" t="s">
        <v>24</v>
      </c>
      <c r="E254" t="s">
        <v>25</v>
      </c>
      <c r="F254">
        <v>3805</v>
      </c>
      <c r="G254">
        <v>2035951</v>
      </c>
      <c r="H254">
        <v>1357300</v>
      </c>
      <c r="I254">
        <v>3397056</v>
      </c>
      <c r="J254">
        <v>0.11</v>
      </c>
      <c r="K254">
        <v>28663</v>
      </c>
      <c r="L254">
        <v>26.4</v>
      </c>
      <c r="M254">
        <v>150</v>
      </c>
      <c r="N254">
        <v>0.99299999999999999</v>
      </c>
      <c r="O254">
        <v>7.8E-2</v>
      </c>
      <c r="P254">
        <v>7337</v>
      </c>
      <c r="Q254">
        <v>54.2</v>
      </c>
      <c r="R254">
        <v>742.7</v>
      </c>
      <c r="S254">
        <v>8487</v>
      </c>
      <c r="T254">
        <v>45.3</v>
      </c>
      <c r="U254">
        <v>59.74</v>
      </c>
      <c r="V254">
        <v>0</v>
      </c>
    </row>
    <row r="255" spans="1:22">
      <c r="A255" t="s">
        <v>36</v>
      </c>
      <c r="B255" t="s">
        <v>37</v>
      </c>
      <c r="C255">
        <v>2014</v>
      </c>
      <c r="D255" t="s">
        <v>26</v>
      </c>
      <c r="E255" t="s">
        <v>25</v>
      </c>
      <c r="F255">
        <v>43588</v>
      </c>
      <c r="G255">
        <v>11948424</v>
      </c>
      <c r="H255">
        <v>1629330</v>
      </c>
      <c r="I255">
        <v>13621342</v>
      </c>
      <c r="J255">
        <v>0.32</v>
      </c>
      <c r="K255">
        <v>28663</v>
      </c>
      <c r="L255">
        <v>26.4</v>
      </c>
      <c r="M255">
        <v>150</v>
      </c>
      <c r="N255">
        <v>0.99299999999999999</v>
      </c>
      <c r="O255">
        <v>7.8E-2</v>
      </c>
      <c r="P255">
        <v>7337</v>
      </c>
      <c r="Q255">
        <v>54.2</v>
      </c>
      <c r="R255">
        <v>742.7</v>
      </c>
      <c r="S255">
        <v>8487</v>
      </c>
      <c r="T255">
        <v>45.3</v>
      </c>
      <c r="U255">
        <v>60.98</v>
      </c>
      <c r="V255">
        <v>0</v>
      </c>
    </row>
    <row r="256" spans="1:22">
      <c r="A256" t="s">
        <v>36</v>
      </c>
      <c r="B256" t="s">
        <v>37</v>
      </c>
      <c r="C256">
        <v>2014</v>
      </c>
      <c r="D256" t="s">
        <v>27</v>
      </c>
      <c r="E256" t="s">
        <v>25</v>
      </c>
      <c r="F256">
        <v>26529</v>
      </c>
      <c r="G256">
        <v>5235574</v>
      </c>
      <c r="H256">
        <v>455267</v>
      </c>
      <c r="I256">
        <v>5717370</v>
      </c>
      <c r="J256">
        <v>0.46</v>
      </c>
      <c r="K256">
        <v>28663</v>
      </c>
      <c r="L256">
        <v>26.4</v>
      </c>
      <c r="M256">
        <v>150</v>
      </c>
      <c r="N256">
        <v>0.99299999999999999</v>
      </c>
      <c r="O256">
        <v>7.8E-2</v>
      </c>
      <c r="P256">
        <v>7337</v>
      </c>
      <c r="Q256">
        <v>54.2</v>
      </c>
      <c r="R256">
        <v>742.7</v>
      </c>
      <c r="S256">
        <v>8487</v>
      </c>
      <c r="T256">
        <v>45.3</v>
      </c>
      <c r="U256">
        <v>59.52</v>
      </c>
      <c r="V256">
        <v>0</v>
      </c>
    </row>
    <row r="257" spans="1:22">
      <c r="A257" t="s">
        <v>36</v>
      </c>
      <c r="B257" t="s">
        <v>37</v>
      </c>
      <c r="C257">
        <v>2015</v>
      </c>
      <c r="D257" t="s">
        <v>24</v>
      </c>
      <c r="E257" t="s">
        <v>25</v>
      </c>
      <c r="F257">
        <v>10423</v>
      </c>
      <c r="G257">
        <v>2227294</v>
      </c>
      <c r="H257">
        <v>1484862</v>
      </c>
      <c r="I257">
        <v>3722579</v>
      </c>
      <c r="J257">
        <v>0.28000000000000003</v>
      </c>
      <c r="K257">
        <v>50663</v>
      </c>
      <c r="L257">
        <v>31.5</v>
      </c>
      <c r="M257">
        <v>165</v>
      </c>
      <c r="N257">
        <v>1.0069999999999999</v>
      </c>
      <c r="O257">
        <v>7.9000000000000001E-2</v>
      </c>
      <c r="P257">
        <v>7980</v>
      </c>
      <c r="Q257">
        <v>55.4</v>
      </c>
      <c r="R257">
        <v>792.1</v>
      </c>
      <c r="S257">
        <v>8615</v>
      </c>
      <c r="T257">
        <v>49.3</v>
      </c>
      <c r="U257">
        <v>173.93</v>
      </c>
      <c r="V257">
        <v>0</v>
      </c>
    </row>
    <row r="258" spans="1:22">
      <c r="A258" t="s">
        <v>36</v>
      </c>
      <c r="B258" t="s">
        <v>37</v>
      </c>
      <c r="C258">
        <v>2015</v>
      </c>
      <c r="D258" t="s">
        <v>26</v>
      </c>
      <c r="E258" t="s">
        <v>25</v>
      </c>
      <c r="F258">
        <v>120021</v>
      </c>
      <c r="G258">
        <v>13096719</v>
      </c>
      <c r="H258">
        <v>1785916</v>
      </c>
      <c r="I258">
        <v>15002656</v>
      </c>
      <c r="J258">
        <v>0.8</v>
      </c>
      <c r="K258">
        <v>50663</v>
      </c>
      <c r="L258">
        <v>31.5</v>
      </c>
      <c r="M258">
        <v>165</v>
      </c>
      <c r="N258">
        <v>1.0069999999999999</v>
      </c>
      <c r="O258">
        <v>7.9000000000000001E-2</v>
      </c>
      <c r="P258">
        <v>7980</v>
      </c>
      <c r="Q258">
        <v>55.4</v>
      </c>
      <c r="R258">
        <v>792.1</v>
      </c>
      <c r="S258">
        <v>8615</v>
      </c>
      <c r="T258">
        <v>49.3</v>
      </c>
      <c r="U258">
        <v>175.35</v>
      </c>
      <c r="V258">
        <v>0</v>
      </c>
    </row>
    <row r="259" spans="1:22">
      <c r="A259" t="s">
        <v>36</v>
      </c>
      <c r="B259" t="s">
        <v>37</v>
      </c>
      <c r="C259">
        <v>2015</v>
      </c>
      <c r="D259" t="s">
        <v>27</v>
      </c>
      <c r="E259" t="s">
        <v>25</v>
      </c>
      <c r="F259">
        <v>72514</v>
      </c>
      <c r="G259">
        <v>5684378</v>
      </c>
      <c r="H259">
        <v>494294</v>
      </c>
      <c r="I259">
        <v>6251186</v>
      </c>
      <c r="J259">
        <v>1.1599999999999999</v>
      </c>
      <c r="K259">
        <v>50663</v>
      </c>
      <c r="L259">
        <v>31.5</v>
      </c>
      <c r="M259">
        <v>165</v>
      </c>
      <c r="N259">
        <v>1.0069999999999999</v>
      </c>
      <c r="O259">
        <v>7.9000000000000001E-2</v>
      </c>
      <c r="P259">
        <v>7980</v>
      </c>
      <c r="Q259">
        <v>55.4</v>
      </c>
      <c r="R259">
        <v>792.1</v>
      </c>
      <c r="S259">
        <v>8615</v>
      </c>
      <c r="T259">
        <v>49.3</v>
      </c>
      <c r="U259">
        <v>173.34</v>
      </c>
      <c r="V259">
        <v>0</v>
      </c>
    </row>
    <row r="260" spans="1:22">
      <c r="A260" t="s">
        <v>36</v>
      </c>
      <c r="B260" t="s">
        <v>37</v>
      </c>
      <c r="C260">
        <v>2016</v>
      </c>
      <c r="D260" t="s">
        <v>24</v>
      </c>
      <c r="E260" t="s">
        <v>25</v>
      </c>
      <c r="F260">
        <v>17974</v>
      </c>
      <c r="G260">
        <v>2359381</v>
      </c>
      <c r="H260">
        <v>1572920</v>
      </c>
      <c r="I260">
        <v>3950275</v>
      </c>
      <c r="J260">
        <v>0.46</v>
      </c>
      <c r="K260">
        <v>128594</v>
      </c>
      <c r="L260">
        <v>32.6</v>
      </c>
      <c r="M260">
        <v>188</v>
      </c>
      <c r="N260">
        <v>1.0169999999999999</v>
      </c>
      <c r="O260">
        <v>8.1000000000000003E-2</v>
      </c>
      <c r="P260">
        <v>8752</v>
      </c>
      <c r="Q260">
        <v>56.3</v>
      </c>
      <c r="R260">
        <v>839.1</v>
      </c>
      <c r="S260">
        <v>8174</v>
      </c>
      <c r="T260">
        <v>54</v>
      </c>
      <c r="U260">
        <v>72.45</v>
      </c>
      <c r="V260">
        <v>0</v>
      </c>
    </row>
    <row r="261" spans="1:22">
      <c r="A261" t="s">
        <v>36</v>
      </c>
      <c r="B261" t="s">
        <v>37</v>
      </c>
      <c r="C261">
        <v>2016</v>
      </c>
      <c r="D261" t="s">
        <v>26</v>
      </c>
      <c r="E261" t="s">
        <v>25</v>
      </c>
      <c r="F261">
        <v>208830</v>
      </c>
      <c r="G261">
        <v>13952426</v>
      </c>
      <c r="H261">
        <v>1902604</v>
      </c>
      <c r="I261">
        <v>16063860</v>
      </c>
      <c r="J261">
        <v>1.3</v>
      </c>
      <c r="K261">
        <v>128594</v>
      </c>
      <c r="L261">
        <v>32.6</v>
      </c>
      <c r="M261">
        <v>188</v>
      </c>
      <c r="N261">
        <v>1.0169999999999999</v>
      </c>
      <c r="O261">
        <v>8.1000000000000003E-2</v>
      </c>
      <c r="P261">
        <v>8752</v>
      </c>
      <c r="Q261">
        <v>56.3</v>
      </c>
      <c r="R261">
        <v>839.1</v>
      </c>
      <c r="S261">
        <v>8174</v>
      </c>
      <c r="T261">
        <v>54</v>
      </c>
      <c r="U261">
        <v>73.989999999999995</v>
      </c>
      <c r="V261">
        <v>0</v>
      </c>
    </row>
    <row r="262" spans="1:22">
      <c r="A262" t="s">
        <v>36</v>
      </c>
      <c r="B262" t="s">
        <v>37</v>
      </c>
      <c r="C262">
        <v>2016</v>
      </c>
      <c r="D262" t="s">
        <v>27</v>
      </c>
      <c r="E262" t="s">
        <v>25</v>
      </c>
      <c r="F262">
        <v>124053</v>
      </c>
      <c r="G262">
        <v>5940464</v>
      </c>
      <c r="H262">
        <v>516562</v>
      </c>
      <c r="I262">
        <v>6581079</v>
      </c>
      <c r="J262">
        <v>1.88</v>
      </c>
      <c r="K262">
        <v>128594</v>
      </c>
      <c r="L262">
        <v>32.6</v>
      </c>
      <c r="M262">
        <v>188</v>
      </c>
      <c r="N262">
        <v>1.0169999999999999</v>
      </c>
      <c r="O262">
        <v>8.1000000000000003E-2</v>
      </c>
      <c r="P262">
        <v>8752</v>
      </c>
      <c r="Q262">
        <v>56.3</v>
      </c>
      <c r="R262">
        <v>839.1</v>
      </c>
      <c r="S262">
        <v>8174</v>
      </c>
      <c r="T262">
        <v>54</v>
      </c>
      <c r="U262">
        <v>71.069999999999993</v>
      </c>
      <c r="V262">
        <v>0</v>
      </c>
    </row>
    <row r="263" spans="1:22">
      <c r="A263" t="s">
        <v>36</v>
      </c>
      <c r="B263" t="s">
        <v>37</v>
      </c>
      <c r="C263">
        <v>2017</v>
      </c>
      <c r="D263" t="s">
        <v>24</v>
      </c>
      <c r="E263" t="s">
        <v>25</v>
      </c>
      <c r="F263">
        <v>37832</v>
      </c>
      <c r="G263">
        <v>2603018</v>
      </c>
      <c r="H263">
        <v>1735346</v>
      </c>
      <c r="I263">
        <v>4376196</v>
      </c>
      <c r="J263">
        <v>0.86</v>
      </c>
      <c r="K263">
        <v>212120</v>
      </c>
      <c r="L263">
        <v>34.6</v>
      </c>
      <c r="M263">
        <v>206</v>
      </c>
      <c r="N263">
        <v>1.0329999999999999</v>
      </c>
      <c r="O263">
        <v>8.1000000000000003E-2</v>
      </c>
      <c r="P263">
        <v>9091</v>
      </c>
      <c r="Q263">
        <v>57.8</v>
      </c>
      <c r="R263">
        <v>881.4</v>
      </c>
      <c r="S263">
        <v>7859</v>
      </c>
      <c r="T263">
        <v>58.2</v>
      </c>
      <c r="U263">
        <v>110.48</v>
      </c>
      <c r="V263">
        <v>0</v>
      </c>
    </row>
    <row r="264" spans="1:22">
      <c r="A264" t="s">
        <v>36</v>
      </c>
      <c r="B264" t="s">
        <v>37</v>
      </c>
      <c r="C264">
        <v>2017</v>
      </c>
      <c r="D264" t="s">
        <v>26</v>
      </c>
      <c r="E264" t="s">
        <v>25</v>
      </c>
      <c r="F264">
        <v>425173</v>
      </c>
      <c r="G264">
        <v>14773694</v>
      </c>
      <c r="H264">
        <v>2014595</v>
      </c>
      <c r="I264">
        <v>17213462</v>
      </c>
      <c r="J264">
        <v>2.4700000000000002</v>
      </c>
      <c r="K264">
        <v>212120</v>
      </c>
      <c r="L264">
        <v>34.6</v>
      </c>
      <c r="M264">
        <v>206</v>
      </c>
      <c r="N264">
        <v>1.0329999999999999</v>
      </c>
      <c r="O264">
        <v>8.1000000000000003E-2</v>
      </c>
      <c r="P264">
        <v>9091</v>
      </c>
      <c r="Q264">
        <v>57.8</v>
      </c>
      <c r="R264">
        <v>881.4</v>
      </c>
      <c r="S264">
        <v>7859</v>
      </c>
      <c r="T264">
        <v>58.2</v>
      </c>
      <c r="U264">
        <v>103.6</v>
      </c>
      <c r="V264">
        <v>0</v>
      </c>
    </row>
    <row r="265" spans="1:22">
      <c r="A265" t="s">
        <v>36</v>
      </c>
      <c r="B265" t="s">
        <v>37</v>
      </c>
      <c r="C265">
        <v>2017</v>
      </c>
      <c r="D265" t="s">
        <v>27</v>
      </c>
      <c r="E265" t="s">
        <v>25</v>
      </c>
      <c r="F265">
        <v>258225</v>
      </c>
      <c r="G265">
        <v>6395600</v>
      </c>
      <c r="H265">
        <v>556139</v>
      </c>
      <c r="I265">
        <v>7209964</v>
      </c>
      <c r="J265">
        <v>3.58</v>
      </c>
      <c r="K265">
        <v>212120</v>
      </c>
      <c r="L265">
        <v>34.6</v>
      </c>
      <c r="M265">
        <v>206</v>
      </c>
      <c r="N265">
        <v>1.0329999999999999</v>
      </c>
      <c r="O265">
        <v>8.1000000000000003E-2</v>
      </c>
      <c r="P265">
        <v>9091</v>
      </c>
      <c r="Q265">
        <v>57.8</v>
      </c>
      <c r="R265">
        <v>881.4</v>
      </c>
      <c r="S265">
        <v>7859</v>
      </c>
      <c r="T265">
        <v>58.2</v>
      </c>
      <c r="U265">
        <v>108.16</v>
      </c>
      <c r="V265">
        <v>0</v>
      </c>
    </row>
    <row r="266" spans="1:22">
      <c r="A266" t="s">
        <v>36</v>
      </c>
      <c r="B266" t="s">
        <v>37</v>
      </c>
      <c r="C266">
        <v>2018</v>
      </c>
      <c r="D266" t="s">
        <v>24</v>
      </c>
      <c r="E266" t="s">
        <v>25</v>
      </c>
      <c r="F266">
        <v>57050</v>
      </c>
      <c r="G266">
        <v>2380577</v>
      </c>
      <c r="H266">
        <v>1587051</v>
      </c>
      <c r="I266">
        <v>4024678</v>
      </c>
      <c r="J266">
        <v>1.42</v>
      </c>
      <c r="K266">
        <v>379142</v>
      </c>
      <c r="L266">
        <v>34.700000000000003</v>
      </c>
      <c r="M266">
        <v>255</v>
      </c>
      <c r="N266">
        <v>1.0569999999999999</v>
      </c>
      <c r="O266">
        <v>0.08</v>
      </c>
      <c r="P266">
        <v>9572</v>
      </c>
      <c r="Q266">
        <v>59.1</v>
      </c>
      <c r="R266">
        <v>923.5</v>
      </c>
      <c r="S266">
        <v>7500</v>
      </c>
      <c r="T266">
        <v>63.9</v>
      </c>
      <c r="U266">
        <v>50.8</v>
      </c>
      <c r="V266">
        <v>0</v>
      </c>
    </row>
    <row r="267" spans="1:22">
      <c r="A267" t="s">
        <v>36</v>
      </c>
      <c r="B267" t="s">
        <v>37</v>
      </c>
      <c r="C267">
        <v>2018</v>
      </c>
      <c r="D267" t="s">
        <v>26</v>
      </c>
      <c r="E267" t="s">
        <v>25</v>
      </c>
      <c r="F267">
        <v>657547</v>
      </c>
      <c r="G267">
        <v>13708805</v>
      </c>
      <c r="H267">
        <v>1869382</v>
      </c>
      <c r="I267">
        <v>16235734</v>
      </c>
      <c r="J267">
        <v>4.05</v>
      </c>
      <c r="K267">
        <v>379142</v>
      </c>
      <c r="L267">
        <v>34.700000000000003</v>
      </c>
      <c r="M267">
        <v>255</v>
      </c>
      <c r="N267">
        <v>1.0569999999999999</v>
      </c>
      <c r="O267">
        <v>0.08</v>
      </c>
      <c r="P267">
        <v>9572</v>
      </c>
      <c r="Q267">
        <v>59.1</v>
      </c>
      <c r="R267">
        <v>923.5</v>
      </c>
      <c r="S267">
        <v>7500</v>
      </c>
      <c r="T267">
        <v>63.9</v>
      </c>
      <c r="U267">
        <v>54.65</v>
      </c>
      <c r="V267">
        <v>0</v>
      </c>
    </row>
    <row r="268" spans="1:22">
      <c r="A268" t="s">
        <v>36</v>
      </c>
      <c r="B268" t="s">
        <v>37</v>
      </c>
      <c r="C268">
        <v>2018</v>
      </c>
      <c r="D268" t="s">
        <v>27</v>
      </c>
      <c r="E268" t="s">
        <v>25</v>
      </c>
      <c r="F268">
        <v>397829</v>
      </c>
      <c r="G268">
        <v>5866480</v>
      </c>
      <c r="H268">
        <v>510129</v>
      </c>
      <c r="I268">
        <v>6774438</v>
      </c>
      <c r="J268">
        <v>5.87</v>
      </c>
      <c r="K268">
        <v>379142</v>
      </c>
      <c r="L268">
        <v>34.700000000000003</v>
      </c>
      <c r="M268">
        <v>255</v>
      </c>
      <c r="N268">
        <v>1.0569999999999999</v>
      </c>
      <c r="O268">
        <v>0.08</v>
      </c>
      <c r="P268">
        <v>9572</v>
      </c>
      <c r="Q268">
        <v>59.1</v>
      </c>
      <c r="R268">
        <v>923.5</v>
      </c>
      <c r="S268">
        <v>7500</v>
      </c>
      <c r="T268">
        <v>63.9</v>
      </c>
      <c r="U268">
        <v>54.06</v>
      </c>
      <c r="V268">
        <v>0</v>
      </c>
    </row>
    <row r="269" spans="1:22">
      <c r="A269" t="s">
        <v>36</v>
      </c>
      <c r="B269" t="s">
        <v>37</v>
      </c>
      <c r="C269">
        <v>2019</v>
      </c>
      <c r="D269" t="s">
        <v>24</v>
      </c>
      <c r="E269" t="s">
        <v>25</v>
      </c>
      <c r="F269">
        <v>52791</v>
      </c>
      <c r="G269">
        <v>2259457</v>
      </c>
      <c r="H269">
        <v>1506304</v>
      </c>
      <c r="I269">
        <v>3818552</v>
      </c>
      <c r="J269">
        <v>1.38</v>
      </c>
      <c r="K269">
        <v>508926</v>
      </c>
      <c r="L269">
        <v>36.5</v>
      </c>
      <c r="M269">
        <v>292</v>
      </c>
      <c r="N269">
        <v>1.097</v>
      </c>
      <c r="O269">
        <v>0.08</v>
      </c>
      <c r="P269">
        <v>10456</v>
      </c>
      <c r="Q269">
        <v>60.3</v>
      </c>
      <c r="R269">
        <v>946.3</v>
      </c>
      <c r="S269">
        <v>6445</v>
      </c>
      <c r="T269">
        <v>67.599999999999994</v>
      </c>
      <c r="U269">
        <v>-7.47</v>
      </c>
      <c r="V269">
        <v>0</v>
      </c>
    </row>
    <row r="270" spans="1:22">
      <c r="A270" t="s">
        <v>36</v>
      </c>
      <c r="B270" t="s">
        <v>37</v>
      </c>
      <c r="C270">
        <v>2019</v>
      </c>
      <c r="D270" t="s">
        <v>26</v>
      </c>
      <c r="E270" t="s">
        <v>25</v>
      </c>
      <c r="F270">
        <v>606608</v>
      </c>
      <c r="G270">
        <v>12980482</v>
      </c>
      <c r="H270">
        <v>1770066</v>
      </c>
      <c r="I270">
        <v>15357156</v>
      </c>
      <c r="J270">
        <v>3.95</v>
      </c>
      <c r="K270">
        <v>508926</v>
      </c>
      <c r="L270">
        <v>36.5</v>
      </c>
      <c r="M270">
        <v>292</v>
      </c>
      <c r="N270">
        <v>1.097</v>
      </c>
      <c r="O270">
        <v>0.08</v>
      </c>
      <c r="P270">
        <v>10456</v>
      </c>
      <c r="Q270">
        <v>60.3</v>
      </c>
      <c r="R270">
        <v>946.3</v>
      </c>
      <c r="S270">
        <v>6445</v>
      </c>
      <c r="T270">
        <v>67.599999999999994</v>
      </c>
      <c r="U270">
        <v>-7.75</v>
      </c>
      <c r="V270">
        <v>0</v>
      </c>
    </row>
    <row r="271" spans="1:22">
      <c r="A271" t="s">
        <v>36</v>
      </c>
      <c r="B271" t="s">
        <v>37</v>
      </c>
      <c r="C271">
        <v>2019</v>
      </c>
      <c r="D271" t="s">
        <v>27</v>
      </c>
      <c r="E271" t="s">
        <v>25</v>
      </c>
      <c r="F271">
        <v>368739</v>
      </c>
      <c r="G271">
        <v>5583765</v>
      </c>
      <c r="H271">
        <v>485545</v>
      </c>
      <c r="I271">
        <v>6438049</v>
      </c>
      <c r="J271">
        <v>5.73</v>
      </c>
      <c r="K271">
        <v>508926</v>
      </c>
      <c r="L271">
        <v>36.5</v>
      </c>
      <c r="M271">
        <v>292</v>
      </c>
      <c r="N271">
        <v>1.097</v>
      </c>
      <c r="O271">
        <v>0.08</v>
      </c>
      <c r="P271">
        <v>10456</v>
      </c>
      <c r="Q271">
        <v>60.3</v>
      </c>
      <c r="R271">
        <v>946.3</v>
      </c>
      <c r="S271">
        <v>6445</v>
      </c>
      <c r="T271">
        <v>67.599999999999994</v>
      </c>
      <c r="U271">
        <v>-7.31</v>
      </c>
      <c r="V271">
        <v>0</v>
      </c>
    </row>
    <row r="272" spans="1:22">
      <c r="A272" t="s">
        <v>36</v>
      </c>
      <c r="B272" t="s">
        <v>37</v>
      </c>
      <c r="C272">
        <v>2020</v>
      </c>
      <c r="D272" t="s">
        <v>24</v>
      </c>
      <c r="E272" t="s">
        <v>25</v>
      </c>
      <c r="F272">
        <v>65695</v>
      </c>
      <c r="G272">
        <v>2181896</v>
      </c>
      <c r="H272">
        <v>1454598</v>
      </c>
      <c r="I272">
        <v>3702189</v>
      </c>
      <c r="J272">
        <v>1.77</v>
      </c>
      <c r="K272">
        <v>886513</v>
      </c>
      <c r="L272">
        <v>39</v>
      </c>
      <c r="M272">
        <v>334</v>
      </c>
      <c r="N272">
        <v>1.1499999999999999</v>
      </c>
      <c r="O272">
        <v>0.08</v>
      </c>
      <c r="P272">
        <v>10952</v>
      </c>
      <c r="Q272">
        <v>61.6</v>
      </c>
      <c r="R272">
        <v>936.8</v>
      </c>
      <c r="S272">
        <v>5443</v>
      </c>
      <c r="T272">
        <v>72.400000000000006</v>
      </c>
      <c r="U272">
        <v>24.44</v>
      </c>
      <c r="V272">
        <v>0</v>
      </c>
    </row>
    <row r="273" spans="1:22">
      <c r="A273" t="s">
        <v>36</v>
      </c>
      <c r="B273" t="s">
        <v>37</v>
      </c>
      <c r="C273">
        <v>2020</v>
      </c>
      <c r="D273" t="s">
        <v>26</v>
      </c>
      <c r="E273" t="s">
        <v>25</v>
      </c>
      <c r="F273">
        <v>759262</v>
      </c>
      <c r="G273">
        <v>12510357</v>
      </c>
      <c r="H273">
        <v>1705958</v>
      </c>
      <c r="I273">
        <v>14975577</v>
      </c>
      <c r="J273">
        <v>5.07</v>
      </c>
      <c r="K273">
        <v>886513</v>
      </c>
      <c r="L273">
        <v>39</v>
      </c>
      <c r="M273">
        <v>334</v>
      </c>
      <c r="N273">
        <v>1.1499999999999999</v>
      </c>
      <c r="O273">
        <v>0.08</v>
      </c>
      <c r="P273">
        <v>10952</v>
      </c>
      <c r="Q273">
        <v>61.6</v>
      </c>
      <c r="R273">
        <v>936.8</v>
      </c>
      <c r="S273">
        <v>5443</v>
      </c>
      <c r="T273">
        <v>72.400000000000006</v>
      </c>
      <c r="U273">
        <v>25.17</v>
      </c>
      <c r="V273">
        <v>0</v>
      </c>
    </row>
    <row r="274" spans="1:22">
      <c r="A274" t="s">
        <v>36</v>
      </c>
      <c r="B274" t="s">
        <v>37</v>
      </c>
      <c r="C274">
        <v>2020</v>
      </c>
      <c r="D274" t="s">
        <v>27</v>
      </c>
      <c r="E274" t="s">
        <v>25</v>
      </c>
      <c r="F274">
        <v>451304</v>
      </c>
      <c r="G274">
        <v>5232629</v>
      </c>
      <c r="H274">
        <v>455011</v>
      </c>
      <c r="I274">
        <v>6138944</v>
      </c>
      <c r="J274">
        <v>7.35</v>
      </c>
      <c r="K274">
        <v>886513</v>
      </c>
      <c r="L274">
        <v>39</v>
      </c>
      <c r="M274">
        <v>334</v>
      </c>
      <c r="N274">
        <v>1.1499999999999999</v>
      </c>
      <c r="O274">
        <v>0.08</v>
      </c>
      <c r="P274">
        <v>10952</v>
      </c>
      <c r="Q274">
        <v>61.6</v>
      </c>
      <c r="R274">
        <v>936.8</v>
      </c>
      <c r="S274">
        <v>5443</v>
      </c>
      <c r="T274">
        <v>72.400000000000006</v>
      </c>
      <c r="U274">
        <v>22.39</v>
      </c>
      <c r="V274">
        <v>0</v>
      </c>
    </row>
    <row r="275" spans="1:22">
      <c r="A275" t="s">
        <v>36</v>
      </c>
      <c r="B275" t="s">
        <v>37</v>
      </c>
      <c r="C275">
        <v>2021</v>
      </c>
      <c r="D275" t="s">
        <v>24</v>
      </c>
      <c r="E275" t="s">
        <v>25</v>
      </c>
      <c r="F275">
        <v>182482</v>
      </c>
      <c r="G275">
        <v>2223298</v>
      </c>
      <c r="H275">
        <v>1482198</v>
      </c>
      <c r="I275">
        <v>3887978</v>
      </c>
      <c r="J275">
        <v>4.6900000000000004</v>
      </c>
      <c r="K275">
        <v>1173925</v>
      </c>
      <c r="L275">
        <v>45.1</v>
      </c>
      <c r="M275">
        <v>356</v>
      </c>
      <c r="N275">
        <v>1.2270000000000001</v>
      </c>
      <c r="O275">
        <v>8.1000000000000003E-2</v>
      </c>
      <c r="P275">
        <v>11913</v>
      </c>
      <c r="Q275">
        <v>62.2</v>
      </c>
      <c r="R275">
        <v>923</v>
      </c>
      <c r="S275">
        <v>4503</v>
      </c>
      <c r="T275">
        <v>75.8</v>
      </c>
      <c r="U275">
        <v>177.77</v>
      </c>
      <c r="V275">
        <v>0</v>
      </c>
    </row>
    <row r="276" spans="1:22">
      <c r="A276" t="s">
        <v>36</v>
      </c>
      <c r="B276" t="s">
        <v>37</v>
      </c>
      <c r="C276">
        <v>2021</v>
      </c>
      <c r="D276" t="s">
        <v>26</v>
      </c>
      <c r="E276" t="s">
        <v>25</v>
      </c>
      <c r="F276">
        <v>2076882</v>
      </c>
      <c r="G276">
        <v>11801399</v>
      </c>
      <c r="H276">
        <v>1609282</v>
      </c>
      <c r="I276">
        <v>15487563</v>
      </c>
      <c r="J276">
        <v>13.41</v>
      </c>
      <c r="K276">
        <v>1173925</v>
      </c>
      <c r="L276">
        <v>45.1</v>
      </c>
      <c r="M276">
        <v>356</v>
      </c>
      <c r="N276">
        <v>1.2270000000000001</v>
      </c>
      <c r="O276">
        <v>8.1000000000000003E-2</v>
      </c>
      <c r="P276">
        <v>11913</v>
      </c>
      <c r="Q276">
        <v>62.2</v>
      </c>
      <c r="R276">
        <v>923</v>
      </c>
      <c r="S276">
        <v>4503</v>
      </c>
      <c r="T276">
        <v>75.8</v>
      </c>
      <c r="U276">
        <v>173.54</v>
      </c>
      <c r="V276">
        <v>0</v>
      </c>
    </row>
    <row r="277" spans="1:22">
      <c r="A277" t="s">
        <v>36</v>
      </c>
      <c r="B277" t="s">
        <v>37</v>
      </c>
      <c r="C277">
        <v>2021</v>
      </c>
      <c r="D277" t="s">
        <v>27</v>
      </c>
      <c r="E277" t="s">
        <v>25</v>
      </c>
      <c r="F277">
        <v>1262661</v>
      </c>
      <c r="G277">
        <v>4812525</v>
      </c>
      <c r="H277">
        <v>418480</v>
      </c>
      <c r="I277">
        <v>6493666</v>
      </c>
      <c r="J277">
        <v>19.440000000000001</v>
      </c>
      <c r="K277">
        <v>1173925</v>
      </c>
      <c r="L277">
        <v>45.1</v>
      </c>
      <c r="M277">
        <v>356</v>
      </c>
      <c r="N277">
        <v>1.2270000000000001</v>
      </c>
      <c r="O277">
        <v>8.1000000000000003E-2</v>
      </c>
      <c r="P277">
        <v>11913</v>
      </c>
      <c r="Q277">
        <v>62.2</v>
      </c>
      <c r="R277">
        <v>923</v>
      </c>
      <c r="S277">
        <v>4503</v>
      </c>
      <c r="T277">
        <v>75.8</v>
      </c>
      <c r="U277">
        <v>179.78</v>
      </c>
      <c r="V277">
        <v>0</v>
      </c>
    </row>
    <row r="278" spans="1:22">
      <c r="A278" t="s">
        <v>36</v>
      </c>
      <c r="B278" t="s">
        <v>37</v>
      </c>
      <c r="C278">
        <v>2022</v>
      </c>
      <c r="D278" t="s">
        <v>24</v>
      </c>
      <c r="E278" t="s">
        <v>25</v>
      </c>
      <c r="F278">
        <v>315782</v>
      </c>
      <c r="G278">
        <v>2201614</v>
      </c>
      <c r="H278">
        <v>1467742</v>
      </c>
      <c r="I278">
        <v>3985138</v>
      </c>
      <c r="J278">
        <v>7.92</v>
      </c>
      <c r="K278">
        <v>1869115</v>
      </c>
      <c r="L278">
        <v>40.4</v>
      </c>
      <c r="M278">
        <v>387</v>
      </c>
      <c r="N278">
        <v>1.2669999999999999</v>
      </c>
      <c r="O278">
        <v>8.3000000000000004E-2</v>
      </c>
      <c r="P278">
        <v>12563</v>
      </c>
      <c r="Q278">
        <v>63.3</v>
      </c>
      <c r="R278">
        <v>894.3</v>
      </c>
      <c r="S278">
        <v>3542</v>
      </c>
      <c r="T278">
        <v>78.5</v>
      </c>
      <c r="U278">
        <v>73.05</v>
      </c>
      <c r="V278">
        <v>0</v>
      </c>
    </row>
    <row r="279" spans="1:22">
      <c r="A279" t="s">
        <v>36</v>
      </c>
      <c r="B279" t="s">
        <v>37</v>
      </c>
      <c r="C279">
        <v>2022</v>
      </c>
      <c r="D279" t="s">
        <v>26</v>
      </c>
      <c r="E279" t="s">
        <v>25</v>
      </c>
      <c r="F279">
        <v>3563298</v>
      </c>
      <c r="G279">
        <v>10714573</v>
      </c>
      <c r="H279">
        <v>1461078</v>
      </c>
      <c r="I279">
        <v>15738949</v>
      </c>
      <c r="J279">
        <v>22.64</v>
      </c>
      <c r="K279">
        <v>1869115</v>
      </c>
      <c r="L279">
        <v>40.4</v>
      </c>
      <c r="M279">
        <v>387</v>
      </c>
      <c r="N279">
        <v>1.2669999999999999</v>
      </c>
      <c r="O279">
        <v>8.3000000000000004E-2</v>
      </c>
      <c r="P279">
        <v>12563</v>
      </c>
      <c r="Q279">
        <v>63.3</v>
      </c>
      <c r="R279">
        <v>894.3</v>
      </c>
      <c r="S279">
        <v>3542</v>
      </c>
      <c r="T279">
        <v>78.5</v>
      </c>
      <c r="U279">
        <v>71.569999999999993</v>
      </c>
      <c r="V279">
        <v>0</v>
      </c>
    </row>
    <row r="280" spans="1:22">
      <c r="A280" t="s">
        <v>36</v>
      </c>
      <c r="B280" t="s">
        <v>37</v>
      </c>
      <c r="C280">
        <v>2022</v>
      </c>
      <c r="D280" t="s">
        <v>27</v>
      </c>
      <c r="E280" t="s">
        <v>25</v>
      </c>
      <c r="F280">
        <v>2170129</v>
      </c>
      <c r="G280">
        <v>4085236</v>
      </c>
      <c r="H280">
        <v>355238</v>
      </c>
      <c r="I280">
        <v>6610603</v>
      </c>
      <c r="J280">
        <v>32.83</v>
      </c>
      <c r="K280">
        <v>1869115</v>
      </c>
      <c r="L280">
        <v>40.4</v>
      </c>
      <c r="M280">
        <v>387</v>
      </c>
      <c r="N280">
        <v>1.2669999999999999</v>
      </c>
      <c r="O280">
        <v>8.3000000000000004E-2</v>
      </c>
      <c r="P280">
        <v>12563</v>
      </c>
      <c r="Q280">
        <v>63.3</v>
      </c>
      <c r="R280">
        <v>894.3</v>
      </c>
      <c r="S280">
        <v>3542</v>
      </c>
      <c r="T280">
        <v>78.5</v>
      </c>
      <c r="U280">
        <v>71.87</v>
      </c>
      <c r="V280">
        <v>0</v>
      </c>
    </row>
    <row r="281" spans="1:22">
      <c r="A281" t="s">
        <v>36</v>
      </c>
      <c r="B281" t="s">
        <v>37</v>
      </c>
      <c r="C281">
        <v>2023</v>
      </c>
      <c r="D281" t="s">
        <v>24</v>
      </c>
      <c r="E281" t="s">
        <v>25</v>
      </c>
      <c r="F281">
        <v>425268</v>
      </c>
      <c r="G281">
        <v>2439959</v>
      </c>
      <c r="H281">
        <v>1626640</v>
      </c>
      <c r="I281">
        <v>4491867</v>
      </c>
      <c r="J281">
        <v>9.4700000000000006</v>
      </c>
      <c r="K281">
        <v>2593024</v>
      </c>
      <c r="L281">
        <v>40.200000000000003</v>
      </c>
      <c r="M281">
        <v>425</v>
      </c>
      <c r="N281">
        <v>1.28</v>
      </c>
      <c r="O281">
        <v>8.5000000000000006E-2</v>
      </c>
      <c r="P281">
        <v>13093</v>
      </c>
      <c r="Q281">
        <v>64.2</v>
      </c>
      <c r="R281">
        <v>888.8</v>
      </c>
      <c r="S281">
        <v>0</v>
      </c>
      <c r="T281">
        <v>82.8</v>
      </c>
      <c r="U281">
        <v>34.67</v>
      </c>
      <c r="V281">
        <v>0</v>
      </c>
    </row>
    <row r="282" spans="1:22">
      <c r="A282" t="s">
        <v>36</v>
      </c>
      <c r="B282" t="s">
        <v>37</v>
      </c>
      <c r="C282">
        <v>2023</v>
      </c>
      <c r="D282" t="s">
        <v>26</v>
      </c>
      <c r="E282" t="s">
        <v>25</v>
      </c>
      <c r="F282">
        <v>4944766</v>
      </c>
      <c r="G282">
        <v>11735091</v>
      </c>
      <c r="H282">
        <v>1600240</v>
      </c>
      <c r="I282">
        <v>18280097</v>
      </c>
      <c r="J282">
        <v>27.05</v>
      </c>
      <c r="K282">
        <v>2593024</v>
      </c>
      <c r="L282">
        <v>40.200000000000003</v>
      </c>
      <c r="M282">
        <v>425</v>
      </c>
      <c r="N282">
        <v>1.28</v>
      </c>
      <c r="O282">
        <v>8.5000000000000006E-2</v>
      </c>
      <c r="P282">
        <v>13093</v>
      </c>
      <c r="Q282">
        <v>64.2</v>
      </c>
      <c r="R282">
        <v>888.8</v>
      </c>
      <c r="S282">
        <v>0</v>
      </c>
      <c r="T282">
        <v>82.8</v>
      </c>
      <c r="U282">
        <v>38.770000000000003</v>
      </c>
      <c r="V282">
        <v>0</v>
      </c>
    </row>
    <row r="283" spans="1:22">
      <c r="A283" t="s">
        <v>36</v>
      </c>
      <c r="B283" t="s">
        <v>37</v>
      </c>
      <c r="C283">
        <v>2023</v>
      </c>
      <c r="D283" t="s">
        <v>27</v>
      </c>
      <c r="E283" t="s">
        <v>25</v>
      </c>
      <c r="F283">
        <v>3022792</v>
      </c>
      <c r="G283">
        <v>4309269</v>
      </c>
      <c r="H283">
        <v>374719</v>
      </c>
      <c r="I283">
        <v>7706780</v>
      </c>
      <c r="J283">
        <v>39.22</v>
      </c>
      <c r="K283">
        <v>2593024</v>
      </c>
      <c r="L283">
        <v>40.200000000000003</v>
      </c>
      <c r="M283">
        <v>425</v>
      </c>
      <c r="N283">
        <v>1.28</v>
      </c>
      <c r="O283">
        <v>8.5000000000000006E-2</v>
      </c>
      <c r="P283">
        <v>13093</v>
      </c>
      <c r="Q283">
        <v>64.2</v>
      </c>
      <c r="R283">
        <v>888.8</v>
      </c>
      <c r="S283">
        <v>0</v>
      </c>
      <c r="T283">
        <v>82.8</v>
      </c>
      <c r="U283">
        <v>39.29</v>
      </c>
      <c r="V283">
        <v>0</v>
      </c>
    </row>
    <row r="284" spans="1:22">
      <c r="A284" t="s">
        <v>36</v>
      </c>
      <c r="B284" t="s">
        <v>37</v>
      </c>
      <c r="C284">
        <v>2024</v>
      </c>
      <c r="D284" t="s">
        <v>24</v>
      </c>
      <c r="E284" t="s">
        <v>25</v>
      </c>
      <c r="F284">
        <v>551571</v>
      </c>
      <c r="G284">
        <v>2464064</v>
      </c>
      <c r="H284">
        <v>1642709</v>
      </c>
      <c r="I284">
        <v>4658344</v>
      </c>
      <c r="J284">
        <v>11.84</v>
      </c>
      <c r="K284">
        <v>3761208</v>
      </c>
      <c r="L284">
        <v>45</v>
      </c>
      <c r="M284">
        <v>442</v>
      </c>
      <c r="N284">
        <v>1.2330000000000001</v>
      </c>
      <c r="O284">
        <v>8.7999999999999995E-2</v>
      </c>
      <c r="P284">
        <v>13269</v>
      </c>
      <c r="Q284">
        <v>65.2</v>
      </c>
      <c r="R284">
        <v>857.2</v>
      </c>
      <c r="S284">
        <v>0</v>
      </c>
      <c r="T284">
        <v>85.5</v>
      </c>
      <c r="U284">
        <v>29.7</v>
      </c>
      <c r="V284">
        <v>0</v>
      </c>
    </row>
    <row r="285" spans="1:22">
      <c r="A285" t="s">
        <v>36</v>
      </c>
      <c r="B285" t="s">
        <v>37</v>
      </c>
      <c r="C285">
        <v>2024</v>
      </c>
      <c r="D285" t="s">
        <v>26</v>
      </c>
      <c r="E285" t="s">
        <v>25</v>
      </c>
      <c r="F285">
        <v>6366690</v>
      </c>
      <c r="G285">
        <v>10958612</v>
      </c>
      <c r="H285">
        <v>1494356</v>
      </c>
      <c r="I285">
        <v>18819658</v>
      </c>
      <c r="J285">
        <v>33.83</v>
      </c>
      <c r="K285">
        <v>3761208</v>
      </c>
      <c r="L285">
        <v>45</v>
      </c>
      <c r="M285">
        <v>442</v>
      </c>
      <c r="N285">
        <v>1.2330000000000001</v>
      </c>
      <c r="O285">
        <v>8.7999999999999995E-2</v>
      </c>
      <c r="P285">
        <v>13269</v>
      </c>
      <c r="Q285">
        <v>65.2</v>
      </c>
      <c r="R285">
        <v>857.2</v>
      </c>
      <c r="S285">
        <v>0</v>
      </c>
      <c r="T285">
        <v>85.5</v>
      </c>
      <c r="U285">
        <v>28.76</v>
      </c>
      <c r="V285">
        <v>0</v>
      </c>
    </row>
    <row r="286" spans="1:22">
      <c r="A286" t="s">
        <v>36</v>
      </c>
      <c r="B286" t="s">
        <v>37</v>
      </c>
      <c r="C286">
        <v>2024</v>
      </c>
      <c r="D286" t="s">
        <v>27</v>
      </c>
      <c r="E286" t="s">
        <v>31</v>
      </c>
      <c r="F286">
        <v>3923580</v>
      </c>
      <c r="G286">
        <v>3748994</v>
      </c>
      <c r="H286">
        <v>325999</v>
      </c>
      <c r="I286">
        <v>7998573</v>
      </c>
      <c r="J286">
        <v>49.05</v>
      </c>
      <c r="K286">
        <v>3761208</v>
      </c>
      <c r="L286">
        <v>45</v>
      </c>
      <c r="M286">
        <v>442</v>
      </c>
      <c r="N286">
        <v>1.2330000000000001</v>
      </c>
      <c r="O286">
        <v>8.7999999999999995E-2</v>
      </c>
      <c r="P286">
        <v>13269</v>
      </c>
      <c r="Q286">
        <v>65.2</v>
      </c>
      <c r="R286">
        <v>857.2</v>
      </c>
      <c r="S286">
        <v>0</v>
      </c>
      <c r="T286">
        <v>85.5</v>
      </c>
      <c r="U286">
        <v>29.8</v>
      </c>
      <c r="V286">
        <v>0</v>
      </c>
    </row>
    <row r="287" spans="1:22">
      <c r="A287" t="s">
        <v>36</v>
      </c>
      <c r="B287" t="s">
        <v>37</v>
      </c>
      <c r="C287">
        <v>2025</v>
      </c>
      <c r="D287" t="s">
        <v>24</v>
      </c>
      <c r="E287" t="s">
        <v>25</v>
      </c>
      <c r="F287">
        <v>671627</v>
      </c>
      <c r="G287">
        <v>2426615</v>
      </c>
      <c r="H287">
        <v>1617743</v>
      </c>
      <c r="I287">
        <v>4715985</v>
      </c>
      <c r="J287">
        <v>14.24</v>
      </c>
      <c r="K287">
        <v>4338106</v>
      </c>
      <c r="L287">
        <v>49.3</v>
      </c>
      <c r="M287">
        <v>468</v>
      </c>
      <c r="N287">
        <v>1.18</v>
      </c>
      <c r="O287">
        <v>0.09</v>
      </c>
      <c r="P287">
        <v>13776</v>
      </c>
      <c r="Q287">
        <v>65.8</v>
      </c>
      <c r="R287">
        <v>828.7</v>
      </c>
      <c r="S287">
        <v>0</v>
      </c>
      <c r="T287">
        <v>87.3</v>
      </c>
      <c r="U287">
        <v>21.77</v>
      </c>
      <c r="V287">
        <v>0</v>
      </c>
    </row>
    <row r="288" spans="1:22">
      <c r="A288" t="s">
        <v>36</v>
      </c>
      <c r="B288" t="s">
        <v>37</v>
      </c>
      <c r="C288">
        <v>2025</v>
      </c>
      <c r="D288" t="s">
        <v>26</v>
      </c>
      <c r="E288" t="s">
        <v>31</v>
      </c>
      <c r="F288">
        <v>7670056</v>
      </c>
      <c r="G288">
        <v>9838330</v>
      </c>
      <c r="H288">
        <v>1341591</v>
      </c>
      <c r="I288">
        <v>18849977</v>
      </c>
      <c r="J288">
        <v>40.69</v>
      </c>
      <c r="K288">
        <v>4338106</v>
      </c>
      <c r="L288">
        <v>49.3</v>
      </c>
      <c r="M288">
        <v>468</v>
      </c>
      <c r="N288">
        <v>1.18</v>
      </c>
      <c r="O288">
        <v>0.09</v>
      </c>
      <c r="P288">
        <v>13776</v>
      </c>
      <c r="Q288">
        <v>65.8</v>
      </c>
      <c r="R288">
        <v>828.7</v>
      </c>
      <c r="S288">
        <v>0</v>
      </c>
      <c r="T288">
        <v>87.3</v>
      </c>
      <c r="U288">
        <v>20.47</v>
      </c>
      <c r="V288">
        <v>0</v>
      </c>
    </row>
    <row r="289" spans="1:22">
      <c r="A289" t="s">
        <v>36</v>
      </c>
      <c r="B289" t="s">
        <v>37</v>
      </c>
      <c r="C289">
        <v>2025</v>
      </c>
      <c r="D289" t="s">
        <v>27</v>
      </c>
      <c r="E289" t="s">
        <v>31</v>
      </c>
      <c r="F289">
        <v>4562920</v>
      </c>
      <c r="G289">
        <v>2917116</v>
      </c>
      <c r="H289">
        <v>253662</v>
      </c>
      <c r="I289">
        <v>7733698</v>
      </c>
      <c r="J289">
        <v>59</v>
      </c>
      <c r="K289">
        <v>4338106</v>
      </c>
      <c r="L289">
        <v>49.3</v>
      </c>
      <c r="M289">
        <v>468</v>
      </c>
      <c r="N289">
        <v>1.18</v>
      </c>
      <c r="O289">
        <v>0.09</v>
      </c>
      <c r="P289">
        <v>13776</v>
      </c>
      <c r="Q289">
        <v>65.8</v>
      </c>
      <c r="R289">
        <v>828.7</v>
      </c>
      <c r="S289">
        <v>0</v>
      </c>
      <c r="T289">
        <v>87.3</v>
      </c>
      <c r="U289">
        <v>16.29</v>
      </c>
      <c r="V289">
        <v>1</v>
      </c>
    </row>
    <row r="290" spans="1:22">
      <c r="A290" t="s">
        <v>38</v>
      </c>
      <c r="B290" t="s">
        <v>29</v>
      </c>
      <c r="C290">
        <v>2010</v>
      </c>
      <c r="D290" t="s">
        <v>24</v>
      </c>
      <c r="E290" t="s">
        <v>25</v>
      </c>
      <c r="F290">
        <v>12</v>
      </c>
      <c r="G290">
        <v>208515</v>
      </c>
      <c r="H290">
        <v>139010</v>
      </c>
      <c r="I290">
        <v>347537</v>
      </c>
      <c r="J290">
        <v>0</v>
      </c>
      <c r="K290">
        <v>97</v>
      </c>
      <c r="L290">
        <v>1.9</v>
      </c>
      <c r="M290">
        <v>119</v>
      </c>
      <c r="N290">
        <v>1.5</v>
      </c>
      <c r="O290">
        <v>0.13800000000000001</v>
      </c>
      <c r="P290">
        <v>41436</v>
      </c>
      <c r="Q290">
        <v>78.099999999999994</v>
      </c>
      <c r="R290">
        <v>133.6</v>
      </c>
      <c r="S290">
        <v>4999</v>
      </c>
      <c r="T290">
        <v>54.4</v>
      </c>
      <c r="U290">
        <v>0</v>
      </c>
      <c r="V290">
        <v>0</v>
      </c>
    </row>
    <row r="291" spans="1:22">
      <c r="A291" t="s">
        <v>38</v>
      </c>
      <c r="B291" t="s">
        <v>29</v>
      </c>
      <c r="C291">
        <v>2010</v>
      </c>
      <c r="D291" t="s">
        <v>26</v>
      </c>
      <c r="E291" t="s">
        <v>25</v>
      </c>
      <c r="F291">
        <v>137</v>
      </c>
      <c r="G291">
        <v>1202487</v>
      </c>
      <c r="H291">
        <v>163976</v>
      </c>
      <c r="I291">
        <v>1366600</v>
      </c>
      <c r="J291">
        <v>0.01</v>
      </c>
      <c r="K291">
        <v>97</v>
      </c>
      <c r="L291">
        <v>1.9</v>
      </c>
      <c r="M291">
        <v>119</v>
      </c>
      <c r="N291">
        <v>1.5</v>
      </c>
      <c r="O291">
        <v>0.13800000000000001</v>
      </c>
      <c r="P291">
        <v>41436</v>
      </c>
      <c r="Q291">
        <v>78.099999999999994</v>
      </c>
      <c r="R291">
        <v>133.6</v>
      </c>
      <c r="S291">
        <v>4999</v>
      </c>
      <c r="T291">
        <v>54.4</v>
      </c>
      <c r="U291">
        <v>0</v>
      </c>
      <c r="V291">
        <v>0</v>
      </c>
    </row>
    <row r="292" spans="1:22">
      <c r="A292" t="s">
        <v>38</v>
      </c>
      <c r="B292" t="s">
        <v>29</v>
      </c>
      <c r="C292">
        <v>2010</v>
      </c>
      <c r="D292" t="s">
        <v>27</v>
      </c>
      <c r="E292" t="s">
        <v>25</v>
      </c>
      <c r="F292">
        <v>83</v>
      </c>
      <c r="G292">
        <v>524788</v>
      </c>
      <c r="H292">
        <v>45634</v>
      </c>
      <c r="I292">
        <v>570505</v>
      </c>
      <c r="J292">
        <v>0.01</v>
      </c>
      <c r="K292">
        <v>97</v>
      </c>
      <c r="L292">
        <v>1.9</v>
      </c>
      <c r="M292">
        <v>119</v>
      </c>
      <c r="N292">
        <v>1.5</v>
      </c>
      <c r="O292">
        <v>0.13800000000000001</v>
      </c>
      <c r="P292">
        <v>41436</v>
      </c>
      <c r="Q292">
        <v>78.099999999999994</v>
      </c>
      <c r="R292">
        <v>133.6</v>
      </c>
      <c r="S292">
        <v>4999</v>
      </c>
      <c r="T292">
        <v>54.4</v>
      </c>
      <c r="U292">
        <v>0</v>
      </c>
      <c r="V292">
        <v>0</v>
      </c>
    </row>
    <row r="293" spans="1:22">
      <c r="A293" t="s">
        <v>38</v>
      </c>
      <c r="B293" t="s">
        <v>29</v>
      </c>
      <c r="C293">
        <v>2011</v>
      </c>
      <c r="D293" t="s">
        <v>24</v>
      </c>
      <c r="E293" t="s">
        <v>25</v>
      </c>
      <c r="F293">
        <v>180</v>
      </c>
      <c r="G293">
        <v>193024</v>
      </c>
      <c r="H293">
        <v>128682</v>
      </c>
      <c r="I293">
        <v>321886</v>
      </c>
      <c r="J293">
        <v>0.06</v>
      </c>
      <c r="K293">
        <v>719</v>
      </c>
      <c r="L293">
        <v>2.9</v>
      </c>
      <c r="M293">
        <v>127</v>
      </c>
      <c r="N293">
        <v>1.4870000000000001</v>
      </c>
      <c r="O293">
        <v>0.14699999999999999</v>
      </c>
      <c r="P293">
        <v>40120</v>
      </c>
      <c r="Q293">
        <v>78.400000000000006</v>
      </c>
      <c r="R293">
        <v>132.6</v>
      </c>
      <c r="S293">
        <v>5318</v>
      </c>
      <c r="T293">
        <v>57.8</v>
      </c>
      <c r="U293">
        <v>300</v>
      </c>
      <c r="V293">
        <v>0</v>
      </c>
    </row>
    <row r="294" spans="1:22">
      <c r="A294" t="s">
        <v>38</v>
      </c>
      <c r="B294" t="s">
        <v>29</v>
      </c>
      <c r="C294">
        <v>2011</v>
      </c>
      <c r="D294" t="s">
        <v>26</v>
      </c>
      <c r="E294" t="s">
        <v>25</v>
      </c>
      <c r="F294">
        <v>2038</v>
      </c>
      <c r="G294">
        <v>1119193</v>
      </c>
      <c r="H294">
        <v>152617</v>
      </c>
      <c r="I294">
        <v>1273848</v>
      </c>
      <c r="J294">
        <v>0.16</v>
      </c>
      <c r="K294">
        <v>719</v>
      </c>
      <c r="L294">
        <v>2.9</v>
      </c>
      <c r="M294">
        <v>127</v>
      </c>
      <c r="N294">
        <v>1.4870000000000001</v>
      </c>
      <c r="O294">
        <v>0.14699999999999999</v>
      </c>
      <c r="P294">
        <v>40120</v>
      </c>
      <c r="Q294">
        <v>78.400000000000006</v>
      </c>
      <c r="R294">
        <v>132.6</v>
      </c>
      <c r="S294">
        <v>5318</v>
      </c>
      <c r="T294">
        <v>57.8</v>
      </c>
      <c r="U294">
        <v>300</v>
      </c>
      <c r="V294">
        <v>0</v>
      </c>
    </row>
    <row r="295" spans="1:22">
      <c r="A295" t="s">
        <v>38</v>
      </c>
      <c r="B295" t="s">
        <v>29</v>
      </c>
      <c r="C295">
        <v>2011</v>
      </c>
      <c r="D295" t="s">
        <v>27</v>
      </c>
      <c r="E295" t="s">
        <v>25</v>
      </c>
      <c r="F295">
        <v>1227</v>
      </c>
      <c r="G295">
        <v>485601</v>
      </c>
      <c r="H295">
        <v>42226</v>
      </c>
      <c r="I295">
        <v>529054</v>
      </c>
      <c r="J295">
        <v>0.23</v>
      </c>
      <c r="K295">
        <v>719</v>
      </c>
      <c r="L295">
        <v>2.9</v>
      </c>
      <c r="M295">
        <v>127</v>
      </c>
      <c r="N295">
        <v>1.4870000000000001</v>
      </c>
      <c r="O295">
        <v>0.14699999999999999</v>
      </c>
      <c r="P295">
        <v>40120</v>
      </c>
      <c r="Q295">
        <v>78.400000000000006</v>
      </c>
      <c r="R295">
        <v>132.6</v>
      </c>
      <c r="S295">
        <v>5318</v>
      </c>
      <c r="T295">
        <v>57.8</v>
      </c>
      <c r="U295">
        <v>300</v>
      </c>
      <c r="V295">
        <v>0</v>
      </c>
    </row>
    <row r="296" spans="1:22">
      <c r="A296" t="s">
        <v>38</v>
      </c>
      <c r="B296" t="s">
        <v>29</v>
      </c>
      <c r="C296">
        <v>2012</v>
      </c>
      <c r="D296" t="s">
        <v>24</v>
      </c>
      <c r="E296" t="s">
        <v>25</v>
      </c>
      <c r="F296">
        <v>319</v>
      </c>
      <c r="G296">
        <v>176091</v>
      </c>
      <c r="H296">
        <v>117394</v>
      </c>
      <c r="I296">
        <v>293804</v>
      </c>
      <c r="J296">
        <v>0.11</v>
      </c>
      <c r="K296">
        <v>1431</v>
      </c>
      <c r="L296">
        <v>3.8</v>
      </c>
      <c r="M296">
        <v>145</v>
      </c>
      <c r="N296">
        <v>1.4630000000000001</v>
      </c>
      <c r="O296">
        <v>0.152</v>
      </c>
      <c r="P296">
        <v>39126</v>
      </c>
      <c r="Q296">
        <v>79</v>
      </c>
      <c r="R296">
        <v>131.69999999999999</v>
      </c>
      <c r="S296">
        <v>5540</v>
      </c>
      <c r="T296">
        <v>57.9</v>
      </c>
      <c r="U296">
        <v>77.22</v>
      </c>
      <c r="V296">
        <v>0</v>
      </c>
    </row>
    <row r="297" spans="1:22">
      <c r="A297" t="s">
        <v>38</v>
      </c>
      <c r="B297" t="s">
        <v>29</v>
      </c>
      <c r="C297">
        <v>2012</v>
      </c>
      <c r="D297" t="s">
        <v>26</v>
      </c>
      <c r="E297" t="s">
        <v>25</v>
      </c>
      <c r="F297">
        <v>3727</v>
      </c>
      <c r="G297">
        <v>1054815</v>
      </c>
      <c r="H297">
        <v>143838</v>
      </c>
      <c r="I297">
        <v>1202380</v>
      </c>
      <c r="J297">
        <v>0.31</v>
      </c>
      <c r="K297">
        <v>1431</v>
      </c>
      <c r="L297">
        <v>3.8</v>
      </c>
      <c r="M297">
        <v>145</v>
      </c>
      <c r="N297">
        <v>1.4630000000000001</v>
      </c>
      <c r="O297">
        <v>0.152</v>
      </c>
      <c r="P297">
        <v>39126</v>
      </c>
      <c r="Q297">
        <v>79</v>
      </c>
      <c r="R297">
        <v>131.69999999999999</v>
      </c>
      <c r="S297">
        <v>5540</v>
      </c>
      <c r="T297">
        <v>57.9</v>
      </c>
      <c r="U297">
        <v>82.88</v>
      </c>
      <c r="V297">
        <v>0</v>
      </c>
    </row>
    <row r="298" spans="1:22">
      <c r="A298" t="s">
        <v>38</v>
      </c>
      <c r="B298" t="s">
        <v>29</v>
      </c>
      <c r="C298">
        <v>2012</v>
      </c>
      <c r="D298" t="s">
        <v>27</v>
      </c>
      <c r="E298" t="s">
        <v>25</v>
      </c>
      <c r="F298">
        <v>2238</v>
      </c>
      <c r="G298">
        <v>455902</v>
      </c>
      <c r="H298">
        <v>39644</v>
      </c>
      <c r="I298">
        <v>497784</v>
      </c>
      <c r="J298">
        <v>0.45</v>
      </c>
      <c r="K298">
        <v>1431</v>
      </c>
      <c r="L298">
        <v>3.8</v>
      </c>
      <c r="M298">
        <v>145</v>
      </c>
      <c r="N298">
        <v>1.4630000000000001</v>
      </c>
      <c r="O298">
        <v>0.152</v>
      </c>
      <c r="P298">
        <v>39126</v>
      </c>
      <c r="Q298">
        <v>79</v>
      </c>
      <c r="R298">
        <v>131.69999999999999</v>
      </c>
      <c r="S298">
        <v>5540</v>
      </c>
      <c r="T298">
        <v>57.9</v>
      </c>
      <c r="U298">
        <v>82.4</v>
      </c>
      <c r="V298">
        <v>0</v>
      </c>
    </row>
    <row r="299" spans="1:22">
      <c r="A299" t="s">
        <v>38</v>
      </c>
      <c r="B299" t="s">
        <v>29</v>
      </c>
      <c r="C299">
        <v>2013</v>
      </c>
      <c r="D299" t="s">
        <v>24</v>
      </c>
      <c r="E299" t="s">
        <v>25</v>
      </c>
      <c r="F299">
        <v>558</v>
      </c>
      <c r="G299">
        <v>161797</v>
      </c>
      <c r="H299">
        <v>107865</v>
      </c>
      <c r="I299">
        <v>270220</v>
      </c>
      <c r="J299">
        <v>0.21</v>
      </c>
      <c r="K299">
        <v>2015</v>
      </c>
      <c r="L299">
        <v>4.4000000000000004</v>
      </c>
      <c r="M299">
        <v>151</v>
      </c>
      <c r="N299">
        <v>1.413</v>
      </c>
      <c r="O299">
        <v>0.158</v>
      </c>
      <c r="P299">
        <v>38497</v>
      </c>
      <c r="Q299">
        <v>79.5</v>
      </c>
      <c r="R299">
        <v>129.9</v>
      </c>
      <c r="S299">
        <v>5793</v>
      </c>
      <c r="T299">
        <v>59.6</v>
      </c>
      <c r="U299">
        <v>74.92</v>
      </c>
      <c r="V299">
        <v>0</v>
      </c>
    </row>
    <row r="300" spans="1:22">
      <c r="A300" t="s">
        <v>38</v>
      </c>
      <c r="B300" t="s">
        <v>29</v>
      </c>
      <c r="C300">
        <v>2013</v>
      </c>
      <c r="D300" t="s">
        <v>26</v>
      </c>
      <c r="E300" t="s">
        <v>25</v>
      </c>
      <c r="F300">
        <v>6384</v>
      </c>
      <c r="G300">
        <v>946646</v>
      </c>
      <c r="H300">
        <v>129088</v>
      </c>
      <c r="I300">
        <v>1082118</v>
      </c>
      <c r="J300">
        <v>0.59</v>
      </c>
      <c r="K300">
        <v>2015</v>
      </c>
      <c r="L300">
        <v>4.4000000000000004</v>
      </c>
      <c r="M300">
        <v>151</v>
      </c>
      <c r="N300">
        <v>1.413</v>
      </c>
      <c r="O300">
        <v>0.158</v>
      </c>
      <c r="P300">
        <v>38497</v>
      </c>
      <c r="Q300">
        <v>79.5</v>
      </c>
      <c r="R300">
        <v>129.9</v>
      </c>
      <c r="S300">
        <v>5793</v>
      </c>
      <c r="T300">
        <v>59.6</v>
      </c>
      <c r="U300">
        <v>71.290000000000006</v>
      </c>
      <c r="V300">
        <v>0</v>
      </c>
    </row>
    <row r="301" spans="1:22">
      <c r="A301" t="s">
        <v>38</v>
      </c>
      <c r="B301" t="s">
        <v>29</v>
      </c>
      <c r="C301">
        <v>2013</v>
      </c>
      <c r="D301" t="s">
        <v>27</v>
      </c>
      <c r="E301" t="s">
        <v>25</v>
      </c>
      <c r="F301">
        <v>3801</v>
      </c>
      <c r="G301">
        <v>405305</v>
      </c>
      <c r="H301">
        <v>35244</v>
      </c>
      <c r="I301">
        <v>444350</v>
      </c>
      <c r="J301">
        <v>0.86</v>
      </c>
      <c r="K301">
        <v>2015</v>
      </c>
      <c r="L301">
        <v>4.4000000000000004</v>
      </c>
      <c r="M301">
        <v>151</v>
      </c>
      <c r="N301">
        <v>1.413</v>
      </c>
      <c r="O301">
        <v>0.158</v>
      </c>
      <c r="P301">
        <v>38497</v>
      </c>
      <c r="Q301">
        <v>79.5</v>
      </c>
      <c r="R301">
        <v>129.9</v>
      </c>
      <c r="S301">
        <v>5793</v>
      </c>
      <c r="T301">
        <v>59.6</v>
      </c>
      <c r="U301">
        <v>69.84</v>
      </c>
      <c r="V301">
        <v>0</v>
      </c>
    </row>
    <row r="302" spans="1:22">
      <c r="A302" t="s">
        <v>38</v>
      </c>
      <c r="B302" t="s">
        <v>29</v>
      </c>
      <c r="C302">
        <v>2014</v>
      </c>
      <c r="D302" t="s">
        <v>24</v>
      </c>
      <c r="E302" t="s">
        <v>25</v>
      </c>
      <c r="F302">
        <v>821</v>
      </c>
      <c r="G302">
        <v>167025</v>
      </c>
      <c r="H302">
        <v>111350</v>
      </c>
      <c r="I302">
        <v>279196</v>
      </c>
      <c r="J302">
        <v>0.28999999999999998</v>
      </c>
      <c r="K302">
        <v>5561</v>
      </c>
      <c r="L302">
        <v>5.4</v>
      </c>
      <c r="M302">
        <v>155</v>
      </c>
      <c r="N302">
        <v>1.383</v>
      </c>
      <c r="O302">
        <v>0.16500000000000001</v>
      </c>
      <c r="P302">
        <v>37504</v>
      </c>
      <c r="Q302">
        <v>79.5</v>
      </c>
      <c r="R302">
        <v>129</v>
      </c>
      <c r="S302">
        <v>6048</v>
      </c>
      <c r="T302">
        <v>61.7</v>
      </c>
      <c r="U302">
        <v>47.13</v>
      </c>
      <c r="V302">
        <v>0</v>
      </c>
    </row>
    <row r="303" spans="1:22">
      <c r="A303" t="s">
        <v>38</v>
      </c>
      <c r="B303" t="s">
        <v>29</v>
      </c>
      <c r="C303">
        <v>2014</v>
      </c>
      <c r="D303" t="s">
        <v>26</v>
      </c>
      <c r="E303" t="s">
        <v>25</v>
      </c>
      <c r="F303">
        <v>9320</v>
      </c>
      <c r="G303">
        <v>968219</v>
      </c>
      <c r="H303">
        <v>132030</v>
      </c>
      <c r="I303">
        <v>1109569</v>
      </c>
      <c r="J303">
        <v>0.84</v>
      </c>
      <c r="K303">
        <v>5561</v>
      </c>
      <c r="L303">
        <v>5.4</v>
      </c>
      <c r="M303">
        <v>155</v>
      </c>
      <c r="N303">
        <v>1.383</v>
      </c>
      <c r="O303">
        <v>0.16500000000000001</v>
      </c>
      <c r="P303">
        <v>37504</v>
      </c>
      <c r="Q303">
        <v>79.5</v>
      </c>
      <c r="R303">
        <v>129</v>
      </c>
      <c r="S303">
        <v>6048</v>
      </c>
      <c r="T303">
        <v>61.7</v>
      </c>
      <c r="U303">
        <v>45.99</v>
      </c>
      <c r="V303">
        <v>0</v>
      </c>
    </row>
    <row r="304" spans="1:22">
      <c r="A304" t="s">
        <v>38</v>
      </c>
      <c r="B304" t="s">
        <v>29</v>
      </c>
      <c r="C304">
        <v>2014</v>
      </c>
      <c r="D304" t="s">
        <v>27</v>
      </c>
      <c r="E304" t="s">
        <v>25</v>
      </c>
      <c r="F304">
        <v>5665</v>
      </c>
      <c r="G304">
        <v>422711</v>
      </c>
      <c r="H304">
        <v>36757</v>
      </c>
      <c r="I304">
        <v>465133</v>
      </c>
      <c r="J304">
        <v>1.22</v>
      </c>
      <c r="K304">
        <v>5561</v>
      </c>
      <c r="L304">
        <v>5.4</v>
      </c>
      <c r="M304">
        <v>155</v>
      </c>
      <c r="N304">
        <v>1.383</v>
      </c>
      <c r="O304">
        <v>0.16500000000000001</v>
      </c>
      <c r="P304">
        <v>37504</v>
      </c>
      <c r="Q304">
        <v>79.5</v>
      </c>
      <c r="R304">
        <v>129</v>
      </c>
      <c r="S304">
        <v>6048</v>
      </c>
      <c r="T304">
        <v>61.7</v>
      </c>
      <c r="U304">
        <v>49.04</v>
      </c>
      <c r="V304">
        <v>0</v>
      </c>
    </row>
    <row r="305" spans="1:22">
      <c r="A305" t="s">
        <v>38</v>
      </c>
      <c r="B305" t="s">
        <v>29</v>
      </c>
      <c r="C305">
        <v>2015</v>
      </c>
      <c r="D305" t="s">
        <v>24</v>
      </c>
      <c r="E305" t="s">
        <v>25</v>
      </c>
      <c r="F305">
        <v>1144</v>
      </c>
      <c r="G305">
        <v>169789</v>
      </c>
      <c r="H305">
        <v>113192</v>
      </c>
      <c r="I305">
        <v>284125</v>
      </c>
      <c r="J305">
        <v>0.4</v>
      </c>
      <c r="K305">
        <v>8799</v>
      </c>
      <c r="L305">
        <v>6.1</v>
      </c>
      <c r="M305">
        <v>162</v>
      </c>
      <c r="N305">
        <v>1.36</v>
      </c>
      <c r="O305">
        <v>0.17100000000000001</v>
      </c>
      <c r="P305">
        <v>36410</v>
      </c>
      <c r="Q305">
        <v>79.900000000000006</v>
      </c>
      <c r="R305">
        <v>129</v>
      </c>
      <c r="S305">
        <v>6161</v>
      </c>
      <c r="T305">
        <v>64.599999999999994</v>
      </c>
      <c r="U305">
        <v>39.340000000000003</v>
      </c>
      <c r="V305">
        <v>0</v>
      </c>
    </row>
    <row r="306" spans="1:22">
      <c r="A306" t="s">
        <v>38</v>
      </c>
      <c r="B306" t="s">
        <v>29</v>
      </c>
      <c r="C306">
        <v>2015</v>
      </c>
      <c r="D306" t="s">
        <v>26</v>
      </c>
      <c r="E306" t="s">
        <v>25</v>
      </c>
      <c r="F306">
        <v>13170</v>
      </c>
      <c r="G306">
        <v>996195</v>
      </c>
      <c r="H306">
        <v>135845</v>
      </c>
      <c r="I306">
        <v>1145210</v>
      </c>
      <c r="J306">
        <v>1.1499999999999999</v>
      </c>
      <c r="K306">
        <v>8799</v>
      </c>
      <c r="L306">
        <v>6.1</v>
      </c>
      <c r="M306">
        <v>162</v>
      </c>
      <c r="N306">
        <v>1.36</v>
      </c>
      <c r="O306">
        <v>0.17100000000000001</v>
      </c>
      <c r="P306">
        <v>36410</v>
      </c>
      <c r="Q306">
        <v>79.900000000000006</v>
      </c>
      <c r="R306">
        <v>129</v>
      </c>
      <c r="S306">
        <v>6161</v>
      </c>
      <c r="T306">
        <v>64.599999999999994</v>
      </c>
      <c r="U306">
        <v>41.31</v>
      </c>
      <c r="V306">
        <v>0</v>
      </c>
    </row>
    <row r="307" spans="1:22">
      <c r="A307" t="s">
        <v>38</v>
      </c>
      <c r="B307" t="s">
        <v>29</v>
      </c>
      <c r="C307">
        <v>2015</v>
      </c>
      <c r="D307" t="s">
        <v>27</v>
      </c>
      <c r="E307" t="s">
        <v>25</v>
      </c>
      <c r="F307">
        <v>7823</v>
      </c>
      <c r="G307">
        <v>424425</v>
      </c>
      <c r="H307">
        <v>36906</v>
      </c>
      <c r="I307">
        <v>469154</v>
      </c>
      <c r="J307">
        <v>1.67</v>
      </c>
      <c r="K307">
        <v>8799</v>
      </c>
      <c r="L307">
        <v>6.1</v>
      </c>
      <c r="M307">
        <v>162</v>
      </c>
      <c r="N307">
        <v>1.36</v>
      </c>
      <c r="O307">
        <v>0.17100000000000001</v>
      </c>
      <c r="P307">
        <v>36410</v>
      </c>
      <c r="Q307">
        <v>79.900000000000006</v>
      </c>
      <c r="R307">
        <v>129</v>
      </c>
      <c r="S307">
        <v>6161</v>
      </c>
      <c r="T307">
        <v>64.599999999999994</v>
      </c>
      <c r="U307">
        <v>38.090000000000003</v>
      </c>
      <c r="V307">
        <v>0</v>
      </c>
    </row>
    <row r="308" spans="1:22">
      <c r="A308" t="s">
        <v>38</v>
      </c>
      <c r="B308" t="s">
        <v>29</v>
      </c>
      <c r="C308">
        <v>2016</v>
      </c>
      <c r="D308" t="s">
        <v>24</v>
      </c>
      <c r="E308" t="s">
        <v>25</v>
      </c>
      <c r="F308">
        <v>1379</v>
      </c>
      <c r="G308">
        <v>179577</v>
      </c>
      <c r="H308">
        <v>119718</v>
      </c>
      <c r="I308">
        <v>300674</v>
      </c>
      <c r="J308">
        <v>0.46</v>
      </c>
      <c r="K308">
        <v>12854</v>
      </c>
      <c r="L308">
        <v>7.1</v>
      </c>
      <c r="M308">
        <v>185</v>
      </c>
      <c r="N308">
        <v>1.39</v>
      </c>
      <c r="O308">
        <v>0.17699999999999999</v>
      </c>
      <c r="P308">
        <v>37911</v>
      </c>
      <c r="Q308">
        <v>79.900000000000006</v>
      </c>
      <c r="R308">
        <v>130.1</v>
      </c>
      <c r="S308">
        <v>6340</v>
      </c>
      <c r="T308">
        <v>67.7</v>
      </c>
      <c r="U308">
        <v>20.54</v>
      </c>
      <c r="V308">
        <v>0</v>
      </c>
    </row>
    <row r="309" spans="1:22">
      <c r="A309" t="s">
        <v>38</v>
      </c>
      <c r="B309" t="s">
        <v>29</v>
      </c>
      <c r="C309">
        <v>2016</v>
      </c>
      <c r="D309" t="s">
        <v>26</v>
      </c>
      <c r="E309" t="s">
        <v>25</v>
      </c>
      <c r="F309">
        <v>16016</v>
      </c>
      <c r="G309">
        <v>1061823</v>
      </c>
      <c r="H309">
        <v>144794</v>
      </c>
      <c r="I309">
        <v>1222633</v>
      </c>
      <c r="J309">
        <v>1.31</v>
      </c>
      <c r="K309">
        <v>12854</v>
      </c>
      <c r="L309">
        <v>7.1</v>
      </c>
      <c r="M309">
        <v>185</v>
      </c>
      <c r="N309">
        <v>1.39</v>
      </c>
      <c r="O309">
        <v>0.17699999999999999</v>
      </c>
      <c r="P309">
        <v>37911</v>
      </c>
      <c r="Q309">
        <v>79.900000000000006</v>
      </c>
      <c r="R309">
        <v>130.1</v>
      </c>
      <c r="S309">
        <v>6340</v>
      </c>
      <c r="T309">
        <v>67.7</v>
      </c>
      <c r="U309">
        <v>21.61</v>
      </c>
      <c r="V309">
        <v>0</v>
      </c>
    </row>
    <row r="310" spans="1:22">
      <c r="A310" t="s">
        <v>38</v>
      </c>
      <c r="B310" t="s">
        <v>29</v>
      </c>
      <c r="C310">
        <v>2016</v>
      </c>
      <c r="D310" t="s">
        <v>27</v>
      </c>
      <c r="E310" t="s">
        <v>25</v>
      </c>
      <c r="F310">
        <v>9696</v>
      </c>
      <c r="G310">
        <v>460675</v>
      </c>
      <c r="H310">
        <v>40059</v>
      </c>
      <c r="I310">
        <v>510430</v>
      </c>
      <c r="J310">
        <v>1.9</v>
      </c>
      <c r="K310">
        <v>12854</v>
      </c>
      <c r="L310">
        <v>7.1</v>
      </c>
      <c r="M310">
        <v>185</v>
      </c>
      <c r="N310">
        <v>1.39</v>
      </c>
      <c r="O310">
        <v>0.17699999999999999</v>
      </c>
      <c r="P310">
        <v>37911</v>
      </c>
      <c r="Q310">
        <v>79.900000000000006</v>
      </c>
      <c r="R310">
        <v>130.1</v>
      </c>
      <c r="S310">
        <v>6340</v>
      </c>
      <c r="T310">
        <v>67.7</v>
      </c>
      <c r="U310">
        <v>23.94</v>
      </c>
      <c r="V310">
        <v>0</v>
      </c>
    </row>
    <row r="311" spans="1:22">
      <c r="A311" t="s">
        <v>38</v>
      </c>
      <c r="B311" t="s">
        <v>29</v>
      </c>
      <c r="C311">
        <v>2017</v>
      </c>
      <c r="D311" t="s">
        <v>24</v>
      </c>
      <c r="E311" t="s">
        <v>25</v>
      </c>
      <c r="F311">
        <v>1818</v>
      </c>
      <c r="G311">
        <v>184450</v>
      </c>
      <c r="H311">
        <v>122967</v>
      </c>
      <c r="I311">
        <v>309235</v>
      </c>
      <c r="J311">
        <v>0.59</v>
      </c>
      <c r="K311">
        <v>15971</v>
      </c>
      <c r="L311">
        <v>8.1</v>
      </c>
      <c r="M311">
        <v>217</v>
      </c>
      <c r="N311">
        <v>1.4430000000000001</v>
      </c>
      <c r="O311">
        <v>0.183</v>
      </c>
      <c r="P311">
        <v>38071</v>
      </c>
      <c r="Q311">
        <v>80.3</v>
      </c>
      <c r="R311">
        <v>133.1</v>
      </c>
      <c r="S311">
        <v>6219</v>
      </c>
      <c r="T311">
        <v>69</v>
      </c>
      <c r="U311">
        <v>31.83</v>
      </c>
      <c r="V311">
        <v>0</v>
      </c>
    </row>
    <row r="312" spans="1:22">
      <c r="A312" t="s">
        <v>38</v>
      </c>
      <c r="B312" t="s">
        <v>29</v>
      </c>
      <c r="C312">
        <v>2017</v>
      </c>
      <c r="D312" t="s">
        <v>26</v>
      </c>
      <c r="E312" t="s">
        <v>25</v>
      </c>
      <c r="F312">
        <v>21205</v>
      </c>
      <c r="G312">
        <v>1092069</v>
      </c>
      <c r="H312">
        <v>148919</v>
      </c>
      <c r="I312">
        <v>1262193</v>
      </c>
      <c r="J312">
        <v>1.68</v>
      </c>
      <c r="K312">
        <v>15971</v>
      </c>
      <c r="L312">
        <v>8.1</v>
      </c>
      <c r="M312">
        <v>217</v>
      </c>
      <c r="N312">
        <v>1.4430000000000001</v>
      </c>
      <c r="O312">
        <v>0.183</v>
      </c>
      <c r="P312">
        <v>38071</v>
      </c>
      <c r="Q312">
        <v>80.3</v>
      </c>
      <c r="R312">
        <v>133.1</v>
      </c>
      <c r="S312">
        <v>6219</v>
      </c>
      <c r="T312">
        <v>69</v>
      </c>
      <c r="U312">
        <v>32.4</v>
      </c>
      <c r="V312">
        <v>0</v>
      </c>
    </row>
    <row r="313" spans="1:22">
      <c r="A313" t="s">
        <v>38</v>
      </c>
      <c r="B313" t="s">
        <v>29</v>
      </c>
      <c r="C313">
        <v>2017</v>
      </c>
      <c r="D313" t="s">
        <v>27</v>
      </c>
      <c r="E313" t="s">
        <v>25</v>
      </c>
      <c r="F313">
        <v>12692</v>
      </c>
      <c r="G313">
        <v>467648</v>
      </c>
      <c r="H313">
        <v>40665</v>
      </c>
      <c r="I313">
        <v>521005</v>
      </c>
      <c r="J313">
        <v>2.44</v>
      </c>
      <c r="K313">
        <v>15971</v>
      </c>
      <c r="L313">
        <v>8.1</v>
      </c>
      <c r="M313">
        <v>217</v>
      </c>
      <c r="N313">
        <v>1.4430000000000001</v>
      </c>
      <c r="O313">
        <v>0.183</v>
      </c>
      <c r="P313">
        <v>38071</v>
      </c>
      <c r="Q313">
        <v>80.3</v>
      </c>
      <c r="R313">
        <v>133.1</v>
      </c>
      <c r="S313">
        <v>6219</v>
      </c>
      <c r="T313">
        <v>69</v>
      </c>
      <c r="U313">
        <v>30.9</v>
      </c>
      <c r="V313">
        <v>0</v>
      </c>
    </row>
    <row r="314" spans="1:22">
      <c r="A314" t="s">
        <v>38</v>
      </c>
      <c r="B314" t="s">
        <v>29</v>
      </c>
      <c r="C314">
        <v>2018</v>
      </c>
      <c r="D314" t="s">
        <v>24</v>
      </c>
      <c r="E314" t="s">
        <v>25</v>
      </c>
      <c r="F314">
        <v>2455</v>
      </c>
      <c r="G314">
        <v>194285</v>
      </c>
      <c r="H314">
        <v>129523</v>
      </c>
      <c r="I314">
        <v>326263</v>
      </c>
      <c r="J314">
        <v>0.75</v>
      </c>
      <c r="K314">
        <v>23412</v>
      </c>
      <c r="L314">
        <v>9.3000000000000007</v>
      </c>
      <c r="M314">
        <v>263</v>
      </c>
      <c r="N314">
        <v>1.5</v>
      </c>
      <c r="O314">
        <v>0.19</v>
      </c>
      <c r="P314">
        <v>39804</v>
      </c>
      <c r="Q314">
        <v>80.2</v>
      </c>
      <c r="R314">
        <v>133.30000000000001</v>
      </c>
      <c r="S314">
        <v>6034</v>
      </c>
      <c r="T314">
        <v>74</v>
      </c>
      <c r="U314">
        <v>35.04</v>
      </c>
      <c r="V314">
        <v>0</v>
      </c>
    </row>
    <row r="315" spans="1:22">
      <c r="A315" t="s">
        <v>38</v>
      </c>
      <c r="B315" t="s">
        <v>29</v>
      </c>
      <c r="C315">
        <v>2018</v>
      </c>
      <c r="D315" t="s">
        <v>26</v>
      </c>
      <c r="E315" t="s">
        <v>25</v>
      </c>
      <c r="F315">
        <v>28072</v>
      </c>
      <c r="G315">
        <v>1124294</v>
      </c>
      <c r="H315">
        <v>153313</v>
      </c>
      <c r="I315">
        <v>1305679</v>
      </c>
      <c r="J315">
        <v>2.15</v>
      </c>
      <c r="K315">
        <v>23412</v>
      </c>
      <c r="L315">
        <v>9.3000000000000007</v>
      </c>
      <c r="M315">
        <v>263</v>
      </c>
      <c r="N315">
        <v>1.5</v>
      </c>
      <c r="O315">
        <v>0.19</v>
      </c>
      <c r="P315">
        <v>39804</v>
      </c>
      <c r="Q315">
        <v>80.2</v>
      </c>
      <c r="R315">
        <v>133.30000000000001</v>
      </c>
      <c r="S315">
        <v>6034</v>
      </c>
      <c r="T315">
        <v>74</v>
      </c>
      <c r="U315">
        <v>32.380000000000003</v>
      </c>
      <c r="V315">
        <v>0</v>
      </c>
    </row>
    <row r="316" spans="1:22">
      <c r="A316" t="s">
        <v>38</v>
      </c>
      <c r="B316" t="s">
        <v>29</v>
      </c>
      <c r="C316">
        <v>2018</v>
      </c>
      <c r="D316" t="s">
        <v>27</v>
      </c>
      <c r="E316" t="s">
        <v>25</v>
      </c>
      <c r="F316">
        <v>17140</v>
      </c>
      <c r="G316">
        <v>490059</v>
      </c>
      <c r="H316">
        <v>42614</v>
      </c>
      <c r="I316">
        <v>549813</v>
      </c>
      <c r="J316">
        <v>3.12</v>
      </c>
      <c r="K316">
        <v>23412</v>
      </c>
      <c r="L316">
        <v>9.3000000000000007</v>
      </c>
      <c r="M316">
        <v>263</v>
      </c>
      <c r="N316">
        <v>1.5</v>
      </c>
      <c r="O316">
        <v>0.19</v>
      </c>
      <c r="P316">
        <v>39804</v>
      </c>
      <c r="Q316">
        <v>80.2</v>
      </c>
      <c r="R316">
        <v>133.30000000000001</v>
      </c>
      <c r="S316">
        <v>6034</v>
      </c>
      <c r="T316">
        <v>74</v>
      </c>
      <c r="U316">
        <v>35.049999999999997</v>
      </c>
      <c r="V316">
        <v>0</v>
      </c>
    </row>
    <row r="317" spans="1:22">
      <c r="A317" t="s">
        <v>38</v>
      </c>
      <c r="B317" t="s">
        <v>29</v>
      </c>
      <c r="C317">
        <v>2019</v>
      </c>
      <c r="D317" t="s">
        <v>24</v>
      </c>
      <c r="E317" t="s">
        <v>25</v>
      </c>
      <c r="F317">
        <v>3339</v>
      </c>
      <c r="G317">
        <v>204628</v>
      </c>
      <c r="H317">
        <v>136418</v>
      </c>
      <c r="I317">
        <v>344385</v>
      </c>
      <c r="J317">
        <v>0.97</v>
      </c>
      <c r="K317">
        <v>30154</v>
      </c>
      <c r="L317">
        <v>9.6999999999999993</v>
      </c>
      <c r="M317">
        <v>293</v>
      </c>
      <c r="N317">
        <v>1.587</v>
      </c>
      <c r="O317">
        <v>0.19700000000000001</v>
      </c>
      <c r="P317">
        <v>40313</v>
      </c>
      <c r="Q317">
        <v>80</v>
      </c>
      <c r="R317">
        <v>126.7</v>
      </c>
      <c r="S317">
        <v>5855</v>
      </c>
      <c r="T317">
        <v>77</v>
      </c>
      <c r="U317">
        <v>36.01</v>
      </c>
      <c r="V317">
        <v>0</v>
      </c>
    </row>
    <row r="318" spans="1:22">
      <c r="A318" t="s">
        <v>38</v>
      </c>
      <c r="B318" t="s">
        <v>29</v>
      </c>
      <c r="C318">
        <v>2019</v>
      </c>
      <c r="D318" t="s">
        <v>26</v>
      </c>
      <c r="E318" t="s">
        <v>25</v>
      </c>
      <c r="F318">
        <v>38454</v>
      </c>
      <c r="G318">
        <v>1187806</v>
      </c>
      <c r="H318">
        <v>161973</v>
      </c>
      <c r="I318">
        <v>1388233</v>
      </c>
      <c r="J318">
        <v>2.77</v>
      </c>
      <c r="K318">
        <v>30154</v>
      </c>
      <c r="L318">
        <v>9.6999999999999993</v>
      </c>
      <c r="M318">
        <v>293</v>
      </c>
      <c r="N318">
        <v>1.587</v>
      </c>
      <c r="O318">
        <v>0.19700000000000001</v>
      </c>
      <c r="P318">
        <v>40313</v>
      </c>
      <c r="Q318">
        <v>80</v>
      </c>
      <c r="R318">
        <v>126.7</v>
      </c>
      <c r="S318">
        <v>5855</v>
      </c>
      <c r="T318">
        <v>77</v>
      </c>
      <c r="U318">
        <v>36.979999999999997</v>
      </c>
      <c r="V318">
        <v>0</v>
      </c>
    </row>
    <row r="319" spans="1:22">
      <c r="A319" t="s">
        <v>38</v>
      </c>
      <c r="B319" t="s">
        <v>29</v>
      </c>
      <c r="C319">
        <v>2019</v>
      </c>
      <c r="D319" t="s">
        <v>27</v>
      </c>
      <c r="E319" t="s">
        <v>25</v>
      </c>
      <c r="F319">
        <v>22775</v>
      </c>
      <c r="G319">
        <v>500721</v>
      </c>
      <c r="H319">
        <v>43541</v>
      </c>
      <c r="I319">
        <v>567037</v>
      </c>
      <c r="J319">
        <v>4.0199999999999996</v>
      </c>
      <c r="K319">
        <v>30154</v>
      </c>
      <c r="L319">
        <v>9.6999999999999993</v>
      </c>
      <c r="M319">
        <v>293</v>
      </c>
      <c r="N319">
        <v>1.587</v>
      </c>
      <c r="O319">
        <v>0.19700000000000001</v>
      </c>
      <c r="P319">
        <v>40313</v>
      </c>
      <c r="Q319">
        <v>80</v>
      </c>
      <c r="R319">
        <v>126.7</v>
      </c>
      <c r="S319">
        <v>5855</v>
      </c>
      <c r="T319">
        <v>77</v>
      </c>
      <c r="U319">
        <v>32.880000000000003</v>
      </c>
      <c r="V319">
        <v>0</v>
      </c>
    </row>
    <row r="320" spans="1:22">
      <c r="A320" t="s">
        <v>38</v>
      </c>
      <c r="B320" t="s">
        <v>29</v>
      </c>
      <c r="C320">
        <v>2020</v>
      </c>
      <c r="D320" t="s">
        <v>24</v>
      </c>
      <c r="E320" t="s">
        <v>25</v>
      </c>
      <c r="F320">
        <v>10541</v>
      </c>
      <c r="G320">
        <v>139642</v>
      </c>
      <c r="H320">
        <v>93094</v>
      </c>
      <c r="I320">
        <v>243277</v>
      </c>
      <c r="J320">
        <v>4.33</v>
      </c>
      <c r="K320">
        <v>45766</v>
      </c>
      <c r="L320">
        <v>11.1</v>
      </c>
      <c r="M320">
        <v>344</v>
      </c>
      <c r="N320">
        <v>1.7070000000000001</v>
      </c>
      <c r="O320">
        <v>0.20100000000000001</v>
      </c>
      <c r="P320">
        <v>40154</v>
      </c>
      <c r="Q320">
        <v>81.099999999999994</v>
      </c>
      <c r="R320">
        <v>119.1</v>
      </c>
      <c r="S320">
        <v>6985</v>
      </c>
      <c r="T320">
        <v>78.5</v>
      </c>
      <c r="U320">
        <v>215.69</v>
      </c>
      <c r="V320">
        <v>0</v>
      </c>
    </row>
    <row r="321" spans="1:22">
      <c r="A321" t="s">
        <v>38</v>
      </c>
      <c r="B321" t="s">
        <v>29</v>
      </c>
      <c r="C321">
        <v>2020</v>
      </c>
      <c r="D321" t="s">
        <v>26</v>
      </c>
      <c r="E321" t="s">
        <v>25</v>
      </c>
      <c r="F321">
        <v>121288</v>
      </c>
      <c r="G321">
        <v>755408</v>
      </c>
      <c r="H321">
        <v>103010</v>
      </c>
      <c r="I321">
        <v>979706</v>
      </c>
      <c r="J321">
        <v>12.38</v>
      </c>
      <c r="K321">
        <v>45766</v>
      </c>
      <c r="L321">
        <v>11.1</v>
      </c>
      <c r="M321">
        <v>344</v>
      </c>
      <c r="N321">
        <v>1.7070000000000001</v>
      </c>
      <c r="O321">
        <v>0.20100000000000001</v>
      </c>
      <c r="P321">
        <v>40154</v>
      </c>
      <c r="Q321">
        <v>81.099999999999994</v>
      </c>
      <c r="R321">
        <v>119.1</v>
      </c>
      <c r="S321">
        <v>6985</v>
      </c>
      <c r="T321">
        <v>78.5</v>
      </c>
      <c r="U321">
        <v>215.41</v>
      </c>
      <c r="V321">
        <v>0</v>
      </c>
    </row>
    <row r="322" spans="1:22">
      <c r="A322" t="s">
        <v>38</v>
      </c>
      <c r="B322" t="s">
        <v>29</v>
      </c>
      <c r="C322">
        <v>2020</v>
      </c>
      <c r="D322" t="s">
        <v>27</v>
      </c>
      <c r="E322" t="s">
        <v>25</v>
      </c>
      <c r="F322">
        <v>71591</v>
      </c>
      <c r="G322">
        <v>301045</v>
      </c>
      <c r="H322">
        <v>26178</v>
      </c>
      <c r="I322">
        <v>398814</v>
      </c>
      <c r="J322">
        <v>17.95</v>
      </c>
      <c r="K322">
        <v>45766</v>
      </c>
      <c r="L322">
        <v>11.1</v>
      </c>
      <c r="M322">
        <v>344</v>
      </c>
      <c r="N322">
        <v>1.7070000000000001</v>
      </c>
      <c r="O322">
        <v>0.20100000000000001</v>
      </c>
      <c r="P322">
        <v>40154</v>
      </c>
      <c r="Q322">
        <v>81.099999999999994</v>
      </c>
      <c r="R322">
        <v>119.1</v>
      </c>
      <c r="S322">
        <v>6985</v>
      </c>
      <c r="T322">
        <v>78.5</v>
      </c>
      <c r="U322">
        <v>214.34</v>
      </c>
      <c r="V322">
        <v>0</v>
      </c>
    </row>
    <row r="323" spans="1:22">
      <c r="A323" t="s">
        <v>38</v>
      </c>
      <c r="B323" t="s">
        <v>29</v>
      </c>
      <c r="C323">
        <v>2021</v>
      </c>
      <c r="D323" t="s">
        <v>24</v>
      </c>
      <c r="E323" t="s">
        <v>25</v>
      </c>
      <c r="F323">
        <v>15680</v>
      </c>
      <c r="G323">
        <v>136916</v>
      </c>
      <c r="H323">
        <v>91278</v>
      </c>
      <c r="I323">
        <v>243874</v>
      </c>
      <c r="J323">
        <v>6.43</v>
      </c>
      <c r="K323">
        <v>52476</v>
      </c>
      <c r="L323">
        <v>12.9</v>
      </c>
      <c r="M323">
        <v>360</v>
      </c>
      <c r="N323">
        <v>1.893</v>
      </c>
      <c r="O323">
        <v>0.20899999999999999</v>
      </c>
      <c r="P323">
        <v>41488</v>
      </c>
      <c r="Q323">
        <v>81</v>
      </c>
      <c r="R323">
        <v>114.8</v>
      </c>
      <c r="S323">
        <v>6537</v>
      </c>
      <c r="T323">
        <v>81.2</v>
      </c>
      <c r="U323">
        <v>48.75</v>
      </c>
      <c r="V323">
        <v>0</v>
      </c>
    </row>
    <row r="324" spans="1:22">
      <c r="A324" t="s">
        <v>38</v>
      </c>
      <c r="B324" t="s">
        <v>29</v>
      </c>
      <c r="C324">
        <v>2021</v>
      </c>
      <c r="D324" t="s">
        <v>26</v>
      </c>
      <c r="E324" t="s">
        <v>25</v>
      </c>
      <c r="F324">
        <v>179712</v>
      </c>
      <c r="G324">
        <v>702747</v>
      </c>
      <c r="H324">
        <v>95829</v>
      </c>
      <c r="I324">
        <v>978288</v>
      </c>
      <c r="J324">
        <v>18.37</v>
      </c>
      <c r="K324">
        <v>52476</v>
      </c>
      <c r="L324">
        <v>12.9</v>
      </c>
      <c r="M324">
        <v>360</v>
      </c>
      <c r="N324">
        <v>1.893</v>
      </c>
      <c r="O324">
        <v>0.20899999999999999</v>
      </c>
      <c r="P324">
        <v>41488</v>
      </c>
      <c r="Q324">
        <v>81</v>
      </c>
      <c r="R324">
        <v>114.8</v>
      </c>
      <c r="S324">
        <v>6537</v>
      </c>
      <c r="T324">
        <v>81.2</v>
      </c>
      <c r="U324">
        <v>48.17</v>
      </c>
      <c r="V324">
        <v>0</v>
      </c>
    </row>
    <row r="325" spans="1:22">
      <c r="A325" t="s">
        <v>38</v>
      </c>
      <c r="B325" t="s">
        <v>29</v>
      </c>
      <c r="C325">
        <v>2021</v>
      </c>
      <c r="D325" t="s">
        <v>27</v>
      </c>
      <c r="E325" t="s">
        <v>25</v>
      </c>
      <c r="F325">
        <v>109212</v>
      </c>
      <c r="G325">
        <v>276732</v>
      </c>
      <c r="H325">
        <v>24064</v>
      </c>
      <c r="I325">
        <v>410008</v>
      </c>
      <c r="J325">
        <v>26.64</v>
      </c>
      <c r="K325">
        <v>52476</v>
      </c>
      <c r="L325">
        <v>12.9</v>
      </c>
      <c r="M325">
        <v>360</v>
      </c>
      <c r="N325">
        <v>1.893</v>
      </c>
      <c r="O325">
        <v>0.20899999999999999</v>
      </c>
      <c r="P325">
        <v>41488</v>
      </c>
      <c r="Q325">
        <v>81</v>
      </c>
      <c r="R325">
        <v>114.8</v>
      </c>
      <c r="S325">
        <v>6537</v>
      </c>
      <c r="T325">
        <v>81.2</v>
      </c>
      <c r="U325">
        <v>52.55</v>
      </c>
      <c r="V325">
        <v>0</v>
      </c>
    </row>
    <row r="326" spans="1:22">
      <c r="A326" t="s">
        <v>38</v>
      </c>
      <c r="B326" t="s">
        <v>29</v>
      </c>
      <c r="C326">
        <v>2022</v>
      </c>
      <c r="D326" t="s">
        <v>24</v>
      </c>
      <c r="E326" t="s">
        <v>25</v>
      </c>
      <c r="F326">
        <v>17823</v>
      </c>
      <c r="G326">
        <v>129909</v>
      </c>
      <c r="H326">
        <v>86606</v>
      </c>
      <c r="I326">
        <v>234338</v>
      </c>
      <c r="J326">
        <v>7.61</v>
      </c>
      <c r="K326">
        <v>79878</v>
      </c>
      <c r="L326">
        <v>15.5</v>
      </c>
      <c r="M326">
        <v>400</v>
      </c>
      <c r="N326">
        <v>1.97</v>
      </c>
      <c r="O326">
        <v>0.218</v>
      </c>
      <c r="P326">
        <v>41146</v>
      </c>
      <c r="Q326">
        <v>81.3</v>
      </c>
      <c r="R326">
        <v>116.9</v>
      </c>
      <c r="S326">
        <v>6079</v>
      </c>
      <c r="T326">
        <v>82.6</v>
      </c>
      <c r="U326">
        <v>13.67</v>
      </c>
      <c r="V326">
        <v>0</v>
      </c>
    </row>
    <row r="327" spans="1:22">
      <c r="A327" t="s">
        <v>38</v>
      </c>
      <c r="B327" t="s">
        <v>29</v>
      </c>
      <c r="C327">
        <v>2022</v>
      </c>
      <c r="D327" t="s">
        <v>26</v>
      </c>
      <c r="E327" t="s">
        <v>25</v>
      </c>
      <c r="F327">
        <v>204996</v>
      </c>
      <c r="G327">
        <v>649775</v>
      </c>
      <c r="H327">
        <v>88606</v>
      </c>
      <c r="I327">
        <v>943377</v>
      </c>
      <c r="J327">
        <v>21.73</v>
      </c>
      <c r="K327">
        <v>79878</v>
      </c>
      <c r="L327">
        <v>15.5</v>
      </c>
      <c r="M327">
        <v>400</v>
      </c>
      <c r="N327">
        <v>1.97</v>
      </c>
      <c r="O327">
        <v>0.218</v>
      </c>
      <c r="P327">
        <v>41146</v>
      </c>
      <c r="Q327">
        <v>81.3</v>
      </c>
      <c r="R327">
        <v>116.9</v>
      </c>
      <c r="S327">
        <v>6079</v>
      </c>
      <c r="T327">
        <v>82.6</v>
      </c>
      <c r="U327">
        <v>14.07</v>
      </c>
      <c r="V327">
        <v>0</v>
      </c>
    </row>
    <row r="328" spans="1:22">
      <c r="A328" t="s">
        <v>38</v>
      </c>
      <c r="B328" t="s">
        <v>29</v>
      </c>
      <c r="C328">
        <v>2022</v>
      </c>
      <c r="D328" t="s">
        <v>27</v>
      </c>
      <c r="E328" t="s">
        <v>25</v>
      </c>
      <c r="F328">
        <v>124817</v>
      </c>
      <c r="G328">
        <v>249614</v>
      </c>
      <c r="H328">
        <v>21706</v>
      </c>
      <c r="I328">
        <v>396137</v>
      </c>
      <c r="J328">
        <v>31.51</v>
      </c>
      <c r="K328">
        <v>79878</v>
      </c>
      <c r="L328">
        <v>15.5</v>
      </c>
      <c r="M328">
        <v>400</v>
      </c>
      <c r="N328">
        <v>1.97</v>
      </c>
      <c r="O328">
        <v>0.218</v>
      </c>
      <c r="P328">
        <v>41146</v>
      </c>
      <c r="Q328">
        <v>81.3</v>
      </c>
      <c r="R328">
        <v>116.9</v>
      </c>
      <c r="S328">
        <v>6079</v>
      </c>
      <c r="T328">
        <v>82.6</v>
      </c>
      <c r="U328">
        <v>14.29</v>
      </c>
      <c r="V328">
        <v>0</v>
      </c>
    </row>
    <row r="329" spans="1:22">
      <c r="A329" t="s">
        <v>38</v>
      </c>
      <c r="B329" t="s">
        <v>29</v>
      </c>
      <c r="C329">
        <v>2023</v>
      </c>
      <c r="D329" t="s">
        <v>24</v>
      </c>
      <c r="E329" t="s">
        <v>25</v>
      </c>
      <c r="F329">
        <v>20625</v>
      </c>
      <c r="G329">
        <v>147760</v>
      </c>
      <c r="H329">
        <v>98506</v>
      </c>
      <c r="I329">
        <v>266891</v>
      </c>
      <c r="J329">
        <v>7.73</v>
      </c>
      <c r="K329">
        <v>126194</v>
      </c>
      <c r="L329">
        <v>17.5</v>
      </c>
      <c r="M329">
        <v>427</v>
      </c>
      <c r="N329">
        <v>1.9830000000000001</v>
      </c>
      <c r="O329">
        <v>0.23</v>
      </c>
      <c r="P329">
        <v>42556</v>
      </c>
      <c r="Q329">
        <v>81.3</v>
      </c>
      <c r="R329">
        <v>115.7</v>
      </c>
      <c r="S329">
        <v>5468</v>
      </c>
      <c r="T329">
        <v>86.5</v>
      </c>
      <c r="U329">
        <v>15.72</v>
      </c>
      <c r="V329">
        <v>0</v>
      </c>
    </row>
    <row r="330" spans="1:22">
      <c r="A330" t="s">
        <v>38</v>
      </c>
      <c r="B330" t="s">
        <v>29</v>
      </c>
      <c r="C330">
        <v>2023</v>
      </c>
      <c r="D330" t="s">
        <v>26</v>
      </c>
      <c r="E330" t="s">
        <v>25</v>
      </c>
      <c r="F330">
        <v>232594</v>
      </c>
      <c r="G330">
        <v>722322</v>
      </c>
      <c r="H330">
        <v>98499</v>
      </c>
      <c r="I330">
        <v>1053415</v>
      </c>
      <c r="J330">
        <v>22.08</v>
      </c>
      <c r="K330">
        <v>126194</v>
      </c>
      <c r="L330">
        <v>17.5</v>
      </c>
      <c r="M330">
        <v>427</v>
      </c>
      <c r="N330">
        <v>1.9830000000000001</v>
      </c>
      <c r="O330">
        <v>0.23</v>
      </c>
      <c r="P330">
        <v>42556</v>
      </c>
      <c r="Q330">
        <v>81.3</v>
      </c>
      <c r="R330">
        <v>115.7</v>
      </c>
      <c r="S330">
        <v>5468</v>
      </c>
      <c r="T330">
        <v>86.5</v>
      </c>
      <c r="U330">
        <v>13.46</v>
      </c>
      <c r="V330">
        <v>0</v>
      </c>
    </row>
    <row r="331" spans="1:22">
      <c r="A331" t="s">
        <v>38</v>
      </c>
      <c r="B331" t="s">
        <v>29</v>
      </c>
      <c r="C331">
        <v>2023</v>
      </c>
      <c r="D331" t="s">
        <v>27</v>
      </c>
      <c r="E331" t="s">
        <v>25</v>
      </c>
      <c r="F331">
        <v>140065</v>
      </c>
      <c r="G331">
        <v>273625</v>
      </c>
      <c r="H331">
        <v>23794</v>
      </c>
      <c r="I331">
        <v>437484</v>
      </c>
      <c r="J331">
        <v>32.020000000000003</v>
      </c>
      <c r="K331">
        <v>126194</v>
      </c>
      <c r="L331">
        <v>17.5</v>
      </c>
      <c r="M331">
        <v>427</v>
      </c>
      <c r="N331">
        <v>1.9830000000000001</v>
      </c>
      <c r="O331">
        <v>0.23</v>
      </c>
      <c r="P331">
        <v>42556</v>
      </c>
      <c r="Q331">
        <v>81.3</v>
      </c>
      <c r="R331">
        <v>115.7</v>
      </c>
      <c r="S331">
        <v>5468</v>
      </c>
      <c r="T331">
        <v>86.5</v>
      </c>
      <c r="U331">
        <v>12.22</v>
      </c>
      <c r="V331">
        <v>0</v>
      </c>
    </row>
    <row r="332" spans="1:22">
      <c r="A332" t="s">
        <v>38</v>
      </c>
      <c r="B332" t="s">
        <v>29</v>
      </c>
      <c r="C332">
        <v>2024</v>
      </c>
      <c r="D332" t="s">
        <v>24</v>
      </c>
      <c r="E332" t="s">
        <v>25</v>
      </c>
      <c r="F332">
        <v>24008</v>
      </c>
      <c r="G332">
        <v>151886</v>
      </c>
      <c r="H332">
        <v>101257</v>
      </c>
      <c r="I332">
        <v>277151</v>
      </c>
      <c r="J332">
        <v>8.66</v>
      </c>
      <c r="K332">
        <v>152618</v>
      </c>
      <c r="L332">
        <v>19.7</v>
      </c>
      <c r="M332">
        <v>464</v>
      </c>
      <c r="N332">
        <v>1.9</v>
      </c>
      <c r="O332">
        <v>0.24</v>
      </c>
      <c r="P332">
        <v>44045</v>
      </c>
      <c r="Q332">
        <v>81.3</v>
      </c>
      <c r="R332">
        <v>113.6</v>
      </c>
      <c r="S332">
        <v>5020</v>
      </c>
      <c r="T332">
        <v>87.9</v>
      </c>
      <c r="U332">
        <v>16.399999999999999</v>
      </c>
      <c r="V332">
        <v>0</v>
      </c>
    </row>
    <row r="333" spans="1:22">
      <c r="A333" t="s">
        <v>38</v>
      </c>
      <c r="B333" t="s">
        <v>29</v>
      </c>
      <c r="C333">
        <v>2024</v>
      </c>
      <c r="D333" t="s">
        <v>26</v>
      </c>
      <c r="E333" t="s">
        <v>25</v>
      </c>
      <c r="F333">
        <v>274535</v>
      </c>
      <c r="G333">
        <v>734533</v>
      </c>
      <c r="H333">
        <v>100164</v>
      </c>
      <c r="I333">
        <v>1109232</v>
      </c>
      <c r="J333">
        <v>24.75</v>
      </c>
      <c r="K333">
        <v>152618</v>
      </c>
      <c r="L333">
        <v>19.7</v>
      </c>
      <c r="M333">
        <v>464</v>
      </c>
      <c r="N333">
        <v>1.9</v>
      </c>
      <c r="O333">
        <v>0.24</v>
      </c>
      <c r="P333">
        <v>44045</v>
      </c>
      <c r="Q333">
        <v>81.3</v>
      </c>
      <c r="R333">
        <v>113.6</v>
      </c>
      <c r="S333">
        <v>5020</v>
      </c>
      <c r="T333">
        <v>87.9</v>
      </c>
      <c r="U333">
        <v>18.03</v>
      </c>
      <c r="V333">
        <v>0</v>
      </c>
    </row>
    <row r="334" spans="1:22">
      <c r="A334" t="s">
        <v>38</v>
      </c>
      <c r="B334" t="s">
        <v>29</v>
      </c>
      <c r="C334">
        <v>2024</v>
      </c>
      <c r="D334" t="s">
        <v>27</v>
      </c>
      <c r="E334" t="s">
        <v>25</v>
      </c>
      <c r="F334">
        <v>162489</v>
      </c>
      <c r="G334">
        <v>267061</v>
      </c>
      <c r="H334">
        <v>23223</v>
      </c>
      <c r="I334">
        <v>452773</v>
      </c>
      <c r="J334">
        <v>35.89</v>
      </c>
      <c r="K334">
        <v>152618</v>
      </c>
      <c r="L334">
        <v>19.7</v>
      </c>
      <c r="M334">
        <v>464</v>
      </c>
      <c r="N334">
        <v>1.9</v>
      </c>
      <c r="O334">
        <v>0.24</v>
      </c>
      <c r="P334">
        <v>44045</v>
      </c>
      <c r="Q334">
        <v>81.3</v>
      </c>
      <c r="R334">
        <v>113.6</v>
      </c>
      <c r="S334">
        <v>5020</v>
      </c>
      <c r="T334">
        <v>87.9</v>
      </c>
      <c r="U334">
        <v>16.010000000000002</v>
      </c>
      <c r="V334">
        <v>0</v>
      </c>
    </row>
    <row r="335" spans="1:22">
      <c r="A335" t="s">
        <v>38</v>
      </c>
      <c r="B335" t="s">
        <v>29</v>
      </c>
      <c r="C335">
        <v>2025</v>
      </c>
      <c r="D335" t="s">
        <v>24</v>
      </c>
      <c r="E335" t="s">
        <v>25</v>
      </c>
      <c r="F335">
        <v>25621</v>
      </c>
      <c r="G335">
        <v>155665</v>
      </c>
      <c r="H335">
        <v>103776</v>
      </c>
      <c r="I335">
        <v>285062</v>
      </c>
      <c r="J335">
        <v>8.99</v>
      </c>
      <c r="K335">
        <v>171174</v>
      </c>
      <c r="L335">
        <v>20.399999999999999</v>
      </c>
      <c r="M335">
        <v>483</v>
      </c>
      <c r="N335">
        <v>1.84</v>
      </c>
      <c r="O335">
        <v>0.251</v>
      </c>
      <c r="P335">
        <v>46571</v>
      </c>
      <c r="Q335">
        <v>81.400000000000006</v>
      </c>
      <c r="R335">
        <v>112.4</v>
      </c>
      <c r="S335">
        <v>3998</v>
      </c>
      <c r="T335">
        <v>89</v>
      </c>
      <c r="U335">
        <v>6.72</v>
      </c>
      <c r="V335">
        <v>0</v>
      </c>
    </row>
    <row r="336" spans="1:22">
      <c r="A336" t="s">
        <v>38</v>
      </c>
      <c r="B336" t="s">
        <v>29</v>
      </c>
      <c r="C336">
        <v>2025</v>
      </c>
      <c r="D336" t="s">
        <v>26</v>
      </c>
      <c r="E336" t="s">
        <v>25</v>
      </c>
      <c r="F336">
        <v>297573</v>
      </c>
      <c r="G336">
        <v>757858</v>
      </c>
      <c r="H336">
        <v>103344</v>
      </c>
      <c r="I336">
        <v>1158775</v>
      </c>
      <c r="J336">
        <v>25.68</v>
      </c>
      <c r="K336">
        <v>171174</v>
      </c>
      <c r="L336">
        <v>20.399999999999999</v>
      </c>
      <c r="M336">
        <v>483</v>
      </c>
      <c r="N336">
        <v>1.84</v>
      </c>
      <c r="O336">
        <v>0.251</v>
      </c>
      <c r="P336">
        <v>46571</v>
      </c>
      <c r="Q336">
        <v>81.400000000000006</v>
      </c>
      <c r="R336">
        <v>112.4</v>
      </c>
      <c r="S336">
        <v>3998</v>
      </c>
      <c r="T336">
        <v>89</v>
      </c>
      <c r="U336">
        <v>8.39</v>
      </c>
      <c r="V336">
        <v>0</v>
      </c>
    </row>
    <row r="337" spans="1:22">
      <c r="A337" t="s">
        <v>38</v>
      </c>
      <c r="B337" t="s">
        <v>29</v>
      </c>
      <c r="C337">
        <v>2025</v>
      </c>
      <c r="D337" t="s">
        <v>27</v>
      </c>
      <c r="E337" t="s">
        <v>25</v>
      </c>
      <c r="F337">
        <v>179243</v>
      </c>
      <c r="G337">
        <v>277956</v>
      </c>
      <c r="H337">
        <v>24170</v>
      </c>
      <c r="I337">
        <v>481369</v>
      </c>
      <c r="J337">
        <v>37.24</v>
      </c>
      <c r="K337">
        <v>171174</v>
      </c>
      <c r="L337">
        <v>20.399999999999999</v>
      </c>
      <c r="M337">
        <v>483</v>
      </c>
      <c r="N337">
        <v>1.84</v>
      </c>
      <c r="O337">
        <v>0.251</v>
      </c>
      <c r="P337">
        <v>46571</v>
      </c>
      <c r="Q337">
        <v>81.400000000000006</v>
      </c>
      <c r="R337">
        <v>112.4</v>
      </c>
      <c r="S337">
        <v>3998</v>
      </c>
      <c r="T337">
        <v>89</v>
      </c>
      <c r="U337">
        <v>10.31</v>
      </c>
      <c r="V337">
        <v>0</v>
      </c>
    </row>
    <row r="338" spans="1:22">
      <c r="A338" t="s">
        <v>39</v>
      </c>
      <c r="B338" t="s">
        <v>29</v>
      </c>
      <c r="C338">
        <v>2010</v>
      </c>
      <c r="D338" t="s">
        <v>24</v>
      </c>
      <c r="E338" t="s">
        <v>25</v>
      </c>
      <c r="F338">
        <v>15</v>
      </c>
      <c r="G338">
        <v>264089</v>
      </c>
      <c r="H338">
        <v>176060</v>
      </c>
      <c r="I338">
        <v>440164</v>
      </c>
      <c r="J338">
        <v>0</v>
      </c>
      <c r="K338">
        <v>207</v>
      </c>
      <c r="L338">
        <v>3</v>
      </c>
      <c r="M338">
        <v>131</v>
      </c>
      <c r="N338">
        <v>1.52</v>
      </c>
      <c r="O338">
        <v>0.27</v>
      </c>
      <c r="P338">
        <v>41778</v>
      </c>
      <c r="Q338">
        <v>73.8</v>
      </c>
      <c r="R338">
        <v>155</v>
      </c>
      <c r="S338">
        <v>0</v>
      </c>
      <c r="T338">
        <v>54.6</v>
      </c>
      <c r="U338">
        <v>0</v>
      </c>
      <c r="V338">
        <v>0</v>
      </c>
    </row>
    <row r="339" spans="1:22">
      <c r="A339" t="s">
        <v>39</v>
      </c>
      <c r="B339" t="s">
        <v>29</v>
      </c>
      <c r="C339">
        <v>2010</v>
      </c>
      <c r="D339" t="s">
        <v>26</v>
      </c>
      <c r="E339" t="s">
        <v>25</v>
      </c>
      <c r="F339">
        <v>173</v>
      </c>
      <c r="G339">
        <v>1518311</v>
      </c>
      <c r="H339">
        <v>207042</v>
      </c>
      <c r="I339">
        <v>1725526</v>
      </c>
      <c r="J339">
        <v>0.01</v>
      </c>
      <c r="K339">
        <v>207</v>
      </c>
      <c r="L339">
        <v>3</v>
      </c>
      <c r="M339">
        <v>131</v>
      </c>
      <c r="N339">
        <v>1.52</v>
      </c>
      <c r="O339">
        <v>0.27</v>
      </c>
      <c r="P339">
        <v>41778</v>
      </c>
      <c r="Q339">
        <v>73.8</v>
      </c>
      <c r="R339">
        <v>155</v>
      </c>
      <c r="S339">
        <v>0</v>
      </c>
      <c r="T339">
        <v>54.6</v>
      </c>
      <c r="U339">
        <v>0</v>
      </c>
      <c r="V339">
        <v>0</v>
      </c>
    </row>
    <row r="340" spans="1:22">
      <c r="A340" t="s">
        <v>39</v>
      </c>
      <c r="B340" t="s">
        <v>29</v>
      </c>
      <c r="C340">
        <v>2010</v>
      </c>
      <c r="D340" t="s">
        <v>27</v>
      </c>
      <c r="E340" t="s">
        <v>25</v>
      </c>
      <c r="F340">
        <v>105</v>
      </c>
      <c r="G340">
        <v>668018</v>
      </c>
      <c r="H340">
        <v>58088</v>
      </c>
      <c r="I340">
        <v>726211</v>
      </c>
      <c r="J340">
        <v>0.01</v>
      </c>
      <c r="K340">
        <v>207</v>
      </c>
      <c r="L340">
        <v>3</v>
      </c>
      <c r="M340">
        <v>131</v>
      </c>
      <c r="N340">
        <v>1.52</v>
      </c>
      <c r="O340">
        <v>0.27</v>
      </c>
      <c r="P340">
        <v>41778</v>
      </c>
      <c r="Q340">
        <v>73.8</v>
      </c>
      <c r="R340">
        <v>155</v>
      </c>
      <c r="S340">
        <v>0</v>
      </c>
      <c r="T340">
        <v>54.6</v>
      </c>
      <c r="U340">
        <v>0</v>
      </c>
      <c r="V340">
        <v>0</v>
      </c>
    </row>
    <row r="341" spans="1:22">
      <c r="A341" t="s">
        <v>39</v>
      </c>
      <c r="B341" t="s">
        <v>29</v>
      </c>
      <c r="C341">
        <v>2011</v>
      </c>
      <c r="D341" t="s">
        <v>24</v>
      </c>
      <c r="E341" t="s">
        <v>25</v>
      </c>
      <c r="F341">
        <v>90</v>
      </c>
      <c r="G341">
        <v>258133</v>
      </c>
      <c r="H341">
        <v>172088</v>
      </c>
      <c r="I341">
        <v>430311</v>
      </c>
      <c r="J341">
        <v>0.02</v>
      </c>
      <c r="K341">
        <v>797</v>
      </c>
      <c r="L341">
        <v>4.0999999999999996</v>
      </c>
      <c r="M341">
        <v>142</v>
      </c>
      <c r="N341">
        <v>1.5169999999999999</v>
      </c>
      <c r="O341">
        <v>0.27600000000000002</v>
      </c>
      <c r="P341">
        <v>41787</v>
      </c>
      <c r="Q341">
        <v>74.2</v>
      </c>
      <c r="R341">
        <v>155.19999999999999</v>
      </c>
      <c r="S341">
        <v>662</v>
      </c>
      <c r="T341">
        <v>56.2</v>
      </c>
      <c r="U341">
        <v>300</v>
      </c>
      <c r="V341">
        <v>0</v>
      </c>
    </row>
    <row r="342" spans="1:22">
      <c r="A342" t="s">
        <v>39</v>
      </c>
      <c r="B342" t="s">
        <v>29</v>
      </c>
      <c r="C342">
        <v>2011</v>
      </c>
      <c r="D342" t="s">
        <v>26</v>
      </c>
      <c r="E342" t="s">
        <v>25</v>
      </c>
      <c r="F342">
        <v>1046</v>
      </c>
      <c r="G342">
        <v>1533576</v>
      </c>
      <c r="H342">
        <v>209124</v>
      </c>
      <c r="I342">
        <v>1743746</v>
      </c>
      <c r="J342">
        <v>0.06</v>
      </c>
      <c r="K342">
        <v>797</v>
      </c>
      <c r="L342">
        <v>4.0999999999999996</v>
      </c>
      <c r="M342">
        <v>142</v>
      </c>
      <c r="N342">
        <v>1.5169999999999999</v>
      </c>
      <c r="O342">
        <v>0.27600000000000002</v>
      </c>
      <c r="P342">
        <v>41787</v>
      </c>
      <c r="Q342">
        <v>74.2</v>
      </c>
      <c r="R342">
        <v>155.19999999999999</v>
      </c>
      <c r="S342">
        <v>662</v>
      </c>
      <c r="T342">
        <v>56.2</v>
      </c>
      <c r="U342">
        <v>300</v>
      </c>
      <c r="V342">
        <v>0</v>
      </c>
    </row>
    <row r="343" spans="1:22">
      <c r="A343" t="s">
        <v>39</v>
      </c>
      <c r="B343" t="s">
        <v>29</v>
      </c>
      <c r="C343">
        <v>2011</v>
      </c>
      <c r="D343" t="s">
        <v>27</v>
      </c>
      <c r="E343" t="s">
        <v>25</v>
      </c>
      <c r="F343">
        <v>626</v>
      </c>
      <c r="G343">
        <v>660981</v>
      </c>
      <c r="H343">
        <v>57477</v>
      </c>
      <c r="I343">
        <v>719084</v>
      </c>
      <c r="J343">
        <v>0.09</v>
      </c>
      <c r="K343">
        <v>797</v>
      </c>
      <c r="L343">
        <v>4.0999999999999996</v>
      </c>
      <c r="M343">
        <v>142</v>
      </c>
      <c r="N343">
        <v>1.5169999999999999</v>
      </c>
      <c r="O343">
        <v>0.27600000000000002</v>
      </c>
      <c r="P343">
        <v>41787</v>
      </c>
      <c r="Q343">
        <v>74.2</v>
      </c>
      <c r="R343">
        <v>155.19999999999999</v>
      </c>
      <c r="S343">
        <v>662</v>
      </c>
      <c r="T343">
        <v>56.2</v>
      </c>
      <c r="U343">
        <v>300</v>
      </c>
      <c r="V343">
        <v>0</v>
      </c>
    </row>
    <row r="344" spans="1:22">
      <c r="A344" t="s">
        <v>39</v>
      </c>
      <c r="B344" t="s">
        <v>29</v>
      </c>
      <c r="C344">
        <v>2012</v>
      </c>
      <c r="D344" t="s">
        <v>24</v>
      </c>
      <c r="E344" t="s">
        <v>25</v>
      </c>
      <c r="F344">
        <v>153</v>
      </c>
      <c r="G344">
        <v>261435</v>
      </c>
      <c r="H344">
        <v>174290</v>
      </c>
      <c r="I344">
        <v>435878</v>
      </c>
      <c r="J344">
        <v>0.04</v>
      </c>
      <c r="K344">
        <v>1454</v>
      </c>
      <c r="L344">
        <v>5.5</v>
      </c>
      <c r="M344">
        <v>151</v>
      </c>
      <c r="N344">
        <v>1.5129999999999999</v>
      </c>
      <c r="O344">
        <v>0.28299999999999997</v>
      </c>
      <c r="P344">
        <v>41677</v>
      </c>
      <c r="Q344">
        <v>74.900000000000006</v>
      </c>
      <c r="R344">
        <v>155.5</v>
      </c>
      <c r="S344">
        <v>1322</v>
      </c>
      <c r="T344">
        <v>58.9</v>
      </c>
      <c r="U344">
        <v>219.37</v>
      </c>
      <c r="V344">
        <v>0</v>
      </c>
    </row>
    <row r="345" spans="1:22">
      <c r="A345" t="s">
        <v>39</v>
      </c>
      <c r="B345" t="s">
        <v>29</v>
      </c>
      <c r="C345">
        <v>2012</v>
      </c>
      <c r="D345" t="s">
        <v>26</v>
      </c>
      <c r="E345" t="s">
        <v>25</v>
      </c>
      <c r="F345">
        <v>1746</v>
      </c>
      <c r="G345">
        <v>1535278</v>
      </c>
      <c r="H345">
        <v>209356</v>
      </c>
      <c r="I345">
        <v>1746380</v>
      </c>
      <c r="J345">
        <v>0.1</v>
      </c>
      <c r="K345">
        <v>1454</v>
      </c>
      <c r="L345">
        <v>5.5</v>
      </c>
      <c r="M345">
        <v>151</v>
      </c>
      <c r="N345">
        <v>1.5129999999999999</v>
      </c>
      <c r="O345">
        <v>0.28299999999999997</v>
      </c>
      <c r="P345">
        <v>41677</v>
      </c>
      <c r="Q345">
        <v>74.900000000000006</v>
      </c>
      <c r="R345">
        <v>155.5</v>
      </c>
      <c r="S345">
        <v>1322</v>
      </c>
      <c r="T345">
        <v>58.9</v>
      </c>
      <c r="U345">
        <v>66.92</v>
      </c>
      <c r="V345">
        <v>0</v>
      </c>
    </row>
    <row r="346" spans="1:22">
      <c r="A346" t="s">
        <v>39</v>
      </c>
      <c r="B346" t="s">
        <v>29</v>
      </c>
      <c r="C346">
        <v>2012</v>
      </c>
      <c r="D346" t="s">
        <v>27</v>
      </c>
      <c r="E346" t="s">
        <v>25</v>
      </c>
      <c r="F346">
        <v>1060</v>
      </c>
      <c r="G346">
        <v>671728</v>
      </c>
      <c r="H346">
        <v>58411</v>
      </c>
      <c r="I346">
        <v>731199</v>
      </c>
      <c r="J346">
        <v>0.14000000000000001</v>
      </c>
      <c r="K346">
        <v>1454</v>
      </c>
      <c r="L346">
        <v>5.5</v>
      </c>
      <c r="M346">
        <v>151</v>
      </c>
      <c r="N346">
        <v>1.5129999999999999</v>
      </c>
      <c r="O346">
        <v>0.28299999999999997</v>
      </c>
      <c r="P346">
        <v>41677</v>
      </c>
      <c r="Q346">
        <v>74.900000000000006</v>
      </c>
      <c r="R346">
        <v>155.5</v>
      </c>
      <c r="S346">
        <v>1322</v>
      </c>
      <c r="T346">
        <v>58.9</v>
      </c>
      <c r="U346">
        <v>69.33</v>
      </c>
      <c r="V346">
        <v>0</v>
      </c>
    </row>
    <row r="347" spans="1:22">
      <c r="A347" t="s">
        <v>39</v>
      </c>
      <c r="B347" t="s">
        <v>29</v>
      </c>
      <c r="C347">
        <v>2013</v>
      </c>
      <c r="D347" t="s">
        <v>24</v>
      </c>
      <c r="E347" t="s">
        <v>25</v>
      </c>
      <c r="F347">
        <v>400</v>
      </c>
      <c r="G347">
        <v>263615</v>
      </c>
      <c r="H347">
        <v>175743</v>
      </c>
      <c r="I347">
        <v>439758</v>
      </c>
      <c r="J347">
        <v>0.09</v>
      </c>
      <c r="K347">
        <v>1939</v>
      </c>
      <c r="L347">
        <v>6</v>
      </c>
      <c r="M347">
        <v>147</v>
      </c>
      <c r="N347">
        <v>1.4870000000000001</v>
      </c>
      <c r="O347">
        <v>0.28999999999999998</v>
      </c>
      <c r="P347">
        <v>41903</v>
      </c>
      <c r="Q347">
        <v>74.599999999999994</v>
      </c>
      <c r="R347">
        <v>156.4</v>
      </c>
      <c r="S347">
        <v>2010</v>
      </c>
      <c r="T347">
        <v>62.6</v>
      </c>
      <c r="U347">
        <v>161.44</v>
      </c>
      <c r="V347">
        <v>0</v>
      </c>
    </row>
    <row r="348" spans="1:22">
      <c r="A348" t="s">
        <v>39</v>
      </c>
      <c r="B348" t="s">
        <v>29</v>
      </c>
      <c r="C348">
        <v>2013</v>
      </c>
      <c r="D348" t="s">
        <v>26</v>
      </c>
      <c r="E348" t="s">
        <v>25</v>
      </c>
      <c r="F348">
        <v>4565</v>
      </c>
      <c r="G348">
        <v>1541170</v>
      </c>
      <c r="H348">
        <v>210159</v>
      </c>
      <c r="I348">
        <v>1755894</v>
      </c>
      <c r="J348">
        <v>0.26</v>
      </c>
      <c r="K348">
        <v>1939</v>
      </c>
      <c r="L348">
        <v>6</v>
      </c>
      <c r="M348">
        <v>147</v>
      </c>
      <c r="N348">
        <v>1.4870000000000001</v>
      </c>
      <c r="O348">
        <v>0.28999999999999998</v>
      </c>
      <c r="P348">
        <v>41903</v>
      </c>
      <c r="Q348">
        <v>74.599999999999994</v>
      </c>
      <c r="R348">
        <v>156.4</v>
      </c>
      <c r="S348">
        <v>2010</v>
      </c>
      <c r="T348">
        <v>62.6</v>
      </c>
      <c r="U348">
        <v>161.44999999999999</v>
      </c>
      <c r="V348">
        <v>0</v>
      </c>
    </row>
    <row r="349" spans="1:22">
      <c r="A349" t="s">
        <v>39</v>
      </c>
      <c r="B349" t="s">
        <v>29</v>
      </c>
      <c r="C349">
        <v>2013</v>
      </c>
      <c r="D349" t="s">
        <v>27</v>
      </c>
      <c r="E349" t="s">
        <v>25</v>
      </c>
      <c r="F349">
        <v>2738</v>
      </c>
      <c r="G349">
        <v>665628</v>
      </c>
      <c r="H349">
        <v>57881</v>
      </c>
      <c r="I349">
        <v>726247</v>
      </c>
      <c r="J349">
        <v>0.38</v>
      </c>
      <c r="K349">
        <v>1939</v>
      </c>
      <c r="L349">
        <v>6</v>
      </c>
      <c r="M349">
        <v>147</v>
      </c>
      <c r="N349">
        <v>1.4870000000000001</v>
      </c>
      <c r="O349">
        <v>0.28999999999999998</v>
      </c>
      <c r="P349">
        <v>41903</v>
      </c>
      <c r="Q349">
        <v>74.599999999999994</v>
      </c>
      <c r="R349">
        <v>156.4</v>
      </c>
      <c r="S349">
        <v>2010</v>
      </c>
      <c r="T349">
        <v>62.6</v>
      </c>
      <c r="U349">
        <v>158.30000000000001</v>
      </c>
      <c r="V349">
        <v>0</v>
      </c>
    </row>
    <row r="350" spans="1:22">
      <c r="A350" t="s">
        <v>39</v>
      </c>
      <c r="B350" t="s">
        <v>29</v>
      </c>
      <c r="C350">
        <v>2014</v>
      </c>
      <c r="D350" t="s">
        <v>24</v>
      </c>
      <c r="E350" t="s">
        <v>25</v>
      </c>
      <c r="F350">
        <v>718</v>
      </c>
      <c r="G350">
        <v>273249</v>
      </c>
      <c r="H350">
        <v>182166</v>
      </c>
      <c r="I350">
        <v>456133</v>
      </c>
      <c r="J350">
        <v>0.16</v>
      </c>
      <c r="K350">
        <v>3925</v>
      </c>
      <c r="L350">
        <v>6.4</v>
      </c>
      <c r="M350">
        <v>166</v>
      </c>
      <c r="N350">
        <v>1.45</v>
      </c>
      <c r="O350">
        <v>0.29799999999999999</v>
      </c>
      <c r="P350">
        <v>41929</v>
      </c>
      <c r="Q350">
        <v>74.7</v>
      </c>
      <c r="R350">
        <v>157.1</v>
      </c>
      <c r="S350">
        <v>2667</v>
      </c>
      <c r="T350">
        <v>62.9</v>
      </c>
      <c r="U350">
        <v>79.5</v>
      </c>
      <c r="V350">
        <v>0</v>
      </c>
    </row>
    <row r="351" spans="1:22">
      <c r="A351" t="s">
        <v>39</v>
      </c>
      <c r="B351" t="s">
        <v>29</v>
      </c>
      <c r="C351">
        <v>2014</v>
      </c>
      <c r="D351" t="s">
        <v>26</v>
      </c>
      <c r="E351" t="s">
        <v>25</v>
      </c>
      <c r="F351">
        <v>8131</v>
      </c>
      <c r="G351">
        <v>1582841</v>
      </c>
      <c r="H351">
        <v>215842</v>
      </c>
      <c r="I351">
        <v>1806814</v>
      </c>
      <c r="J351">
        <v>0.45</v>
      </c>
      <c r="K351">
        <v>3925</v>
      </c>
      <c r="L351">
        <v>6.4</v>
      </c>
      <c r="M351">
        <v>166</v>
      </c>
      <c r="N351">
        <v>1.45</v>
      </c>
      <c r="O351">
        <v>0.29799999999999999</v>
      </c>
      <c r="P351">
        <v>41929</v>
      </c>
      <c r="Q351">
        <v>74.7</v>
      </c>
      <c r="R351">
        <v>157.1</v>
      </c>
      <c r="S351">
        <v>2667</v>
      </c>
      <c r="T351">
        <v>62.9</v>
      </c>
      <c r="U351">
        <v>78.12</v>
      </c>
      <c r="V351">
        <v>0</v>
      </c>
    </row>
    <row r="352" spans="1:22">
      <c r="A352" t="s">
        <v>39</v>
      </c>
      <c r="B352" t="s">
        <v>29</v>
      </c>
      <c r="C352">
        <v>2014</v>
      </c>
      <c r="D352" t="s">
        <v>27</v>
      </c>
      <c r="E352" t="s">
        <v>25</v>
      </c>
      <c r="F352">
        <v>4953</v>
      </c>
      <c r="G352">
        <v>693852</v>
      </c>
      <c r="H352">
        <v>60335</v>
      </c>
      <c r="I352">
        <v>759140</v>
      </c>
      <c r="J352">
        <v>0.65</v>
      </c>
      <c r="K352">
        <v>3925</v>
      </c>
      <c r="L352">
        <v>6.4</v>
      </c>
      <c r="M352">
        <v>166</v>
      </c>
      <c r="N352">
        <v>1.45</v>
      </c>
      <c r="O352">
        <v>0.29799999999999999</v>
      </c>
      <c r="P352">
        <v>41929</v>
      </c>
      <c r="Q352">
        <v>74.7</v>
      </c>
      <c r="R352">
        <v>157.1</v>
      </c>
      <c r="S352">
        <v>2667</v>
      </c>
      <c r="T352">
        <v>62.9</v>
      </c>
      <c r="U352">
        <v>80.900000000000006</v>
      </c>
      <c r="V352">
        <v>0</v>
      </c>
    </row>
    <row r="353" spans="1:22">
      <c r="A353" t="s">
        <v>39</v>
      </c>
      <c r="B353" t="s">
        <v>29</v>
      </c>
      <c r="C353">
        <v>2015</v>
      </c>
      <c r="D353" t="s">
        <v>24</v>
      </c>
      <c r="E353" t="s">
        <v>25</v>
      </c>
      <c r="F353">
        <v>954</v>
      </c>
      <c r="G353">
        <v>281524</v>
      </c>
      <c r="H353">
        <v>187683</v>
      </c>
      <c r="I353">
        <v>470161</v>
      </c>
      <c r="J353">
        <v>0.2</v>
      </c>
      <c r="K353">
        <v>5744</v>
      </c>
      <c r="L353">
        <v>7.9</v>
      </c>
      <c r="M353">
        <v>178</v>
      </c>
      <c r="N353">
        <v>1.44</v>
      </c>
      <c r="O353">
        <v>0.30399999999999999</v>
      </c>
      <c r="P353">
        <v>41618</v>
      </c>
      <c r="Q353">
        <v>75</v>
      </c>
      <c r="R353">
        <v>160.5</v>
      </c>
      <c r="S353">
        <v>3376</v>
      </c>
      <c r="T353">
        <v>64.599999999999994</v>
      </c>
      <c r="U353">
        <v>32.869999999999997</v>
      </c>
      <c r="V353">
        <v>0</v>
      </c>
    </row>
    <row r="354" spans="1:22">
      <c r="A354" t="s">
        <v>39</v>
      </c>
      <c r="B354" t="s">
        <v>29</v>
      </c>
      <c r="C354">
        <v>2015</v>
      </c>
      <c r="D354" t="s">
        <v>26</v>
      </c>
      <c r="E354" t="s">
        <v>25</v>
      </c>
      <c r="F354">
        <v>11100</v>
      </c>
      <c r="G354">
        <v>1674438</v>
      </c>
      <c r="H354">
        <v>228333</v>
      </c>
      <c r="I354">
        <v>1913871</v>
      </c>
      <c r="J354">
        <v>0.57999999999999996</v>
      </c>
      <c r="K354">
        <v>5744</v>
      </c>
      <c r="L354">
        <v>7.9</v>
      </c>
      <c r="M354">
        <v>178</v>
      </c>
      <c r="N354">
        <v>1.44</v>
      </c>
      <c r="O354">
        <v>0.30399999999999999</v>
      </c>
      <c r="P354">
        <v>41618</v>
      </c>
      <c r="Q354">
        <v>75</v>
      </c>
      <c r="R354">
        <v>160.5</v>
      </c>
      <c r="S354">
        <v>3376</v>
      </c>
      <c r="T354">
        <v>64.599999999999994</v>
      </c>
      <c r="U354">
        <v>36.51</v>
      </c>
      <c r="V354">
        <v>0</v>
      </c>
    </row>
    <row r="355" spans="1:22">
      <c r="A355" t="s">
        <v>39</v>
      </c>
      <c r="B355" t="s">
        <v>29</v>
      </c>
      <c r="C355">
        <v>2015</v>
      </c>
      <c r="D355" t="s">
        <v>27</v>
      </c>
      <c r="E355" t="s">
        <v>25</v>
      </c>
      <c r="F355">
        <v>6727</v>
      </c>
      <c r="G355">
        <v>729681</v>
      </c>
      <c r="H355">
        <v>63451</v>
      </c>
      <c r="I355">
        <v>799859</v>
      </c>
      <c r="J355">
        <v>0.84</v>
      </c>
      <c r="K355">
        <v>5744</v>
      </c>
      <c r="L355">
        <v>7.9</v>
      </c>
      <c r="M355">
        <v>178</v>
      </c>
      <c r="N355">
        <v>1.44</v>
      </c>
      <c r="O355">
        <v>0.30399999999999999</v>
      </c>
      <c r="P355">
        <v>41618</v>
      </c>
      <c r="Q355">
        <v>75</v>
      </c>
      <c r="R355">
        <v>160.5</v>
      </c>
      <c r="S355">
        <v>3376</v>
      </c>
      <c r="T355">
        <v>64.599999999999994</v>
      </c>
      <c r="U355">
        <v>35.82</v>
      </c>
      <c r="V355">
        <v>0</v>
      </c>
    </row>
    <row r="356" spans="1:22">
      <c r="A356" t="s">
        <v>39</v>
      </c>
      <c r="B356" t="s">
        <v>29</v>
      </c>
      <c r="C356">
        <v>2016</v>
      </c>
      <c r="D356" t="s">
        <v>24</v>
      </c>
      <c r="E356" t="s">
        <v>25</v>
      </c>
      <c r="F356">
        <v>1277</v>
      </c>
      <c r="G356">
        <v>299091</v>
      </c>
      <c r="H356">
        <v>199394</v>
      </c>
      <c r="I356">
        <v>499762</v>
      </c>
      <c r="J356">
        <v>0.26</v>
      </c>
      <c r="K356">
        <v>9544</v>
      </c>
      <c r="L356">
        <v>10.1</v>
      </c>
      <c r="M356">
        <v>203</v>
      </c>
      <c r="N356">
        <v>1.427</v>
      </c>
      <c r="O356">
        <v>0.308</v>
      </c>
      <c r="P356">
        <v>43358</v>
      </c>
      <c r="Q356">
        <v>75.7</v>
      </c>
      <c r="R356">
        <v>163.80000000000001</v>
      </c>
      <c r="S356">
        <v>4026</v>
      </c>
      <c r="T356">
        <v>66.400000000000006</v>
      </c>
      <c r="U356">
        <v>33.86</v>
      </c>
      <c r="V356">
        <v>0</v>
      </c>
    </row>
    <row r="357" spans="1:22">
      <c r="A357" t="s">
        <v>39</v>
      </c>
      <c r="B357" t="s">
        <v>29</v>
      </c>
      <c r="C357">
        <v>2016</v>
      </c>
      <c r="D357" t="s">
        <v>26</v>
      </c>
      <c r="E357" t="s">
        <v>25</v>
      </c>
      <c r="F357">
        <v>14829</v>
      </c>
      <c r="G357">
        <v>1774612</v>
      </c>
      <c r="H357">
        <v>241992</v>
      </c>
      <c r="I357">
        <v>2031433</v>
      </c>
      <c r="J357">
        <v>0.73</v>
      </c>
      <c r="K357">
        <v>9544</v>
      </c>
      <c r="L357">
        <v>10.1</v>
      </c>
      <c r="M357">
        <v>203</v>
      </c>
      <c r="N357">
        <v>1.427</v>
      </c>
      <c r="O357">
        <v>0.308</v>
      </c>
      <c r="P357">
        <v>43358</v>
      </c>
      <c r="Q357">
        <v>75.7</v>
      </c>
      <c r="R357">
        <v>163.80000000000001</v>
      </c>
      <c r="S357">
        <v>4026</v>
      </c>
      <c r="T357">
        <v>66.400000000000006</v>
      </c>
      <c r="U357">
        <v>33.590000000000003</v>
      </c>
      <c r="V357">
        <v>0</v>
      </c>
    </row>
    <row r="358" spans="1:22">
      <c r="A358" t="s">
        <v>39</v>
      </c>
      <c r="B358" t="s">
        <v>29</v>
      </c>
      <c r="C358">
        <v>2016</v>
      </c>
      <c r="D358" t="s">
        <v>27</v>
      </c>
      <c r="E358" t="s">
        <v>25</v>
      </c>
      <c r="F358">
        <v>8984</v>
      </c>
      <c r="G358">
        <v>772587</v>
      </c>
      <c r="H358">
        <v>67182</v>
      </c>
      <c r="I358">
        <v>848753</v>
      </c>
      <c r="J358">
        <v>1.06</v>
      </c>
      <c r="K358">
        <v>9544</v>
      </c>
      <c r="L358">
        <v>10.1</v>
      </c>
      <c r="M358">
        <v>203</v>
      </c>
      <c r="N358">
        <v>1.427</v>
      </c>
      <c r="O358">
        <v>0.308</v>
      </c>
      <c r="P358">
        <v>43358</v>
      </c>
      <c r="Q358">
        <v>75.7</v>
      </c>
      <c r="R358">
        <v>163.80000000000001</v>
      </c>
      <c r="S358">
        <v>4026</v>
      </c>
      <c r="T358">
        <v>66.400000000000006</v>
      </c>
      <c r="U358">
        <v>33.549999999999997</v>
      </c>
      <c r="V358">
        <v>0</v>
      </c>
    </row>
    <row r="359" spans="1:22">
      <c r="A359" t="s">
        <v>39</v>
      </c>
      <c r="B359" t="s">
        <v>29</v>
      </c>
      <c r="C359">
        <v>2017</v>
      </c>
      <c r="D359" t="s">
        <v>24</v>
      </c>
      <c r="E359" t="s">
        <v>25</v>
      </c>
      <c r="F359">
        <v>2405</v>
      </c>
      <c r="G359">
        <v>318143</v>
      </c>
      <c r="H359">
        <v>212096</v>
      </c>
      <c r="I359">
        <v>532644</v>
      </c>
      <c r="J359">
        <v>0.45</v>
      </c>
      <c r="K359">
        <v>13550</v>
      </c>
      <c r="L359">
        <v>10</v>
      </c>
      <c r="M359">
        <v>230</v>
      </c>
      <c r="N359">
        <v>1.427</v>
      </c>
      <c r="O359">
        <v>0.317</v>
      </c>
      <c r="P359">
        <v>43778</v>
      </c>
      <c r="Q359">
        <v>76.3</v>
      </c>
      <c r="R359">
        <v>166.9</v>
      </c>
      <c r="S359">
        <v>4670</v>
      </c>
      <c r="T359">
        <v>70.7</v>
      </c>
      <c r="U359">
        <v>88.33</v>
      </c>
      <c r="V359">
        <v>0</v>
      </c>
    </row>
    <row r="360" spans="1:22">
      <c r="A360" t="s">
        <v>39</v>
      </c>
      <c r="B360" t="s">
        <v>29</v>
      </c>
      <c r="C360">
        <v>2017</v>
      </c>
      <c r="D360" t="s">
        <v>26</v>
      </c>
      <c r="E360" t="s">
        <v>25</v>
      </c>
      <c r="F360">
        <v>27265</v>
      </c>
      <c r="G360">
        <v>1835925</v>
      </c>
      <c r="H360">
        <v>250353</v>
      </c>
      <c r="I360">
        <v>2113543</v>
      </c>
      <c r="J360">
        <v>1.29</v>
      </c>
      <c r="K360">
        <v>13550</v>
      </c>
      <c r="L360">
        <v>10</v>
      </c>
      <c r="M360">
        <v>230</v>
      </c>
      <c r="N360">
        <v>1.427</v>
      </c>
      <c r="O360">
        <v>0.317</v>
      </c>
      <c r="P360">
        <v>43778</v>
      </c>
      <c r="Q360">
        <v>76.3</v>
      </c>
      <c r="R360">
        <v>166.9</v>
      </c>
      <c r="S360">
        <v>4670</v>
      </c>
      <c r="T360">
        <v>70.7</v>
      </c>
      <c r="U360">
        <v>83.86</v>
      </c>
      <c r="V360">
        <v>0</v>
      </c>
    </row>
    <row r="361" spans="1:22">
      <c r="A361" t="s">
        <v>39</v>
      </c>
      <c r="B361" t="s">
        <v>29</v>
      </c>
      <c r="C361">
        <v>2017</v>
      </c>
      <c r="D361" t="s">
        <v>27</v>
      </c>
      <c r="E361" t="s">
        <v>25</v>
      </c>
      <c r="F361">
        <v>16927</v>
      </c>
      <c r="G361">
        <v>816972</v>
      </c>
      <c r="H361">
        <v>71041</v>
      </c>
      <c r="I361">
        <v>904940</v>
      </c>
      <c r="J361">
        <v>1.87</v>
      </c>
      <c r="K361">
        <v>13550</v>
      </c>
      <c r="L361">
        <v>10</v>
      </c>
      <c r="M361">
        <v>230</v>
      </c>
      <c r="N361">
        <v>1.427</v>
      </c>
      <c r="O361">
        <v>0.317</v>
      </c>
      <c r="P361">
        <v>43778</v>
      </c>
      <c r="Q361">
        <v>76.3</v>
      </c>
      <c r="R361">
        <v>166.9</v>
      </c>
      <c r="S361">
        <v>4670</v>
      </c>
      <c r="T361">
        <v>70.7</v>
      </c>
      <c r="U361">
        <v>88.41</v>
      </c>
      <c r="V361">
        <v>0</v>
      </c>
    </row>
    <row r="362" spans="1:22">
      <c r="A362" t="s">
        <v>39</v>
      </c>
      <c r="B362" t="s">
        <v>29</v>
      </c>
      <c r="C362">
        <v>2018</v>
      </c>
      <c r="D362" t="s">
        <v>24</v>
      </c>
      <c r="E362" t="s">
        <v>25</v>
      </c>
      <c r="F362">
        <v>3437</v>
      </c>
      <c r="G362">
        <v>323507</v>
      </c>
      <c r="H362">
        <v>215671</v>
      </c>
      <c r="I362">
        <v>542615</v>
      </c>
      <c r="J362">
        <v>0.63</v>
      </c>
      <c r="K362">
        <v>22949</v>
      </c>
      <c r="L362">
        <v>12.7</v>
      </c>
      <c r="M362">
        <v>259</v>
      </c>
      <c r="N362">
        <v>1.44</v>
      </c>
      <c r="O362">
        <v>0.32500000000000001</v>
      </c>
      <c r="P362">
        <v>45142</v>
      </c>
      <c r="Q362">
        <v>76.3</v>
      </c>
      <c r="R362">
        <v>166.5</v>
      </c>
      <c r="S362">
        <v>5353</v>
      </c>
      <c r="T362">
        <v>72.7</v>
      </c>
      <c r="U362">
        <v>42.91</v>
      </c>
      <c r="V362">
        <v>0</v>
      </c>
    </row>
    <row r="363" spans="1:22">
      <c r="A363" t="s">
        <v>39</v>
      </c>
      <c r="B363" t="s">
        <v>29</v>
      </c>
      <c r="C363">
        <v>2018</v>
      </c>
      <c r="D363" t="s">
        <v>26</v>
      </c>
      <c r="E363" t="s">
        <v>25</v>
      </c>
      <c r="F363">
        <v>38831</v>
      </c>
      <c r="G363">
        <v>1853742</v>
      </c>
      <c r="H363">
        <v>252783</v>
      </c>
      <c r="I363">
        <v>2145356</v>
      </c>
      <c r="J363">
        <v>1.81</v>
      </c>
      <c r="K363">
        <v>22949</v>
      </c>
      <c r="L363">
        <v>12.7</v>
      </c>
      <c r="M363">
        <v>259</v>
      </c>
      <c r="N363">
        <v>1.44</v>
      </c>
      <c r="O363">
        <v>0.32500000000000001</v>
      </c>
      <c r="P363">
        <v>45142</v>
      </c>
      <c r="Q363">
        <v>76.3</v>
      </c>
      <c r="R363">
        <v>166.5</v>
      </c>
      <c r="S363">
        <v>5353</v>
      </c>
      <c r="T363">
        <v>72.7</v>
      </c>
      <c r="U363">
        <v>42.42</v>
      </c>
      <c r="V363">
        <v>0</v>
      </c>
    </row>
    <row r="364" spans="1:22">
      <c r="A364" t="s">
        <v>39</v>
      </c>
      <c r="B364" t="s">
        <v>29</v>
      </c>
      <c r="C364">
        <v>2018</v>
      </c>
      <c r="D364" t="s">
        <v>27</v>
      </c>
      <c r="E364" t="s">
        <v>25</v>
      </c>
      <c r="F364">
        <v>23306</v>
      </c>
      <c r="G364">
        <v>795541</v>
      </c>
      <c r="H364">
        <v>69177</v>
      </c>
      <c r="I364">
        <v>888024</v>
      </c>
      <c r="J364">
        <v>2.62</v>
      </c>
      <c r="K364">
        <v>22949</v>
      </c>
      <c r="L364">
        <v>12.7</v>
      </c>
      <c r="M364">
        <v>259</v>
      </c>
      <c r="N364">
        <v>1.44</v>
      </c>
      <c r="O364">
        <v>0.32500000000000001</v>
      </c>
      <c r="P364">
        <v>45142</v>
      </c>
      <c r="Q364">
        <v>76.3</v>
      </c>
      <c r="R364">
        <v>166.5</v>
      </c>
      <c r="S364">
        <v>5353</v>
      </c>
      <c r="T364">
        <v>72.7</v>
      </c>
      <c r="U364">
        <v>37.69</v>
      </c>
      <c r="V364">
        <v>0</v>
      </c>
    </row>
    <row r="365" spans="1:22">
      <c r="A365" t="s">
        <v>39</v>
      </c>
      <c r="B365" t="s">
        <v>29</v>
      </c>
      <c r="C365">
        <v>2019</v>
      </c>
      <c r="D365" t="s">
        <v>24</v>
      </c>
      <c r="E365" t="s">
        <v>25</v>
      </c>
      <c r="F365">
        <v>5577</v>
      </c>
      <c r="G365">
        <v>313246</v>
      </c>
      <c r="H365">
        <v>208830</v>
      </c>
      <c r="I365">
        <v>527653</v>
      </c>
      <c r="J365">
        <v>1.06</v>
      </c>
      <c r="K365">
        <v>32917</v>
      </c>
      <c r="L365">
        <v>14.7</v>
      </c>
      <c r="M365">
        <v>304</v>
      </c>
      <c r="N365">
        <v>1.5429999999999999</v>
      </c>
      <c r="O365">
        <v>0.33800000000000002</v>
      </c>
      <c r="P365">
        <v>46222</v>
      </c>
      <c r="Q365">
        <v>76.8</v>
      </c>
      <c r="R365">
        <v>159.4</v>
      </c>
      <c r="S365">
        <v>5938</v>
      </c>
      <c r="T365">
        <v>74.8</v>
      </c>
      <c r="U365">
        <v>62.26</v>
      </c>
      <c r="V365">
        <v>0</v>
      </c>
    </row>
    <row r="366" spans="1:22">
      <c r="A366" t="s">
        <v>39</v>
      </c>
      <c r="B366" t="s">
        <v>29</v>
      </c>
      <c r="C366">
        <v>2019</v>
      </c>
      <c r="D366" t="s">
        <v>26</v>
      </c>
      <c r="E366" t="s">
        <v>25</v>
      </c>
      <c r="F366">
        <v>63521</v>
      </c>
      <c r="G366">
        <v>1795042</v>
      </c>
      <c r="H366">
        <v>244779</v>
      </c>
      <c r="I366">
        <v>2103342</v>
      </c>
      <c r="J366">
        <v>3.02</v>
      </c>
      <c r="K366">
        <v>32917</v>
      </c>
      <c r="L366">
        <v>14.7</v>
      </c>
      <c r="M366">
        <v>304</v>
      </c>
      <c r="N366">
        <v>1.5429999999999999</v>
      </c>
      <c r="O366">
        <v>0.33800000000000002</v>
      </c>
      <c r="P366">
        <v>46222</v>
      </c>
      <c r="Q366">
        <v>76.8</v>
      </c>
      <c r="R366">
        <v>159.4</v>
      </c>
      <c r="S366">
        <v>5938</v>
      </c>
      <c r="T366">
        <v>74.8</v>
      </c>
      <c r="U366">
        <v>63.58</v>
      </c>
      <c r="V366">
        <v>0</v>
      </c>
    </row>
    <row r="367" spans="1:22">
      <c r="A367" t="s">
        <v>39</v>
      </c>
      <c r="B367" t="s">
        <v>29</v>
      </c>
      <c r="C367">
        <v>2019</v>
      </c>
      <c r="D367" t="s">
        <v>27</v>
      </c>
      <c r="E367" t="s">
        <v>25</v>
      </c>
      <c r="F367">
        <v>38679</v>
      </c>
      <c r="G367">
        <v>777041</v>
      </c>
      <c r="H367">
        <v>67569</v>
      </c>
      <c r="I367">
        <v>883289</v>
      </c>
      <c r="J367">
        <v>4.38</v>
      </c>
      <c r="K367">
        <v>32917</v>
      </c>
      <c r="L367">
        <v>14.7</v>
      </c>
      <c r="M367">
        <v>304</v>
      </c>
      <c r="N367">
        <v>1.5429999999999999</v>
      </c>
      <c r="O367">
        <v>0.33800000000000002</v>
      </c>
      <c r="P367">
        <v>46222</v>
      </c>
      <c r="Q367">
        <v>76.8</v>
      </c>
      <c r="R367">
        <v>159.4</v>
      </c>
      <c r="S367">
        <v>5938</v>
      </c>
      <c r="T367">
        <v>74.8</v>
      </c>
      <c r="U367">
        <v>65.959999999999994</v>
      </c>
      <c r="V367">
        <v>0</v>
      </c>
    </row>
    <row r="368" spans="1:22">
      <c r="A368" t="s">
        <v>39</v>
      </c>
      <c r="B368" t="s">
        <v>29</v>
      </c>
      <c r="C368">
        <v>2020</v>
      </c>
      <c r="D368" t="s">
        <v>24</v>
      </c>
      <c r="E368" t="s">
        <v>25</v>
      </c>
      <c r="F368">
        <v>20289</v>
      </c>
      <c r="G368">
        <v>252120</v>
      </c>
      <c r="H368">
        <v>168080</v>
      </c>
      <c r="I368">
        <v>440489</v>
      </c>
      <c r="J368">
        <v>4.6100000000000003</v>
      </c>
      <c r="K368">
        <v>44062</v>
      </c>
      <c r="L368">
        <v>14.8</v>
      </c>
      <c r="M368">
        <v>360</v>
      </c>
      <c r="N368">
        <v>1.7030000000000001</v>
      </c>
      <c r="O368">
        <v>0.35699999999999998</v>
      </c>
      <c r="P368">
        <v>47086</v>
      </c>
      <c r="Q368">
        <v>77.5</v>
      </c>
      <c r="R368">
        <v>155.80000000000001</v>
      </c>
      <c r="S368">
        <v>8952</v>
      </c>
      <c r="T368">
        <v>79.3</v>
      </c>
      <c r="U368">
        <v>263.8</v>
      </c>
      <c r="V368">
        <v>0</v>
      </c>
    </row>
    <row r="369" spans="1:22">
      <c r="A369" t="s">
        <v>39</v>
      </c>
      <c r="B369" t="s">
        <v>29</v>
      </c>
      <c r="C369">
        <v>2020</v>
      </c>
      <c r="D369" t="s">
        <v>26</v>
      </c>
      <c r="E369" t="s">
        <v>25</v>
      </c>
      <c r="F369">
        <v>230506</v>
      </c>
      <c r="G369">
        <v>1338535</v>
      </c>
      <c r="H369">
        <v>182527</v>
      </c>
      <c r="I369">
        <v>1751568</v>
      </c>
      <c r="J369">
        <v>13.16</v>
      </c>
      <c r="K369">
        <v>44062</v>
      </c>
      <c r="L369">
        <v>14.8</v>
      </c>
      <c r="M369">
        <v>360</v>
      </c>
      <c r="N369">
        <v>1.7030000000000001</v>
      </c>
      <c r="O369">
        <v>0.35699999999999998</v>
      </c>
      <c r="P369">
        <v>47086</v>
      </c>
      <c r="Q369">
        <v>77.5</v>
      </c>
      <c r="R369">
        <v>155.80000000000001</v>
      </c>
      <c r="S369">
        <v>8952</v>
      </c>
      <c r="T369">
        <v>79.3</v>
      </c>
      <c r="U369">
        <v>262.88</v>
      </c>
      <c r="V369">
        <v>0</v>
      </c>
    </row>
    <row r="370" spans="1:22">
      <c r="A370" t="s">
        <v>39</v>
      </c>
      <c r="B370" t="s">
        <v>29</v>
      </c>
      <c r="C370">
        <v>2020</v>
      </c>
      <c r="D370" t="s">
        <v>27</v>
      </c>
      <c r="E370" t="s">
        <v>25</v>
      </c>
      <c r="F370">
        <v>138036</v>
      </c>
      <c r="G370">
        <v>538520</v>
      </c>
      <c r="H370">
        <v>46828</v>
      </c>
      <c r="I370">
        <v>723384</v>
      </c>
      <c r="J370">
        <v>19.079999999999998</v>
      </c>
      <c r="K370">
        <v>44062</v>
      </c>
      <c r="L370">
        <v>14.8</v>
      </c>
      <c r="M370">
        <v>360</v>
      </c>
      <c r="N370">
        <v>1.7030000000000001</v>
      </c>
      <c r="O370">
        <v>0.35699999999999998</v>
      </c>
      <c r="P370">
        <v>47086</v>
      </c>
      <c r="Q370">
        <v>77.5</v>
      </c>
      <c r="R370">
        <v>155.80000000000001</v>
      </c>
      <c r="S370">
        <v>8952</v>
      </c>
      <c r="T370">
        <v>79.3</v>
      </c>
      <c r="U370">
        <v>256.88</v>
      </c>
      <c r="V370">
        <v>0</v>
      </c>
    </row>
    <row r="371" spans="1:22">
      <c r="A371" t="s">
        <v>39</v>
      </c>
      <c r="B371" t="s">
        <v>29</v>
      </c>
      <c r="C371">
        <v>2021</v>
      </c>
      <c r="D371" t="s">
        <v>24</v>
      </c>
      <c r="E371" t="s">
        <v>25</v>
      </c>
      <c r="F371">
        <v>35700</v>
      </c>
      <c r="G371">
        <v>213782</v>
      </c>
      <c r="H371">
        <v>142522</v>
      </c>
      <c r="I371">
        <v>392004</v>
      </c>
      <c r="J371">
        <v>9.11</v>
      </c>
      <c r="K371">
        <v>52606</v>
      </c>
      <c r="L371">
        <v>17.8</v>
      </c>
      <c r="M371">
        <v>370</v>
      </c>
      <c r="N371">
        <v>1.887</v>
      </c>
      <c r="O371">
        <v>0.376</v>
      </c>
      <c r="P371">
        <v>48190</v>
      </c>
      <c r="Q371">
        <v>77.7</v>
      </c>
      <c r="R371">
        <v>151.1</v>
      </c>
      <c r="S371">
        <v>7584</v>
      </c>
      <c r="T371">
        <v>80.5</v>
      </c>
      <c r="U371">
        <v>75.959999999999994</v>
      </c>
      <c r="V371">
        <v>0</v>
      </c>
    </row>
    <row r="372" spans="1:22">
      <c r="A372" t="s">
        <v>39</v>
      </c>
      <c r="B372" t="s">
        <v>29</v>
      </c>
      <c r="C372">
        <v>2021</v>
      </c>
      <c r="D372" t="s">
        <v>26</v>
      </c>
      <c r="E372" t="s">
        <v>25</v>
      </c>
      <c r="F372">
        <v>402316</v>
      </c>
      <c r="G372">
        <v>1006599</v>
      </c>
      <c r="H372">
        <v>137264</v>
      </c>
      <c r="I372">
        <v>1546179</v>
      </c>
      <c r="J372">
        <v>26.02</v>
      </c>
      <c r="K372">
        <v>52606</v>
      </c>
      <c r="L372">
        <v>17.8</v>
      </c>
      <c r="M372">
        <v>370</v>
      </c>
      <c r="N372">
        <v>1.887</v>
      </c>
      <c r="O372">
        <v>0.376</v>
      </c>
      <c r="P372">
        <v>48190</v>
      </c>
      <c r="Q372">
        <v>77.7</v>
      </c>
      <c r="R372">
        <v>151.1</v>
      </c>
      <c r="S372">
        <v>7584</v>
      </c>
      <c r="T372">
        <v>80.5</v>
      </c>
      <c r="U372">
        <v>74.540000000000006</v>
      </c>
      <c r="V372">
        <v>0</v>
      </c>
    </row>
    <row r="373" spans="1:22">
      <c r="A373" t="s">
        <v>39</v>
      </c>
      <c r="B373" t="s">
        <v>29</v>
      </c>
      <c r="C373">
        <v>2021</v>
      </c>
      <c r="D373" t="s">
        <v>27</v>
      </c>
      <c r="E373" t="s">
        <v>25</v>
      </c>
      <c r="F373">
        <v>248912</v>
      </c>
      <c r="G373">
        <v>377958</v>
      </c>
      <c r="H373">
        <v>32866</v>
      </c>
      <c r="I373">
        <v>659736</v>
      </c>
      <c r="J373">
        <v>37.729999999999997</v>
      </c>
      <c r="K373">
        <v>52606</v>
      </c>
      <c r="L373">
        <v>17.8</v>
      </c>
      <c r="M373">
        <v>370</v>
      </c>
      <c r="N373">
        <v>1.887</v>
      </c>
      <c r="O373">
        <v>0.376</v>
      </c>
      <c r="P373">
        <v>48190</v>
      </c>
      <c r="Q373">
        <v>77.7</v>
      </c>
      <c r="R373">
        <v>151.1</v>
      </c>
      <c r="S373">
        <v>7584</v>
      </c>
      <c r="T373">
        <v>80.5</v>
      </c>
      <c r="U373">
        <v>80.319999999999993</v>
      </c>
      <c r="V373">
        <v>0</v>
      </c>
    </row>
    <row r="374" spans="1:22">
      <c r="A374" t="s">
        <v>39</v>
      </c>
      <c r="B374" t="s">
        <v>29</v>
      </c>
      <c r="C374">
        <v>2022</v>
      </c>
      <c r="D374" t="s">
        <v>24</v>
      </c>
      <c r="E374" t="s">
        <v>25</v>
      </c>
      <c r="F374">
        <v>41741</v>
      </c>
      <c r="G374">
        <v>209795</v>
      </c>
      <c r="H374">
        <v>139863</v>
      </c>
      <c r="I374">
        <v>391399</v>
      </c>
      <c r="J374">
        <v>10.66</v>
      </c>
      <c r="K374">
        <v>85692</v>
      </c>
      <c r="L374">
        <v>17.3</v>
      </c>
      <c r="M374">
        <v>404</v>
      </c>
      <c r="N374">
        <v>1.99</v>
      </c>
      <c r="O374">
        <v>0.37903999999999999</v>
      </c>
      <c r="P374">
        <v>48110</v>
      </c>
      <c r="Q374">
        <v>78.2</v>
      </c>
      <c r="R374">
        <v>150.9</v>
      </c>
      <c r="S374">
        <v>6000</v>
      </c>
      <c r="T374">
        <v>82</v>
      </c>
      <c r="U374">
        <v>16.920000000000002</v>
      </c>
      <c r="V374">
        <v>0</v>
      </c>
    </row>
    <row r="375" spans="1:22">
      <c r="A375" t="s">
        <v>39</v>
      </c>
      <c r="B375" t="s">
        <v>29</v>
      </c>
      <c r="C375">
        <v>2022</v>
      </c>
      <c r="D375" t="s">
        <v>26</v>
      </c>
      <c r="E375" t="s">
        <v>25</v>
      </c>
      <c r="F375">
        <v>482805</v>
      </c>
      <c r="G375">
        <v>969514</v>
      </c>
      <c r="H375">
        <v>132207</v>
      </c>
      <c r="I375">
        <v>1584526</v>
      </c>
      <c r="J375">
        <v>30.47</v>
      </c>
      <c r="K375">
        <v>85692</v>
      </c>
      <c r="L375">
        <v>17.3</v>
      </c>
      <c r="M375">
        <v>404</v>
      </c>
      <c r="N375">
        <v>1.99</v>
      </c>
      <c r="O375">
        <v>0.37903999999999999</v>
      </c>
      <c r="P375">
        <v>48110</v>
      </c>
      <c r="Q375">
        <v>78.2</v>
      </c>
      <c r="R375">
        <v>150.9</v>
      </c>
      <c r="S375">
        <v>6000</v>
      </c>
      <c r="T375">
        <v>82</v>
      </c>
      <c r="U375">
        <v>20.010000000000002</v>
      </c>
      <c r="V375">
        <v>0</v>
      </c>
    </row>
    <row r="376" spans="1:22">
      <c r="A376" t="s">
        <v>39</v>
      </c>
      <c r="B376" t="s">
        <v>29</v>
      </c>
      <c r="C376">
        <v>2022</v>
      </c>
      <c r="D376" t="s">
        <v>27</v>
      </c>
      <c r="E376" t="s">
        <v>31</v>
      </c>
      <c r="F376">
        <v>289692</v>
      </c>
      <c r="G376">
        <v>336714</v>
      </c>
      <c r="H376">
        <v>29280</v>
      </c>
      <c r="I376">
        <v>655686</v>
      </c>
      <c r="J376">
        <v>44.18</v>
      </c>
      <c r="K376">
        <v>85692</v>
      </c>
      <c r="L376">
        <v>17.3</v>
      </c>
      <c r="M376">
        <v>404</v>
      </c>
      <c r="N376">
        <v>1.99</v>
      </c>
      <c r="O376">
        <v>0.37903999999999999</v>
      </c>
      <c r="P376">
        <v>48110</v>
      </c>
      <c r="Q376">
        <v>78.2</v>
      </c>
      <c r="R376">
        <v>150.9</v>
      </c>
      <c r="S376">
        <v>6000</v>
      </c>
      <c r="T376">
        <v>82</v>
      </c>
      <c r="U376">
        <v>16.38</v>
      </c>
      <c r="V376">
        <v>0</v>
      </c>
    </row>
    <row r="377" spans="1:22">
      <c r="A377" t="s">
        <v>39</v>
      </c>
      <c r="B377" t="s">
        <v>29</v>
      </c>
      <c r="C377">
        <v>2023</v>
      </c>
      <c r="D377" t="s">
        <v>24</v>
      </c>
      <c r="E377" t="s">
        <v>25</v>
      </c>
      <c r="F377">
        <v>40750</v>
      </c>
      <c r="G377">
        <v>238665</v>
      </c>
      <c r="H377">
        <v>159110</v>
      </c>
      <c r="I377">
        <v>438525</v>
      </c>
      <c r="J377">
        <v>9.2899999999999991</v>
      </c>
      <c r="K377">
        <v>125189</v>
      </c>
      <c r="L377">
        <v>20.5</v>
      </c>
      <c r="M377">
        <v>439</v>
      </c>
      <c r="N377">
        <v>2.0070000000000001</v>
      </c>
      <c r="O377">
        <v>0.37903999999999999</v>
      </c>
      <c r="P377">
        <v>50125</v>
      </c>
      <c r="Q377">
        <v>77.7</v>
      </c>
      <c r="R377">
        <v>145.69999999999999</v>
      </c>
      <c r="S377">
        <v>4586</v>
      </c>
      <c r="T377">
        <v>85.9</v>
      </c>
      <c r="U377">
        <v>-2.37</v>
      </c>
      <c r="V377">
        <v>0</v>
      </c>
    </row>
    <row r="378" spans="1:22">
      <c r="A378" t="s">
        <v>39</v>
      </c>
      <c r="B378" t="s">
        <v>29</v>
      </c>
      <c r="C378">
        <v>2023</v>
      </c>
      <c r="D378" t="s">
        <v>26</v>
      </c>
      <c r="E378" t="s">
        <v>25</v>
      </c>
      <c r="F378">
        <v>514967</v>
      </c>
      <c r="G378">
        <v>1105943</v>
      </c>
      <c r="H378">
        <v>156676</v>
      </c>
      <c r="I378">
        <v>1777586</v>
      </c>
      <c r="J378">
        <v>28.97</v>
      </c>
      <c r="K378">
        <v>125189</v>
      </c>
      <c r="L378">
        <v>20.5</v>
      </c>
      <c r="M378">
        <v>439</v>
      </c>
      <c r="N378">
        <v>2.0070000000000001</v>
      </c>
      <c r="O378">
        <v>0.37903999999999999</v>
      </c>
      <c r="P378">
        <v>50125</v>
      </c>
      <c r="Q378">
        <v>77.7</v>
      </c>
      <c r="R378">
        <v>145.69999999999999</v>
      </c>
      <c r="S378">
        <v>4586</v>
      </c>
      <c r="T378">
        <v>85.9</v>
      </c>
      <c r="U378">
        <v>6.66</v>
      </c>
      <c r="V378">
        <v>0</v>
      </c>
    </row>
    <row r="379" spans="1:22">
      <c r="A379" t="s">
        <v>39</v>
      </c>
      <c r="B379" t="s">
        <v>29</v>
      </c>
      <c r="C379">
        <v>2023</v>
      </c>
      <c r="D379" t="s">
        <v>27</v>
      </c>
      <c r="E379" t="s">
        <v>31</v>
      </c>
      <c r="F379">
        <v>305853</v>
      </c>
      <c r="G379">
        <v>375507</v>
      </c>
      <c r="H379">
        <v>35259</v>
      </c>
      <c r="I379">
        <v>716619</v>
      </c>
      <c r="J379">
        <v>42.68</v>
      </c>
      <c r="K379">
        <v>125189</v>
      </c>
      <c r="L379">
        <v>20.5</v>
      </c>
      <c r="M379">
        <v>439</v>
      </c>
      <c r="N379">
        <v>2.0070000000000001</v>
      </c>
      <c r="O379">
        <v>0.37903999999999999</v>
      </c>
      <c r="P379">
        <v>50125</v>
      </c>
      <c r="Q379">
        <v>77.7</v>
      </c>
      <c r="R379">
        <v>145.69999999999999</v>
      </c>
      <c r="S379">
        <v>4586</v>
      </c>
      <c r="T379">
        <v>85.9</v>
      </c>
      <c r="U379">
        <v>5.58</v>
      </c>
      <c r="V379">
        <v>0</v>
      </c>
    </row>
    <row r="380" spans="1:22">
      <c r="A380" t="s">
        <v>39</v>
      </c>
      <c r="B380" t="s">
        <v>29</v>
      </c>
      <c r="C380">
        <v>2024</v>
      </c>
      <c r="D380" t="s">
        <v>24</v>
      </c>
      <c r="E380" t="s">
        <v>25</v>
      </c>
      <c r="F380">
        <v>44989</v>
      </c>
      <c r="G380">
        <v>221956</v>
      </c>
      <c r="H380">
        <v>147971</v>
      </c>
      <c r="I380">
        <v>414916</v>
      </c>
      <c r="J380">
        <v>10.84</v>
      </c>
      <c r="K380">
        <v>147077</v>
      </c>
      <c r="L380">
        <v>21.3</v>
      </c>
      <c r="M380">
        <v>465</v>
      </c>
      <c r="N380">
        <v>1.9330000000000001</v>
      </c>
      <c r="O380">
        <v>0.379</v>
      </c>
      <c r="P380">
        <v>52064</v>
      </c>
      <c r="Q380">
        <v>78.3</v>
      </c>
      <c r="R380">
        <v>141</v>
      </c>
      <c r="S380">
        <v>0</v>
      </c>
      <c r="T380">
        <v>87.1</v>
      </c>
      <c r="U380">
        <v>10.4</v>
      </c>
      <c r="V380">
        <v>0</v>
      </c>
    </row>
    <row r="381" spans="1:22">
      <c r="A381" t="s">
        <v>39</v>
      </c>
      <c r="B381" t="s">
        <v>29</v>
      </c>
      <c r="C381">
        <v>2024</v>
      </c>
      <c r="D381" t="s">
        <v>26</v>
      </c>
      <c r="E381" t="s">
        <v>25</v>
      </c>
      <c r="F381">
        <v>516118</v>
      </c>
      <c r="G381">
        <v>1011872</v>
      </c>
      <c r="H381">
        <v>137982</v>
      </c>
      <c r="I381">
        <v>1665972</v>
      </c>
      <c r="J381">
        <v>30.98</v>
      </c>
      <c r="K381">
        <v>147077</v>
      </c>
      <c r="L381">
        <v>21.3</v>
      </c>
      <c r="M381">
        <v>465</v>
      </c>
      <c r="N381">
        <v>1.9330000000000001</v>
      </c>
      <c r="O381">
        <v>0.379</v>
      </c>
      <c r="P381">
        <v>52064</v>
      </c>
      <c r="Q381">
        <v>78.3</v>
      </c>
      <c r="R381">
        <v>141</v>
      </c>
      <c r="S381">
        <v>0</v>
      </c>
      <c r="T381">
        <v>87.1</v>
      </c>
      <c r="U381">
        <v>0.22</v>
      </c>
      <c r="V381">
        <v>0</v>
      </c>
    </row>
    <row r="382" spans="1:22">
      <c r="A382" t="s">
        <v>39</v>
      </c>
      <c r="B382" t="s">
        <v>29</v>
      </c>
      <c r="C382">
        <v>2024</v>
      </c>
      <c r="D382" t="s">
        <v>27</v>
      </c>
      <c r="E382" t="s">
        <v>31</v>
      </c>
      <c r="F382">
        <v>311491</v>
      </c>
      <c r="G382">
        <v>351375</v>
      </c>
      <c r="H382">
        <v>30554</v>
      </c>
      <c r="I382">
        <v>693420</v>
      </c>
      <c r="J382">
        <v>44.92</v>
      </c>
      <c r="K382">
        <v>147077</v>
      </c>
      <c r="L382">
        <v>21.3</v>
      </c>
      <c r="M382">
        <v>465</v>
      </c>
      <c r="N382">
        <v>1.9330000000000001</v>
      </c>
      <c r="O382">
        <v>0.379</v>
      </c>
      <c r="P382">
        <v>52064</v>
      </c>
      <c r="Q382">
        <v>78.3</v>
      </c>
      <c r="R382">
        <v>141</v>
      </c>
      <c r="S382">
        <v>0</v>
      </c>
      <c r="T382">
        <v>87.1</v>
      </c>
      <c r="U382">
        <v>1.84</v>
      </c>
      <c r="V382">
        <v>0</v>
      </c>
    </row>
    <row r="383" spans="1:22">
      <c r="A383" t="s">
        <v>39</v>
      </c>
      <c r="B383" t="s">
        <v>29</v>
      </c>
      <c r="C383">
        <v>2025</v>
      </c>
      <c r="D383" t="s">
        <v>24</v>
      </c>
      <c r="E383" t="s">
        <v>25</v>
      </c>
      <c r="F383">
        <v>48491</v>
      </c>
      <c r="G383">
        <v>230839</v>
      </c>
      <c r="H383">
        <v>153893</v>
      </c>
      <c r="I383">
        <v>433223</v>
      </c>
      <c r="J383">
        <v>11.19</v>
      </c>
      <c r="K383">
        <v>185439</v>
      </c>
      <c r="L383">
        <v>24.6</v>
      </c>
      <c r="M383">
        <v>486</v>
      </c>
      <c r="N383">
        <v>1.85</v>
      </c>
      <c r="O383">
        <v>0.373</v>
      </c>
      <c r="P383">
        <v>54204</v>
      </c>
      <c r="Q383">
        <v>78.099999999999994</v>
      </c>
      <c r="R383">
        <v>136.5</v>
      </c>
      <c r="S383">
        <v>0</v>
      </c>
      <c r="T383">
        <v>90</v>
      </c>
      <c r="U383">
        <v>7.78</v>
      </c>
      <c r="V383">
        <v>0</v>
      </c>
    </row>
    <row r="384" spans="1:22">
      <c r="A384" t="s">
        <v>39</v>
      </c>
      <c r="B384" t="s">
        <v>29</v>
      </c>
      <c r="C384">
        <v>2025</v>
      </c>
      <c r="D384" t="s">
        <v>26</v>
      </c>
      <c r="E384" t="s">
        <v>25</v>
      </c>
      <c r="F384">
        <v>549850</v>
      </c>
      <c r="G384">
        <v>1029166</v>
      </c>
      <c r="H384">
        <v>140341</v>
      </c>
      <c r="I384">
        <v>1719357</v>
      </c>
      <c r="J384">
        <v>31.98</v>
      </c>
      <c r="K384">
        <v>185439</v>
      </c>
      <c r="L384">
        <v>24.6</v>
      </c>
      <c r="M384">
        <v>486</v>
      </c>
      <c r="N384">
        <v>1.85</v>
      </c>
      <c r="O384">
        <v>0.373</v>
      </c>
      <c r="P384">
        <v>54204</v>
      </c>
      <c r="Q384">
        <v>78.099999999999994</v>
      </c>
      <c r="R384">
        <v>136.5</v>
      </c>
      <c r="S384">
        <v>0</v>
      </c>
      <c r="T384">
        <v>90</v>
      </c>
      <c r="U384">
        <v>6.54</v>
      </c>
      <c r="V384">
        <v>0</v>
      </c>
    </row>
    <row r="385" spans="1:22">
      <c r="A385" t="s">
        <v>39</v>
      </c>
      <c r="B385" t="s">
        <v>29</v>
      </c>
      <c r="C385">
        <v>2025</v>
      </c>
      <c r="D385" t="s">
        <v>27</v>
      </c>
      <c r="E385" t="s">
        <v>31</v>
      </c>
      <c r="F385">
        <v>335891</v>
      </c>
      <c r="G385">
        <v>357387</v>
      </c>
      <c r="H385">
        <v>31077</v>
      </c>
      <c r="I385">
        <v>724355</v>
      </c>
      <c r="J385">
        <v>46.37</v>
      </c>
      <c r="K385">
        <v>185439</v>
      </c>
      <c r="L385">
        <v>24.6</v>
      </c>
      <c r="M385">
        <v>486</v>
      </c>
      <c r="N385">
        <v>1.85</v>
      </c>
      <c r="O385">
        <v>0.373</v>
      </c>
      <c r="P385">
        <v>54204</v>
      </c>
      <c r="Q385">
        <v>78.099999999999994</v>
      </c>
      <c r="R385">
        <v>136.5</v>
      </c>
      <c r="S385">
        <v>0</v>
      </c>
      <c r="T385">
        <v>90</v>
      </c>
      <c r="U385">
        <v>7.83</v>
      </c>
      <c r="V385">
        <v>0</v>
      </c>
    </row>
    <row r="386" spans="1:22">
      <c r="A386" t="s">
        <v>40</v>
      </c>
      <c r="B386" t="s">
        <v>37</v>
      </c>
      <c r="C386">
        <v>2010</v>
      </c>
      <c r="D386" t="s">
        <v>24</v>
      </c>
      <c r="E386" t="s">
        <v>25</v>
      </c>
      <c r="F386">
        <v>6</v>
      </c>
      <c r="G386">
        <v>272921</v>
      </c>
      <c r="H386">
        <v>181951</v>
      </c>
      <c r="I386">
        <v>454878</v>
      </c>
      <c r="J386">
        <v>0</v>
      </c>
      <c r="K386">
        <v>0</v>
      </c>
      <c r="L386">
        <v>0</v>
      </c>
      <c r="M386">
        <v>107</v>
      </c>
      <c r="N386">
        <v>0.77</v>
      </c>
      <c r="O386">
        <v>6.7000000000000004E-2</v>
      </c>
      <c r="P386">
        <v>1359</v>
      </c>
      <c r="Q386">
        <v>30.9</v>
      </c>
      <c r="R386">
        <v>166.9</v>
      </c>
      <c r="S386">
        <v>0</v>
      </c>
      <c r="T386">
        <v>19.484000000000002</v>
      </c>
      <c r="U386">
        <v>0</v>
      </c>
      <c r="V386">
        <v>0</v>
      </c>
    </row>
    <row r="387" spans="1:22">
      <c r="A387" t="s">
        <v>40</v>
      </c>
      <c r="B387" t="s">
        <v>37</v>
      </c>
      <c r="C387">
        <v>2010</v>
      </c>
      <c r="D387" t="s">
        <v>26</v>
      </c>
      <c r="E387" t="s">
        <v>25</v>
      </c>
      <c r="F387">
        <v>79</v>
      </c>
      <c r="G387">
        <v>1574664</v>
      </c>
      <c r="H387">
        <v>214738</v>
      </c>
      <c r="I387">
        <v>1789481</v>
      </c>
      <c r="J387">
        <v>0</v>
      </c>
      <c r="K387">
        <v>0</v>
      </c>
      <c r="L387">
        <v>0</v>
      </c>
      <c r="M387">
        <v>107</v>
      </c>
      <c r="N387">
        <v>0.77</v>
      </c>
      <c r="O387">
        <v>6.7000000000000004E-2</v>
      </c>
      <c r="P387">
        <v>1359</v>
      </c>
      <c r="Q387">
        <v>30.9</v>
      </c>
      <c r="R387">
        <v>166.9</v>
      </c>
      <c r="S387">
        <v>0</v>
      </c>
      <c r="T387">
        <v>19.484000000000002</v>
      </c>
      <c r="U387">
        <v>0</v>
      </c>
      <c r="V387">
        <v>0</v>
      </c>
    </row>
    <row r="388" spans="1:22">
      <c r="A388" t="s">
        <v>40</v>
      </c>
      <c r="B388" t="s">
        <v>37</v>
      </c>
      <c r="C388">
        <v>2010</v>
      </c>
      <c r="D388" t="s">
        <v>27</v>
      </c>
      <c r="E388" t="s">
        <v>25</v>
      </c>
      <c r="F388">
        <v>51</v>
      </c>
      <c r="G388">
        <v>688207</v>
      </c>
      <c r="H388">
        <v>59848</v>
      </c>
      <c r="I388">
        <v>748106</v>
      </c>
      <c r="J388">
        <v>0.01</v>
      </c>
      <c r="K388">
        <v>0</v>
      </c>
      <c r="L388">
        <v>0</v>
      </c>
      <c r="M388">
        <v>107</v>
      </c>
      <c r="N388">
        <v>0.77</v>
      </c>
      <c r="O388">
        <v>6.7000000000000004E-2</v>
      </c>
      <c r="P388">
        <v>1359</v>
      </c>
      <c r="Q388">
        <v>30.9</v>
      </c>
      <c r="R388">
        <v>166.9</v>
      </c>
      <c r="S388">
        <v>0</v>
      </c>
      <c r="T388">
        <v>19.484000000000002</v>
      </c>
      <c r="U388">
        <v>0</v>
      </c>
      <c r="V388">
        <v>0</v>
      </c>
    </row>
    <row r="389" spans="1:22">
      <c r="A389" t="s">
        <v>40</v>
      </c>
      <c r="B389" t="s">
        <v>37</v>
      </c>
      <c r="C389">
        <v>2011</v>
      </c>
      <c r="D389" t="s">
        <v>24</v>
      </c>
      <c r="E389" t="s">
        <v>25</v>
      </c>
      <c r="F389">
        <v>17</v>
      </c>
      <c r="G389">
        <v>284389</v>
      </c>
      <c r="H389">
        <v>189593</v>
      </c>
      <c r="I389">
        <v>473999</v>
      </c>
      <c r="J389">
        <v>0</v>
      </c>
      <c r="K389">
        <v>38</v>
      </c>
      <c r="L389">
        <v>1</v>
      </c>
      <c r="M389">
        <v>119</v>
      </c>
      <c r="N389">
        <v>0.82</v>
      </c>
      <c r="O389">
        <v>7.0999999999999994E-2</v>
      </c>
      <c r="P389">
        <v>1402</v>
      </c>
      <c r="Q389">
        <v>31.4</v>
      </c>
      <c r="R389">
        <v>177.4</v>
      </c>
      <c r="S389">
        <v>363</v>
      </c>
      <c r="T389">
        <v>19.8</v>
      </c>
      <c r="U389">
        <v>183.33</v>
      </c>
      <c r="V389">
        <v>0</v>
      </c>
    </row>
    <row r="390" spans="1:22">
      <c r="A390" t="s">
        <v>40</v>
      </c>
      <c r="B390" t="s">
        <v>37</v>
      </c>
      <c r="C390">
        <v>2011</v>
      </c>
      <c r="D390" t="s">
        <v>26</v>
      </c>
      <c r="E390" t="s">
        <v>25</v>
      </c>
      <c r="F390">
        <v>186</v>
      </c>
      <c r="G390">
        <v>1639680</v>
      </c>
      <c r="H390">
        <v>223593</v>
      </c>
      <c r="I390">
        <v>1863459</v>
      </c>
      <c r="J390">
        <v>0.01</v>
      </c>
      <c r="K390">
        <v>38</v>
      </c>
      <c r="L390">
        <v>1</v>
      </c>
      <c r="M390">
        <v>119</v>
      </c>
      <c r="N390">
        <v>0.82</v>
      </c>
      <c r="O390">
        <v>7.0999999999999994E-2</v>
      </c>
      <c r="P390">
        <v>1402</v>
      </c>
      <c r="Q390">
        <v>31.4</v>
      </c>
      <c r="R390">
        <v>177.4</v>
      </c>
      <c r="S390">
        <v>363</v>
      </c>
      <c r="T390">
        <v>19.8</v>
      </c>
      <c r="U390">
        <v>135.44</v>
      </c>
      <c r="V390">
        <v>0</v>
      </c>
    </row>
    <row r="391" spans="1:22">
      <c r="A391" t="s">
        <v>40</v>
      </c>
      <c r="B391" t="s">
        <v>37</v>
      </c>
      <c r="C391">
        <v>2011</v>
      </c>
      <c r="D391" t="s">
        <v>27</v>
      </c>
      <c r="E391" t="s">
        <v>25</v>
      </c>
      <c r="F391">
        <v>114</v>
      </c>
      <c r="G391">
        <v>721989</v>
      </c>
      <c r="H391">
        <v>62782</v>
      </c>
      <c r="I391">
        <v>784885</v>
      </c>
      <c r="J391">
        <v>0.01</v>
      </c>
      <c r="K391">
        <v>38</v>
      </c>
      <c r="L391">
        <v>1</v>
      </c>
      <c r="M391">
        <v>119</v>
      </c>
      <c r="N391">
        <v>0.82</v>
      </c>
      <c r="O391">
        <v>7.0999999999999994E-2</v>
      </c>
      <c r="P391">
        <v>1402</v>
      </c>
      <c r="Q391">
        <v>31.4</v>
      </c>
      <c r="R391">
        <v>177.4</v>
      </c>
      <c r="S391">
        <v>363</v>
      </c>
      <c r="T391">
        <v>19.8</v>
      </c>
      <c r="U391">
        <v>123.53</v>
      </c>
      <c r="V391">
        <v>0</v>
      </c>
    </row>
    <row r="392" spans="1:22">
      <c r="A392" t="s">
        <v>40</v>
      </c>
      <c r="B392" t="s">
        <v>37</v>
      </c>
      <c r="C392">
        <v>2012</v>
      </c>
      <c r="D392" t="s">
        <v>24</v>
      </c>
      <c r="E392" t="s">
        <v>25</v>
      </c>
      <c r="F392">
        <v>16</v>
      </c>
      <c r="G392">
        <v>282353</v>
      </c>
      <c r="H392">
        <v>188235</v>
      </c>
      <c r="I392">
        <v>470604</v>
      </c>
      <c r="J392">
        <v>0</v>
      </c>
      <c r="K392">
        <v>72</v>
      </c>
      <c r="L392">
        <v>1.9</v>
      </c>
      <c r="M392">
        <v>136</v>
      </c>
      <c r="N392">
        <v>0.87</v>
      </c>
      <c r="O392">
        <v>7.3999999999999996E-2</v>
      </c>
      <c r="P392">
        <v>1463</v>
      </c>
      <c r="Q392">
        <v>31.6</v>
      </c>
      <c r="R392">
        <v>190.1</v>
      </c>
      <c r="S392">
        <v>719</v>
      </c>
      <c r="T392">
        <v>19.5</v>
      </c>
      <c r="U392">
        <v>63.3</v>
      </c>
      <c r="V392">
        <v>0</v>
      </c>
    </row>
    <row r="393" spans="1:22">
      <c r="A393" t="s">
        <v>40</v>
      </c>
      <c r="B393" t="s">
        <v>37</v>
      </c>
      <c r="C393">
        <v>2012</v>
      </c>
      <c r="D393" t="s">
        <v>26</v>
      </c>
      <c r="E393" t="s">
        <v>25</v>
      </c>
      <c r="F393">
        <v>188</v>
      </c>
      <c r="G393">
        <v>1655912</v>
      </c>
      <c r="H393">
        <v>225806</v>
      </c>
      <c r="I393">
        <v>1881906</v>
      </c>
      <c r="J393">
        <v>0.01</v>
      </c>
      <c r="K393">
        <v>72</v>
      </c>
      <c r="L393">
        <v>1.9</v>
      </c>
      <c r="M393">
        <v>136</v>
      </c>
      <c r="N393">
        <v>0.87</v>
      </c>
      <c r="O393">
        <v>7.3999999999999996E-2</v>
      </c>
      <c r="P393">
        <v>1463</v>
      </c>
      <c r="Q393">
        <v>31.6</v>
      </c>
      <c r="R393">
        <v>190.1</v>
      </c>
      <c r="S393">
        <v>719</v>
      </c>
      <c r="T393">
        <v>19.5</v>
      </c>
      <c r="U393">
        <v>1.08</v>
      </c>
      <c r="V393">
        <v>0</v>
      </c>
    </row>
    <row r="394" spans="1:22">
      <c r="A394" t="s">
        <v>40</v>
      </c>
      <c r="B394" t="s">
        <v>37</v>
      </c>
      <c r="C394">
        <v>2012</v>
      </c>
      <c r="D394" t="s">
        <v>27</v>
      </c>
      <c r="E394" t="s">
        <v>25</v>
      </c>
      <c r="F394">
        <v>112</v>
      </c>
      <c r="G394">
        <v>712641</v>
      </c>
      <c r="H394">
        <v>61969</v>
      </c>
      <c r="I394">
        <v>774722</v>
      </c>
      <c r="J394">
        <v>0.01</v>
      </c>
      <c r="K394">
        <v>72</v>
      </c>
      <c r="L394">
        <v>1.9</v>
      </c>
      <c r="M394">
        <v>136</v>
      </c>
      <c r="N394">
        <v>0.87</v>
      </c>
      <c r="O394">
        <v>7.3999999999999996E-2</v>
      </c>
      <c r="P394">
        <v>1463</v>
      </c>
      <c r="Q394">
        <v>31.6</v>
      </c>
      <c r="R394">
        <v>190.1</v>
      </c>
      <c r="S394">
        <v>719</v>
      </c>
      <c r="T394">
        <v>19.5</v>
      </c>
      <c r="U394">
        <v>-1.75</v>
      </c>
      <c r="V394">
        <v>0</v>
      </c>
    </row>
    <row r="395" spans="1:22">
      <c r="A395" t="s">
        <v>40</v>
      </c>
      <c r="B395" t="s">
        <v>37</v>
      </c>
      <c r="C395">
        <v>2013</v>
      </c>
      <c r="D395" t="s">
        <v>24</v>
      </c>
      <c r="E395" t="s">
        <v>25</v>
      </c>
      <c r="F395">
        <v>17</v>
      </c>
      <c r="G395">
        <v>296840</v>
      </c>
      <c r="H395">
        <v>197894</v>
      </c>
      <c r="I395">
        <v>494751</v>
      </c>
      <c r="J395">
        <v>0</v>
      </c>
      <c r="K395">
        <v>118</v>
      </c>
      <c r="L395">
        <v>2.9</v>
      </c>
      <c r="M395">
        <v>135</v>
      </c>
      <c r="N395">
        <v>0.91</v>
      </c>
      <c r="O395">
        <v>7.4999999999999997E-2</v>
      </c>
      <c r="P395">
        <v>1500</v>
      </c>
      <c r="Q395">
        <v>32.1</v>
      </c>
      <c r="R395">
        <v>200.3</v>
      </c>
      <c r="S395">
        <v>1089</v>
      </c>
      <c r="T395">
        <v>21.6</v>
      </c>
      <c r="U395">
        <v>41.5</v>
      </c>
      <c r="V395">
        <v>0</v>
      </c>
    </row>
    <row r="396" spans="1:22">
      <c r="A396" t="s">
        <v>40</v>
      </c>
      <c r="B396" t="s">
        <v>37</v>
      </c>
      <c r="C396">
        <v>2013</v>
      </c>
      <c r="D396" t="s">
        <v>26</v>
      </c>
      <c r="E396" t="s">
        <v>25</v>
      </c>
      <c r="F396">
        <v>194</v>
      </c>
      <c r="G396">
        <v>1709098</v>
      </c>
      <c r="H396">
        <v>233059</v>
      </c>
      <c r="I396">
        <v>1942351</v>
      </c>
      <c r="J396">
        <v>0.01</v>
      </c>
      <c r="K396">
        <v>118</v>
      </c>
      <c r="L396">
        <v>2.9</v>
      </c>
      <c r="M396">
        <v>135</v>
      </c>
      <c r="N396">
        <v>0.91</v>
      </c>
      <c r="O396">
        <v>7.4999999999999997E-2</v>
      </c>
      <c r="P396">
        <v>1500</v>
      </c>
      <c r="Q396">
        <v>32.1</v>
      </c>
      <c r="R396">
        <v>200.3</v>
      </c>
      <c r="S396">
        <v>1089</v>
      </c>
      <c r="T396">
        <v>21.6</v>
      </c>
      <c r="U396">
        <v>3.19</v>
      </c>
      <c r="V396">
        <v>0</v>
      </c>
    </row>
    <row r="397" spans="1:22">
      <c r="A397" t="s">
        <v>40</v>
      </c>
      <c r="B397" t="s">
        <v>37</v>
      </c>
      <c r="C397">
        <v>2013</v>
      </c>
      <c r="D397" t="s">
        <v>27</v>
      </c>
      <c r="E397" t="s">
        <v>25</v>
      </c>
      <c r="F397">
        <v>118</v>
      </c>
      <c r="G397">
        <v>745804</v>
      </c>
      <c r="H397">
        <v>64852</v>
      </c>
      <c r="I397">
        <v>810774</v>
      </c>
      <c r="J397">
        <v>0.01</v>
      </c>
      <c r="K397">
        <v>118</v>
      </c>
      <c r="L397">
        <v>2.9</v>
      </c>
      <c r="M397">
        <v>135</v>
      </c>
      <c r="N397">
        <v>0.91</v>
      </c>
      <c r="O397">
        <v>7.4999999999999997E-2</v>
      </c>
      <c r="P397">
        <v>1500</v>
      </c>
      <c r="Q397">
        <v>32.1</v>
      </c>
      <c r="R397">
        <v>200.3</v>
      </c>
      <c r="S397">
        <v>1089</v>
      </c>
      <c r="T397">
        <v>21.6</v>
      </c>
      <c r="U397">
        <v>5.36</v>
      </c>
      <c r="V397">
        <v>0</v>
      </c>
    </row>
    <row r="398" spans="1:22">
      <c r="A398" t="s">
        <v>40</v>
      </c>
      <c r="B398" t="s">
        <v>37</v>
      </c>
      <c r="C398">
        <v>2014</v>
      </c>
      <c r="D398" t="s">
        <v>24</v>
      </c>
      <c r="E398" t="s">
        <v>25</v>
      </c>
      <c r="F398">
        <v>68</v>
      </c>
      <c r="G398">
        <v>293459</v>
      </c>
      <c r="H398">
        <v>195639</v>
      </c>
      <c r="I398">
        <v>489166</v>
      </c>
      <c r="J398">
        <v>0.01</v>
      </c>
      <c r="K398">
        <v>147</v>
      </c>
      <c r="L398">
        <v>3.8</v>
      </c>
      <c r="M398">
        <v>141</v>
      </c>
      <c r="N398">
        <v>0.95</v>
      </c>
      <c r="O398">
        <v>7.6999999999999999E-2</v>
      </c>
      <c r="P398">
        <v>1557</v>
      </c>
      <c r="Q398">
        <v>32.6</v>
      </c>
      <c r="R398">
        <v>212.4</v>
      </c>
      <c r="S398">
        <v>1437</v>
      </c>
      <c r="T398">
        <v>23.8</v>
      </c>
      <c r="U398">
        <v>58.74</v>
      </c>
      <c r="V398">
        <v>0</v>
      </c>
    </row>
    <row r="399" spans="1:22">
      <c r="A399" t="s">
        <v>40</v>
      </c>
      <c r="B399" t="s">
        <v>37</v>
      </c>
      <c r="C399">
        <v>2014</v>
      </c>
      <c r="D399" t="s">
        <v>26</v>
      </c>
      <c r="E399" t="s">
        <v>25</v>
      </c>
      <c r="F399">
        <v>789</v>
      </c>
      <c r="G399">
        <v>1734426</v>
      </c>
      <c r="H399">
        <v>236513</v>
      </c>
      <c r="I399">
        <v>1971728</v>
      </c>
      <c r="J399">
        <v>0.04</v>
      </c>
      <c r="K399">
        <v>147</v>
      </c>
      <c r="L399">
        <v>3.8</v>
      </c>
      <c r="M399">
        <v>141</v>
      </c>
      <c r="N399">
        <v>0.95</v>
      </c>
      <c r="O399">
        <v>7.6999999999999999E-2</v>
      </c>
      <c r="P399">
        <v>1557</v>
      </c>
      <c r="Q399">
        <v>32.6</v>
      </c>
      <c r="R399">
        <v>212.4</v>
      </c>
      <c r="S399">
        <v>1437</v>
      </c>
      <c r="T399">
        <v>23.8</v>
      </c>
      <c r="U399">
        <v>300</v>
      </c>
      <c r="V399">
        <v>0</v>
      </c>
    </row>
    <row r="400" spans="1:22">
      <c r="A400" t="s">
        <v>40</v>
      </c>
      <c r="B400" t="s">
        <v>37</v>
      </c>
      <c r="C400">
        <v>2014</v>
      </c>
      <c r="D400" t="s">
        <v>27</v>
      </c>
      <c r="E400" t="s">
        <v>25</v>
      </c>
      <c r="F400">
        <v>484</v>
      </c>
      <c r="G400">
        <v>767152</v>
      </c>
      <c r="H400">
        <v>66709</v>
      </c>
      <c r="I400">
        <v>834345</v>
      </c>
      <c r="J400">
        <v>0.06</v>
      </c>
      <c r="K400">
        <v>147</v>
      </c>
      <c r="L400">
        <v>3.8</v>
      </c>
      <c r="M400">
        <v>141</v>
      </c>
      <c r="N400">
        <v>0.95</v>
      </c>
      <c r="O400">
        <v>7.6999999999999999E-2</v>
      </c>
      <c r="P400">
        <v>1557</v>
      </c>
      <c r="Q400">
        <v>32.6</v>
      </c>
      <c r="R400">
        <v>212.4</v>
      </c>
      <c r="S400">
        <v>1437</v>
      </c>
      <c r="T400">
        <v>23.8</v>
      </c>
      <c r="U400">
        <v>300</v>
      </c>
      <c r="V400">
        <v>0</v>
      </c>
    </row>
    <row r="401" spans="1:22">
      <c r="A401" t="s">
        <v>40</v>
      </c>
      <c r="B401" t="s">
        <v>37</v>
      </c>
      <c r="C401">
        <v>2015</v>
      </c>
      <c r="D401" t="s">
        <v>24</v>
      </c>
      <c r="E401" t="s">
        <v>25</v>
      </c>
      <c r="F401">
        <v>91</v>
      </c>
      <c r="G401">
        <v>312178</v>
      </c>
      <c r="H401">
        <v>208119</v>
      </c>
      <c r="I401">
        <v>520388</v>
      </c>
      <c r="J401">
        <v>0.02</v>
      </c>
      <c r="K401">
        <v>206</v>
      </c>
      <c r="L401">
        <v>4.5999999999999996</v>
      </c>
      <c r="M401">
        <v>158</v>
      </c>
      <c r="N401">
        <v>0.97699999999999998</v>
      </c>
      <c r="O401">
        <v>7.9000000000000001E-2</v>
      </c>
      <c r="P401">
        <v>1599</v>
      </c>
      <c r="Q401">
        <v>32.9</v>
      </c>
      <c r="R401">
        <v>221.9</v>
      </c>
      <c r="S401">
        <v>1803</v>
      </c>
      <c r="T401">
        <v>24.9</v>
      </c>
      <c r="U401">
        <v>78.5</v>
      </c>
      <c r="V401">
        <v>0</v>
      </c>
    </row>
    <row r="402" spans="1:22">
      <c r="A402" t="s">
        <v>40</v>
      </c>
      <c r="B402" t="s">
        <v>37</v>
      </c>
      <c r="C402">
        <v>2015</v>
      </c>
      <c r="D402" t="s">
        <v>26</v>
      </c>
      <c r="E402" t="s">
        <v>25</v>
      </c>
      <c r="F402">
        <v>1028</v>
      </c>
      <c r="G402">
        <v>1807822</v>
      </c>
      <c r="H402">
        <v>246521</v>
      </c>
      <c r="I402">
        <v>2055371</v>
      </c>
      <c r="J402">
        <v>0.05</v>
      </c>
      <c r="K402">
        <v>206</v>
      </c>
      <c r="L402">
        <v>4.5999999999999996</v>
      </c>
      <c r="M402">
        <v>158</v>
      </c>
      <c r="N402">
        <v>0.97699999999999998</v>
      </c>
      <c r="O402">
        <v>7.9000000000000001E-2</v>
      </c>
      <c r="P402">
        <v>1599</v>
      </c>
      <c r="Q402">
        <v>32.9</v>
      </c>
      <c r="R402">
        <v>221.9</v>
      </c>
      <c r="S402">
        <v>1803</v>
      </c>
      <c r="T402">
        <v>24.9</v>
      </c>
      <c r="U402">
        <v>30.29</v>
      </c>
      <c r="V402">
        <v>0</v>
      </c>
    </row>
    <row r="403" spans="1:22">
      <c r="A403" t="s">
        <v>40</v>
      </c>
      <c r="B403" t="s">
        <v>37</v>
      </c>
      <c r="C403">
        <v>2015</v>
      </c>
      <c r="D403" t="s">
        <v>27</v>
      </c>
      <c r="E403" t="s">
        <v>25</v>
      </c>
      <c r="F403">
        <v>624</v>
      </c>
      <c r="G403">
        <v>791778</v>
      </c>
      <c r="H403">
        <v>68850</v>
      </c>
      <c r="I403">
        <v>861252</v>
      </c>
      <c r="J403">
        <v>7.0000000000000007E-2</v>
      </c>
      <c r="K403">
        <v>206</v>
      </c>
      <c r="L403">
        <v>4.5999999999999996</v>
      </c>
      <c r="M403">
        <v>158</v>
      </c>
      <c r="N403">
        <v>0.97699999999999998</v>
      </c>
      <c r="O403">
        <v>7.9000000000000001E-2</v>
      </c>
      <c r="P403">
        <v>1599</v>
      </c>
      <c r="Q403">
        <v>32.9</v>
      </c>
      <c r="R403">
        <v>221.9</v>
      </c>
      <c r="S403">
        <v>1803</v>
      </c>
      <c r="T403">
        <v>24.9</v>
      </c>
      <c r="U403">
        <v>28.93</v>
      </c>
      <c r="V403">
        <v>0</v>
      </c>
    </row>
    <row r="404" spans="1:22">
      <c r="A404" t="s">
        <v>40</v>
      </c>
      <c r="B404" t="s">
        <v>37</v>
      </c>
      <c r="C404">
        <v>2016</v>
      </c>
      <c r="D404" t="s">
        <v>24</v>
      </c>
      <c r="E404" t="s">
        <v>25</v>
      </c>
      <c r="F404">
        <v>156</v>
      </c>
      <c r="G404">
        <v>334239</v>
      </c>
      <c r="H404">
        <v>222826</v>
      </c>
      <c r="I404">
        <v>557221</v>
      </c>
      <c r="J404">
        <v>0.03</v>
      </c>
      <c r="K404">
        <v>413</v>
      </c>
      <c r="L404">
        <v>6.5</v>
      </c>
      <c r="M404">
        <v>171</v>
      </c>
      <c r="N404">
        <v>1.0129999999999999</v>
      </c>
      <c r="O404">
        <v>0.08</v>
      </c>
      <c r="P404">
        <v>1738</v>
      </c>
      <c r="Q404">
        <v>33.299999999999997</v>
      </c>
      <c r="R404">
        <v>236.6</v>
      </c>
      <c r="S404">
        <v>1841</v>
      </c>
      <c r="T404">
        <v>27.3</v>
      </c>
      <c r="U404">
        <v>109.36</v>
      </c>
      <c r="V404">
        <v>0</v>
      </c>
    </row>
    <row r="405" spans="1:22">
      <c r="A405" t="s">
        <v>40</v>
      </c>
      <c r="B405" t="s">
        <v>37</v>
      </c>
      <c r="C405">
        <v>2016</v>
      </c>
      <c r="D405" t="s">
        <v>26</v>
      </c>
      <c r="E405" t="s">
        <v>25</v>
      </c>
      <c r="F405">
        <v>1787</v>
      </c>
      <c r="G405">
        <v>1963639</v>
      </c>
      <c r="H405">
        <v>267769</v>
      </c>
      <c r="I405">
        <v>2233195</v>
      </c>
      <c r="J405">
        <v>0.08</v>
      </c>
      <c r="K405">
        <v>413</v>
      </c>
      <c r="L405">
        <v>6.5</v>
      </c>
      <c r="M405">
        <v>171</v>
      </c>
      <c r="N405">
        <v>1.0129999999999999</v>
      </c>
      <c r="O405">
        <v>0.08</v>
      </c>
      <c r="P405">
        <v>1738</v>
      </c>
      <c r="Q405">
        <v>33.299999999999997</v>
      </c>
      <c r="R405">
        <v>236.6</v>
      </c>
      <c r="S405">
        <v>1841</v>
      </c>
      <c r="T405">
        <v>27.3</v>
      </c>
      <c r="U405">
        <v>73.83</v>
      </c>
      <c r="V405">
        <v>0</v>
      </c>
    </row>
    <row r="406" spans="1:22">
      <c r="A406" t="s">
        <v>40</v>
      </c>
      <c r="B406" t="s">
        <v>37</v>
      </c>
      <c r="C406">
        <v>2016</v>
      </c>
      <c r="D406" t="s">
        <v>27</v>
      </c>
      <c r="E406" t="s">
        <v>25</v>
      </c>
      <c r="F406">
        <v>1094</v>
      </c>
      <c r="G406">
        <v>867004</v>
      </c>
      <c r="H406">
        <v>75392</v>
      </c>
      <c r="I406">
        <v>943490</v>
      </c>
      <c r="J406">
        <v>0.12</v>
      </c>
      <c r="K406">
        <v>413</v>
      </c>
      <c r="L406">
        <v>6.5</v>
      </c>
      <c r="M406">
        <v>171</v>
      </c>
      <c r="N406">
        <v>1.0129999999999999</v>
      </c>
      <c r="O406">
        <v>0.08</v>
      </c>
      <c r="P406">
        <v>1738</v>
      </c>
      <c r="Q406">
        <v>33.299999999999997</v>
      </c>
      <c r="R406">
        <v>236.6</v>
      </c>
      <c r="S406">
        <v>1841</v>
      </c>
      <c r="T406">
        <v>27.3</v>
      </c>
      <c r="U406">
        <v>75.319999999999993</v>
      </c>
      <c r="V406">
        <v>0</v>
      </c>
    </row>
    <row r="407" spans="1:22">
      <c r="A407" t="s">
        <v>40</v>
      </c>
      <c r="B407" t="s">
        <v>37</v>
      </c>
      <c r="C407">
        <v>2017</v>
      </c>
      <c r="D407" t="s">
        <v>24</v>
      </c>
      <c r="E407" t="s">
        <v>25</v>
      </c>
      <c r="F407">
        <v>213</v>
      </c>
      <c r="G407">
        <v>365402</v>
      </c>
      <c r="H407">
        <v>243602</v>
      </c>
      <c r="I407">
        <v>609217</v>
      </c>
      <c r="J407">
        <v>0.03</v>
      </c>
      <c r="K407">
        <v>609</v>
      </c>
      <c r="L407">
        <v>8.8000000000000007</v>
      </c>
      <c r="M407">
        <v>200</v>
      </c>
      <c r="N407">
        <v>1.0269999999999999</v>
      </c>
      <c r="O407">
        <v>0.08</v>
      </c>
      <c r="P407">
        <v>1879</v>
      </c>
      <c r="Q407">
        <v>33.700000000000003</v>
      </c>
      <c r="R407">
        <v>247.3</v>
      </c>
      <c r="S407">
        <v>1885</v>
      </c>
      <c r="T407">
        <v>31.7</v>
      </c>
      <c r="U407">
        <v>36.54</v>
      </c>
      <c r="V407">
        <v>0</v>
      </c>
    </row>
    <row r="408" spans="1:22">
      <c r="A408" t="s">
        <v>40</v>
      </c>
      <c r="B408" t="s">
        <v>37</v>
      </c>
      <c r="C408">
        <v>2017</v>
      </c>
      <c r="D408" t="s">
        <v>26</v>
      </c>
      <c r="E408" t="s">
        <v>25</v>
      </c>
      <c r="F408">
        <v>2375</v>
      </c>
      <c r="G408">
        <v>2087996</v>
      </c>
      <c r="H408">
        <v>284727</v>
      </c>
      <c r="I408">
        <v>2375098</v>
      </c>
      <c r="J408">
        <v>0.1</v>
      </c>
      <c r="K408">
        <v>609</v>
      </c>
      <c r="L408">
        <v>8.8000000000000007</v>
      </c>
      <c r="M408">
        <v>200</v>
      </c>
      <c r="N408">
        <v>1.0269999999999999</v>
      </c>
      <c r="O408">
        <v>0.08</v>
      </c>
      <c r="P408">
        <v>1879</v>
      </c>
      <c r="Q408">
        <v>33.700000000000003</v>
      </c>
      <c r="R408">
        <v>247.3</v>
      </c>
      <c r="S408">
        <v>1885</v>
      </c>
      <c r="T408">
        <v>31.7</v>
      </c>
      <c r="U408">
        <v>32.9</v>
      </c>
      <c r="V408">
        <v>0</v>
      </c>
    </row>
    <row r="409" spans="1:22">
      <c r="A409" t="s">
        <v>40</v>
      </c>
      <c r="B409" t="s">
        <v>37</v>
      </c>
      <c r="C409">
        <v>2017</v>
      </c>
      <c r="D409" t="s">
        <v>27</v>
      </c>
      <c r="E409" t="s">
        <v>25</v>
      </c>
      <c r="F409">
        <v>1459</v>
      </c>
      <c r="G409">
        <v>924394</v>
      </c>
      <c r="H409">
        <v>80382</v>
      </c>
      <c r="I409">
        <v>1006235</v>
      </c>
      <c r="J409">
        <v>0.14000000000000001</v>
      </c>
      <c r="K409">
        <v>609</v>
      </c>
      <c r="L409">
        <v>8.8000000000000007</v>
      </c>
      <c r="M409">
        <v>200</v>
      </c>
      <c r="N409">
        <v>1.0269999999999999</v>
      </c>
      <c r="O409">
        <v>0.08</v>
      </c>
      <c r="P409">
        <v>1879</v>
      </c>
      <c r="Q409">
        <v>33.700000000000003</v>
      </c>
      <c r="R409">
        <v>247.3</v>
      </c>
      <c r="S409">
        <v>1885</v>
      </c>
      <c r="T409">
        <v>31.7</v>
      </c>
      <c r="U409">
        <v>33.36</v>
      </c>
      <c r="V409">
        <v>0</v>
      </c>
    </row>
    <row r="410" spans="1:22">
      <c r="A410" t="s">
        <v>40</v>
      </c>
      <c r="B410" t="s">
        <v>37</v>
      </c>
      <c r="C410">
        <v>2018</v>
      </c>
      <c r="D410" t="s">
        <v>24</v>
      </c>
      <c r="E410" t="s">
        <v>25</v>
      </c>
      <c r="F410">
        <v>242</v>
      </c>
      <c r="G410">
        <v>345233</v>
      </c>
      <c r="H410">
        <v>230155</v>
      </c>
      <c r="I410">
        <v>575630</v>
      </c>
      <c r="J410">
        <v>0.04</v>
      </c>
      <c r="K410">
        <v>821</v>
      </c>
      <c r="L410">
        <v>10.199999999999999</v>
      </c>
      <c r="M410">
        <v>247</v>
      </c>
      <c r="N410">
        <v>1.0629999999999999</v>
      </c>
      <c r="O410">
        <v>0.08</v>
      </c>
      <c r="P410">
        <v>2026</v>
      </c>
      <c r="Q410">
        <v>34.1</v>
      </c>
      <c r="R410">
        <v>259.2</v>
      </c>
      <c r="S410">
        <v>1964</v>
      </c>
      <c r="T410">
        <v>32</v>
      </c>
      <c r="U410">
        <v>13.62</v>
      </c>
      <c r="V410">
        <v>0</v>
      </c>
    </row>
    <row r="411" spans="1:22">
      <c r="A411" t="s">
        <v>40</v>
      </c>
      <c r="B411" t="s">
        <v>37</v>
      </c>
      <c r="C411">
        <v>2018</v>
      </c>
      <c r="D411" t="s">
        <v>26</v>
      </c>
      <c r="E411" t="s">
        <v>25</v>
      </c>
      <c r="F411">
        <v>2747</v>
      </c>
      <c r="G411">
        <v>2011743</v>
      </c>
      <c r="H411">
        <v>274329</v>
      </c>
      <c r="I411">
        <v>2288819</v>
      </c>
      <c r="J411">
        <v>0.12</v>
      </c>
      <c r="K411">
        <v>821</v>
      </c>
      <c r="L411">
        <v>10.199999999999999</v>
      </c>
      <c r="M411">
        <v>247</v>
      </c>
      <c r="N411">
        <v>1.0629999999999999</v>
      </c>
      <c r="O411">
        <v>0.08</v>
      </c>
      <c r="P411">
        <v>2026</v>
      </c>
      <c r="Q411">
        <v>34.1</v>
      </c>
      <c r="R411">
        <v>259.2</v>
      </c>
      <c r="S411">
        <v>1964</v>
      </c>
      <c r="T411">
        <v>32</v>
      </c>
      <c r="U411">
        <v>15.66</v>
      </c>
      <c r="V411">
        <v>0</v>
      </c>
    </row>
    <row r="412" spans="1:22">
      <c r="A412" t="s">
        <v>40</v>
      </c>
      <c r="B412" t="s">
        <v>37</v>
      </c>
      <c r="C412">
        <v>2018</v>
      </c>
      <c r="D412" t="s">
        <v>27</v>
      </c>
      <c r="E412" t="s">
        <v>25</v>
      </c>
      <c r="F412">
        <v>1682</v>
      </c>
      <c r="G412">
        <v>887985</v>
      </c>
      <c r="H412">
        <v>77216</v>
      </c>
      <c r="I412">
        <v>966883</v>
      </c>
      <c r="J412">
        <v>0.17</v>
      </c>
      <c r="K412">
        <v>821</v>
      </c>
      <c r="L412">
        <v>10.199999999999999</v>
      </c>
      <c r="M412">
        <v>247</v>
      </c>
      <c r="N412">
        <v>1.0629999999999999</v>
      </c>
      <c r="O412">
        <v>0.08</v>
      </c>
      <c r="P412">
        <v>2026</v>
      </c>
      <c r="Q412">
        <v>34.1</v>
      </c>
      <c r="R412">
        <v>259.2</v>
      </c>
      <c r="S412">
        <v>1964</v>
      </c>
      <c r="T412">
        <v>32</v>
      </c>
      <c r="U412">
        <v>15.28</v>
      </c>
      <c r="V412">
        <v>0</v>
      </c>
    </row>
    <row r="413" spans="1:22">
      <c r="A413" t="s">
        <v>40</v>
      </c>
      <c r="B413" t="s">
        <v>37</v>
      </c>
      <c r="C413">
        <v>2019</v>
      </c>
      <c r="D413" t="s">
        <v>24</v>
      </c>
      <c r="E413" t="s">
        <v>25</v>
      </c>
      <c r="F413">
        <v>322</v>
      </c>
      <c r="G413">
        <v>345277</v>
      </c>
      <c r="H413">
        <v>230184</v>
      </c>
      <c r="I413">
        <v>575783</v>
      </c>
      <c r="J413">
        <v>0.06</v>
      </c>
      <c r="K413">
        <v>1426</v>
      </c>
      <c r="L413">
        <v>13.1</v>
      </c>
      <c r="M413">
        <v>272</v>
      </c>
      <c r="N413">
        <v>1.087</v>
      </c>
      <c r="O413">
        <v>0.08</v>
      </c>
      <c r="P413">
        <v>2090</v>
      </c>
      <c r="Q413">
        <v>34.4</v>
      </c>
      <c r="R413">
        <v>250.1</v>
      </c>
      <c r="S413">
        <v>2001</v>
      </c>
      <c r="T413">
        <v>37.299999999999997</v>
      </c>
      <c r="U413">
        <v>33.06</v>
      </c>
      <c r="V413">
        <v>0</v>
      </c>
    </row>
    <row r="414" spans="1:22">
      <c r="A414" t="s">
        <v>40</v>
      </c>
      <c r="B414" t="s">
        <v>37</v>
      </c>
      <c r="C414">
        <v>2019</v>
      </c>
      <c r="D414" t="s">
        <v>26</v>
      </c>
      <c r="E414" t="s">
        <v>25</v>
      </c>
      <c r="F414">
        <v>3668</v>
      </c>
      <c r="G414">
        <v>2014429</v>
      </c>
      <c r="H414">
        <v>274695</v>
      </c>
      <c r="I414">
        <v>2292792</v>
      </c>
      <c r="J414">
        <v>0.16</v>
      </c>
      <c r="K414">
        <v>1426</v>
      </c>
      <c r="L414">
        <v>13.1</v>
      </c>
      <c r="M414">
        <v>272</v>
      </c>
      <c r="N414">
        <v>1.087</v>
      </c>
      <c r="O414">
        <v>0.08</v>
      </c>
      <c r="P414">
        <v>2090</v>
      </c>
      <c r="Q414">
        <v>34.4</v>
      </c>
      <c r="R414">
        <v>250.1</v>
      </c>
      <c r="S414">
        <v>2001</v>
      </c>
      <c r="T414">
        <v>37.299999999999997</v>
      </c>
      <c r="U414">
        <v>33.53</v>
      </c>
      <c r="V414">
        <v>0</v>
      </c>
    </row>
    <row r="415" spans="1:22">
      <c r="A415" t="s">
        <v>40</v>
      </c>
      <c r="B415" t="s">
        <v>37</v>
      </c>
      <c r="C415">
        <v>2019</v>
      </c>
      <c r="D415" t="s">
        <v>27</v>
      </c>
      <c r="E415" t="s">
        <v>25</v>
      </c>
      <c r="F415">
        <v>2232</v>
      </c>
      <c r="G415">
        <v>882956</v>
      </c>
      <c r="H415">
        <v>76779</v>
      </c>
      <c r="I415">
        <v>961967</v>
      </c>
      <c r="J415">
        <v>0.23</v>
      </c>
      <c r="K415">
        <v>1426</v>
      </c>
      <c r="L415">
        <v>13.1</v>
      </c>
      <c r="M415">
        <v>272</v>
      </c>
      <c r="N415">
        <v>1.087</v>
      </c>
      <c r="O415">
        <v>0.08</v>
      </c>
      <c r="P415">
        <v>2090</v>
      </c>
      <c r="Q415">
        <v>34.4</v>
      </c>
      <c r="R415">
        <v>250.1</v>
      </c>
      <c r="S415">
        <v>2001</v>
      </c>
      <c r="T415">
        <v>37.299999999999997</v>
      </c>
      <c r="U415">
        <v>32.700000000000003</v>
      </c>
      <c r="V415">
        <v>0</v>
      </c>
    </row>
    <row r="416" spans="1:22">
      <c r="A416" t="s">
        <v>40</v>
      </c>
      <c r="B416" t="s">
        <v>37</v>
      </c>
      <c r="C416">
        <v>2020</v>
      </c>
      <c r="D416" t="s">
        <v>24</v>
      </c>
      <c r="E416" t="s">
        <v>25</v>
      </c>
      <c r="F416">
        <v>250</v>
      </c>
      <c r="G416">
        <v>267685</v>
      </c>
      <c r="H416">
        <v>178457</v>
      </c>
      <c r="I416">
        <v>446392</v>
      </c>
      <c r="J416">
        <v>0.06</v>
      </c>
      <c r="K416">
        <v>1987</v>
      </c>
      <c r="L416">
        <v>14.4</v>
      </c>
      <c r="M416">
        <v>320</v>
      </c>
      <c r="N416">
        <v>1.1299999999999999</v>
      </c>
      <c r="O416">
        <v>8.1000000000000003E-2</v>
      </c>
      <c r="P416">
        <v>2215</v>
      </c>
      <c r="Q416">
        <v>34.9</v>
      </c>
      <c r="R416">
        <v>250.7</v>
      </c>
      <c r="S416">
        <v>2139</v>
      </c>
      <c r="T416">
        <v>40.9</v>
      </c>
      <c r="U416">
        <v>-22.36</v>
      </c>
      <c r="V416">
        <v>0</v>
      </c>
    </row>
    <row r="417" spans="1:22">
      <c r="A417" t="s">
        <v>40</v>
      </c>
      <c r="B417" t="s">
        <v>37</v>
      </c>
      <c r="C417">
        <v>2020</v>
      </c>
      <c r="D417" t="s">
        <v>26</v>
      </c>
      <c r="E417" t="s">
        <v>25</v>
      </c>
      <c r="F417">
        <v>2876</v>
      </c>
      <c r="G417">
        <v>1579281</v>
      </c>
      <c r="H417">
        <v>215357</v>
      </c>
      <c r="I417">
        <v>1797514</v>
      </c>
      <c r="J417">
        <v>0.16</v>
      </c>
      <c r="K417">
        <v>1987</v>
      </c>
      <c r="L417">
        <v>14.4</v>
      </c>
      <c r="M417">
        <v>320</v>
      </c>
      <c r="N417">
        <v>1.1299999999999999</v>
      </c>
      <c r="O417">
        <v>8.1000000000000003E-2</v>
      </c>
      <c r="P417">
        <v>2215</v>
      </c>
      <c r="Q417">
        <v>34.9</v>
      </c>
      <c r="R417">
        <v>250.7</v>
      </c>
      <c r="S417">
        <v>2139</v>
      </c>
      <c r="T417">
        <v>40.9</v>
      </c>
      <c r="U417">
        <v>-21.59</v>
      </c>
      <c r="V417">
        <v>0</v>
      </c>
    </row>
    <row r="418" spans="1:22">
      <c r="A418" t="s">
        <v>40</v>
      </c>
      <c r="B418" t="s">
        <v>37</v>
      </c>
      <c r="C418">
        <v>2020</v>
      </c>
      <c r="D418" t="s">
        <v>27</v>
      </c>
      <c r="E418" t="s">
        <v>25</v>
      </c>
      <c r="F418">
        <v>1739</v>
      </c>
      <c r="G418">
        <v>688019</v>
      </c>
      <c r="H418">
        <v>59828</v>
      </c>
      <c r="I418">
        <v>749586</v>
      </c>
      <c r="J418">
        <v>0.23</v>
      </c>
      <c r="K418">
        <v>1987</v>
      </c>
      <c r="L418">
        <v>14.4</v>
      </c>
      <c r="M418">
        <v>320</v>
      </c>
      <c r="N418">
        <v>1.1299999999999999</v>
      </c>
      <c r="O418">
        <v>8.1000000000000003E-2</v>
      </c>
      <c r="P418">
        <v>2215</v>
      </c>
      <c r="Q418">
        <v>34.9</v>
      </c>
      <c r="R418">
        <v>250.7</v>
      </c>
      <c r="S418">
        <v>2139</v>
      </c>
      <c r="T418">
        <v>40.9</v>
      </c>
      <c r="U418">
        <v>-22.09</v>
      </c>
      <c r="V418">
        <v>0</v>
      </c>
    </row>
    <row r="419" spans="1:22">
      <c r="A419" t="s">
        <v>40</v>
      </c>
      <c r="B419" t="s">
        <v>37</v>
      </c>
      <c r="C419">
        <v>2021</v>
      </c>
      <c r="D419" t="s">
        <v>24</v>
      </c>
      <c r="E419" t="s">
        <v>25</v>
      </c>
      <c r="F419">
        <v>763</v>
      </c>
      <c r="G419">
        <v>334820</v>
      </c>
      <c r="H419">
        <v>223214</v>
      </c>
      <c r="I419">
        <v>558797</v>
      </c>
      <c r="J419">
        <v>0.14000000000000001</v>
      </c>
      <c r="K419">
        <v>2820</v>
      </c>
      <c r="L419">
        <v>17.100000000000001</v>
      </c>
      <c r="M419">
        <v>339</v>
      </c>
      <c r="N419">
        <v>1.1930000000000001</v>
      </c>
      <c r="O419">
        <v>8.1000000000000003E-2</v>
      </c>
      <c r="P419">
        <v>2292</v>
      </c>
      <c r="Q419">
        <v>35.200000000000003</v>
      </c>
      <c r="R419">
        <v>253.2</v>
      </c>
      <c r="S419">
        <v>2376</v>
      </c>
      <c r="T419">
        <v>43.2</v>
      </c>
      <c r="U419">
        <v>205.2</v>
      </c>
      <c r="V419">
        <v>0</v>
      </c>
    </row>
    <row r="420" spans="1:22">
      <c r="A420" t="s">
        <v>40</v>
      </c>
      <c r="B420" t="s">
        <v>37</v>
      </c>
      <c r="C420">
        <v>2021</v>
      </c>
      <c r="D420" t="s">
        <v>26</v>
      </c>
      <c r="E420" t="s">
        <v>25</v>
      </c>
      <c r="F420">
        <v>8716</v>
      </c>
      <c r="G420">
        <v>1959067</v>
      </c>
      <c r="H420">
        <v>267145</v>
      </c>
      <c r="I420">
        <v>2234928</v>
      </c>
      <c r="J420">
        <v>0.39</v>
      </c>
      <c r="K420">
        <v>2820</v>
      </c>
      <c r="L420">
        <v>17.100000000000001</v>
      </c>
      <c r="M420">
        <v>339</v>
      </c>
      <c r="N420">
        <v>1.1930000000000001</v>
      </c>
      <c r="O420">
        <v>8.1000000000000003E-2</v>
      </c>
      <c r="P420">
        <v>2292</v>
      </c>
      <c r="Q420">
        <v>35.200000000000003</v>
      </c>
      <c r="R420">
        <v>253.2</v>
      </c>
      <c r="S420">
        <v>2376</v>
      </c>
      <c r="T420">
        <v>43.2</v>
      </c>
      <c r="U420">
        <v>203.06</v>
      </c>
      <c r="V420">
        <v>0</v>
      </c>
    </row>
    <row r="421" spans="1:22">
      <c r="A421" t="s">
        <v>40</v>
      </c>
      <c r="B421" t="s">
        <v>37</v>
      </c>
      <c r="C421">
        <v>2021</v>
      </c>
      <c r="D421" t="s">
        <v>27</v>
      </c>
      <c r="E421" t="s">
        <v>25</v>
      </c>
      <c r="F421">
        <v>5310</v>
      </c>
      <c r="G421">
        <v>858953</v>
      </c>
      <c r="H421">
        <v>74692</v>
      </c>
      <c r="I421">
        <v>938955</v>
      </c>
      <c r="J421">
        <v>0.56999999999999995</v>
      </c>
      <c r="K421">
        <v>2820</v>
      </c>
      <c r="L421">
        <v>17.100000000000001</v>
      </c>
      <c r="M421">
        <v>339</v>
      </c>
      <c r="N421">
        <v>1.1930000000000001</v>
      </c>
      <c r="O421">
        <v>8.1000000000000003E-2</v>
      </c>
      <c r="P421">
        <v>2292</v>
      </c>
      <c r="Q421">
        <v>35.200000000000003</v>
      </c>
      <c r="R421">
        <v>253.2</v>
      </c>
      <c r="S421">
        <v>2376</v>
      </c>
      <c r="T421">
        <v>43.2</v>
      </c>
      <c r="U421">
        <v>205.35</v>
      </c>
      <c r="V421">
        <v>0</v>
      </c>
    </row>
    <row r="422" spans="1:22">
      <c r="A422" t="s">
        <v>40</v>
      </c>
      <c r="B422" t="s">
        <v>37</v>
      </c>
      <c r="C422">
        <v>2022</v>
      </c>
      <c r="D422" t="s">
        <v>24</v>
      </c>
      <c r="E422" t="s">
        <v>25</v>
      </c>
      <c r="F422">
        <v>2539</v>
      </c>
      <c r="G422">
        <v>429503</v>
      </c>
      <c r="H422">
        <v>286335</v>
      </c>
      <c r="I422">
        <v>718377</v>
      </c>
      <c r="J422">
        <v>0.35</v>
      </c>
      <c r="K422">
        <v>6618</v>
      </c>
      <c r="L422">
        <v>20.100000000000001</v>
      </c>
      <c r="M422">
        <v>362</v>
      </c>
      <c r="N422">
        <v>1.2270000000000001</v>
      </c>
      <c r="O422">
        <v>8.5000000000000006E-2</v>
      </c>
      <c r="P422">
        <v>2394</v>
      </c>
      <c r="Q422">
        <v>35.6</v>
      </c>
      <c r="R422">
        <v>272.7</v>
      </c>
      <c r="S422">
        <v>2486</v>
      </c>
      <c r="T422">
        <v>47.4</v>
      </c>
      <c r="U422">
        <v>232.77</v>
      </c>
      <c r="V422">
        <v>0</v>
      </c>
    </row>
    <row r="423" spans="1:22">
      <c r="A423" t="s">
        <v>40</v>
      </c>
      <c r="B423" t="s">
        <v>37</v>
      </c>
      <c r="C423">
        <v>2022</v>
      </c>
      <c r="D423" t="s">
        <v>26</v>
      </c>
      <c r="E423" t="s">
        <v>25</v>
      </c>
      <c r="F423">
        <v>29722</v>
      </c>
      <c r="G423">
        <v>2563455</v>
      </c>
      <c r="H423">
        <v>349562</v>
      </c>
      <c r="I423">
        <v>2942739</v>
      </c>
      <c r="J423">
        <v>1.01</v>
      </c>
      <c r="K423">
        <v>6618</v>
      </c>
      <c r="L423">
        <v>20.100000000000001</v>
      </c>
      <c r="M423">
        <v>362</v>
      </c>
      <c r="N423">
        <v>1.2270000000000001</v>
      </c>
      <c r="O423">
        <v>8.5000000000000006E-2</v>
      </c>
      <c r="P423">
        <v>2394</v>
      </c>
      <c r="Q423">
        <v>35.6</v>
      </c>
      <c r="R423">
        <v>272.7</v>
      </c>
      <c r="S423">
        <v>2486</v>
      </c>
      <c r="T423">
        <v>47.4</v>
      </c>
      <c r="U423">
        <v>241.01</v>
      </c>
      <c r="V423">
        <v>0</v>
      </c>
    </row>
    <row r="424" spans="1:22">
      <c r="A424" t="s">
        <v>40</v>
      </c>
      <c r="B424" t="s">
        <v>37</v>
      </c>
      <c r="C424">
        <v>2022</v>
      </c>
      <c r="D424" t="s">
        <v>27</v>
      </c>
      <c r="E424" t="s">
        <v>25</v>
      </c>
      <c r="F424">
        <v>17745</v>
      </c>
      <c r="G424">
        <v>1098416</v>
      </c>
      <c r="H424">
        <v>95514</v>
      </c>
      <c r="I424">
        <v>1211675</v>
      </c>
      <c r="J424">
        <v>1.46</v>
      </c>
      <c r="K424">
        <v>6618</v>
      </c>
      <c r="L424">
        <v>20.100000000000001</v>
      </c>
      <c r="M424">
        <v>362</v>
      </c>
      <c r="N424">
        <v>1.2270000000000001</v>
      </c>
      <c r="O424">
        <v>8.5000000000000006E-2</v>
      </c>
      <c r="P424">
        <v>2394</v>
      </c>
      <c r="Q424">
        <v>35.6</v>
      </c>
      <c r="R424">
        <v>272.7</v>
      </c>
      <c r="S424">
        <v>2486</v>
      </c>
      <c r="T424">
        <v>47.4</v>
      </c>
      <c r="U424">
        <v>234.18</v>
      </c>
      <c r="V424">
        <v>0</v>
      </c>
    </row>
    <row r="425" spans="1:22">
      <c r="A425" t="s">
        <v>40</v>
      </c>
      <c r="B425" t="s">
        <v>37</v>
      </c>
      <c r="C425">
        <v>2023</v>
      </c>
      <c r="D425" t="s">
        <v>24</v>
      </c>
      <c r="E425" t="s">
        <v>25</v>
      </c>
      <c r="F425">
        <v>4196</v>
      </c>
      <c r="G425">
        <v>449851</v>
      </c>
      <c r="H425">
        <v>299901</v>
      </c>
      <c r="I425">
        <v>753948</v>
      </c>
      <c r="J425">
        <v>0.56000000000000005</v>
      </c>
      <c r="K425">
        <v>12051</v>
      </c>
      <c r="L425">
        <v>23</v>
      </c>
      <c r="M425">
        <v>392</v>
      </c>
      <c r="N425">
        <v>1.2729999999999999</v>
      </c>
      <c r="O425">
        <v>8.7999999999999995E-2</v>
      </c>
      <c r="P425">
        <v>2587</v>
      </c>
      <c r="Q425">
        <v>36.1</v>
      </c>
      <c r="R425">
        <v>288.8</v>
      </c>
      <c r="S425">
        <v>2741</v>
      </c>
      <c r="T425">
        <v>51.8</v>
      </c>
      <c r="U425">
        <v>65.260000000000005</v>
      </c>
      <c r="V425">
        <v>0</v>
      </c>
    </row>
    <row r="426" spans="1:22">
      <c r="A426" t="s">
        <v>40</v>
      </c>
      <c r="B426" t="s">
        <v>37</v>
      </c>
      <c r="C426">
        <v>2023</v>
      </c>
      <c r="D426" t="s">
        <v>26</v>
      </c>
      <c r="E426" t="s">
        <v>25</v>
      </c>
      <c r="F426">
        <v>48242</v>
      </c>
      <c r="G426">
        <v>2627529</v>
      </c>
      <c r="H426">
        <v>358299</v>
      </c>
      <c r="I426">
        <v>3034070</v>
      </c>
      <c r="J426">
        <v>1.59</v>
      </c>
      <c r="K426">
        <v>12051</v>
      </c>
      <c r="L426">
        <v>23</v>
      </c>
      <c r="M426">
        <v>392</v>
      </c>
      <c r="N426">
        <v>1.2729999999999999</v>
      </c>
      <c r="O426">
        <v>8.7999999999999995E-2</v>
      </c>
      <c r="P426">
        <v>2587</v>
      </c>
      <c r="Q426">
        <v>36.1</v>
      </c>
      <c r="R426">
        <v>288.8</v>
      </c>
      <c r="S426">
        <v>2741</v>
      </c>
      <c r="T426">
        <v>51.8</v>
      </c>
      <c r="U426">
        <v>62.31</v>
      </c>
      <c r="V426">
        <v>0</v>
      </c>
    </row>
    <row r="427" spans="1:22">
      <c r="A427" t="s">
        <v>40</v>
      </c>
      <c r="B427" t="s">
        <v>37</v>
      </c>
      <c r="C427">
        <v>2023</v>
      </c>
      <c r="D427" t="s">
        <v>27</v>
      </c>
      <c r="E427" t="s">
        <v>25</v>
      </c>
      <c r="F427">
        <v>28669</v>
      </c>
      <c r="G427">
        <v>1117649</v>
      </c>
      <c r="H427">
        <v>97187</v>
      </c>
      <c r="I427">
        <v>1243505</v>
      </c>
      <c r="J427">
        <v>2.31</v>
      </c>
      <c r="K427">
        <v>12051</v>
      </c>
      <c r="L427">
        <v>23</v>
      </c>
      <c r="M427">
        <v>392</v>
      </c>
      <c r="N427">
        <v>1.2729999999999999</v>
      </c>
      <c r="O427">
        <v>8.7999999999999995E-2</v>
      </c>
      <c r="P427">
        <v>2587</v>
      </c>
      <c r="Q427">
        <v>36.1</v>
      </c>
      <c r="R427">
        <v>288.8</v>
      </c>
      <c r="S427">
        <v>2741</v>
      </c>
      <c r="T427">
        <v>51.8</v>
      </c>
      <c r="U427">
        <v>61.56</v>
      </c>
      <c r="V427">
        <v>0</v>
      </c>
    </row>
    <row r="428" spans="1:22">
      <c r="A428" t="s">
        <v>40</v>
      </c>
      <c r="B428" t="s">
        <v>37</v>
      </c>
      <c r="C428">
        <v>2024</v>
      </c>
      <c r="D428" t="s">
        <v>24</v>
      </c>
      <c r="E428" t="s">
        <v>25</v>
      </c>
      <c r="F428">
        <v>6134</v>
      </c>
      <c r="G428">
        <v>487714</v>
      </c>
      <c r="H428">
        <v>325142</v>
      </c>
      <c r="I428">
        <v>818990</v>
      </c>
      <c r="J428">
        <v>0.75</v>
      </c>
      <c r="K428">
        <v>21023</v>
      </c>
      <c r="L428">
        <v>29</v>
      </c>
      <c r="M428">
        <v>415</v>
      </c>
      <c r="N428">
        <v>1.2529999999999999</v>
      </c>
      <c r="O428">
        <v>0.09</v>
      </c>
      <c r="P428">
        <v>2750</v>
      </c>
      <c r="Q428">
        <v>36.1</v>
      </c>
      <c r="R428">
        <v>306.2</v>
      </c>
      <c r="S428">
        <v>3015</v>
      </c>
      <c r="T428">
        <v>52.9</v>
      </c>
      <c r="U428">
        <v>46.19</v>
      </c>
      <c r="V428">
        <v>0</v>
      </c>
    </row>
    <row r="429" spans="1:22">
      <c r="A429" t="s">
        <v>40</v>
      </c>
      <c r="B429" t="s">
        <v>37</v>
      </c>
      <c r="C429">
        <v>2024</v>
      </c>
      <c r="D429" t="s">
        <v>26</v>
      </c>
      <c r="E429" t="s">
        <v>25</v>
      </c>
      <c r="F429">
        <v>68707</v>
      </c>
      <c r="G429">
        <v>2764885</v>
      </c>
      <c r="H429">
        <v>377030</v>
      </c>
      <c r="I429">
        <v>3210622</v>
      </c>
      <c r="J429">
        <v>2.14</v>
      </c>
      <c r="K429">
        <v>21023</v>
      </c>
      <c r="L429">
        <v>29</v>
      </c>
      <c r="M429">
        <v>415</v>
      </c>
      <c r="N429">
        <v>1.2529999999999999</v>
      </c>
      <c r="O429">
        <v>0.09</v>
      </c>
      <c r="P429">
        <v>2750</v>
      </c>
      <c r="Q429">
        <v>36.1</v>
      </c>
      <c r="R429">
        <v>306.2</v>
      </c>
      <c r="S429">
        <v>3015</v>
      </c>
      <c r="T429">
        <v>52.9</v>
      </c>
      <c r="U429">
        <v>42.42</v>
      </c>
      <c r="V429">
        <v>0</v>
      </c>
    </row>
    <row r="430" spans="1:22">
      <c r="A430" t="s">
        <v>40</v>
      </c>
      <c r="B430" t="s">
        <v>37</v>
      </c>
      <c r="C430">
        <v>2024</v>
      </c>
      <c r="D430" t="s">
        <v>27</v>
      </c>
      <c r="E430" t="s">
        <v>25</v>
      </c>
      <c r="F430">
        <v>41665</v>
      </c>
      <c r="G430">
        <v>1196976</v>
      </c>
      <c r="H430">
        <v>104085</v>
      </c>
      <c r="I430">
        <v>1342726</v>
      </c>
      <c r="J430">
        <v>3.1</v>
      </c>
      <c r="K430">
        <v>21023</v>
      </c>
      <c r="L430">
        <v>29</v>
      </c>
      <c r="M430">
        <v>415</v>
      </c>
      <c r="N430">
        <v>1.2529999999999999</v>
      </c>
      <c r="O430">
        <v>0.09</v>
      </c>
      <c r="P430">
        <v>2750</v>
      </c>
      <c r="Q430">
        <v>36.1</v>
      </c>
      <c r="R430">
        <v>306.2</v>
      </c>
      <c r="S430">
        <v>3015</v>
      </c>
      <c r="T430">
        <v>52.9</v>
      </c>
      <c r="U430">
        <v>45.33</v>
      </c>
      <c r="V430">
        <v>0</v>
      </c>
    </row>
    <row r="431" spans="1:22">
      <c r="A431" t="s">
        <v>40</v>
      </c>
      <c r="B431" t="s">
        <v>37</v>
      </c>
      <c r="C431">
        <v>2025</v>
      </c>
      <c r="D431" t="s">
        <v>24</v>
      </c>
      <c r="E431" t="s">
        <v>25</v>
      </c>
      <c r="F431">
        <v>9164</v>
      </c>
      <c r="G431">
        <v>486962</v>
      </c>
      <c r="H431">
        <v>324642</v>
      </c>
      <c r="I431">
        <v>820768</v>
      </c>
      <c r="J431">
        <v>1.1200000000000001</v>
      </c>
      <c r="K431">
        <v>34475</v>
      </c>
      <c r="L431">
        <v>31.1</v>
      </c>
      <c r="M431">
        <v>436</v>
      </c>
      <c r="N431">
        <v>1.24</v>
      </c>
      <c r="O431">
        <v>9.0999999999999998E-2</v>
      </c>
      <c r="P431">
        <v>2934</v>
      </c>
      <c r="Q431">
        <v>36.5</v>
      </c>
      <c r="R431">
        <v>329</v>
      </c>
      <c r="S431">
        <v>3018</v>
      </c>
      <c r="T431">
        <v>58.3</v>
      </c>
      <c r="U431">
        <v>49.4</v>
      </c>
      <c r="V431">
        <v>0</v>
      </c>
    </row>
    <row r="432" spans="1:22">
      <c r="A432" t="s">
        <v>40</v>
      </c>
      <c r="B432" t="s">
        <v>37</v>
      </c>
      <c r="C432">
        <v>2025</v>
      </c>
      <c r="D432" t="s">
        <v>26</v>
      </c>
      <c r="E432" t="s">
        <v>25</v>
      </c>
      <c r="F432">
        <v>106863</v>
      </c>
      <c r="G432">
        <v>2853916</v>
      </c>
      <c r="H432">
        <v>389170</v>
      </c>
      <c r="I432">
        <v>3349949</v>
      </c>
      <c r="J432">
        <v>3.19</v>
      </c>
      <c r="K432">
        <v>34475</v>
      </c>
      <c r="L432">
        <v>31.1</v>
      </c>
      <c r="M432">
        <v>436</v>
      </c>
      <c r="N432">
        <v>1.24</v>
      </c>
      <c r="O432">
        <v>9.0999999999999998E-2</v>
      </c>
      <c r="P432">
        <v>2934</v>
      </c>
      <c r="Q432">
        <v>36.5</v>
      </c>
      <c r="R432">
        <v>329</v>
      </c>
      <c r="S432">
        <v>3018</v>
      </c>
      <c r="T432">
        <v>58.3</v>
      </c>
      <c r="U432">
        <v>55.53</v>
      </c>
      <c r="V432">
        <v>0</v>
      </c>
    </row>
    <row r="433" spans="1:22">
      <c r="A433" t="s">
        <v>40</v>
      </c>
      <c r="B433" t="s">
        <v>37</v>
      </c>
      <c r="C433">
        <v>2025</v>
      </c>
      <c r="D433" t="s">
        <v>27</v>
      </c>
      <c r="E433" t="s">
        <v>25</v>
      </c>
      <c r="F433">
        <v>65242</v>
      </c>
      <c r="G433">
        <v>1237618</v>
      </c>
      <c r="H433">
        <v>107619</v>
      </c>
      <c r="I433">
        <v>1410479</v>
      </c>
      <c r="J433">
        <v>4.63</v>
      </c>
      <c r="K433">
        <v>34475</v>
      </c>
      <c r="L433">
        <v>31.1</v>
      </c>
      <c r="M433">
        <v>436</v>
      </c>
      <c r="N433">
        <v>1.24</v>
      </c>
      <c r="O433">
        <v>9.0999999999999998E-2</v>
      </c>
      <c r="P433">
        <v>2934</v>
      </c>
      <c r="Q433">
        <v>36.5</v>
      </c>
      <c r="R433">
        <v>329</v>
      </c>
      <c r="S433">
        <v>3018</v>
      </c>
      <c r="T433">
        <v>58.3</v>
      </c>
      <c r="U433">
        <v>56.59</v>
      </c>
      <c r="V433">
        <v>0</v>
      </c>
    </row>
    <row r="434" spans="1:22">
      <c r="A434" t="s">
        <v>41</v>
      </c>
      <c r="B434" t="s">
        <v>37</v>
      </c>
      <c r="C434">
        <v>2010</v>
      </c>
      <c r="D434" t="s">
        <v>24</v>
      </c>
      <c r="E434" t="s">
        <v>25</v>
      </c>
      <c r="F434">
        <v>5</v>
      </c>
      <c r="G434">
        <v>69429</v>
      </c>
      <c r="H434">
        <v>46290</v>
      </c>
      <c r="I434">
        <v>115724</v>
      </c>
      <c r="J434">
        <v>0</v>
      </c>
      <c r="K434">
        <v>0</v>
      </c>
      <c r="L434">
        <v>0</v>
      </c>
      <c r="M434">
        <v>108</v>
      </c>
      <c r="N434">
        <v>0.4829</v>
      </c>
      <c r="O434">
        <v>6.6989999999999994E-2</v>
      </c>
      <c r="P434">
        <v>3118</v>
      </c>
      <c r="Q434">
        <v>49.9</v>
      </c>
      <c r="R434">
        <v>108.3</v>
      </c>
      <c r="S434">
        <v>0</v>
      </c>
      <c r="T434">
        <v>19.484000000000002</v>
      </c>
      <c r="U434">
        <v>0</v>
      </c>
      <c r="V434">
        <v>0</v>
      </c>
    </row>
    <row r="435" spans="1:22">
      <c r="A435" t="s">
        <v>41</v>
      </c>
      <c r="B435" t="s">
        <v>37</v>
      </c>
      <c r="C435">
        <v>2010</v>
      </c>
      <c r="D435" t="s">
        <v>26</v>
      </c>
      <c r="E435" t="s">
        <v>25</v>
      </c>
      <c r="F435">
        <v>15</v>
      </c>
      <c r="G435">
        <v>405830</v>
      </c>
      <c r="H435">
        <v>55343</v>
      </c>
      <c r="I435">
        <v>461188</v>
      </c>
      <c r="J435">
        <v>0</v>
      </c>
      <c r="K435">
        <v>0</v>
      </c>
      <c r="L435">
        <v>0</v>
      </c>
      <c r="M435">
        <v>108</v>
      </c>
      <c r="N435">
        <v>0.4829</v>
      </c>
      <c r="O435">
        <v>6.6989999999999994E-2</v>
      </c>
      <c r="P435">
        <v>3118</v>
      </c>
      <c r="Q435">
        <v>49.9</v>
      </c>
      <c r="R435">
        <v>108.3</v>
      </c>
      <c r="S435">
        <v>0</v>
      </c>
      <c r="T435">
        <v>19.484000000000002</v>
      </c>
      <c r="U435">
        <v>0</v>
      </c>
      <c r="V435">
        <v>0</v>
      </c>
    </row>
    <row r="436" spans="1:22">
      <c r="A436" t="s">
        <v>41</v>
      </c>
      <c r="B436" t="s">
        <v>37</v>
      </c>
      <c r="C436">
        <v>2010</v>
      </c>
      <c r="D436" t="s">
        <v>27</v>
      </c>
      <c r="E436" t="s">
        <v>25</v>
      </c>
      <c r="F436">
        <v>10</v>
      </c>
      <c r="G436">
        <v>172832</v>
      </c>
      <c r="H436">
        <v>15030</v>
      </c>
      <c r="I436">
        <v>187872</v>
      </c>
      <c r="J436">
        <v>0.01</v>
      </c>
      <c r="K436">
        <v>0</v>
      </c>
      <c r="L436">
        <v>0</v>
      </c>
      <c r="M436">
        <v>108</v>
      </c>
      <c r="N436">
        <v>0.4829</v>
      </c>
      <c r="O436">
        <v>6.6989999999999994E-2</v>
      </c>
      <c r="P436">
        <v>3118</v>
      </c>
      <c r="Q436">
        <v>49.9</v>
      </c>
      <c r="R436">
        <v>108.3</v>
      </c>
      <c r="S436">
        <v>0</v>
      </c>
      <c r="T436">
        <v>19.484000000000002</v>
      </c>
      <c r="U436">
        <v>0</v>
      </c>
      <c r="V436">
        <v>0</v>
      </c>
    </row>
    <row r="437" spans="1:22">
      <c r="A437" t="s">
        <v>41</v>
      </c>
      <c r="B437" t="s">
        <v>37</v>
      </c>
      <c r="C437">
        <v>2011</v>
      </c>
      <c r="D437" t="s">
        <v>24</v>
      </c>
      <c r="E437" t="s">
        <v>25</v>
      </c>
      <c r="F437">
        <v>5</v>
      </c>
      <c r="G437">
        <v>85896</v>
      </c>
      <c r="H437">
        <v>57267</v>
      </c>
      <c r="I437">
        <v>143168</v>
      </c>
      <c r="J437">
        <v>0</v>
      </c>
      <c r="K437">
        <v>6</v>
      </c>
      <c r="L437">
        <v>1</v>
      </c>
      <c r="M437">
        <v>115</v>
      </c>
      <c r="N437">
        <v>0.4829</v>
      </c>
      <c r="O437">
        <v>6.6989999999999994E-2</v>
      </c>
      <c r="P437">
        <v>3145</v>
      </c>
      <c r="Q437">
        <v>50.6</v>
      </c>
      <c r="R437">
        <v>108.6</v>
      </c>
      <c r="S437">
        <v>115</v>
      </c>
      <c r="T437">
        <v>19.484000000000002</v>
      </c>
      <c r="U437">
        <v>0</v>
      </c>
      <c r="V437">
        <v>0</v>
      </c>
    </row>
    <row r="438" spans="1:22">
      <c r="A438" t="s">
        <v>41</v>
      </c>
      <c r="B438" t="s">
        <v>37</v>
      </c>
      <c r="C438">
        <v>2011</v>
      </c>
      <c r="D438" t="s">
        <v>26</v>
      </c>
      <c r="E438" t="s">
        <v>25</v>
      </c>
      <c r="F438">
        <v>15</v>
      </c>
      <c r="G438">
        <v>490700</v>
      </c>
      <c r="H438">
        <v>66916</v>
      </c>
      <c r="I438">
        <v>557631</v>
      </c>
      <c r="J438">
        <v>0</v>
      </c>
      <c r="K438">
        <v>6</v>
      </c>
      <c r="L438">
        <v>1</v>
      </c>
      <c r="M438">
        <v>115</v>
      </c>
      <c r="N438">
        <v>0.4829</v>
      </c>
      <c r="O438">
        <v>6.6989999999999994E-2</v>
      </c>
      <c r="P438">
        <v>3145</v>
      </c>
      <c r="Q438">
        <v>50.6</v>
      </c>
      <c r="R438">
        <v>108.6</v>
      </c>
      <c r="S438">
        <v>115</v>
      </c>
      <c r="T438">
        <v>19.484000000000002</v>
      </c>
      <c r="U438">
        <v>0</v>
      </c>
      <c r="V438">
        <v>0</v>
      </c>
    </row>
    <row r="439" spans="1:22">
      <c r="A439" t="s">
        <v>41</v>
      </c>
      <c r="B439" t="s">
        <v>37</v>
      </c>
      <c r="C439">
        <v>2011</v>
      </c>
      <c r="D439" t="s">
        <v>27</v>
      </c>
      <c r="E439" t="s">
        <v>25</v>
      </c>
      <c r="F439">
        <v>10</v>
      </c>
      <c r="G439">
        <v>215999</v>
      </c>
      <c r="H439">
        <v>18783</v>
      </c>
      <c r="I439">
        <v>234792</v>
      </c>
      <c r="J439">
        <v>0</v>
      </c>
      <c r="K439">
        <v>6</v>
      </c>
      <c r="L439">
        <v>1</v>
      </c>
      <c r="M439">
        <v>115</v>
      </c>
      <c r="N439">
        <v>0.4829</v>
      </c>
      <c r="O439">
        <v>6.6989999999999994E-2</v>
      </c>
      <c r="P439">
        <v>3145</v>
      </c>
      <c r="Q439">
        <v>50.6</v>
      </c>
      <c r="R439">
        <v>108.6</v>
      </c>
      <c r="S439">
        <v>115</v>
      </c>
      <c r="T439">
        <v>19.484000000000002</v>
      </c>
      <c r="U439">
        <v>0</v>
      </c>
      <c r="V439">
        <v>0</v>
      </c>
    </row>
    <row r="440" spans="1:22">
      <c r="A440" t="s">
        <v>41</v>
      </c>
      <c r="B440" t="s">
        <v>37</v>
      </c>
      <c r="C440">
        <v>2012</v>
      </c>
      <c r="D440" t="s">
        <v>24</v>
      </c>
      <c r="E440" t="s">
        <v>25</v>
      </c>
      <c r="F440">
        <v>5</v>
      </c>
      <c r="G440">
        <v>97296</v>
      </c>
      <c r="H440">
        <v>64868</v>
      </c>
      <c r="I440">
        <v>162169</v>
      </c>
      <c r="J440">
        <v>0</v>
      </c>
      <c r="K440">
        <v>12</v>
      </c>
      <c r="L440">
        <v>2</v>
      </c>
      <c r="M440">
        <v>129</v>
      </c>
      <c r="N440">
        <v>0.4829</v>
      </c>
      <c r="O440">
        <v>6.6989999999999994E-2</v>
      </c>
      <c r="P440">
        <v>3110</v>
      </c>
      <c r="Q440">
        <v>51.4</v>
      </c>
      <c r="R440">
        <v>111.9</v>
      </c>
      <c r="S440">
        <v>234</v>
      </c>
      <c r="T440">
        <v>19.484000000000002</v>
      </c>
      <c r="U440">
        <v>0</v>
      </c>
      <c r="V440">
        <v>0</v>
      </c>
    </row>
    <row r="441" spans="1:22">
      <c r="A441" t="s">
        <v>41</v>
      </c>
      <c r="B441" t="s">
        <v>37</v>
      </c>
      <c r="C441">
        <v>2012</v>
      </c>
      <c r="D441" t="s">
        <v>26</v>
      </c>
      <c r="E441" t="s">
        <v>25</v>
      </c>
      <c r="F441">
        <v>15</v>
      </c>
      <c r="G441">
        <v>577142</v>
      </c>
      <c r="H441">
        <v>78703</v>
      </c>
      <c r="I441">
        <v>655860</v>
      </c>
      <c r="J441">
        <v>0</v>
      </c>
      <c r="K441">
        <v>12</v>
      </c>
      <c r="L441">
        <v>2</v>
      </c>
      <c r="M441">
        <v>129</v>
      </c>
      <c r="N441">
        <v>0.4829</v>
      </c>
      <c r="O441">
        <v>6.6989999999999994E-2</v>
      </c>
      <c r="P441">
        <v>3110</v>
      </c>
      <c r="Q441">
        <v>51.4</v>
      </c>
      <c r="R441">
        <v>111.9</v>
      </c>
      <c r="S441">
        <v>234</v>
      </c>
      <c r="T441">
        <v>19.484000000000002</v>
      </c>
      <c r="U441">
        <v>0</v>
      </c>
      <c r="V441">
        <v>0</v>
      </c>
    </row>
    <row r="442" spans="1:22">
      <c r="A442" t="s">
        <v>41</v>
      </c>
      <c r="B442" t="s">
        <v>37</v>
      </c>
      <c r="C442">
        <v>2012</v>
      </c>
      <c r="D442" t="s">
        <v>27</v>
      </c>
      <c r="E442" t="s">
        <v>25</v>
      </c>
      <c r="F442">
        <v>10</v>
      </c>
      <c r="G442">
        <v>249628</v>
      </c>
      <c r="H442">
        <v>21708</v>
      </c>
      <c r="I442">
        <v>271346</v>
      </c>
      <c r="J442">
        <v>0</v>
      </c>
      <c r="K442">
        <v>12</v>
      </c>
      <c r="L442">
        <v>2</v>
      </c>
      <c r="M442">
        <v>129</v>
      </c>
      <c r="N442">
        <v>0.4829</v>
      </c>
      <c r="O442">
        <v>6.6989999999999994E-2</v>
      </c>
      <c r="P442">
        <v>3110</v>
      </c>
      <c r="Q442">
        <v>51.4</v>
      </c>
      <c r="R442">
        <v>111.9</v>
      </c>
      <c r="S442">
        <v>234</v>
      </c>
      <c r="T442">
        <v>19.484000000000002</v>
      </c>
      <c r="U442">
        <v>0</v>
      </c>
      <c r="V442">
        <v>0</v>
      </c>
    </row>
    <row r="443" spans="1:22">
      <c r="A443" t="s">
        <v>41</v>
      </c>
      <c r="B443" t="s">
        <v>37</v>
      </c>
      <c r="C443">
        <v>2013</v>
      </c>
      <c r="D443" t="s">
        <v>24</v>
      </c>
      <c r="E443" t="s">
        <v>25</v>
      </c>
      <c r="F443">
        <v>5</v>
      </c>
      <c r="G443">
        <v>111360</v>
      </c>
      <c r="H443">
        <v>74244</v>
      </c>
      <c r="I443">
        <v>185609</v>
      </c>
      <c r="J443">
        <v>0</v>
      </c>
      <c r="K443">
        <v>18</v>
      </c>
      <c r="L443">
        <v>3.3</v>
      </c>
      <c r="M443">
        <v>138</v>
      </c>
      <c r="N443">
        <v>0.4829</v>
      </c>
      <c r="O443">
        <v>6.6989999999999994E-2</v>
      </c>
      <c r="P443">
        <v>3285</v>
      </c>
      <c r="Q443">
        <v>52</v>
      </c>
      <c r="R443">
        <v>118</v>
      </c>
      <c r="S443">
        <v>344</v>
      </c>
      <c r="T443">
        <v>19.899999999999999</v>
      </c>
      <c r="U443">
        <v>0</v>
      </c>
      <c r="V443">
        <v>0</v>
      </c>
    </row>
    <row r="444" spans="1:22">
      <c r="A444" t="s">
        <v>41</v>
      </c>
      <c r="B444" t="s">
        <v>37</v>
      </c>
      <c r="C444">
        <v>2013</v>
      </c>
      <c r="D444" t="s">
        <v>26</v>
      </c>
      <c r="E444" t="s">
        <v>25</v>
      </c>
      <c r="F444">
        <v>30</v>
      </c>
      <c r="G444">
        <v>650829</v>
      </c>
      <c r="H444">
        <v>88754</v>
      </c>
      <c r="I444">
        <v>739613</v>
      </c>
      <c r="J444">
        <v>0</v>
      </c>
      <c r="K444">
        <v>18</v>
      </c>
      <c r="L444">
        <v>3.3</v>
      </c>
      <c r="M444">
        <v>138</v>
      </c>
      <c r="N444">
        <v>0.4829</v>
      </c>
      <c r="O444">
        <v>6.6989999999999994E-2</v>
      </c>
      <c r="P444">
        <v>3285</v>
      </c>
      <c r="Q444">
        <v>52</v>
      </c>
      <c r="R444">
        <v>118</v>
      </c>
      <c r="S444">
        <v>344</v>
      </c>
      <c r="T444">
        <v>19.899999999999999</v>
      </c>
      <c r="U444">
        <v>25.99</v>
      </c>
      <c r="V444">
        <v>0</v>
      </c>
    </row>
    <row r="445" spans="1:22">
      <c r="A445" t="s">
        <v>41</v>
      </c>
      <c r="B445" t="s">
        <v>37</v>
      </c>
      <c r="C445">
        <v>2013</v>
      </c>
      <c r="D445" t="s">
        <v>27</v>
      </c>
      <c r="E445" t="s">
        <v>25</v>
      </c>
      <c r="F445">
        <v>17</v>
      </c>
      <c r="G445">
        <v>286154</v>
      </c>
      <c r="H445">
        <v>24884</v>
      </c>
      <c r="I445">
        <v>311055</v>
      </c>
      <c r="J445">
        <v>0.01</v>
      </c>
      <c r="K445">
        <v>18</v>
      </c>
      <c r="L445">
        <v>3.3</v>
      </c>
      <c r="M445">
        <v>138</v>
      </c>
      <c r="N445">
        <v>0.4829</v>
      </c>
      <c r="O445">
        <v>6.6989999999999994E-2</v>
      </c>
      <c r="P445">
        <v>3285</v>
      </c>
      <c r="Q445">
        <v>52</v>
      </c>
      <c r="R445">
        <v>118</v>
      </c>
      <c r="S445">
        <v>344</v>
      </c>
      <c r="T445">
        <v>19.899999999999999</v>
      </c>
      <c r="U445">
        <v>19.350000000000001</v>
      </c>
      <c r="V445">
        <v>0</v>
      </c>
    </row>
    <row r="446" spans="1:22">
      <c r="A446" t="s">
        <v>41</v>
      </c>
      <c r="B446" t="s">
        <v>37</v>
      </c>
      <c r="C446">
        <v>2014</v>
      </c>
      <c r="D446" t="s">
        <v>24</v>
      </c>
      <c r="E446" t="s">
        <v>25</v>
      </c>
      <c r="F446">
        <v>6</v>
      </c>
      <c r="G446">
        <v>99575</v>
      </c>
      <c r="H446">
        <v>66384</v>
      </c>
      <c r="I446">
        <v>165965</v>
      </c>
      <c r="J446">
        <v>0</v>
      </c>
      <c r="K446">
        <v>25</v>
      </c>
      <c r="L446">
        <v>4.0999999999999996</v>
      </c>
      <c r="M446">
        <v>146</v>
      </c>
      <c r="N446">
        <v>0.48299999999999998</v>
      </c>
      <c r="O446">
        <v>6.8000000000000005E-2</v>
      </c>
      <c r="P446">
        <v>3299</v>
      </c>
      <c r="Q446">
        <v>52.6</v>
      </c>
      <c r="R446">
        <v>124.9</v>
      </c>
      <c r="S446">
        <v>455</v>
      </c>
      <c r="T446">
        <v>21</v>
      </c>
      <c r="U446">
        <v>6.27</v>
      </c>
      <c r="V446">
        <v>0</v>
      </c>
    </row>
    <row r="447" spans="1:22">
      <c r="A447" t="s">
        <v>41</v>
      </c>
      <c r="B447" t="s">
        <v>37</v>
      </c>
      <c r="C447">
        <v>2014</v>
      </c>
      <c r="D447" t="s">
        <v>26</v>
      </c>
      <c r="E447" t="s">
        <v>25</v>
      </c>
      <c r="F447">
        <v>67</v>
      </c>
      <c r="G447">
        <v>589091</v>
      </c>
      <c r="H447">
        <v>80331</v>
      </c>
      <c r="I447">
        <v>669489</v>
      </c>
      <c r="J447">
        <v>0.01</v>
      </c>
      <c r="K447">
        <v>25</v>
      </c>
      <c r="L447">
        <v>4.0999999999999996</v>
      </c>
      <c r="M447">
        <v>146</v>
      </c>
      <c r="N447">
        <v>0.48299999999999998</v>
      </c>
      <c r="O447">
        <v>6.8000000000000005E-2</v>
      </c>
      <c r="P447">
        <v>3299</v>
      </c>
      <c r="Q447">
        <v>52.6</v>
      </c>
      <c r="R447">
        <v>124.9</v>
      </c>
      <c r="S447">
        <v>455</v>
      </c>
      <c r="T447">
        <v>21</v>
      </c>
      <c r="U447">
        <v>64.69</v>
      </c>
      <c r="V447">
        <v>0</v>
      </c>
    </row>
    <row r="448" spans="1:22">
      <c r="A448" t="s">
        <v>41</v>
      </c>
      <c r="B448" t="s">
        <v>37</v>
      </c>
      <c r="C448">
        <v>2014</v>
      </c>
      <c r="D448" t="s">
        <v>27</v>
      </c>
      <c r="E448" t="s">
        <v>25</v>
      </c>
      <c r="F448">
        <v>41</v>
      </c>
      <c r="G448">
        <v>258400</v>
      </c>
      <c r="H448">
        <v>22470</v>
      </c>
      <c r="I448">
        <v>280911</v>
      </c>
      <c r="J448">
        <v>0.01</v>
      </c>
      <c r="K448">
        <v>25</v>
      </c>
      <c r="L448">
        <v>4.0999999999999996</v>
      </c>
      <c r="M448">
        <v>146</v>
      </c>
      <c r="N448">
        <v>0.48299999999999998</v>
      </c>
      <c r="O448">
        <v>6.8000000000000005E-2</v>
      </c>
      <c r="P448">
        <v>3299</v>
      </c>
      <c r="Q448">
        <v>52.6</v>
      </c>
      <c r="R448">
        <v>124.9</v>
      </c>
      <c r="S448">
        <v>455</v>
      </c>
      <c r="T448">
        <v>21</v>
      </c>
      <c r="U448">
        <v>60.05</v>
      </c>
      <c r="V448">
        <v>0</v>
      </c>
    </row>
    <row r="449" spans="1:22">
      <c r="A449" t="s">
        <v>41</v>
      </c>
      <c r="B449" t="s">
        <v>37</v>
      </c>
      <c r="C449">
        <v>2015</v>
      </c>
      <c r="D449" t="s">
        <v>24</v>
      </c>
      <c r="E449" t="s">
        <v>25</v>
      </c>
      <c r="F449">
        <v>5</v>
      </c>
      <c r="G449">
        <v>94239</v>
      </c>
      <c r="H449">
        <v>62826</v>
      </c>
      <c r="I449">
        <v>157070</v>
      </c>
      <c r="J449">
        <v>0</v>
      </c>
      <c r="K449">
        <v>33</v>
      </c>
      <c r="L449">
        <v>4.8</v>
      </c>
      <c r="M449">
        <v>154</v>
      </c>
      <c r="N449">
        <v>0.51300000000000001</v>
      </c>
      <c r="O449">
        <v>7.0999999999999994E-2</v>
      </c>
      <c r="P449">
        <v>3341</v>
      </c>
      <c r="Q449">
        <v>53.9</v>
      </c>
      <c r="R449">
        <v>130.80000000000001</v>
      </c>
      <c r="S449">
        <v>579</v>
      </c>
      <c r="T449">
        <v>21.8</v>
      </c>
      <c r="U449">
        <v>0</v>
      </c>
      <c r="V449">
        <v>0</v>
      </c>
    </row>
    <row r="450" spans="1:22">
      <c r="A450" t="s">
        <v>41</v>
      </c>
      <c r="B450" t="s">
        <v>37</v>
      </c>
      <c r="C450">
        <v>2015</v>
      </c>
      <c r="D450" t="s">
        <v>26</v>
      </c>
      <c r="E450" t="s">
        <v>25</v>
      </c>
      <c r="F450">
        <v>62</v>
      </c>
      <c r="G450">
        <v>545362</v>
      </c>
      <c r="H450">
        <v>74368</v>
      </c>
      <c r="I450">
        <v>619792</v>
      </c>
      <c r="J450">
        <v>0.01</v>
      </c>
      <c r="K450">
        <v>33</v>
      </c>
      <c r="L450">
        <v>4.8</v>
      </c>
      <c r="M450">
        <v>154</v>
      </c>
      <c r="N450">
        <v>0.51300000000000001</v>
      </c>
      <c r="O450">
        <v>7.0999999999999994E-2</v>
      </c>
      <c r="P450">
        <v>3341</v>
      </c>
      <c r="Q450">
        <v>53.9</v>
      </c>
      <c r="R450">
        <v>130.80000000000001</v>
      </c>
      <c r="S450">
        <v>579</v>
      </c>
      <c r="T450">
        <v>21.8</v>
      </c>
      <c r="U450">
        <v>60.48</v>
      </c>
      <c r="V450">
        <v>0</v>
      </c>
    </row>
    <row r="451" spans="1:22">
      <c r="A451" t="s">
        <v>41</v>
      </c>
      <c r="B451" t="s">
        <v>37</v>
      </c>
      <c r="C451">
        <v>2015</v>
      </c>
      <c r="D451" t="s">
        <v>27</v>
      </c>
      <c r="E451" t="s">
        <v>25</v>
      </c>
      <c r="F451">
        <v>38</v>
      </c>
      <c r="G451">
        <v>238835</v>
      </c>
      <c r="H451">
        <v>20768</v>
      </c>
      <c r="I451">
        <v>259641</v>
      </c>
      <c r="J451">
        <v>0.01</v>
      </c>
      <c r="K451">
        <v>33</v>
      </c>
      <c r="L451">
        <v>4.8</v>
      </c>
      <c r="M451">
        <v>154</v>
      </c>
      <c r="N451">
        <v>0.51300000000000001</v>
      </c>
      <c r="O451">
        <v>7.0999999999999994E-2</v>
      </c>
      <c r="P451">
        <v>3341</v>
      </c>
      <c r="Q451">
        <v>53.9</v>
      </c>
      <c r="R451">
        <v>130.80000000000001</v>
      </c>
      <c r="S451">
        <v>579</v>
      </c>
      <c r="T451">
        <v>21.8</v>
      </c>
      <c r="U451">
        <v>56.05</v>
      </c>
      <c r="V451">
        <v>0</v>
      </c>
    </row>
    <row r="452" spans="1:22">
      <c r="A452" t="s">
        <v>41</v>
      </c>
      <c r="B452" t="s">
        <v>37</v>
      </c>
      <c r="C452">
        <v>2016</v>
      </c>
      <c r="D452" t="s">
        <v>24</v>
      </c>
      <c r="E452" t="s">
        <v>25</v>
      </c>
      <c r="F452">
        <v>11</v>
      </c>
      <c r="G452">
        <v>93041</v>
      </c>
      <c r="H452">
        <v>62027</v>
      </c>
      <c r="I452">
        <v>155079</v>
      </c>
      <c r="J452">
        <v>0.01</v>
      </c>
      <c r="K452">
        <v>38</v>
      </c>
      <c r="L452">
        <v>5.9</v>
      </c>
      <c r="M452">
        <v>170</v>
      </c>
      <c r="N452">
        <v>0.55300000000000005</v>
      </c>
      <c r="O452">
        <v>7.1999999999999995E-2</v>
      </c>
      <c r="P452">
        <v>3554</v>
      </c>
      <c r="Q452">
        <v>54.3</v>
      </c>
      <c r="R452">
        <v>137.19999999999999</v>
      </c>
      <c r="S452">
        <v>686</v>
      </c>
      <c r="T452">
        <v>24.6</v>
      </c>
      <c r="U452">
        <v>30.06</v>
      </c>
      <c r="V452">
        <v>0</v>
      </c>
    </row>
    <row r="453" spans="1:22">
      <c r="A453" t="s">
        <v>41</v>
      </c>
      <c r="B453" t="s">
        <v>37</v>
      </c>
      <c r="C453">
        <v>2016</v>
      </c>
      <c r="D453" t="s">
        <v>26</v>
      </c>
      <c r="E453" t="s">
        <v>25</v>
      </c>
      <c r="F453">
        <v>121</v>
      </c>
      <c r="G453">
        <v>533505</v>
      </c>
      <c r="H453">
        <v>72751</v>
      </c>
      <c r="I453">
        <v>606377</v>
      </c>
      <c r="J453">
        <v>0.02</v>
      </c>
      <c r="K453">
        <v>38</v>
      </c>
      <c r="L453">
        <v>5.9</v>
      </c>
      <c r="M453">
        <v>170</v>
      </c>
      <c r="N453">
        <v>0.55300000000000005</v>
      </c>
      <c r="O453">
        <v>7.1999999999999995E-2</v>
      </c>
      <c r="P453">
        <v>3554</v>
      </c>
      <c r="Q453">
        <v>54.3</v>
      </c>
      <c r="R453">
        <v>137.19999999999999</v>
      </c>
      <c r="S453">
        <v>686</v>
      </c>
      <c r="T453">
        <v>24.6</v>
      </c>
      <c r="U453">
        <v>59.18</v>
      </c>
      <c r="V453">
        <v>0</v>
      </c>
    </row>
    <row r="454" spans="1:22">
      <c r="A454" t="s">
        <v>41</v>
      </c>
      <c r="B454" t="s">
        <v>37</v>
      </c>
      <c r="C454">
        <v>2016</v>
      </c>
      <c r="D454" t="s">
        <v>27</v>
      </c>
      <c r="E454" t="s">
        <v>25</v>
      </c>
      <c r="F454">
        <v>75</v>
      </c>
      <c r="G454">
        <v>236579</v>
      </c>
      <c r="H454">
        <v>20572</v>
      </c>
      <c r="I454">
        <v>257226</v>
      </c>
      <c r="J454">
        <v>0.03</v>
      </c>
      <c r="K454">
        <v>38</v>
      </c>
      <c r="L454">
        <v>5.9</v>
      </c>
      <c r="M454">
        <v>170</v>
      </c>
      <c r="N454">
        <v>0.55300000000000005</v>
      </c>
      <c r="O454">
        <v>7.1999999999999995E-2</v>
      </c>
      <c r="P454">
        <v>3554</v>
      </c>
      <c r="Q454">
        <v>54.3</v>
      </c>
      <c r="R454">
        <v>137.19999999999999</v>
      </c>
      <c r="S454">
        <v>686</v>
      </c>
      <c r="T454">
        <v>24.6</v>
      </c>
      <c r="U454">
        <v>64.010000000000005</v>
      </c>
      <c r="V454">
        <v>0</v>
      </c>
    </row>
    <row r="455" spans="1:22">
      <c r="A455" t="s">
        <v>41</v>
      </c>
      <c r="B455" t="s">
        <v>37</v>
      </c>
      <c r="C455">
        <v>2017</v>
      </c>
      <c r="D455" t="s">
        <v>24</v>
      </c>
      <c r="E455" t="s">
        <v>25</v>
      </c>
      <c r="F455">
        <v>11</v>
      </c>
      <c r="G455">
        <v>96006</v>
      </c>
      <c r="H455">
        <v>64004</v>
      </c>
      <c r="I455">
        <v>160021</v>
      </c>
      <c r="J455">
        <v>0.01</v>
      </c>
      <c r="K455">
        <v>44</v>
      </c>
      <c r="L455">
        <v>7.4</v>
      </c>
      <c r="M455">
        <v>192</v>
      </c>
      <c r="N455">
        <v>0.59699999999999998</v>
      </c>
      <c r="O455">
        <v>7.4999999999999997E-2</v>
      </c>
      <c r="P455">
        <v>3719</v>
      </c>
      <c r="Q455">
        <v>55.2</v>
      </c>
      <c r="R455">
        <v>143.9</v>
      </c>
      <c r="S455">
        <v>797</v>
      </c>
      <c r="T455">
        <v>26.3</v>
      </c>
      <c r="U455">
        <v>22.39</v>
      </c>
      <c r="V455">
        <v>0</v>
      </c>
    </row>
    <row r="456" spans="1:22">
      <c r="A456" t="s">
        <v>41</v>
      </c>
      <c r="B456" t="s">
        <v>37</v>
      </c>
      <c r="C456">
        <v>2017</v>
      </c>
      <c r="D456" t="s">
        <v>26</v>
      </c>
      <c r="E456" t="s">
        <v>25</v>
      </c>
      <c r="F456">
        <v>132</v>
      </c>
      <c r="G456">
        <v>580963</v>
      </c>
      <c r="H456">
        <v>79222</v>
      </c>
      <c r="I456">
        <v>660317</v>
      </c>
      <c r="J456">
        <v>0.02</v>
      </c>
      <c r="K456">
        <v>44</v>
      </c>
      <c r="L456">
        <v>7.4</v>
      </c>
      <c r="M456">
        <v>192</v>
      </c>
      <c r="N456">
        <v>0.59699999999999998</v>
      </c>
      <c r="O456">
        <v>7.4999999999999997E-2</v>
      </c>
      <c r="P456">
        <v>3719</v>
      </c>
      <c r="Q456">
        <v>55.2</v>
      </c>
      <c r="R456">
        <v>143.9</v>
      </c>
      <c r="S456">
        <v>797</v>
      </c>
      <c r="T456">
        <v>26.3</v>
      </c>
      <c r="U456">
        <v>9.09</v>
      </c>
      <c r="V456">
        <v>0</v>
      </c>
    </row>
    <row r="457" spans="1:22">
      <c r="A457" t="s">
        <v>41</v>
      </c>
      <c r="B457" t="s">
        <v>37</v>
      </c>
      <c r="C457">
        <v>2017</v>
      </c>
      <c r="D457" t="s">
        <v>27</v>
      </c>
      <c r="E457" t="s">
        <v>25</v>
      </c>
      <c r="F457">
        <v>78</v>
      </c>
      <c r="G457">
        <v>246464</v>
      </c>
      <c r="H457">
        <v>21432</v>
      </c>
      <c r="I457">
        <v>267974</v>
      </c>
      <c r="J457">
        <v>0.03</v>
      </c>
      <c r="K457">
        <v>44</v>
      </c>
      <c r="L457">
        <v>7.4</v>
      </c>
      <c r="M457">
        <v>192</v>
      </c>
      <c r="N457">
        <v>0.59699999999999998</v>
      </c>
      <c r="O457">
        <v>7.4999999999999997E-2</v>
      </c>
      <c r="P457">
        <v>3719</v>
      </c>
      <c r="Q457">
        <v>55.2</v>
      </c>
      <c r="R457">
        <v>143.9</v>
      </c>
      <c r="S457">
        <v>797</v>
      </c>
      <c r="T457">
        <v>26.3</v>
      </c>
      <c r="U457">
        <v>23.91</v>
      </c>
      <c r="V457">
        <v>0</v>
      </c>
    </row>
    <row r="458" spans="1:22">
      <c r="A458" t="s">
        <v>41</v>
      </c>
      <c r="B458" t="s">
        <v>37</v>
      </c>
      <c r="C458">
        <v>2018</v>
      </c>
      <c r="D458" t="s">
        <v>24</v>
      </c>
      <c r="E458" t="s">
        <v>25</v>
      </c>
      <c r="F458">
        <v>17</v>
      </c>
      <c r="G458">
        <v>95534</v>
      </c>
      <c r="H458">
        <v>63689</v>
      </c>
      <c r="I458">
        <v>159240</v>
      </c>
      <c r="J458">
        <v>0.01</v>
      </c>
      <c r="K458">
        <v>49</v>
      </c>
      <c r="L458">
        <v>8.6999999999999993</v>
      </c>
      <c r="M458">
        <v>239</v>
      </c>
      <c r="N458">
        <v>0.64700000000000002</v>
      </c>
      <c r="O458">
        <v>7.4999999999999997E-2</v>
      </c>
      <c r="P458">
        <v>3880</v>
      </c>
      <c r="Q458">
        <v>55.4</v>
      </c>
      <c r="R458">
        <v>150.5</v>
      </c>
      <c r="S458">
        <v>909</v>
      </c>
      <c r="T458">
        <v>26.6</v>
      </c>
      <c r="U458">
        <v>50.37</v>
      </c>
      <c r="V458">
        <v>0</v>
      </c>
    </row>
    <row r="459" spans="1:22">
      <c r="A459" t="s">
        <v>41</v>
      </c>
      <c r="B459" t="s">
        <v>37</v>
      </c>
      <c r="C459">
        <v>2018</v>
      </c>
      <c r="D459" t="s">
        <v>26</v>
      </c>
      <c r="E459" t="s">
        <v>25</v>
      </c>
      <c r="F459">
        <v>194</v>
      </c>
      <c r="G459">
        <v>569055</v>
      </c>
      <c r="H459">
        <v>77598</v>
      </c>
      <c r="I459">
        <v>646847</v>
      </c>
      <c r="J459">
        <v>0.03</v>
      </c>
      <c r="K459">
        <v>49</v>
      </c>
      <c r="L459">
        <v>8.6999999999999993</v>
      </c>
      <c r="M459">
        <v>239</v>
      </c>
      <c r="N459">
        <v>0.64700000000000002</v>
      </c>
      <c r="O459">
        <v>7.4999999999999997E-2</v>
      </c>
      <c r="P459">
        <v>3880</v>
      </c>
      <c r="Q459">
        <v>55.4</v>
      </c>
      <c r="R459">
        <v>150.5</v>
      </c>
      <c r="S459">
        <v>909</v>
      </c>
      <c r="T459">
        <v>26.6</v>
      </c>
      <c r="U459">
        <v>46.97</v>
      </c>
      <c r="V459">
        <v>0</v>
      </c>
    </row>
    <row r="460" spans="1:22">
      <c r="A460" t="s">
        <v>41</v>
      </c>
      <c r="B460" t="s">
        <v>37</v>
      </c>
      <c r="C460">
        <v>2018</v>
      </c>
      <c r="D460" t="s">
        <v>27</v>
      </c>
      <c r="E460" t="s">
        <v>25</v>
      </c>
      <c r="F460">
        <v>116</v>
      </c>
      <c r="G460">
        <v>245795</v>
      </c>
      <c r="H460">
        <v>21374</v>
      </c>
      <c r="I460">
        <v>267285</v>
      </c>
      <c r="J460">
        <v>0.04</v>
      </c>
      <c r="K460">
        <v>49</v>
      </c>
      <c r="L460">
        <v>8.6999999999999993</v>
      </c>
      <c r="M460">
        <v>239</v>
      </c>
      <c r="N460">
        <v>0.64700000000000002</v>
      </c>
      <c r="O460">
        <v>7.4999999999999997E-2</v>
      </c>
      <c r="P460">
        <v>3880</v>
      </c>
      <c r="Q460">
        <v>55.4</v>
      </c>
      <c r="R460">
        <v>150.5</v>
      </c>
      <c r="S460">
        <v>909</v>
      </c>
      <c r="T460">
        <v>26.6</v>
      </c>
      <c r="U460">
        <v>45.06</v>
      </c>
      <c r="V460">
        <v>0</v>
      </c>
    </row>
    <row r="461" spans="1:22">
      <c r="A461" t="s">
        <v>41</v>
      </c>
      <c r="B461" t="s">
        <v>37</v>
      </c>
      <c r="C461">
        <v>2019</v>
      </c>
      <c r="D461" t="s">
        <v>24</v>
      </c>
      <c r="E461" t="s">
        <v>25</v>
      </c>
      <c r="F461">
        <v>41</v>
      </c>
      <c r="G461">
        <v>88852</v>
      </c>
      <c r="H461">
        <v>59235</v>
      </c>
      <c r="I461">
        <v>148128</v>
      </c>
      <c r="J461">
        <v>0.03</v>
      </c>
      <c r="K461">
        <v>131</v>
      </c>
      <c r="L461">
        <v>9.8000000000000007</v>
      </c>
      <c r="M461">
        <v>273</v>
      </c>
      <c r="N461">
        <v>0.71</v>
      </c>
      <c r="O461">
        <v>7.8E-2</v>
      </c>
      <c r="P461">
        <v>4059</v>
      </c>
      <c r="Q461">
        <v>56</v>
      </c>
      <c r="R461">
        <v>145.30000000000001</v>
      </c>
      <c r="S461">
        <v>1043</v>
      </c>
      <c r="T461">
        <v>30.2</v>
      </c>
      <c r="U461">
        <v>55.05</v>
      </c>
      <c r="V461">
        <v>0</v>
      </c>
    </row>
    <row r="462" spans="1:22">
      <c r="A462" t="s">
        <v>41</v>
      </c>
      <c r="B462" t="s">
        <v>37</v>
      </c>
      <c r="C462">
        <v>2019</v>
      </c>
      <c r="D462" t="s">
        <v>26</v>
      </c>
      <c r="E462" t="s">
        <v>25</v>
      </c>
      <c r="F462">
        <v>468</v>
      </c>
      <c r="G462">
        <v>514464</v>
      </c>
      <c r="H462">
        <v>70154</v>
      </c>
      <c r="I462">
        <v>585086</v>
      </c>
      <c r="J462">
        <v>0.08</v>
      </c>
      <c r="K462">
        <v>131</v>
      </c>
      <c r="L462">
        <v>9.8000000000000007</v>
      </c>
      <c r="M462">
        <v>273</v>
      </c>
      <c r="N462">
        <v>0.71</v>
      </c>
      <c r="O462">
        <v>7.8E-2</v>
      </c>
      <c r="P462">
        <v>4059</v>
      </c>
      <c r="Q462">
        <v>56</v>
      </c>
      <c r="R462">
        <v>145.30000000000001</v>
      </c>
      <c r="S462">
        <v>1043</v>
      </c>
      <c r="T462">
        <v>30.2</v>
      </c>
      <c r="U462">
        <v>141.24</v>
      </c>
      <c r="V462">
        <v>0</v>
      </c>
    </row>
    <row r="463" spans="1:22">
      <c r="A463" t="s">
        <v>41</v>
      </c>
      <c r="B463" t="s">
        <v>37</v>
      </c>
      <c r="C463">
        <v>2019</v>
      </c>
      <c r="D463" t="s">
        <v>27</v>
      </c>
      <c r="E463" t="s">
        <v>25</v>
      </c>
      <c r="F463">
        <v>293</v>
      </c>
      <c r="G463">
        <v>232114</v>
      </c>
      <c r="H463">
        <v>20184</v>
      </c>
      <c r="I463">
        <v>252591</v>
      </c>
      <c r="J463">
        <v>0.12</v>
      </c>
      <c r="K463">
        <v>131</v>
      </c>
      <c r="L463">
        <v>9.8000000000000007</v>
      </c>
      <c r="M463">
        <v>273</v>
      </c>
      <c r="N463">
        <v>0.71</v>
      </c>
      <c r="O463">
        <v>7.8E-2</v>
      </c>
      <c r="P463">
        <v>4059</v>
      </c>
      <c r="Q463">
        <v>56</v>
      </c>
      <c r="R463">
        <v>145.30000000000001</v>
      </c>
      <c r="S463">
        <v>1043</v>
      </c>
      <c r="T463">
        <v>30.2</v>
      </c>
      <c r="U463">
        <v>152.59</v>
      </c>
      <c r="V463">
        <v>0</v>
      </c>
    </row>
    <row r="464" spans="1:22">
      <c r="A464" t="s">
        <v>41</v>
      </c>
      <c r="B464" t="s">
        <v>37</v>
      </c>
      <c r="C464">
        <v>2020</v>
      </c>
      <c r="D464" t="s">
        <v>24</v>
      </c>
      <c r="E464" t="s">
        <v>25</v>
      </c>
      <c r="F464">
        <v>25</v>
      </c>
      <c r="G464">
        <v>47605</v>
      </c>
      <c r="H464">
        <v>31737</v>
      </c>
      <c r="I464">
        <v>79367</v>
      </c>
      <c r="J464">
        <v>0.03</v>
      </c>
      <c r="K464">
        <v>195</v>
      </c>
      <c r="L464">
        <v>13</v>
      </c>
      <c r="M464">
        <v>294</v>
      </c>
      <c r="N464">
        <v>0.77700000000000002</v>
      </c>
      <c r="O464">
        <v>7.9000000000000001E-2</v>
      </c>
      <c r="P464">
        <v>4376</v>
      </c>
      <c r="Q464">
        <v>56.6</v>
      </c>
      <c r="R464">
        <v>141.1</v>
      </c>
      <c r="S464">
        <v>1143</v>
      </c>
      <c r="T464">
        <v>32.1</v>
      </c>
      <c r="U464">
        <v>31.48</v>
      </c>
      <c r="V464">
        <v>0</v>
      </c>
    </row>
    <row r="465" spans="1:22">
      <c r="A465" t="s">
        <v>41</v>
      </c>
      <c r="B465" t="s">
        <v>37</v>
      </c>
      <c r="C465">
        <v>2020</v>
      </c>
      <c r="D465" t="s">
        <v>26</v>
      </c>
      <c r="E465" t="s">
        <v>25</v>
      </c>
      <c r="F465">
        <v>287</v>
      </c>
      <c r="G465">
        <v>280518</v>
      </c>
      <c r="H465">
        <v>38253</v>
      </c>
      <c r="I465">
        <v>319058</v>
      </c>
      <c r="J465">
        <v>0.09</v>
      </c>
      <c r="K465">
        <v>195</v>
      </c>
      <c r="L465">
        <v>13</v>
      </c>
      <c r="M465">
        <v>294</v>
      </c>
      <c r="N465">
        <v>0.77700000000000002</v>
      </c>
      <c r="O465">
        <v>7.9000000000000001E-2</v>
      </c>
      <c r="P465">
        <v>4376</v>
      </c>
      <c r="Q465">
        <v>56.6</v>
      </c>
      <c r="R465">
        <v>141.1</v>
      </c>
      <c r="S465">
        <v>1143</v>
      </c>
      <c r="T465">
        <v>32.1</v>
      </c>
      <c r="U465">
        <v>-38.68</v>
      </c>
      <c r="V465">
        <v>0</v>
      </c>
    </row>
    <row r="466" spans="1:22">
      <c r="A466" t="s">
        <v>41</v>
      </c>
      <c r="B466" t="s">
        <v>37</v>
      </c>
      <c r="C466">
        <v>2020</v>
      </c>
      <c r="D466" t="s">
        <v>27</v>
      </c>
      <c r="E466" t="s">
        <v>25</v>
      </c>
      <c r="F466">
        <v>173</v>
      </c>
      <c r="G466">
        <v>121849</v>
      </c>
      <c r="H466">
        <v>10596</v>
      </c>
      <c r="I466">
        <v>132618</v>
      </c>
      <c r="J466">
        <v>0.13</v>
      </c>
      <c r="K466">
        <v>195</v>
      </c>
      <c r="L466">
        <v>13</v>
      </c>
      <c r="M466">
        <v>294</v>
      </c>
      <c r="N466">
        <v>0.77700000000000002</v>
      </c>
      <c r="O466">
        <v>7.9000000000000001E-2</v>
      </c>
      <c r="P466">
        <v>4376</v>
      </c>
      <c r="Q466">
        <v>56.6</v>
      </c>
      <c r="R466">
        <v>141.1</v>
      </c>
      <c r="S466">
        <v>1143</v>
      </c>
      <c r="T466">
        <v>32.1</v>
      </c>
      <c r="U466">
        <v>-40.96</v>
      </c>
      <c r="V466">
        <v>0</v>
      </c>
    </row>
    <row r="467" spans="1:22">
      <c r="A467" t="s">
        <v>41</v>
      </c>
      <c r="B467" t="s">
        <v>37</v>
      </c>
      <c r="C467">
        <v>2021</v>
      </c>
      <c r="D467" t="s">
        <v>24</v>
      </c>
      <c r="E467" t="s">
        <v>25</v>
      </c>
      <c r="F467">
        <v>108</v>
      </c>
      <c r="G467">
        <v>80588</v>
      </c>
      <c r="H467">
        <v>53726</v>
      </c>
      <c r="I467">
        <v>134422</v>
      </c>
      <c r="J467">
        <v>0.08</v>
      </c>
      <c r="K467">
        <v>488</v>
      </c>
      <c r="L467">
        <v>15.5</v>
      </c>
      <c r="M467">
        <v>334</v>
      </c>
      <c r="N467">
        <v>0.85</v>
      </c>
      <c r="O467">
        <v>8.1000000000000003E-2</v>
      </c>
      <c r="P467">
        <v>4630</v>
      </c>
      <c r="Q467">
        <v>57.1</v>
      </c>
      <c r="R467">
        <v>138.1</v>
      </c>
      <c r="S467">
        <v>1284</v>
      </c>
      <c r="T467">
        <v>34.6</v>
      </c>
      <c r="U467">
        <v>85.21</v>
      </c>
      <c r="V467">
        <v>0</v>
      </c>
    </row>
    <row r="468" spans="1:22">
      <c r="A468" t="s">
        <v>41</v>
      </c>
      <c r="B468" t="s">
        <v>37</v>
      </c>
      <c r="C468">
        <v>2021</v>
      </c>
      <c r="D468" t="s">
        <v>26</v>
      </c>
      <c r="E468" t="s">
        <v>25</v>
      </c>
      <c r="F468">
        <v>1226</v>
      </c>
      <c r="G468">
        <v>468007</v>
      </c>
      <c r="H468">
        <v>63819</v>
      </c>
      <c r="I468">
        <v>533052</v>
      </c>
      <c r="J468">
        <v>0.23</v>
      </c>
      <c r="K468">
        <v>488</v>
      </c>
      <c r="L468">
        <v>15.5</v>
      </c>
      <c r="M468">
        <v>334</v>
      </c>
      <c r="N468">
        <v>0.85</v>
      </c>
      <c r="O468">
        <v>8.1000000000000003E-2</v>
      </c>
      <c r="P468">
        <v>4630</v>
      </c>
      <c r="Q468">
        <v>57.1</v>
      </c>
      <c r="R468">
        <v>138.1</v>
      </c>
      <c r="S468">
        <v>1284</v>
      </c>
      <c r="T468">
        <v>34.6</v>
      </c>
      <c r="U468">
        <v>300</v>
      </c>
      <c r="V468">
        <v>0</v>
      </c>
    </row>
    <row r="469" spans="1:22">
      <c r="A469" t="s">
        <v>41</v>
      </c>
      <c r="B469" t="s">
        <v>37</v>
      </c>
      <c r="C469">
        <v>2021</v>
      </c>
      <c r="D469" t="s">
        <v>27</v>
      </c>
      <c r="E469" t="s">
        <v>25</v>
      </c>
      <c r="F469">
        <v>751</v>
      </c>
      <c r="G469">
        <v>206514</v>
      </c>
      <c r="H469">
        <v>17958</v>
      </c>
      <c r="I469">
        <v>225223</v>
      </c>
      <c r="J469">
        <v>0.33</v>
      </c>
      <c r="K469">
        <v>488</v>
      </c>
      <c r="L469">
        <v>15.5</v>
      </c>
      <c r="M469">
        <v>334</v>
      </c>
      <c r="N469">
        <v>0.85</v>
      </c>
      <c r="O469">
        <v>8.1000000000000003E-2</v>
      </c>
      <c r="P469">
        <v>4630</v>
      </c>
      <c r="Q469">
        <v>57.1</v>
      </c>
      <c r="R469">
        <v>138.1</v>
      </c>
      <c r="S469">
        <v>1284</v>
      </c>
      <c r="T469">
        <v>34.6</v>
      </c>
      <c r="U469">
        <v>300</v>
      </c>
      <c r="V469">
        <v>0</v>
      </c>
    </row>
    <row r="470" spans="1:22">
      <c r="A470" t="s">
        <v>41</v>
      </c>
      <c r="B470" t="s">
        <v>37</v>
      </c>
      <c r="C470">
        <v>2022</v>
      </c>
      <c r="D470" t="s">
        <v>24</v>
      </c>
      <c r="E470" t="s">
        <v>25</v>
      </c>
      <c r="F470">
        <v>511</v>
      </c>
      <c r="G470">
        <v>91957</v>
      </c>
      <c r="H470">
        <v>61304</v>
      </c>
      <c r="I470">
        <v>153772</v>
      </c>
      <c r="J470">
        <v>0.33</v>
      </c>
      <c r="K470">
        <v>1453</v>
      </c>
      <c r="L470">
        <v>19.600000000000001</v>
      </c>
      <c r="M470">
        <v>359</v>
      </c>
      <c r="N470">
        <v>0.89700000000000002</v>
      </c>
      <c r="O470">
        <v>8.5000000000000006E-2</v>
      </c>
      <c r="P470">
        <v>4808</v>
      </c>
      <c r="Q470">
        <v>57.4</v>
      </c>
      <c r="R470">
        <v>144.1</v>
      </c>
      <c r="S470">
        <v>1389</v>
      </c>
      <c r="T470">
        <v>39.700000000000003</v>
      </c>
      <c r="U470">
        <v>300</v>
      </c>
      <c r="V470">
        <v>0</v>
      </c>
    </row>
    <row r="471" spans="1:22">
      <c r="A471" t="s">
        <v>41</v>
      </c>
      <c r="B471" t="s">
        <v>37</v>
      </c>
      <c r="C471">
        <v>2022</v>
      </c>
      <c r="D471" t="s">
        <v>26</v>
      </c>
      <c r="E471" t="s">
        <v>25</v>
      </c>
      <c r="F471">
        <v>5821</v>
      </c>
      <c r="G471">
        <v>534066</v>
      </c>
      <c r="H471">
        <v>72827</v>
      </c>
      <c r="I471">
        <v>612714</v>
      </c>
      <c r="J471">
        <v>0.95</v>
      </c>
      <c r="K471">
        <v>1453</v>
      </c>
      <c r="L471">
        <v>19.600000000000001</v>
      </c>
      <c r="M471">
        <v>359</v>
      </c>
      <c r="N471">
        <v>0.89700000000000002</v>
      </c>
      <c r="O471">
        <v>8.5000000000000006E-2</v>
      </c>
      <c r="P471">
        <v>4808</v>
      </c>
      <c r="Q471">
        <v>57.4</v>
      </c>
      <c r="R471">
        <v>144.1</v>
      </c>
      <c r="S471">
        <v>1389</v>
      </c>
      <c r="T471">
        <v>39.700000000000003</v>
      </c>
      <c r="U471">
        <v>300</v>
      </c>
      <c r="V471">
        <v>0</v>
      </c>
    </row>
    <row r="472" spans="1:22">
      <c r="A472" t="s">
        <v>41</v>
      </c>
      <c r="B472" t="s">
        <v>37</v>
      </c>
      <c r="C472">
        <v>2022</v>
      </c>
      <c r="D472" t="s">
        <v>27</v>
      </c>
      <c r="E472" t="s">
        <v>25</v>
      </c>
      <c r="F472">
        <v>3500</v>
      </c>
      <c r="G472">
        <v>230524</v>
      </c>
      <c r="H472">
        <v>20046</v>
      </c>
      <c r="I472">
        <v>254070</v>
      </c>
      <c r="J472">
        <v>1.38</v>
      </c>
      <c r="K472">
        <v>1453</v>
      </c>
      <c r="L472">
        <v>19.600000000000001</v>
      </c>
      <c r="M472">
        <v>359</v>
      </c>
      <c r="N472">
        <v>0.89700000000000002</v>
      </c>
      <c r="O472">
        <v>8.5000000000000006E-2</v>
      </c>
      <c r="P472">
        <v>4808</v>
      </c>
      <c r="Q472">
        <v>57.4</v>
      </c>
      <c r="R472">
        <v>144.1</v>
      </c>
      <c r="S472">
        <v>1389</v>
      </c>
      <c r="T472">
        <v>39.700000000000003</v>
      </c>
      <c r="U472">
        <v>300</v>
      </c>
      <c r="V472">
        <v>0</v>
      </c>
    </row>
    <row r="473" spans="1:22">
      <c r="A473" t="s">
        <v>41</v>
      </c>
      <c r="B473" t="s">
        <v>37</v>
      </c>
      <c r="C473">
        <v>2023</v>
      </c>
      <c r="D473" t="s">
        <v>24</v>
      </c>
      <c r="E473" t="s">
        <v>25</v>
      </c>
      <c r="F473">
        <v>905</v>
      </c>
      <c r="G473">
        <v>91286</v>
      </c>
      <c r="H473">
        <v>60858</v>
      </c>
      <c r="I473">
        <v>153049</v>
      </c>
      <c r="J473">
        <v>0.59</v>
      </c>
      <c r="K473">
        <v>2818</v>
      </c>
      <c r="L473">
        <v>21.7</v>
      </c>
      <c r="M473">
        <v>384</v>
      </c>
      <c r="N473">
        <v>0.91700000000000004</v>
      </c>
      <c r="O473">
        <v>8.6999999999999994E-2</v>
      </c>
      <c r="P473">
        <v>4960</v>
      </c>
      <c r="Q473">
        <v>58.2</v>
      </c>
      <c r="R473">
        <v>148.5</v>
      </c>
      <c r="S473">
        <v>1526</v>
      </c>
      <c r="T473">
        <v>41.6</v>
      </c>
      <c r="U473">
        <v>77.099999999999994</v>
      </c>
      <c r="V473">
        <v>0</v>
      </c>
    </row>
    <row r="474" spans="1:22">
      <c r="A474" t="s">
        <v>41</v>
      </c>
      <c r="B474" t="s">
        <v>37</v>
      </c>
      <c r="C474">
        <v>2023</v>
      </c>
      <c r="D474" t="s">
        <v>26</v>
      </c>
      <c r="E474" t="s">
        <v>25</v>
      </c>
      <c r="F474">
        <v>10302</v>
      </c>
      <c r="G474">
        <v>527358</v>
      </c>
      <c r="H474">
        <v>71912</v>
      </c>
      <c r="I474">
        <v>609572</v>
      </c>
      <c r="J474">
        <v>1.69</v>
      </c>
      <c r="K474">
        <v>2818</v>
      </c>
      <c r="L474">
        <v>21.7</v>
      </c>
      <c r="M474">
        <v>384</v>
      </c>
      <c r="N474">
        <v>0.91700000000000004</v>
      </c>
      <c r="O474">
        <v>8.6999999999999994E-2</v>
      </c>
      <c r="P474">
        <v>4960</v>
      </c>
      <c r="Q474">
        <v>58.2</v>
      </c>
      <c r="R474">
        <v>148.5</v>
      </c>
      <c r="S474">
        <v>1526</v>
      </c>
      <c r="T474">
        <v>41.6</v>
      </c>
      <c r="U474">
        <v>76.98</v>
      </c>
      <c r="V474">
        <v>0</v>
      </c>
    </row>
    <row r="475" spans="1:22">
      <c r="A475" t="s">
        <v>41</v>
      </c>
      <c r="B475" t="s">
        <v>37</v>
      </c>
      <c r="C475">
        <v>2023</v>
      </c>
      <c r="D475" t="s">
        <v>27</v>
      </c>
      <c r="E475" t="s">
        <v>25</v>
      </c>
      <c r="F475">
        <v>6052</v>
      </c>
      <c r="G475">
        <v>221660</v>
      </c>
      <c r="H475">
        <v>19275</v>
      </c>
      <c r="I475">
        <v>246987</v>
      </c>
      <c r="J475">
        <v>2.4500000000000002</v>
      </c>
      <c r="K475">
        <v>2818</v>
      </c>
      <c r="L475">
        <v>21.7</v>
      </c>
      <c r="M475">
        <v>384</v>
      </c>
      <c r="N475">
        <v>0.91700000000000004</v>
      </c>
      <c r="O475">
        <v>8.6999999999999994E-2</v>
      </c>
      <c r="P475">
        <v>4960</v>
      </c>
      <c r="Q475">
        <v>58.2</v>
      </c>
      <c r="R475">
        <v>148.5</v>
      </c>
      <c r="S475">
        <v>1526</v>
      </c>
      <c r="T475">
        <v>41.6</v>
      </c>
      <c r="U475">
        <v>72.91</v>
      </c>
      <c r="V475">
        <v>0</v>
      </c>
    </row>
    <row r="476" spans="1:22">
      <c r="A476" t="s">
        <v>41</v>
      </c>
      <c r="B476" t="s">
        <v>37</v>
      </c>
      <c r="C476">
        <v>2024</v>
      </c>
      <c r="D476" t="s">
        <v>24</v>
      </c>
      <c r="E476" t="s">
        <v>25</v>
      </c>
      <c r="F476">
        <v>1517</v>
      </c>
      <c r="G476">
        <v>92308</v>
      </c>
      <c r="H476">
        <v>61539</v>
      </c>
      <c r="I476">
        <v>155364</v>
      </c>
      <c r="J476">
        <v>0.98</v>
      </c>
      <c r="K476">
        <v>6436</v>
      </c>
      <c r="L476">
        <v>25.6</v>
      </c>
      <c r="M476">
        <v>406</v>
      </c>
      <c r="N476">
        <v>0.88700000000000001</v>
      </c>
      <c r="O476">
        <v>8.7999999999999995E-2</v>
      </c>
      <c r="P476">
        <v>5087</v>
      </c>
      <c r="Q476">
        <v>58.8</v>
      </c>
      <c r="R476">
        <v>151.1</v>
      </c>
      <c r="S476">
        <v>1470</v>
      </c>
      <c r="T476">
        <v>44.7</v>
      </c>
      <c r="U476">
        <v>67.62</v>
      </c>
      <c r="V476">
        <v>0</v>
      </c>
    </row>
    <row r="477" spans="1:22">
      <c r="A477" t="s">
        <v>41</v>
      </c>
      <c r="B477" t="s">
        <v>37</v>
      </c>
      <c r="C477">
        <v>2024</v>
      </c>
      <c r="D477" t="s">
        <v>26</v>
      </c>
      <c r="E477" t="s">
        <v>25</v>
      </c>
      <c r="F477">
        <v>17555</v>
      </c>
      <c r="G477">
        <v>538261</v>
      </c>
      <c r="H477">
        <v>73399</v>
      </c>
      <c r="I477">
        <v>629215</v>
      </c>
      <c r="J477">
        <v>2.79</v>
      </c>
      <c r="K477">
        <v>6436</v>
      </c>
      <c r="L477">
        <v>25.6</v>
      </c>
      <c r="M477">
        <v>406</v>
      </c>
      <c r="N477">
        <v>0.88700000000000001</v>
      </c>
      <c r="O477">
        <v>8.7999999999999995E-2</v>
      </c>
      <c r="P477">
        <v>5087</v>
      </c>
      <c r="Q477">
        <v>58.8</v>
      </c>
      <c r="R477">
        <v>151.1</v>
      </c>
      <c r="S477">
        <v>1470</v>
      </c>
      <c r="T477">
        <v>44.7</v>
      </c>
      <c r="U477">
        <v>70.400000000000006</v>
      </c>
      <c r="V477">
        <v>0</v>
      </c>
    </row>
    <row r="478" spans="1:22">
      <c r="A478" t="s">
        <v>41</v>
      </c>
      <c r="B478" t="s">
        <v>37</v>
      </c>
      <c r="C478">
        <v>2024</v>
      </c>
      <c r="D478" t="s">
        <v>27</v>
      </c>
      <c r="E478" t="s">
        <v>25</v>
      </c>
      <c r="F478">
        <v>10544</v>
      </c>
      <c r="G478">
        <v>230081</v>
      </c>
      <c r="H478">
        <v>20007</v>
      </c>
      <c r="I478">
        <v>260632</v>
      </c>
      <c r="J478">
        <v>4.05</v>
      </c>
      <c r="K478">
        <v>6436</v>
      </c>
      <c r="L478">
        <v>25.6</v>
      </c>
      <c r="M478">
        <v>406</v>
      </c>
      <c r="N478">
        <v>0.88700000000000001</v>
      </c>
      <c r="O478">
        <v>8.7999999999999995E-2</v>
      </c>
      <c r="P478">
        <v>5087</v>
      </c>
      <c r="Q478">
        <v>58.8</v>
      </c>
      <c r="R478">
        <v>151.1</v>
      </c>
      <c r="S478">
        <v>1470</v>
      </c>
      <c r="T478">
        <v>44.7</v>
      </c>
      <c r="U478">
        <v>74.22</v>
      </c>
      <c r="V478">
        <v>0</v>
      </c>
    </row>
    <row r="479" spans="1:22">
      <c r="A479" t="s">
        <v>41</v>
      </c>
      <c r="B479" t="s">
        <v>37</v>
      </c>
      <c r="C479">
        <v>2025</v>
      </c>
      <c r="D479" t="s">
        <v>24</v>
      </c>
      <c r="E479" t="s">
        <v>25</v>
      </c>
      <c r="F479">
        <v>2166</v>
      </c>
      <c r="G479">
        <v>93907</v>
      </c>
      <c r="H479">
        <v>62605</v>
      </c>
      <c r="I479">
        <v>158678</v>
      </c>
      <c r="J479">
        <v>1.37</v>
      </c>
      <c r="K479">
        <v>9977</v>
      </c>
      <c r="L479">
        <v>29.7</v>
      </c>
      <c r="M479">
        <v>429</v>
      </c>
      <c r="N479">
        <v>0.85</v>
      </c>
      <c r="O479">
        <v>8.5999999999999993E-2</v>
      </c>
      <c r="P479">
        <v>5253</v>
      </c>
      <c r="Q479">
        <v>59.1</v>
      </c>
      <c r="R479">
        <v>154.69999999999999</v>
      </c>
      <c r="S479">
        <v>1506</v>
      </c>
      <c r="T479">
        <v>48.7</v>
      </c>
      <c r="U479">
        <v>42.78</v>
      </c>
      <c r="V479">
        <v>0</v>
      </c>
    </row>
    <row r="480" spans="1:22">
      <c r="A480" t="s">
        <v>41</v>
      </c>
      <c r="B480" t="s">
        <v>37</v>
      </c>
      <c r="C480">
        <v>2025</v>
      </c>
      <c r="D480" t="s">
        <v>26</v>
      </c>
      <c r="E480" t="s">
        <v>25</v>
      </c>
      <c r="F480">
        <v>25097</v>
      </c>
      <c r="G480">
        <v>544205</v>
      </c>
      <c r="H480">
        <v>74210</v>
      </c>
      <c r="I480">
        <v>643512</v>
      </c>
      <c r="J480">
        <v>3.9</v>
      </c>
      <c r="K480">
        <v>9977</v>
      </c>
      <c r="L480">
        <v>29.7</v>
      </c>
      <c r="M480">
        <v>429</v>
      </c>
      <c r="N480">
        <v>0.85</v>
      </c>
      <c r="O480">
        <v>8.5999999999999993E-2</v>
      </c>
      <c r="P480">
        <v>5253</v>
      </c>
      <c r="Q480">
        <v>59.1</v>
      </c>
      <c r="R480">
        <v>154.69999999999999</v>
      </c>
      <c r="S480">
        <v>1506</v>
      </c>
      <c r="T480">
        <v>48.7</v>
      </c>
      <c r="U480">
        <v>42.96</v>
      </c>
      <c r="V480">
        <v>0</v>
      </c>
    </row>
    <row r="481" spans="1:22">
      <c r="A481" t="s">
        <v>41</v>
      </c>
      <c r="B481" t="s">
        <v>37</v>
      </c>
      <c r="C481">
        <v>2025</v>
      </c>
      <c r="D481" t="s">
        <v>27</v>
      </c>
      <c r="E481" t="s">
        <v>25</v>
      </c>
      <c r="F481">
        <v>14956</v>
      </c>
      <c r="G481">
        <v>229559</v>
      </c>
      <c r="H481">
        <v>19962</v>
      </c>
      <c r="I481">
        <v>264477</v>
      </c>
      <c r="J481">
        <v>5.65</v>
      </c>
      <c r="K481">
        <v>9977</v>
      </c>
      <c r="L481">
        <v>29.7</v>
      </c>
      <c r="M481">
        <v>429</v>
      </c>
      <c r="N481">
        <v>0.85</v>
      </c>
      <c r="O481">
        <v>8.5999999999999993E-2</v>
      </c>
      <c r="P481">
        <v>5253</v>
      </c>
      <c r="Q481">
        <v>59.1</v>
      </c>
      <c r="R481">
        <v>154.69999999999999</v>
      </c>
      <c r="S481">
        <v>1506</v>
      </c>
      <c r="T481">
        <v>48.7</v>
      </c>
      <c r="U481">
        <v>41.84</v>
      </c>
      <c r="V481">
        <v>0</v>
      </c>
    </row>
    <row r="482" spans="1:22">
      <c r="A482" t="s">
        <v>42</v>
      </c>
      <c r="B482" t="s">
        <v>29</v>
      </c>
      <c r="C482">
        <v>2010</v>
      </c>
      <c r="D482" t="s">
        <v>24</v>
      </c>
      <c r="E482" t="s">
        <v>25</v>
      </c>
      <c r="F482">
        <v>7</v>
      </c>
      <c r="G482">
        <v>173469</v>
      </c>
      <c r="H482">
        <v>115650</v>
      </c>
      <c r="I482">
        <v>289126</v>
      </c>
      <c r="J482">
        <v>0</v>
      </c>
      <c r="K482">
        <v>47</v>
      </c>
      <c r="L482">
        <v>2.1</v>
      </c>
      <c r="M482">
        <v>123</v>
      </c>
      <c r="N482">
        <v>1.48</v>
      </c>
      <c r="O482">
        <v>0.22600000000000001</v>
      </c>
      <c r="P482">
        <v>35991</v>
      </c>
      <c r="Q482">
        <v>68.5</v>
      </c>
      <c r="R482">
        <v>110.6</v>
      </c>
      <c r="S482">
        <v>0</v>
      </c>
      <c r="T482">
        <v>49.7</v>
      </c>
      <c r="U482">
        <v>0</v>
      </c>
      <c r="V482">
        <v>0</v>
      </c>
    </row>
    <row r="483" spans="1:22">
      <c r="A483" t="s">
        <v>42</v>
      </c>
      <c r="B483" t="s">
        <v>29</v>
      </c>
      <c r="C483">
        <v>2010</v>
      </c>
      <c r="D483" t="s">
        <v>26</v>
      </c>
      <c r="E483" t="s">
        <v>25</v>
      </c>
      <c r="F483">
        <v>102</v>
      </c>
      <c r="G483">
        <v>1050397</v>
      </c>
      <c r="H483">
        <v>143250</v>
      </c>
      <c r="I483">
        <v>1193749</v>
      </c>
      <c r="J483">
        <v>0.01</v>
      </c>
      <c r="K483">
        <v>47</v>
      </c>
      <c r="L483">
        <v>2.1</v>
      </c>
      <c r="M483">
        <v>123</v>
      </c>
      <c r="N483">
        <v>1.48</v>
      </c>
      <c r="O483">
        <v>0.22600000000000001</v>
      </c>
      <c r="P483">
        <v>35991</v>
      </c>
      <c r="Q483">
        <v>68.5</v>
      </c>
      <c r="R483">
        <v>110.6</v>
      </c>
      <c r="S483">
        <v>0</v>
      </c>
      <c r="T483">
        <v>49.7</v>
      </c>
      <c r="U483">
        <v>0</v>
      </c>
      <c r="V483">
        <v>0</v>
      </c>
    </row>
    <row r="484" spans="1:22">
      <c r="A484" t="s">
        <v>42</v>
      </c>
      <c r="B484" t="s">
        <v>29</v>
      </c>
      <c r="C484">
        <v>2010</v>
      </c>
      <c r="D484" t="s">
        <v>27</v>
      </c>
      <c r="E484" t="s">
        <v>25</v>
      </c>
      <c r="F484">
        <v>54</v>
      </c>
      <c r="G484">
        <v>448869</v>
      </c>
      <c r="H484">
        <v>39037</v>
      </c>
      <c r="I484">
        <v>487960</v>
      </c>
      <c r="J484">
        <v>0.01</v>
      </c>
      <c r="K484">
        <v>47</v>
      </c>
      <c r="L484">
        <v>2.1</v>
      </c>
      <c r="M484">
        <v>123</v>
      </c>
      <c r="N484">
        <v>1.48</v>
      </c>
      <c r="O484">
        <v>0.22600000000000001</v>
      </c>
      <c r="P484">
        <v>35991</v>
      </c>
      <c r="Q484">
        <v>68.5</v>
      </c>
      <c r="R484">
        <v>110.6</v>
      </c>
      <c r="S484">
        <v>0</v>
      </c>
      <c r="T484">
        <v>49.7</v>
      </c>
      <c r="U484">
        <v>0</v>
      </c>
      <c r="V484">
        <v>0</v>
      </c>
    </row>
    <row r="485" spans="1:22">
      <c r="A485" t="s">
        <v>42</v>
      </c>
      <c r="B485" t="s">
        <v>29</v>
      </c>
      <c r="C485">
        <v>2011</v>
      </c>
      <c r="D485" t="s">
        <v>24</v>
      </c>
      <c r="E485" t="s">
        <v>25</v>
      </c>
      <c r="F485">
        <v>18</v>
      </c>
      <c r="G485">
        <v>155450</v>
      </c>
      <c r="H485">
        <v>103634</v>
      </c>
      <c r="I485">
        <v>259102</v>
      </c>
      <c r="J485">
        <v>0.01</v>
      </c>
      <c r="K485">
        <v>209</v>
      </c>
      <c r="L485">
        <v>2.7</v>
      </c>
      <c r="M485">
        <v>130</v>
      </c>
      <c r="N485">
        <v>1.5129999999999999</v>
      </c>
      <c r="O485">
        <v>0.22700000000000001</v>
      </c>
      <c r="P485">
        <v>33736</v>
      </c>
      <c r="Q485">
        <v>68.8</v>
      </c>
      <c r="R485">
        <v>107.6</v>
      </c>
      <c r="S485">
        <v>664</v>
      </c>
      <c r="T485">
        <v>51.4</v>
      </c>
      <c r="U485">
        <v>157.13999999999999</v>
      </c>
      <c r="V485">
        <v>0</v>
      </c>
    </row>
    <row r="486" spans="1:22">
      <c r="A486" t="s">
        <v>42</v>
      </c>
      <c r="B486" t="s">
        <v>29</v>
      </c>
      <c r="C486">
        <v>2011</v>
      </c>
      <c r="D486" t="s">
        <v>26</v>
      </c>
      <c r="E486" t="s">
        <v>25</v>
      </c>
      <c r="F486">
        <v>207</v>
      </c>
      <c r="G486">
        <v>909862</v>
      </c>
      <c r="H486">
        <v>124072</v>
      </c>
      <c r="I486">
        <v>1034141</v>
      </c>
      <c r="J486">
        <v>0.02</v>
      </c>
      <c r="K486">
        <v>209</v>
      </c>
      <c r="L486">
        <v>2.7</v>
      </c>
      <c r="M486">
        <v>130</v>
      </c>
      <c r="N486">
        <v>1.5129999999999999</v>
      </c>
      <c r="O486">
        <v>0.22700000000000001</v>
      </c>
      <c r="P486">
        <v>33736</v>
      </c>
      <c r="Q486">
        <v>68.8</v>
      </c>
      <c r="R486">
        <v>107.6</v>
      </c>
      <c r="S486">
        <v>664</v>
      </c>
      <c r="T486">
        <v>51.4</v>
      </c>
      <c r="U486">
        <v>102.94</v>
      </c>
      <c r="V486">
        <v>0</v>
      </c>
    </row>
    <row r="487" spans="1:22">
      <c r="A487" t="s">
        <v>42</v>
      </c>
      <c r="B487" t="s">
        <v>29</v>
      </c>
      <c r="C487">
        <v>2011</v>
      </c>
      <c r="D487" t="s">
        <v>27</v>
      </c>
      <c r="E487" t="s">
        <v>25</v>
      </c>
      <c r="F487">
        <v>122</v>
      </c>
      <c r="G487">
        <v>386672</v>
      </c>
      <c r="H487">
        <v>33624</v>
      </c>
      <c r="I487">
        <v>420418</v>
      </c>
      <c r="J487">
        <v>0.03</v>
      </c>
      <c r="K487">
        <v>209</v>
      </c>
      <c r="L487">
        <v>2.7</v>
      </c>
      <c r="M487">
        <v>130</v>
      </c>
      <c r="N487">
        <v>1.5129999999999999</v>
      </c>
      <c r="O487">
        <v>0.22700000000000001</v>
      </c>
      <c r="P487">
        <v>33736</v>
      </c>
      <c r="Q487">
        <v>68.8</v>
      </c>
      <c r="R487">
        <v>107.6</v>
      </c>
      <c r="S487">
        <v>664</v>
      </c>
      <c r="T487">
        <v>51.4</v>
      </c>
      <c r="U487">
        <v>125.93</v>
      </c>
      <c r="V487">
        <v>0</v>
      </c>
    </row>
    <row r="488" spans="1:22">
      <c r="A488" t="s">
        <v>42</v>
      </c>
      <c r="B488" t="s">
        <v>29</v>
      </c>
      <c r="C488">
        <v>2012</v>
      </c>
      <c r="D488" t="s">
        <v>24</v>
      </c>
      <c r="E488" t="s">
        <v>25</v>
      </c>
      <c r="F488">
        <v>24</v>
      </c>
      <c r="G488">
        <v>136301</v>
      </c>
      <c r="H488">
        <v>90868</v>
      </c>
      <c r="I488">
        <v>227193</v>
      </c>
      <c r="J488">
        <v>0.01</v>
      </c>
      <c r="K488">
        <v>343</v>
      </c>
      <c r="L488">
        <v>3.3</v>
      </c>
      <c r="M488">
        <v>146</v>
      </c>
      <c r="N488">
        <v>1.5269999999999999</v>
      </c>
      <c r="O488">
        <v>0.23100000000000001</v>
      </c>
      <c r="P488">
        <v>33628</v>
      </c>
      <c r="Q488">
        <v>68.400000000000006</v>
      </c>
      <c r="R488">
        <v>105.7</v>
      </c>
      <c r="S488">
        <v>1327</v>
      </c>
      <c r="T488">
        <v>53</v>
      </c>
      <c r="U488">
        <v>85.16</v>
      </c>
      <c r="V488">
        <v>0</v>
      </c>
    </row>
    <row r="489" spans="1:22">
      <c r="A489" t="s">
        <v>42</v>
      </c>
      <c r="B489" t="s">
        <v>29</v>
      </c>
      <c r="C489">
        <v>2012</v>
      </c>
      <c r="D489" t="s">
        <v>26</v>
      </c>
      <c r="E489" t="s">
        <v>25</v>
      </c>
      <c r="F489">
        <v>271</v>
      </c>
      <c r="G489">
        <v>796079</v>
      </c>
      <c r="H489">
        <v>108556</v>
      </c>
      <c r="I489">
        <v>904906</v>
      </c>
      <c r="J489">
        <v>0.03</v>
      </c>
      <c r="K489">
        <v>343</v>
      </c>
      <c r="L489">
        <v>3.3</v>
      </c>
      <c r="M489">
        <v>146</v>
      </c>
      <c r="N489">
        <v>1.5269999999999999</v>
      </c>
      <c r="O489">
        <v>0.23100000000000001</v>
      </c>
      <c r="P489">
        <v>33628</v>
      </c>
      <c r="Q489">
        <v>68.400000000000006</v>
      </c>
      <c r="R489">
        <v>105.7</v>
      </c>
      <c r="S489">
        <v>1327</v>
      </c>
      <c r="T489">
        <v>53</v>
      </c>
      <c r="U489">
        <v>30.92</v>
      </c>
      <c r="V489">
        <v>0</v>
      </c>
    </row>
    <row r="490" spans="1:22">
      <c r="A490" t="s">
        <v>42</v>
      </c>
      <c r="B490" t="s">
        <v>29</v>
      </c>
      <c r="C490">
        <v>2012</v>
      </c>
      <c r="D490" t="s">
        <v>27</v>
      </c>
      <c r="E490" t="s">
        <v>25</v>
      </c>
      <c r="F490">
        <v>166</v>
      </c>
      <c r="G490">
        <v>350698</v>
      </c>
      <c r="H490">
        <v>30496</v>
      </c>
      <c r="I490">
        <v>381360</v>
      </c>
      <c r="J490">
        <v>0.04</v>
      </c>
      <c r="K490">
        <v>343</v>
      </c>
      <c r="L490">
        <v>3.3</v>
      </c>
      <c r="M490">
        <v>146</v>
      </c>
      <c r="N490">
        <v>1.5269999999999999</v>
      </c>
      <c r="O490">
        <v>0.23100000000000001</v>
      </c>
      <c r="P490">
        <v>33628</v>
      </c>
      <c r="Q490">
        <v>68.400000000000006</v>
      </c>
      <c r="R490">
        <v>105.7</v>
      </c>
      <c r="S490">
        <v>1327</v>
      </c>
      <c r="T490">
        <v>53</v>
      </c>
      <c r="U490">
        <v>36.07</v>
      </c>
      <c r="V490">
        <v>0</v>
      </c>
    </row>
    <row r="491" spans="1:22">
      <c r="A491" t="s">
        <v>42</v>
      </c>
      <c r="B491" t="s">
        <v>29</v>
      </c>
      <c r="C491">
        <v>2013</v>
      </c>
      <c r="D491" t="s">
        <v>24</v>
      </c>
      <c r="E491" t="s">
        <v>25</v>
      </c>
      <c r="F491">
        <v>54</v>
      </c>
      <c r="G491">
        <v>114655</v>
      </c>
      <c r="H491">
        <v>76437</v>
      </c>
      <c r="I491">
        <v>191146</v>
      </c>
      <c r="J491">
        <v>0.03</v>
      </c>
      <c r="K491">
        <v>517</v>
      </c>
      <c r="L491">
        <v>3.7</v>
      </c>
      <c r="M491">
        <v>153</v>
      </c>
      <c r="N491">
        <v>1.53</v>
      </c>
      <c r="O491">
        <v>0.23899999999999999</v>
      </c>
      <c r="P491">
        <v>33153</v>
      </c>
      <c r="Q491">
        <v>68.8</v>
      </c>
      <c r="R491">
        <v>105.1</v>
      </c>
      <c r="S491">
        <v>2021</v>
      </c>
      <c r="T491">
        <v>54.6</v>
      </c>
      <c r="U491">
        <v>97.59</v>
      </c>
      <c r="V491">
        <v>0</v>
      </c>
    </row>
    <row r="492" spans="1:22">
      <c r="A492" t="s">
        <v>42</v>
      </c>
      <c r="B492" t="s">
        <v>29</v>
      </c>
      <c r="C492">
        <v>2013</v>
      </c>
      <c r="D492" t="s">
        <v>26</v>
      </c>
      <c r="E492" t="s">
        <v>25</v>
      </c>
      <c r="F492">
        <v>605</v>
      </c>
      <c r="G492">
        <v>664462</v>
      </c>
      <c r="H492">
        <v>90609</v>
      </c>
      <c r="I492">
        <v>755676</v>
      </c>
      <c r="J492">
        <v>0.08</v>
      </c>
      <c r="K492">
        <v>517</v>
      </c>
      <c r="L492">
        <v>3.7</v>
      </c>
      <c r="M492">
        <v>153</v>
      </c>
      <c r="N492">
        <v>1.53</v>
      </c>
      <c r="O492">
        <v>0.23899999999999999</v>
      </c>
      <c r="P492">
        <v>33153</v>
      </c>
      <c r="Q492">
        <v>68.8</v>
      </c>
      <c r="R492">
        <v>105.1</v>
      </c>
      <c r="S492">
        <v>2021</v>
      </c>
      <c r="T492">
        <v>54.6</v>
      </c>
      <c r="U492">
        <v>123.25</v>
      </c>
      <c r="V492">
        <v>0</v>
      </c>
    </row>
    <row r="493" spans="1:22">
      <c r="A493" t="s">
        <v>42</v>
      </c>
      <c r="B493" t="s">
        <v>29</v>
      </c>
      <c r="C493">
        <v>2013</v>
      </c>
      <c r="D493" t="s">
        <v>27</v>
      </c>
      <c r="E493" t="s">
        <v>25</v>
      </c>
      <c r="F493">
        <v>379</v>
      </c>
      <c r="G493">
        <v>300107</v>
      </c>
      <c r="H493">
        <v>26096</v>
      </c>
      <c r="I493">
        <v>326582</v>
      </c>
      <c r="J493">
        <v>0.12</v>
      </c>
      <c r="K493">
        <v>517</v>
      </c>
      <c r="L493">
        <v>3.7</v>
      </c>
      <c r="M493">
        <v>153</v>
      </c>
      <c r="N493">
        <v>1.53</v>
      </c>
      <c r="O493">
        <v>0.23899999999999999</v>
      </c>
      <c r="P493">
        <v>33153</v>
      </c>
      <c r="Q493">
        <v>68.8</v>
      </c>
      <c r="R493">
        <v>105.1</v>
      </c>
      <c r="S493">
        <v>2021</v>
      </c>
      <c r="T493">
        <v>54.6</v>
      </c>
      <c r="U493">
        <v>128.31</v>
      </c>
      <c r="V493">
        <v>0</v>
      </c>
    </row>
    <row r="494" spans="1:22">
      <c r="A494" t="s">
        <v>42</v>
      </c>
      <c r="B494" t="s">
        <v>29</v>
      </c>
      <c r="C494">
        <v>2014</v>
      </c>
      <c r="D494" t="s">
        <v>24</v>
      </c>
      <c r="E494" t="s">
        <v>25</v>
      </c>
      <c r="F494">
        <v>76</v>
      </c>
      <c r="G494">
        <v>129831</v>
      </c>
      <c r="H494">
        <v>86554</v>
      </c>
      <c r="I494">
        <v>216461</v>
      </c>
      <c r="J494">
        <v>0.04</v>
      </c>
      <c r="K494">
        <v>1246</v>
      </c>
      <c r="L494">
        <v>4.4000000000000004</v>
      </c>
      <c r="M494">
        <v>154</v>
      </c>
      <c r="N494">
        <v>1.5469999999999999</v>
      </c>
      <c r="O494">
        <v>0.24399999999999999</v>
      </c>
      <c r="P494">
        <v>31584</v>
      </c>
      <c r="Q494">
        <v>68.900000000000006</v>
      </c>
      <c r="R494">
        <v>101.7</v>
      </c>
      <c r="S494">
        <v>2613</v>
      </c>
      <c r="T494">
        <v>56.4</v>
      </c>
      <c r="U494">
        <v>61.63</v>
      </c>
      <c r="V494">
        <v>0</v>
      </c>
    </row>
    <row r="495" spans="1:22">
      <c r="A495" t="s">
        <v>42</v>
      </c>
      <c r="B495" t="s">
        <v>29</v>
      </c>
      <c r="C495">
        <v>2014</v>
      </c>
      <c r="D495" t="s">
        <v>26</v>
      </c>
      <c r="E495" t="s">
        <v>25</v>
      </c>
      <c r="F495">
        <v>867</v>
      </c>
      <c r="G495">
        <v>762097</v>
      </c>
      <c r="H495">
        <v>103922</v>
      </c>
      <c r="I495">
        <v>866886</v>
      </c>
      <c r="J495">
        <v>0.1</v>
      </c>
      <c r="K495">
        <v>1246</v>
      </c>
      <c r="L495">
        <v>4.4000000000000004</v>
      </c>
      <c r="M495">
        <v>154</v>
      </c>
      <c r="N495">
        <v>1.5469999999999999</v>
      </c>
      <c r="O495">
        <v>0.24399999999999999</v>
      </c>
      <c r="P495">
        <v>31584</v>
      </c>
      <c r="Q495">
        <v>68.900000000000006</v>
      </c>
      <c r="R495">
        <v>101.7</v>
      </c>
      <c r="S495">
        <v>2613</v>
      </c>
      <c r="T495">
        <v>56.4</v>
      </c>
      <c r="U495">
        <v>43.31</v>
      </c>
      <c r="V495">
        <v>0</v>
      </c>
    </row>
    <row r="496" spans="1:22">
      <c r="A496" t="s">
        <v>42</v>
      </c>
      <c r="B496" t="s">
        <v>29</v>
      </c>
      <c r="C496">
        <v>2014</v>
      </c>
      <c r="D496" t="s">
        <v>27</v>
      </c>
      <c r="E496" t="s">
        <v>25</v>
      </c>
      <c r="F496">
        <v>525</v>
      </c>
      <c r="G496">
        <v>332562</v>
      </c>
      <c r="H496">
        <v>28918</v>
      </c>
      <c r="I496">
        <v>362005</v>
      </c>
      <c r="J496">
        <v>0.15</v>
      </c>
      <c r="K496">
        <v>1246</v>
      </c>
      <c r="L496">
        <v>4.4000000000000004</v>
      </c>
      <c r="M496">
        <v>154</v>
      </c>
      <c r="N496">
        <v>1.5469999999999999</v>
      </c>
      <c r="O496">
        <v>0.24399999999999999</v>
      </c>
      <c r="P496">
        <v>31584</v>
      </c>
      <c r="Q496">
        <v>68.900000000000006</v>
      </c>
      <c r="R496">
        <v>101.7</v>
      </c>
      <c r="S496">
        <v>2613</v>
      </c>
      <c r="T496">
        <v>56.4</v>
      </c>
      <c r="U496">
        <v>38.520000000000003</v>
      </c>
      <c r="V496">
        <v>0</v>
      </c>
    </row>
    <row r="497" spans="1:22">
      <c r="A497" t="s">
        <v>42</v>
      </c>
      <c r="B497" t="s">
        <v>29</v>
      </c>
      <c r="C497">
        <v>2015</v>
      </c>
      <c r="D497" t="s">
        <v>24</v>
      </c>
      <c r="E497" t="s">
        <v>25</v>
      </c>
      <c r="F497">
        <v>108</v>
      </c>
      <c r="G497">
        <v>142943</v>
      </c>
      <c r="H497">
        <v>95296</v>
      </c>
      <c r="I497">
        <v>238347</v>
      </c>
      <c r="J497">
        <v>0.05</v>
      </c>
      <c r="K497">
        <v>1768</v>
      </c>
      <c r="L497">
        <v>5.5</v>
      </c>
      <c r="M497">
        <v>175</v>
      </c>
      <c r="N497">
        <v>1.5629999999999999</v>
      </c>
      <c r="O497">
        <v>0.251</v>
      </c>
      <c r="P497">
        <v>29917</v>
      </c>
      <c r="Q497">
        <v>69.099999999999994</v>
      </c>
      <c r="R497">
        <v>100</v>
      </c>
      <c r="S497">
        <v>3313</v>
      </c>
      <c r="T497">
        <v>57.5</v>
      </c>
      <c r="U497">
        <v>65.099999999999994</v>
      </c>
      <c r="V497">
        <v>0</v>
      </c>
    </row>
    <row r="498" spans="1:22">
      <c r="A498" t="s">
        <v>42</v>
      </c>
      <c r="B498" t="s">
        <v>29</v>
      </c>
      <c r="C498">
        <v>2015</v>
      </c>
      <c r="D498" t="s">
        <v>26</v>
      </c>
      <c r="E498" t="s">
        <v>25</v>
      </c>
      <c r="F498">
        <v>1239</v>
      </c>
      <c r="G498">
        <v>837862</v>
      </c>
      <c r="H498">
        <v>114254</v>
      </c>
      <c r="I498">
        <v>953355</v>
      </c>
      <c r="J498">
        <v>0.13</v>
      </c>
      <c r="K498">
        <v>1768</v>
      </c>
      <c r="L498">
        <v>5.5</v>
      </c>
      <c r="M498">
        <v>175</v>
      </c>
      <c r="N498">
        <v>1.5629999999999999</v>
      </c>
      <c r="O498">
        <v>0.251</v>
      </c>
      <c r="P498">
        <v>29917</v>
      </c>
      <c r="Q498">
        <v>69.099999999999994</v>
      </c>
      <c r="R498">
        <v>100</v>
      </c>
      <c r="S498">
        <v>3313</v>
      </c>
      <c r="T498">
        <v>57.5</v>
      </c>
      <c r="U498">
        <v>42.91</v>
      </c>
      <c r="V498">
        <v>0</v>
      </c>
    </row>
    <row r="499" spans="1:22">
      <c r="A499" t="s">
        <v>42</v>
      </c>
      <c r="B499" t="s">
        <v>29</v>
      </c>
      <c r="C499">
        <v>2015</v>
      </c>
      <c r="D499" t="s">
        <v>27</v>
      </c>
      <c r="E499" t="s">
        <v>25</v>
      </c>
      <c r="F499">
        <v>753</v>
      </c>
      <c r="G499">
        <v>366649</v>
      </c>
      <c r="H499">
        <v>31883</v>
      </c>
      <c r="I499">
        <v>399285</v>
      </c>
      <c r="J499">
        <v>0.19</v>
      </c>
      <c r="K499">
        <v>1768</v>
      </c>
      <c r="L499">
        <v>5.5</v>
      </c>
      <c r="M499">
        <v>175</v>
      </c>
      <c r="N499">
        <v>1.5629999999999999</v>
      </c>
      <c r="O499">
        <v>0.251</v>
      </c>
      <c r="P499">
        <v>29917</v>
      </c>
      <c r="Q499">
        <v>69.099999999999994</v>
      </c>
      <c r="R499">
        <v>100</v>
      </c>
      <c r="S499">
        <v>3313</v>
      </c>
      <c r="T499">
        <v>57.5</v>
      </c>
      <c r="U499">
        <v>43.43</v>
      </c>
      <c r="V499">
        <v>0</v>
      </c>
    </row>
    <row r="500" spans="1:22">
      <c r="A500" t="s">
        <v>42</v>
      </c>
      <c r="B500" t="s">
        <v>29</v>
      </c>
      <c r="C500">
        <v>2016</v>
      </c>
      <c r="D500" t="s">
        <v>24</v>
      </c>
      <c r="E500" t="s">
        <v>25</v>
      </c>
      <c r="F500">
        <v>136</v>
      </c>
      <c r="G500">
        <v>166586</v>
      </c>
      <c r="H500">
        <v>111057</v>
      </c>
      <c r="I500">
        <v>277779</v>
      </c>
      <c r="J500">
        <v>0.05</v>
      </c>
      <c r="K500">
        <v>3104</v>
      </c>
      <c r="L500">
        <v>5.9</v>
      </c>
      <c r="M500">
        <v>191</v>
      </c>
      <c r="N500">
        <v>1.577</v>
      </c>
      <c r="O500">
        <v>0.252</v>
      </c>
      <c r="P500">
        <v>31725</v>
      </c>
      <c r="Q500">
        <v>69.400000000000006</v>
      </c>
      <c r="R500">
        <v>99.2</v>
      </c>
      <c r="S500">
        <v>4042</v>
      </c>
      <c r="T500">
        <v>60.2</v>
      </c>
      <c r="U500">
        <v>25.93</v>
      </c>
      <c r="V500">
        <v>0</v>
      </c>
    </row>
    <row r="501" spans="1:22">
      <c r="A501" t="s">
        <v>42</v>
      </c>
      <c r="B501" t="s">
        <v>29</v>
      </c>
      <c r="C501">
        <v>2016</v>
      </c>
      <c r="D501" t="s">
        <v>26</v>
      </c>
      <c r="E501" t="s">
        <v>25</v>
      </c>
      <c r="F501">
        <v>1534</v>
      </c>
      <c r="G501">
        <v>962968</v>
      </c>
      <c r="H501">
        <v>131314</v>
      </c>
      <c r="I501">
        <v>1095816</v>
      </c>
      <c r="J501">
        <v>0.14000000000000001</v>
      </c>
      <c r="K501">
        <v>3104</v>
      </c>
      <c r="L501">
        <v>5.9</v>
      </c>
      <c r="M501">
        <v>191</v>
      </c>
      <c r="N501">
        <v>1.577</v>
      </c>
      <c r="O501">
        <v>0.252</v>
      </c>
      <c r="P501">
        <v>31725</v>
      </c>
      <c r="Q501">
        <v>69.400000000000006</v>
      </c>
      <c r="R501">
        <v>99.2</v>
      </c>
      <c r="S501">
        <v>4042</v>
      </c>
      <c r="T501">
        <v>60.2</v>
      </c>
      <c r="U501">
        <v>23.81</v>
      </c>
      <c r="V501">
        <v>0</v>
      </c>
    </row>
    <row r="502" spans="1:22">
      <c r="A502" t="s">
        <v>42</v>
      </c>
      <c r="B502" t="s">
        <v>29</v>
      </c>
      <c r="C502">
        <v>2016</v>
      </c>
      <c r="D502" t="s">
        <v>27</v>
      </c>
      <c r="E502" t="s">
        <v>25</v>
      </c>
      <c r="F502">
        <v>924</v>
      </c>
      <c r="G502">
        <v>417697</v>
      </c>
      <c r="H502">
        <v>36321</v>
      </c>
      <c r="I502">
        <v>454942</v>
      </c>
      <c r="J502">
        <v>0.2</v>
      </c>
      <c r="K502">
        <v>3104</v>
      </c>
      <c r="L502">
        <v>5.9</v>
      </c>
      <c r="M502">
        <v>191</v>
      </c>
      <c r="N502">
        <v>1.577</v>
      </c>
      <c r="O502">
        <v>0.252</v>
      </c>
      <c r="P502">
        <v>31725</v>
      </c>
      <c r="Q502">
        <v>69.400000000000006</v>
      </c>
      <c r="R502">
        <v>99.2</v>
      </c>
      <c r="S502">
        <v>4042</v>
      </c>
      <c r="T502">
        <v>60.2</v>
      </c>
      <c r="U502">
        <v>22.71</v>
      </c>
      <c r="V502">
        <v>0</v>
      </c>
    </row>
    <row r="503" spans="1:22">
      <c r="A503" t="s">
        <v>42</v>
      </c>
      <c r="B503" t="s">
        <v>29</v>
      </c>
      <c r="C503">
        <v>2017</v>
      </c>
      <c r="D503" t="s">
        <v>24</v>
      </c>
      <c r="E503" t="s">
        <v>25</v>
      </c>
      <c r="F503">
        <v>319</v>
      </c>
      <c r="G503">
        <v>176401</v>
      </c>
      <c r="H503">
        <v>117601</v>
      </c>
      <c r="I503">
        <v>294321</v>
      </c>
      <c r="J503">
        <v>0.11</v>
      </c>
      <c r="K503">
        <v>3817</v>
      </c>
      <c r="L503">
        <v>7</v>
      </c>
      <c r="M503">
        <v>223</v>
      </c>
      <c r="N503">
        <v>1.5669999999999999</v>
      </c>
      <c r="O503">
        <v>0.25800000000000001</v>
      </c>
      <c r="P503">
        <v>31490</v>
      </c>
      <c r="Q503">
        <v>69.8</v>
      </c>
      <c r="R503">
        <v>99.2</v>
      </c>
      <c r="S503">
        <v>4682</v>
      </c>
      <c r="T503">
        <v>61.5</v>
      </c>
      <c r="U503">
        <v>134.56</v>
      </c>
      <c r="V503">
        <v>0</v>
      </c>
    </row>
    <row r="504" spans="1:22">
      <c r="A504" t="s">
        <v>42</v>
      </c>
      <c r="B504" t="s">
        <v>29</v>
      </c>
      <c r="C504">
        <v>2017</v>
      </c>
      <c r="D504" t="s">
        <v>26</v>
      </c>
      <c r="E504" t="s">
        <v>25</v>
      </c>
      <c r="F504">
        <v>3768</v>
      </c>
      <c r="G504">
        <v>1066177</v>
      </c>
      <c r="H504">
        <v>145388</v>
      </c>
      <c r="I504">
        <v>1215333</v>
      </c>
      <c r="J504">
        <v>0.31</v>
      </c>
      <c r="K504">
        <v>3817</v>
      </c>
      <c r="L504">
        <v>7</v>
      </c>
      <c r="M504">
        <v>223</v>
      </c>
      <c r="N504">
        <v>1.5669999999999999</v>
      </c>
      <c r="O504">
        <v>0.25800000000000001</v>
      </c>
      <c r="P504">
        <v>31490</v>
      </c>
      <c r="Q504">
        <v>69.8</v>
      </c>
      <c r="R504">
        <v>99.2</v>
      </c>
      <c r="S504">
        <v>4682</v>
      </c>
      <c r="T504">
        <v>61.5</v>
      </c>
      <c r="U504">
        <v>145.63</v>
      </c>
      <c r="V504">
        <v>0</v>
      </c>
    </row>
    <row r="505" spans="1:22">
      <c r="A505" t="s">
        <v>42</v>
      </c>
      <c r="B505" t="s">
        <v>29</v>
      </c>
      <c r="C505">
        <v>2017</v>
      </c>
      <c r="D505" t="s">
        <v>27</v>
      </c>
      <c r="E505" t="s">
        <v>25</v>
      </c>
      <c r="F505">
        <v>2280</v>
      </c>
      <c r="G505">
        <v>464492</v>
      </c>
      <c r="H505">
        <v>40391</v>
      </c>
      <c r="I505">
        <v>507163</v>
      </c>
      <c r="J505">
        <v>0.45</v>
      </c>
      <c r="K505">
        <v>3817</v>
      </c>
      <c r="L505">
        <v>7</v>
      </c>
      <c r="M505">
        <v>223</v>
      </c>
      <c r="N505">
        <v>1.5669999999999999</v>
      </c>
      <c r="O505">
        <v>0.25800000000000001</v>
      </c>
      <c r="P505">
        <v>31490</v>
      </c>
      <c r="Q505">
        <v>69.8</v>
      </c>
      <c r="R505">
        <v>99.2</v>
      </c>
      <c r="S505">
        <v>4682</v>
      </c>
      <c r="T505">
        <v>61.5</v>
      </c>
      <c r="U505">
        <v>146.75</v>
      </c>
      <c r="V505">
        <v>0</v>
      </c>
    </row>
    <row r="506" spans="1:22">
      <c r="A506" t="s">
        <v>42</v>
      </c>
      <c r="B506" t="s">
        <v>29</v>
      </c>
      <c r="C506">
        <v>2018</v>
      </c>
      <c r="D506" t="s">
        <v>24</v>
      </c>
      <c r="E506" t="s">
        <v>25</v>
      </c>
      <c r="F506">
        <v>520</v>
      </c>
      <c r="G506">
        <v>174341</v>
      </c>
      <c r="H506">
        <v>116227</v>
      </c>
      <c r="I506">
        <v>291088</v>
      </c>
      <c r="J506">
        <v>0.18</v>
      </c>
      <c r="K506">
        <v>6437</v>
      </c>
      <c r="L506">
        <v>7.6</v>
      </c>
      <c r="M506">
        <v>262</v>
      </c>
      <c r="N506">
        <v>1.593</v>
      </c>
      <c r="O506">
        <v>0.25900000000000001</v>
      </c>
      <c r="P506">
        <v>32673</v>
      </c>
      <c r="Q506">
        <v>70.3</v>
      </c>
      <c r="R506">
        <v>97.1</v>
      </c>
      <c r="S506">
        <v>5407</v>
      </c>
      <c r="T506">
        <v>66.099999999999994</v>
      </c>
      <c r="U506">
        <v>63.01</v>
      </c>
      <c r="V506">
        <v>0</v>
      </c>
    </row>
    <row r="507" spans="1:22">
      <c r="A507" t="s">
        <v>42</v>
      </c>
      <c r="B507" t="s">
        <v>29</v>
      </c>
      <c r="C507">
        <v>2018</v>
      </c>
      <c r="D507" t="s">
        <v>26</v>
      </c>
      <c r="E507" t="s">
        <v>25</v>
      </c>
      <c r="F507">
        <v>5963</v>
      </c>
      <c r="G507">
        <v>1023579</v>
      </c>
      <c r="H507">
        <v>139579</v>
      </c>
      <c r="I507">
        <v>1169121</v>
      </c>
      <c r="J507">
        <v>0.51</v>
      </c>
      <c r="K507">
        <v>6437</v>
      </c>
      <c r="L507">
        <v>7.6</v>
      </c>
      <c r="M507">
        <v>262</v>
      </c>
      <c r="N507">
        <v>1.593</v>
      </c>
      <c r="O507">
        <v>0.25900000000000001</v>
      </c>
      <c r="P507">
        <v>32673</v>
      </c>
      <c r="Q507">
        <v>70.3</v>
      </c>
      <c r="R507">
        <v>97.1</v>
      </c>
      <c r="S507">
        <v>5407</v>
      </c>
      <c r="T507">
        <v>66.099999999999994</v>
      </c>
      <c r="U507">
        <v>58.25</v>
      </c>
      <c r="V507">
        <v>0</v>
      </c>
    </row>
    <row r="508" spans="1:22">
      <c r="A508" t="s">
        <v>42</v>
      </c>
      <c r="B508" t="s">
        <v>29</v>
      </c>
      <c r="C508">
        <v>2018</v>
      </c>
      <c r="D508" t="s">
        <v>27</v>
      </c>
      <c r="E508" t="s">
        <v>25</v>
      </c>
      <c r="F508">
        <v>3565</v>
      </c>
      <c r="G508">
        <v>440223</v>
      </c>
      <c r="H508">
        <v>38280</v>
      </c>
      <c r="I508">
        <v>482068</v>
      </c>
      <c r="J508">
        <v>0.74</v>
      </c>
      <c r="K508">
        <v>6437</v>
      </c>
      <c r="L508">
        <v>7.6</v>
      </c>
      <c r="M508">
        <v>262</v>
      </c>
      <c r="N508">
        <v>1.593</v>
      </c>
      <c r="O508">
        <v>0.25900000000000001</v>
      </c>
      <c r="P508">
        <v>32673</v>
      </c>
      <c r="Q508">
        <v>70.3</v>
      </c>
      <c r="R508">
        <v>97.1</v>
      </c>
      <c r="S508">
        <v>5407</v>
      </c>
      <c r="T508">
        <v>66.099999999999994</v>
      </c>
      <c r="U508">
        <v>56.36</v>
      </c>
      <c r="V508">
        <v>0</v>
      </c>
    </row>
    <row r="509" spans="1:22">
      <c r="A509" t="s">
        <v>42</v>
      </c>
      <c r="B509" t="s">
        <v>29</v>
      </c>
      <c r="C509">
        <v>2019</v>
      </c>
      <c r="D509" t="s">
        <v>24</v>
      </c>
      <c r="E509" t="s">
        <v>25</v>
      </c>
      <c r="F509">
        <v>905</v>
      </c>
      <c r="G509">
        <v>173696</v>
      </c>
      <c r="H509">
        <v>115798</v>
      </c>
      <c r="I509">
        <v>290399</v>
      </c>
      <c r="J509">
        <v>0.31</v>
      </c>
      <c r="K509">
        <v>9006</v>
      </c>
      <c r="L509">
        <v>7.6</v>
      </c>
      <c r="M509">
        <v>299</v>
      </c>
      <c r="N509">
        <v>1.653</v>
      </c>
      <c r="O509">
        <v>0.26700000000000002</v>
      </c>
      <c r="P509">
        <v>32947</v>
      </c>
      <c r="Q509">
        <v>70.400000000000006</v>
      </c>
      <c r="R509">
        <v>90.5</v>
      </c>
      <c r="S509">
        <v>5962</v>
      </c>
      <c r="T509">
        <v>68.3</v>
      </c>
      <c r="U509">
        <v>74.040000000000006</v>
      </c>
      <c r="V509">
        <v>0</v>
      </c>
    </row>
    <row r="510" spans="1:22">
      <c r="A510" t="s">
        <v>42</v>
      </c>
      <c r="B510" t="s">
        <v>29</v>
      </c>
      <c r="C510">
        <v>2019</v>
      </c>
      <c r="D510" t="s">
        <v>26</v>
      </c>
      <c r="E510" t="s">
        <v>25</v>
      </c>
      <c r="F510">
        <v>10387</v>
      </c>
      <c r="G510">
        <v>1017917</v>
      </c>
      <c r="H510">
        <v>138807</v>
      </c>
      <c r="I510">
        <v>1167111</v>
      </c>
      <c r="J510">
        <v>0.89</v>
      </c>
      <c r="K510">
        <v>9006</v>
      </c>
      <c r="L510">
        <v>7.6</v>
      </c>
      <c r="M510">
        <v>299</v>
      </c>
      <c r="N510">
        <v>1.653</v>
      </c>
      <c r="O510">
        <v>0.26700000000000002</v>
      </c>
      <c r="P510">
        <v>32947</v>
      </c>
      <c r="Q510">
        <v>70.400000000000006</v>
      </c>
      <c r="R510">
        <v>90.5</v>
      </c>
      <c r="S510">
        <v>5962</v>
      </c>
      <c r="T510">
        <v>68.3</v>
      </c>
      <c r="U510">
        <v>74.19</v>
      </c>
      <c r="V510">
        <v>0</v>
      </c>
    </row>
    <row r="511" spans="1:22">
      <c r="A511" t="s">
        <v>42</v>
      </c>
      <c r="B511" t="s">
        <v>29</v>
      </c>
      <c r="C511">
        <v>2019</v>
      </c>
      <c r="D511" t="s">
        <v>27</v>
      </c>
      <c r="E511" t="s">
        <v>25</v>
      </c>
      <c r="F511">
        <v>6225</v>
      </c>
      <c r="G511">
        <v>438075</v>
      </c>
      <c r="H511">
        <v>38094</v>
      </c>
      <c r="I511">
        <v>482394</v>
      </c>
      <c r="J511">
        <v>1.29</v>
      </c>
      <c r="K511">
        <v>9006</v>
      </c>
      <c r="L511">
        <v>7.6</v>
      </c>
      <c r="M511">
        <v>299</v>
      </c>
      <c r="N511">
        <v>1.653</v>
      </c>
      <c r="O511">
        <v>0.26700000000000002</v>
      </c>
      <c r="P511">
        <v>32947</v>
      </c>
      <c r="Q511">
        <v>70.400000000000006</v>
      </c>
      <c r="R511">
        <v>90.5</v>
      </c>
      <c r="S511">
        <v>5962</v>
      </c>
      <c r="T511">
        <v>68.3</v>
      </c>
      <c r="U511">
        <v>74.61</v>
      </c>
      <c r="V511">
        <v>0</v>
      </c>
    </row>
    <row r="512" spans="1:22">
      <c r="A512" t="s">
        <v>42</v>
      </c>
      <c r="B512" t="s">
        <v>29</v>
      </c>
      <c r="C512">
        <v>2020</v>
      </c>
      <c r="D512" t="s">
        <v>24</v>
      </c>
      <c r="E512" t="s">
        <v>25</v>
      </c>
      <c r="F512">
        <v>3323</v>
      </c>
      <c r="G512">
        <v>120514</v>
      </c>
      <c r="H512">
        <v>80343</v>
      </c>
      <c r="I512">
        <v>204180</v>
      </c>
      <c r="J512">
        <v>1.63</v>
      </c>
      <c r="K512">
        <v>12642</v>
      </c>
      <c r="L512">
        <v>11.1</v>
      </c>
      <c r="M512">
        <v>345</v>
      </c>
      <c r="N512">
        <v>1.79</v>
      </c>
      <c r="O512">
        <v>0.29499999999999998</v>
      </c>
      <c r="P512">
        <v>32676</v>
      </c>
      <c r="Q512">
        <v>71.5</v>
      </c>
      <c r="R512">
        <v>86.5</v>
      </c>
      <c r="S512">
        <v>5901</v>
      </c>
      <c r="T512">
        <v>72.599999999999994</v>
      </c>
      <c r="U512">
        <v>267.18</v>
      </c>
      <c r="V512">
        <v>0</v>
      </c>
    </row>
    <row r="513" spans="1:22">
      <c r="A513" t="s">
        <v>42</v>
      </c>
      <c r="B513" t="s">
        <v>29</v>
      </c>
      <c r="C513">
        <v>2020</v>
      </c>
      <c r="D513" t="s">
        <v>26</v>
      </c>
      <c r="E513" t="s">
        <v>25</v>
      </c>
      <c r="F513">
        <v>37366</v>
      </c>
      <c r="G513">
        <v>674257</v>
      </c>
      <c r="H513">
        <v>91944</v>
      </c>
      <c r="I513">
        <v>803567</v>
      </c>
      <c r="J513">
        <v>4.6500000000000004</v>
      </c>
      <c r="K513">
        <v>12642</v>
      </c>
      <c r="L513">
        <v>11.1</v>
      </c>
      <c r="M513">
        <v>345</v>
      </c>
      <c r="N513">
        <v>1.79</v>
      </c>
      <c r="O513">
        <v>0.29499999999999998</v>
      </c>
      <c r="P513">
        <v>32676</v>
      </c>
      <c r="Q513">
        <v>71.5</v>
      </c>
      <c r="R513">
        <v>86.5</v>
      </c>
      <c r="S513">
        <v>5901</v>
      </c>
      <c r="T513">
        <v>72.599999999999994</v>
      </c>
      <c r="U513">
        <v>259.74</v>
      </c>
      <c r="V513">
        <v>0</v>
      </c>
    </row>
    <row r="514" spans="1:22">
      <c r="A514" t="s">
        <v>42</v>
      </c>
      <c r="B514" t="s">
        <v>29</v>
      </c>
      <c r="C514">
        <v>2020</v>
      </c>
      <c r="D514" t="s">
        <v>27</v>
      </c>
      <c r="E514" t="s">
        <v>25</v>
      </c>
      <c r="F514">
        <v>22713</v>
      </c>
      <c r="G514">
        <v>289022</v>
      </c>
      <c r="H514">
        <v>25132</v>
      </c>
      <c r="I514">
        <v>336867</v>
      </c>
      <c r="J514">
        <v>6.74</v>
      </c>
      <c r="K514">
        <v>12642</v>
      </c>
      <c r="L514">
        <v>11.1</v>
      </c>
      <c r="M514">
        <v>345</v>
      </c>
      <c r="N514">
        <v>1.79</v>
      </c>
      <c r="O514">
        <v>0.29499999999999998</v>
      </c>
      <c r="P514">
        <v>32676</v>
      </c>
      <c r="Q514">
        <v>71.5</v>
      </c>
      <c r="R514">
        <v>86.5</v>
      </c>
      <c r="S514">
        <v>5901</v>
      </c>
      <c r="T514">
        <v>72.599999999999994</v>
      </c>
      <c r="U514">
        <v>264.87</v>
      </c>
      <c r="V514">
        <v>0</v>
      </c>
    </row>
    <row r="515" spans="1:22">
      <c r="A515" t="s">
        <v>42</v>
      </c>
      <c r="B515" t="s">
        <v>29</v>
      </c>
      <c r="C515">
        <v>2021</v>
      </c>
      <c r="D515" t="s">
        <v>24</v>
      </c>
      <c r="E515" t="s">
        <v>25</v>
      </c>
      <c r="F515">
        <v>7689</v>
      </c>
      <c r="G515">
        <v>128120</v>
      </c>
      <c r="H515">
        <v>85413</v>
      </c>
      <c r="I515">
        <v>221222</v>
      </c>
      <c r="J515">
        <v>3.48</v>
      </c>
      <c r="K515">
        <v>22496</v>
      </c>
      <c r="L515">
        <v>12.4</v>
      </c>
      <c r="M515">
        <v>377</v>
      </c>
      <c r="N515">
        <v>1.96</v>
      </c>
      <c r="O515">
        <v>0.34899999999999998</v>
      </c>
      <c r="P515">
        <v>33894</v>
      </c>
      <c r="Q515">
        <v>71.2</v>
      </c>
      <c r="R515">
        <v>84.6</v>
      </c>
      <c r="S515">
        <v>5459</v>
      </c>
      <c r="T515">
        <v>73.599999999999994</v>
      </c>
      <c r="U515">
        <v>131.38999999999999</v>
      </c>
      <c r="V515">
        <v>0</v>
      </c>
    </row>
    <row r="516" spans="1:22">
      <c r="A516" t="s">
        <v>42</v>
      </c>
      <c r="B516" t="s">
        <v>29</v>
      </c>
      <c r="C516">
        <v>2021</v>
      </c>
      <c r="D516" t="s">
        <v>26</v>
      </c>
      <c r="E516" t="s">
        <v>25</v>
      </c>
      <c r="F516">
        <v>88829</v>
      </c>
      <c r="G516">
        <v>709035</v>
      </c>
      <c r="H516">
        <v>96687</v>
      </c>
      <c r="I516">
        <v>894551</v>
      </c>
      <c r="J516">
        <v>9.93</v>
      </c>
      <c r="K516">
        <v>22496</v>
      </c>
      <c r="L516">
        <v>12.4</v>
      </c>
      <c r="M516">
        <v>377</v>
      </c>
      <c r="N516">
        <v>1.96</v>
      </c>
      <c r="O516">
        <v>0.34899999999999998</v>
      </c>
      <c r="P516">
        <v>33894</v>
      </c>
      <c r="Q516">
        <v>71.2</v>
      </c>
      <c r="R516">
        <v>84.6</v>
      </c>
      <c r="S516">
        <v>5459</v>
      </c>
      <c r="T516">
        <v>73.599999999999994</v>
      </c>
      <c r="U516">
        <v>137.72999999999999</v>
      </c>
      <c r="V516">
        <v>0</v>
      </c>
    </row>
    <row r="517" spans="1:22">
      <c r="A517" t="s">
        <v>42</v>
      </c>
      <c r="B517" t="s">
        <v>29</v>
      </c>
      <c r="C517">
        <v>2021</v>
      </c>
      <c r="D517" t="s">
        <v>27</v>
      </c>
      <c r="E517" t="s">
        <v>25</v>
      </c>
      <c r="F517">
        <v>53160</v>
      </c>
      <c r="G517">
        <v>290759</v>
      </c>
      <c r="H517">
        <v>25283</v>
      </c>
      <c r="I517">
        <v>369202</v>
      </c>
      <c r="J517">
        <v>14.4</v>
      </c>
      <c r="K517">
        <v>22496</v>
      </c>
      <c r="L517">
        <v>12.4</v>
      </c>
      <c r="M517">
        <v>377</v>
      </c>
      <c r="N517">
        <v>1.96</v>
      </c>
      <c r="O517">
        <v>0.34899999999999998</v>
      </c>
      <c r="P517">
        <v>33894</v>
      </c>
      <c r="Q517">
        <v>71.2</v>
      </c>
      <c r="R517">
        <v>84.6</v>
      </c>
      <c r="S517">
        <v>5459</v>
      </c>
      <c r="T517">
        <v>73.599999999999994</v>
      </c>
      <c r="U517">
        <v>134.05000000000001</v>
      </c>
      <c r="V517">
        <v>0</v>
      </c>
    </row>
    <row r="518" spans="1:22">
      <c r="A518" t="s">
        <v>42</v>
      </c>
      <c r="B518" t="s">
        <v>29</v>
      </c>
      <c r="C518">
        <v>2022</v>
      </c>
      <c r="D518" t="s">
        <v>24</v>
      </c>
      <c r="E518" t="s">
        <v>25</v>
      </c>
      <c r="F518">
        <v>5797</v>
      </c>
      <c r="G518">
        <v>115831</v>
      </c>
      <c r="H518">
        <v>77220</v>
      </c>
      <c r="I518">
        <v>198848</v>
      </c>
      <c r="J518">
        <v>2.92</v>
      </c>
      <c r="K518">
        <v>34576</v>
      </c>
      <c r="L518">
        <v>13.2</v>
      </c>
      <c r="M518">
        <v>400</v>
      </c>
      <c r="N518">
        <v>2.0430000000000001</v>
      </c>
      <c r="O518">
        <v>0.37903999999999999</v>
      </c>
      <c r="P518">
        <v>34398</v>
      </c>
      <c r="Q518">
        <v>71.099999999999994</v>
      </c>
      <c r="R518">
        <v>87.5</v>
      </c>
      <c r="S518">
        <v>5047</v>
      </c>
      <c r="T518">
        <v>77.8</v>
      </c>
      <c r="U518">
        <v>-24.61</v>
      </c>
      <c r="V518">
        <v>0</v>
      </c>
    </row>
    <row r="519" spans="1:22">
      <c r="A519" t="s">
        <v>42</v>
      </c>
      <c r="B519" t="s">
        <v>29</v>
      </c>
      <c r="C519">
        <v>2022</v>
      </c>
      <c r="D519" t="s">
        <v>26</v>
      </c>
      <c r="E519" t="s">
        <v>25</v>
      </c>
      <c r="F519">
        <v>65788</v>
      </c>
      <c r="G519">
        <v>637103</v>
      </c>
      <c r="H519">
        <v>86878</v>
      </c>
      <c r="I519">
        <v>789769</v>
      </c>
      <c r="J519">
        <v>8.33</v>
      </c>
      <c r="K519">
        <v>34576</v>
      </c>
      <c r="L519">
        <v>13.2</v>
      </c>
      <c r="M519">
        <v>400</v>
      </c>
      <c r="N519">
        <v>2.0430000000000001</v>
      </c>
      <c r="O519">
        <v>0.37903999999999999</v>
      </c>
      <c r="P519">
        <v>34398</v>
      </c>
      <c r="Q519">
        <v>71.099999999999994</v>
      </c>
      <c r="R519">
        <v>87.5</v>
      </c>
      <c r="S519">
        <v>5047</v>
      </c>
      <c r="T519">
        <v>77.8</v>
      </c>
      <c r="U519">
        <v>-25.94</v>
      </c>
      <c r="V519">
        <v>0</v>
      </c>
    </row>
    <row r="520" spans="1:22">
      <c r="A520" t="s">
        <v>42</v>
      </c>
      <c r="B520" t="s">
        <v>29</v>
      </c>
      <c r="C520">
        <v>2022</v>
      </c>
      <c r="D520" t="s">
        <v>27</v>
      </c>
      <c r="E520" t="s">
        <v>25</v>
      </c>
      <c r="F520">
        <v>42110</v>
      </c>
      <c r="G520">
        <v>261362</v>
      </c>
      <c r="H520">
        <v>22960</v>
      </c>
      <c r="I520">
        <v>326432</v>
      </c>
      <c r="J520">
        <v>12.9</v>
      </c>
      <c r="K520">
        <v>34576</v>
      </c>
      <c r="L520">
        <v>13.2</v>
      </c>
      <c r="M520">
        <v>400</v>
      </c>
      <c r="N520">
        <v>2.0430000000000001</v>
      </c>
      <c r="O520">
        <v>0.37903999999999999</v>
      </c>
      <c r="P520">
        <v>34398</v>
      </c>
      <c r="Q520">
        <v>71.099999999999994</v>
      </c>
      <c r="R520">
        <v>87.5</v>
      </c>
      <c r="S520">
        <v>5047</v>
      </c>
      <c r="T520">
        <v>77.8</v>
      </c>
      <c r="U520">
        <v>-20.79</v>
      </c>
      <c r="V520">
        <v>0</v>
      </c>
    </row>
    <row r="521" spans="1:22">
      <c r="A521" t="s">
        <v>42</v>
      </c>
      <c r="B521" t="s">
        <v>29</v>
      </c>
      <c r="C521">
        <v>2023</v>
      </c>
      <c r="D521" t="s">
        <v>24</v>
      </c>
      <c r="E521" t="s">
        <v>25</v>
      </c>
      <c r="F521">
        <v>6759</v>
      </c>
      <c r="G521">
        <v>134378</v>
      </c>
      <c r="H521">
        <v>89585</v>
      </c>
      <c r="I521">
        <v>230722</v>
      </c>
      <c r="J521">
        <v>2.93</v>
      </c>
      <c r="K521">
        <v>48063</v>
      </c>
      <c r="L521">
        <v>16.100000000000001</v>
      </c>
      <c r="M521">
        <v>433</v>
      </c>
      <c r="N521">
        <v>2.0529999999999999</v>
      </c>
      <c r="O521">
        <v>0.37903999999999999</v>
      </c>
      <c r="P521">
        <v>35756</v>
      </c>
      <c r="Q521">
        <v>71.3</v>
      </c>
      <c r="R521">
        <v>86.8</v>
      </c>
      <c r="S521">
        <v>4499</v>
      </c>
      <c r="T521">
        <v>78.900000000000006</v>
      </c>
      <c r="U521">
        <v>16.59</v>
      </c>
      <c r="V521">
        <v>0</v>
      </c>
    </row>
    <row r="522" spans="1:22">
      <c r="A522" t="s">
        <v>42</v>
      </c>
      <c r="B522" t="s">
        <v>29</v>
      </c>
      <c r="C522">
        <v>2023</v>
      </c>
      <c r="D522" t="s">
        <v>26</v>
      </c>
      <c r="E522" t="s">
        <v>25</v>
      </c>
      <c r="F522">
        <v>77963</v>
      </c>
      <c r="G522">
        <v>751073</v>
      </c>
      <c r="H522">
        <v>102419</v>
      </c>
      <c r="I522">
        <v>931455</v>
      </c>
      <c r="J522">
        <v>8.3699999999999992</v>
      </c>
      <c r="K522">
        <v>48063</v>
      </c>
      <c r="L522">
        <v>16.100000000000001</v>
      </c>
      <c r="M522">
        <v>433</v>
      </c>
      <c r="N522">
        <v>2.0529999999999999</v>
      </c>
      <c r="O522">
        <v>0.37903999999999999</v>
      </c>
      <c r="P522">
        <v>35756</v>
      </c>
      <c r="Q522">
        <v>71.3</v>
      </c>
      <c r="R522">
        <v>86.8</v>
      </c>
      <c r="S522">
        <v>4499</v>
      </c>
      <c r="T522">
        <v>78.900000000000006</v>
      </c>
      <c r="U522">
        <v>18.510000000000002</v>
      </c>
      <c r="V522">
        <v>0</v>
      </c>
    </row>
    <row r="523" spans="1:22">
      <c r="A523" t="s">
        <v>42</v>
      </c>
      <c r="B523" t="s">
        <v>29</v>
      </c>
      <c r="C523">
        <v>2023</v>
      </c>
      <c r="D523" t="s">
        <v>27</v>
      </c>
      <c r="E523" t="s">
        <v>25</v>
      </c>
      <c r="F523">
        <v>47092</v>
      </c>
      <c r="G523">
        <v>313652</v>
      </c>
      <c r="H523">
        <v>27274</v>
      </c>
      <c r="I523">
        <v>388018</v>
      </c>
      <c r="J523">
        <v>12.14</v>
      </c>
      <c r="K523">
        <v>48063</v>
      </c>
      <c r="L523">
        <v>16.100000000000001</v>
      </c>
      <c r="M523">
        <v>433</v>
      </c>
      <c r="N523">
        <v>2.0529999999999999</v>
      </c>
      <c r="O523">
        <v>0.37903999999999999</v>
      </c>
      <c r="P523">
        <v>35756</v>
      </c>
      <c r="Q523">
        <v>71.3</v>
      </c>
      <c r="R523">
        <v>86.8</v>
      </c>
      <c r="S523">
        <v>4499</v>
      </c>
      <c r="T523">
        <v>78.900000000000006</v>
      </c>
      <c r="U523">
        <v>11.83</v>
      </c>
      <c r="V523">
        <v>0</v>
      </c>
    </row>
    <row r="524" spans="1:22">
      <c r="A524" t="s">
        <v>42</v>
      </c>
      <c r="B524" t="s">
        <v>29</v>
      </c>
      <c r="C524">
        <v>2024</v>
      </c>
      <c r="D524" t="s">
        <v>24</v>
      </c>
      <c r="E524" t="s">
        <v>25</v>
      </c>
      <c r="F524">
        <v>8175</v>
      </c>
      <c r="G524">
        <v>140020</v>
      </c>
      <c r="H524">
        <v>93347</v>
      </c>
      <c r="I524">
        <v>241542</v>
      </c>
      <c r="J524">
        <v>3.38</v>
      </c>
      <c r="K524">
        <v>65326</v>
      </c>
      <c r="L524">
        <v>17.600000000000001</v>
      </c>
      <c r="M524">
        <v>462</v>
      </c>
      <c r="N524">
        <v>1.9630000000000001</v>
      </c>
      <c r="O524">
        <v>0.35199999999999998</v>
      </c>
      <c r="P524">
        <v>37218</v>
      </c>
      <c r="Q524">
        <v>71.8</v>
      </c>
      <c r="R524">
        <v>84.9</v>
      </c>
      <c r="S524">
        <v>3973</v>
      </c>
      <c r="T524">
        <v>82.7</v>
      </c>
      <c r="U524">
        <v>20.95</v>
      </c>
      <c r="V524">
        <v>0</v>
      </c>
    </row>
    <row r="525" spans="1:22">
      <c r="A525" t="s">
        <v>42</v>
      </c>
      <c r="B525" t="s">
        <v>29</v>
      </c>
      <c r="C525">
        <v>2024</v>
      </c>
      <c r="D525" t="s">
        <v>26</v>
      </c>
      <c r="E525" t="s">
        <v>25</v>
      </c>
      <c r="F525">
        <v>92430</v>
      </c>
      <c r="G525">
        <v>759806</v>
      </c>
      <c r="H525">
        <v>103610</v>
      </c>
      <c r="I525">
        <v>955846</v>
      </c>
      <c r="J525">
        <v>9.67</v>
      </c>
      <c r="K525">
        <v>65326</v>
      </c>
      <c r="L525">
        <v>17.600000000000001</v>
      </c>
      <c r="M525">
        <v>462</v>
      </c>
      <c r="N525">
        <v>1.9630000000000001</v>
      </c>
      <c r="O525">
        <v>0.35199999999999998</v>
      </c>
      <c r="P525">
        <v>37218</v>
      </c>
      <c r="Q525">
        <v>71.8</v>
      </c>
      <c r="R525">
        <v>84.9</v>
      </c>
      <c r="S525">
        <v>3973</v>
      </c>
      <c r="T525">
        <v>82.7</v>
      </c>
      <c r="U525">
        <v>18.559999999999999</v>
      </c>
      <c r="V525">
        <v>0</v>
      </c>
    </row>
    <row r="526" spans="1:22">
      <c r="A526" t="s">
        <v>42</v>
      </c>
      <c r="B526" t="s">
        <v>29</v>
      </c>
      <c r="C526">
        <v>2024</v>
      </c>
      <c r="D526" t="s">
        <v>27</v>
      </c>
      <c r="E526" t="s">
        <v>25</v>
      </c>
      <c r="F526">
        <v>57073</v>
      </c>
      <c r="G526">
        <v>321971</v>
      </c>
      <c r="H526">
        <v>27998</v>
      </c>
      <c r="I526">
        <v>407042</v>
      </c>
      <c r="J526">
        <v>14.02</v>
      </c>
      <c r="K526">
        <v>65326</v>
      </c>
      <c r="L526">
        <v>17.600000000000001</v>
      </c>
      <c r="M526">
        <v>462</v>
      </c>
      <c r="N526">
        <v>1.9630000000000001</v>
      </c>
      <c r="O526">
        <v>0.35199999999999998</v>
      </c>
      <c r="P526">
        <v>37218</v>
      </c>
      <c r="Q526">
        <v>71.8</v>
      </c>
      <c r="R526">
        <v>84.9</v>
      </c>
      <c r="S526">
        <v>3973</v>
      </c>
      <c r="T526">
        <v>82.7</v>
      </c>
      <c r="U526">
        <v>21.19</v>
      </c>
      <c r="V526">
        <v>0</v>
      </c>
    </row>
    <row r="527" spans="1:22">
      <c r="A527" t="s">
        <v>42</v>
      </c>
      <c r="B527" t="s">
        <v>29</v>
      </c>
      <c r="C527">
        <v>2025</v>
      </c>
      <c r="D527" t="s">
        <v>24</v>
      </c>
      <c r="E527" t="s">
        <v>25</v>
      </c>
      <c r="F527">
        <v>10080</v>
      </c>
      <c r="G527">
        <v>136411</v>
      </c>
      <c r="H527">
        <v>90941</v>
      </c>
      <c r="I527">
        <v>237432</v>
      </c>
      <c r="J527">
        <v>4.25</v>
      </c>
      <c r="K527">
        <v>77783</v>
      </c>
      <c r="L527">
        <v>19.3</v>
      </c>
      <c r="M527">
        <v>469</v>
      </c>
      <c r="N527">
        <v>1.89</v>
      </c>
      <c r="O527">
        <v>0.32600000000000001</v>
      </c>
      <c r="P527">
        <v>38575</v>
      </c>
      <c r="Q527">
        <v>71.900000000000006</v>
      </c>
      <c r="R527">
        <v>82.5</v>
      </c>
      <c r="S527">
        <v>2975</v>
      </c>
      <c r="T527">
        <v>84.6</v>
      </c>
      <c r="U527">
        <v>23.3</v>
      </c>
      <c r="V527">
        <v>0</v>
      </c>
    </row>
    <row r="528" spans="1:22">
      <c r="A528" t="s">
        <v>42</v>
      </c>
      <c r="B528" t="s">
        <v>29</v>
      </c>
      <c r="C528">
        <v>2025</v>
      </c>
      <c r="D528" t="s">
        <v>26</v>
      </c>
      <c r="E528" t="s">
        <v>25</v>
      </c>
      <c r="F528">
        <v>118074</v>
      </c>
      <c r="G528">
        <v>752690</v>
      </c>
      <c r="H528">
        <v>102639</v>
      </c>
      <c r="I528">
        <v>973403</v>
      </c>
      <c r="J528">
        <v>12.13</v>
      </c>
      <c r="K528">
        <v>77783</v>
      </c>
      <c r="L528">
        <v>19.3</v>
      </c>
      <c r="M528">
        <v>469</v>
      </c>
      <c r="N528">
        <v>1.89</v>
      </c>
      <c r="O528">
        <v>0.32600000000000001</v>
      </c>
      <c r="P528">
        <v>38575</v>
      </c>
      <c r="Q528">
        <v>71.900000000000006</v>
      </c>
      <c r="R528">
        <v>82.5</v>
      </c>
      <c r="S528">
        <v>2975</v>
      </c>
      <c r="T528">
        <v>84.6</v>
      </c>
      <c r="U528">
        <v>27.74</v>
      </c>
      <c r="V528">
        <v>0</v>
      </c>
    </row>
    <row r="529" spans="1:22">
      <c r="A529" t="s">
        <v>42</v>
      </c>
      <c r="B529" t="s">
        <v>29</v>
      </c>
      <c r="C529">
        <v>2025</v>
      </c>
      <c r="D529" t="s">
        <v>27</v>
      </c>
      <c r="E529" t="s">
        <v>25</v>
      </c>
      <c r="F529">
        <v>70098</v>
      </c>
      <c r="G529">
        <v>302173</v>
      </c>
      <c r="H529">
        <v>26276</v>
      </c>
      <c r="I529">
        <v>398547</v>
      </c>
      <c r="J529">
        <v>17.59</v>
      </c>
      <c r="K529">
        <v>77783</v>
      </c>
      <c r="L529">
        <v>19.3</v>
      </c>
      <c r="M529">
        <v>469</v>
      </c>
      <c r="N529">
        <v>1.89</v>
      </c>
      <c r="O529">
        <v>0.32600000000000001</v>
      </c>
      <c r="P529">
        <v>38575</v>
      </c>
      <c r="Q529">
        <v>71.900000000000006</v>
      </c>
      <c r="R529">
        <v>82.5</v>
      </c>
      <c r="S529">
        <v>2975</v>
      </c>
      <c r="T529">
        <v>84.6</v>
      </c>
      <c r="U529">
        <v>22.82</v>
      </c>
      <c r="V529">
        <v>0</v>
      </c>
    </row>
    <row r="530" spans="1:22">
      <c r="A530" t="s">
        <v>43</v>
      </c>
      <c r="B530" t="s">
        <v>37</v>
      </c>
      <c r="C530">
        <v>2010</v>
      </c>
      <c r="D530" t="s">
        <v>24</v>
      </c>
      <c r="E530" t="s">
        <v>25</v>
      </c>
      <c r="F530">
        <v>107</v>
      </c>
      <c r="G530">
        <v>459304</v>
      </c>
      <c r="H530">
        <v>306203</v>
      </c>
      <c r="I530">
        <v>765614</v>
      </c>
      <c r="J530">
        <v>0.01</v>
      </c>
      <c r="K530">
        <v>991</v>
      </c>
      <c r="L530">
        <v>9.8000000000000007</v>
      </c>
      <c r="M530">
        <v>129</v>
      </c>
      <c r="N530">
        <v>1.29</v>
      </c>
      <c r="O530">
        <v>0.18</v>
      </c>
      <c r="P530">
        <v>44864</v>
      </c>
      <c r="Q530">
        <v>90.3</v>
      </c>
      <c r="R530">
        <v>223.2</v>
      </c>
      <c r="S530">
        <v>4452</v>
      </c>
      <c r="T530">
        <v>48.8</v>
      </c>
      <c r="U530">
        <v>0</v>
      </c>
      <c r="V530">
        <v>0</v>
      </c>
    </row>
    <row r="531" spans="1:22">
      <c r="A531" t="s">
        <v>43</v>
      </c>
      <c r="B531" t="s">
        <v>37</v>
      </c>
      <c r="C531">
        <v>2010</v>
      </c>
      <c r="D531" t="s">
        <v>26</v>
      </c>
      <c r="E531" t="s">
        <v>25</v>
      </c>
      <c r="F531">
        <v>1211</v>
      </c>
      <c r="G531">
        <v>2663470</v>
      </c>
      <c r="H531">
        <v>363200</v>
      </c>
      <c r="I531">
        <v>3027881</v>
      </c>
      <c r="J531">
        <v>0.04</v>
      </c>
      <c r="K531">
        <v>991</v>
      </c>
      <c r="L531">
        <v>9.8000000000000007</v>
      </c>
      <c r="M531">
        <v>129</v>
      </c>
      <c r="N531">
        <v>1.29</v>
      </c>
      <c r="O531">
        <v>0.18</v>
      </c>
      <c r="P531">
        <v>44864</v>
      </c>
      <c r="Q531">
        <v>90.3</v>
      </c>
      <c r="R531">
        <v>223.2</v>
      </c>
      <c r="S531">
        <v>4452</v>
      </c>
      <c r="T531">
        <v>48.8</v>
      </c>
      <c r="U531">
        <v>0</v>
      </c>
      <c r="V531">
        <v>0</v>
      </c>
    </row>
    <row r="532" spans="1:22">
      <c r="A532" t="s">
        <v>43</v>
      </c>
      <c r="B532" t="s">
        <v>37</v>
      </c>
      <c r="C532">
        <v>2010</v>
      </c>
      <c r="D532" t="s">
        <v>27</v>
      </c>
      <c r="E532" t="s">
        <v>25</v>
      </c>
      <c r="F532">
        <v>718</v>
      </c>
      <c r="G532">
        <v>1138264</v>
      </c>
      <c r="H532">
        <v>98979</v>
      </c>
      <c r="I532">
        <v>1237961</v>
      </c>
      <c r="J532">
        <v>0.06</v>
      </c>
      <c r="K532">
        <v>991</v>
      </c>
      <c r="L532">
        <v>9.8000000000000007</v>
      </c>
      <c r="M532">
        <v>129</v>
      </c>
      <c r="N532">
        <v>1.29</v>
      </c>
      <c r="O532">
        <v>0.18</v>
      </c>
      <c r="P532">
        <v>44864</v>
      </c>
      <c r="Q532">
        <v>90.3</v>
      </c>
      <c r="R532">
        <v>223.2</v>
      </c>
      <c r="S532">
        <v>4452</v>
      </c>
      <c r="T532">
        <v>48.8</v>
      </c>
      <c r="U532">
        <v>0</v>
      </c>
      <c r="V532">
        <v>0</v>
      </c>
    </row>
    <row r="533" spans="1:22">
      <c r="A533" t="s">
        <v>43</v>
      </c>
      <c r="B533" t="s">
        <v>37</v>
      </c>
      <c r="C533">
        <v>2011</v>
      </c>
      <c r="D533" t="s">
        <v>24</v>
      </c>
      <c r="E533" t="s">
        <v>25</v>
      </c>
      <c r="F533">
        <v>840</v>
      </c>
      <c r="G533">
        <v>464224</v>
      </c>
      <c r="H533">
        <v>309482</v>
      </c>
      <c r="I533">
        <v>774546</v>
      </c>
      <c r="J533">
        <v>0.11</v>
      </c>
      <c r="K533">
        <v>2318</v>
      </c>
      <c r="L533">
        <v>13</v>
      </c>
      <c r="M533">
        <v>129</v>
      </c>
      <c r="N533">
        <v>1.26</v>
      </c>
      <c r="O533">
        <v>0.19</v>
      </c>
      <c r="P533">
        <v>42613</v>
      </c>
      <c r="Q533">
        <v>91.1</v>
      </c>
      <c r="R533">
        <v>226.3</v>
      </c>
      <c r="S533">
        <v>4308</v>
      </c>
      <c r="T533">
        <v>49.3</v>
      </c>
      <c r="U533">
        <v>300</v>
      </c>
      <c r="V533">
        <v>0</v>
      </c>
    </row>
    <row r="534" spans="1:22">
      <c r="A534" t="s">
        <v>43</v>
      </c>
      <c r="B534" t="s">
        <v>37</v>
      </c>
      <c r="C534">
        <v>2011</v>
      </c>
      <c r="D534" t="s">
        <v>26</v>
      </c>
      <c r="E534" t="s">
        <v>25</v>
      </c>
      <c r="F534">
        <v>9777</v>
      </c>
      <c r="G534">
        <v>2766736</v>
      </c>
      <c r="H534">
        <v>377282</v>
      </c>
      <c r="I534">
        <v>3153795</v>
      </c>
      <c r="J534">
        <v>0.31</v>
      </c>
      <c r="K534">
        <v>2318</v>
      </c>
      <c r="L534">
        <v>13</v>
      </c>
      <c r="M534">
        <v>129</v>
      </c>
      <c r="N534">
        <v>1.26</v>
      </c>
      <c r="O534">
        <v>0.19</v>
      </c>
      <c r="P534">
        <v>42613</v>
      </c>
      <c r="Q534">
        <v>91.1</v>
      </c>
      <c r="R534">
        <v>226.3</v>
      </c>
      <c r="S534">
        <v>4308</v>
      </c>
      <c r="T534">
        <v>49.3</v>
      </c>
      <c r="U534">
        <v>300</v>
      </c>
      <c r="V534">
        <v>0</v>
      </c>
    </row>
    <row r="535" spans="1:22">
      <c r="A535" t="s">
        <v>43</v>
      </c>
      <c r="B535" t="s">
        <v>37</v>
      </c>
      <c r="C535">
        <v>2011</v>
      </c>
      <c r="D535" t="s">
        <v>27</v>
      </c>
      <c r="E535" t="s">
        <v>25</v>
      </c>
      <c r="F535">
        <v>5821</v>
      </c>
      <c r="G535">
        <v>1185941</v>
      </c>
      <c r="H535">
        <v>103125</v>
      </c>
      <c r="I535">
        <v>1294887</v>
      </c>
      <c r="J535">
        <v>0.45</v>
      </c>
      <c r="K535">
        <v>2318</v>
      </c>
      <c r="L535">
        <v>13</v>
      </c>
      <c r="M535">
        <v>129</v>
      </c>
      <c r="N535">
        <v>1.26</v>
      </c>
      <c r="O535">
        <v>0.19</v>
      </c>
      <c r="P535">
        <v>42613</v>
      </c>
      <c r="Q535">
        <v>91.1</v>
      </c>
      <c r="R535">
        <v>226.3</v>
      </c>
      <c r="S535">
        <v>4308</v>
      </c>
      <c r="T535">
        <v>49.3</v>
      </c>
      <c r="U535">
        <v>300</v>
      </c>
      <c r="V535">
        <v>0</v>
      </c>
    </row>
    <row r="536" spans="1:22">
      <c r="A536" t="s">
        <v>43</v>
      </c>
      <c r="B536" t="s">
        <v>37</v>
      </c>
      <c r="C536">
        <v>2012</v>
      </c>
      <c r="D536" t="s">
        <v>24</v>
      </c>
      <c r="E536" t="s">
        <v>25</v>
      </c>
      <c r="F536">
        <v>1354</v>
      </c>
      <c r="G536">
        <v>482781</v>
      </c>
      <c r="H536">
        <v>321854</v>
      </c>
      <c r="I536">
        <v>805989</v>
      </c>
      <c r="J536">
        <v>0.17</v>
      </c>
      <c r="K536">
        <v>3571</v>
      </c>
      <c r="L536">
        <v>14.5</v>
      </c>
      <c r="M536">
        <v>143</v>
      </c>
      <c r="N536">
        <v>1.24</v>
      </c>
      <c r="O536">
        <v>0.19700000000000001</v>
      </c>
      <c r="P536">
        <v>40459</v>
      </c>
      <c r="Q536">
        <v>91.2</v>
      </c>
      <c r="R536">
        <v>225.5</v>
      </c>
      <c r="S536">
        <v>4154</v>
      </c>
      <c r="T536">
        <v>51.6</v>
      </c>
      <c r="U536">
        <v>61.19</v>
      </c>
      <c r="V536">
        <v>0</v>
      </c>
    </row>
    <row r="537" spans="1:22">
      <c r="A537" t="s">
        <v>43</v>
      </c>
      <c r="B537" t="s">
        <v>37</v>
      </c>
      <c r="C537">
        <v>2012</v>
      </c>
      <c r="D537" t="s">
        <v>26</v>
      </c>
      <c r="E537" t="s">
        <v>25</v>
      </c>
      <c r="F537">
        <v>15367</v>
      </c>
      <c r="G537">
        <v>2803798</v>
      </c>
      <c r="H537">
        <v>382336</v>
      </c>
      <c r="I537">
        <v>3201501</v>
      </c>
      <c r="J537">
        <v>0.48</v>
      </c>
      <c r="K537">
        <v>3571</v>
      </c>
      <c r="L537">
        <v>14.5</v>
      </c>
      <c r="M537">
        <v>143</v>
      </c>
      <c r="N537">
        <v>1.24</v>
      </c>
      <c r="O537">
        <v>0.19700000000000001</v>
      </c>
      <c r="P537">
        <v>40459</v>
      </c>
      <c r="Q537">
        <v>91.2</v>
      </c>
      <c r="R537">
        <v>225.5</v>
      </c>
      <c r="S537">
        <v>4154</v>
      </c>
      <c r="T537">
        <v>51.6</v>
      </c>
      <c r="U537">
        <v>57.18</v>
      </c>
      <c r="V537">
        <v>0</v>
      </c>
    </row>
    <row r="538" spans="1:22">
      <c r="A538" t="s">
        <v>43</v>
      </c>
      <c r="B538" t="s">
        <v>37</v>
      </c>
      <c r="C538">
        <v>2012</v>
      </c>
      <c r="D538" t="s">
        <v>27</v>
      </c>
      <c r="E538" t="s">
        <v>25</v>
      </c>
      <c r="F538">
        <v>9244</v>
      </c>
      <c r="G538">
        <v>1213398</v>
      </c>
      <c r="H538">
        <v>105513</v>
      </c>
      <c r="I538">
        <v>1328155</v>
      </c>
      <c r="J538">
        <v>0.7</v>
      </c>
      <c r="K538">
        <v>3571</v>
      </c>
      <c r="L538">
        <v>14.5</v>
      </c>
      <c r="M538">
        <v>143</v>
      </c>
      <c r="N538">
        <v>1.24</v>
      </c>
      <c r="O538">
        <v>0.19700000000000001</v>
      </c>
      <c r="P538">
        <v>40459</v>
      </c>
      <c r="Q538">
        <v>91.2</v>
      </c>
      <c r="R538">
        <v>225.5</v>
      </c>
      <c r="S538">
        <v>4154</v>
      </c>
      <c r="T538">
        <v>51.6</v>
      </c>
      <c r="U538">
        <v>58.8</v>
      </c>
      <c r="V538">
        <v>0</v>
      </c>
    </row>
    <row r="539" spans="1:22">
      <c r="A539" t="s">
        <v>43</v>
      </c>
      <c r="B539" t="s">
        <v>37</v>
      </c>
      <c r="C539">
        <v>2013</v>
      </c>
      <c r="D539" t="s">
        <v>24</v>
      </c>
      <c r="E539" t="s">
        <v>25</v>
      </c>
      <c r="F539">
        <v>1561</v>
      </c>
      <c r="G539">
        <v>494524</v>
      </c>
      <c r="H539">
        <v>329682</v>
      </c>
      <c r="I539">
        <v>825767</v>
      </c>
      <c r="J539">
        <v>0.19</v>
      </c>
      <c r="K539">
        <v>4680</v>
      </c>
      <c r="L539">
        <v>18.8</v>
      </c>
      <c r="M539">
        <v>145</v>
      </c>
      <c r="N539">
        <v>1.2070000000000001</v>
      </c>
      <c r="O539">
        <v>0.20300000000000001</v>
      </c>
      <c r="P539">
        <v>38450</v>
      </c>
      <c r="Q539">
        <v>91.2</v>
      </c>
      <c r="R539">
        <v>219.5</v>
      </c>
      <c r="S539">
        <v>3902</v>
      </c>
      <c r="T539">
        <v>53.1</v>
      </c>
      <c r="U539">
        <v>15.29</v>
      </c>
      <c r="V539">
        <v>0</v>
      </c>
    </row>
    <row r="540" spans="1:22">
      <c r="A540" t="s">
        <v>43</v>
      </c>
      <c r="B540" t="s">
        <v>37</v>
      </c>
      <c r="C540">
        <v>2013</v>
      </c>
      <c r="D540" t="s">
        <v>26</v>
      </c>
      <c r="E540" t="s">
        <v>25</v>
      </c>
      <c r="F540">
        <v>17874</v>
      </c>
      <c r="G540">
        <v>2896997</v>
      </c>
      <c r="H540">
        <v>395045</v>
      </c>
      <c r="I540">
        <v>3309916</v>
      </c>
      <c r="J540">
        <v>0.54</v>
      </c>
      <c r="K540">
        <v>4680</v>
      </c>
      <c r="L540">
        <v>18.8</v>
      </c>
      <c r="M540">
        <v>145</v>
      </c>
      <c r="N540">
        <v>1.2070000000000001</v>
      </c>
      <c r="O540">
        <v>0.20300000000000001</v>
      </c>
      <c r="P540">
        <v>38450</v>
      </c>
      <c r="Q540">
        <v>91.2</v>
      </c>
      <c r="R540">
        <v>219.5</v>
      </c>
      <c r="S540">
        <v>3902</v>
      </c>
      <c r="T540">
        <v>53.1</v>
      </c>
      <c r="U540">
        <v>16.309999999999999</v>
      </c>
      <c r="V540">
        <v>0</v>
      </c>
    </row>
    <row r="541" spans="1:22">
      <c r="A541" t="s">
        <v>43</v>
      </c>
      <c r="B541" t="s">
        <v>37</v>
      </c>
      <c r="C541">
        <v>2013</v>
      </c>
      <c r="D541" t="s">
        <v>27</v>
      </c>
      <c r="E541" t="s">
        <v>25</v>
      </c>
      <c r="F541">
        <v>10743</v>
      </c>
      <c r="G541">
        <v>1252407</v>
      </c>
      <c r="H541">
        <v>108905</v>
      </c>
      <c r="I541">
        <v>1372055</v>
      </c>
      <c r="J541">
        <v>0.78</v>
      </c>
      <c r="K541">
        <v>4680</v>
      </c>
      <c r="L541">
        <v>18.8</v>
      </c>
      <c r="M541">
        <v>145</v>
      </c>
      <c r="N541">
        <v>1.2070000000000001</v>
      </c>
      <c r="O541">
        <v>0.20300000000000001</v>
      </c>
      <c r="P541">
        <v>38450</v>
      </c>
      <c r="Q541">
        <v>91.2</v>
      </c>
      <c r="R541">
        <v>219.5</v>
      </c>
      <c r="S541">
        <v>3902</v>
      </c>
      <c r="T541">
        <v>53.1</v>
      </c>
      <c r="U541">
        <v>16.22</v>
      </c>
      <c r="V541">
        <v>0</v>
      </c>
    </row>
    <row r="542" spans="1:22">
      <c r="A542" t="s">
        <v>43</v>
      </c>
      <c r="B542" t="s">
        <v>37</v>
      </c>
      <c r="C542">
        <v>2014</v>
      </c>
      <c r="D542" t="s">
        <v>24</v>
      </c>
      <c r="E542" t="s">
        <v>25</v>
      </c>
      <c r="F542">
        <v>1555</v>
      </c>
      <c r="G542">
        <v>483602</v>
      </c>
      <c r="H542">
        <v>322402</v>
      </c>
      <c r="I542">
        <v>807559</v>
      </c>
      <c r="J542">
        <v>0.19</v>
      </c>
      <c r="K542">
        <v>13099</v>
      </c>
      <c r="L542">
        <v>20.5</v>
      </c>
      <c r="M542">
        <v>156</v>
      </c>
      <c r="N542">
        <v>1.1599999999999999</v>
      </c>
      <c r="O542">
        <v>0.20899999999999999</v>
      </c>
      <c r="P542">
        <v>36364</v>
      </c>
      <c r="Q542">
        <v>91.1</v>
      </c>
      <c r="R542">
        <v>214.1</v>
      </c>
      <c r="S542">
        <v>3697</v>
      </c>
      <c r="T542">
        <v>54.2</v>
      </c>
      <c r="U542">
        <v>-0.38</v>
      </c>
      <c r="V542">
        <v>0</v>
      </c>
    </row>
    <row r="543" spans="1:22">
      <c r="A543" t="s">
        <v>43</v>
      </c>
      <c r="B543" t="s">
        <v>37</v>
      </c>
      <c r="C543">
        <v>2014</v>
      </c>
      <c r="D543" t="s">
        <v>26</v>
      </c>
      <c r="E543" t="s">
        <v>25</v>
      </c>
      <c r="F543">
        <v>17334</v>
      </c>
      <c r="G543">
        <v>2758127</v>
      </c>
      <c r="H543">
        <v>376108</v>
      </c>
      <c r="I543">
        <v>3151569</v>
      </c>
      <c r="J543">
        <v>0.55000000000000004</v>
      </c>
      <c r="K543">
        <v>13099</v>
      </c>
      <c r="L543">
        <v>20.5</v>
      </c>
      <c r="M543">
        <v>156</v>
      </c>
      <c r="N543">
        <v>1.1599999999999999</v>
      </c>
      <c r="O543">
        <v>0.20899999999999999</v>
      </c>
      <c r="P543">
        <v>36364</v>
      </c>
      <c r="Q543">
        <v>91.1</v>
      </c>
      <c r="R543">
        <v>214.1</v>
      </c>
      <c r="S543">
        <v>3697</v>
      </c>
      <c r="T543">
        <v>54.2</v>
      </c>
      <c r="U543">
        <v>-3.02</v>
      </c>
      <c r="V543">
        <v>0</v>
      </c>
    </row>
    <row r="544" spans="1:22">
      <c r="A544" t="s">
        <v>43</v>
      </c>
      <c r="B544" t="s">
        <v>37</v>
      </c>
      <c r="C544">
        <v>2014</v>
      </c>
      <c r="D544" t="s">
        <v>27</v>
      </c>
      <c r="E544" t="s">
        <v>25</v>
      </c>
      <c r="F544">
        <v>10511</v>
      </c>
      <c r="G544">
        <v>1202881</v>
      </c>
      <c r="H544">
        <v>104598</v>
      </c>
      <c r="I544">
        <v>1317990</v>
      </c>
      <c r="J544">
        <v>0.8</v>
      </c>
      <c r="K544">
        <v>13099</v>
      </c>
      <c r="L544">
        <v>20.5</v>
      </c>
      <c r="M544">
        <v>156</v>
      </c>
      <c r="N544">
        <v>1.1599999999999999</v>
      </c>
      <c r="O544">
        <v>0.20899999999999999</v>
      </c>
      <c r="P544">
        <v>36364</v>
      </c>
      <c r="Q544">
        <v>91.1</v>
      </c>
      <c r="R544">
        <v>214.1</v>
      </c>
      <c r="S544">
        <v>3697</v>
      </c>
      <c r="T544">
        <v>54.2</v>
      </c>
      <c r="U544">
        <v>-2.16</v>
      </c>
      <c r="V544">
        <v>0</v>
      </c>
    </row>
    <row r="545" spans="1:22">
      <c r="A545" t="s">
        <v>43</v>
      </c>
      <c r="B545" t="s">
        <v>37</v>
      </c>
      <c r="C545">
        <v>2015</v>
      </c>
      <c r="D545" t="s">
        <v>24</v>
      </c>
      <c r="E545" t="s">
        <v>25</v>
      </c>
      <c r="F545">
        <v>1481</v>
      </c>
      <c r="G545">
        <v>444632</v>
      </c>
      <c r="H545">
        <v>296422</v>
      </c>
      <c r="I545">
        <v>742535</v>
      </c>
      <c r="J545">
        <v>0.2</v>
      </c>
      <c r="K545">
        <v>20717</v>
      </c>
      <c r="L545">
        <v>24.6</v>
      </c>
      <c r="M545">
        <v>170</v>
      </c>
      <c r="N545">
        <v>1.1299999999999999</v>
      </c>
      <c r="O545">
        <v>0.217</v>
      </c>
      <c r="P545">
        <v>34987</v>
      </c>
      <c r="Q545">
        <v>90.9</v>
      </c>
      <c r="R545">
        <v>209.6</v>
      </c>
      <c r="S545">
        <v>3494</v>
      </c>
      <c r="T545">
        <v>55.1</v>
      </c>
      <c r="U545">
        <v>-4.76</v>
      </c>
      <c r="V545">
        <v>0</v>
      </c>
    </row>
    <row r="546" spans="1:22">
      <c r="A546" t="s">
        <v>43</v>
      </c>
      <c r="B546" t="s">
        <v>37</v>
      </c>
      <c r="C546">
        <v>2015</v>
      </c>
      <c r="D546" t="s">
        <v>26</v>
      </c>
      <c r="E546" t="s">
        <v>25</v>
      </c>
      <c r="F546">
        <v>16840</v>
      </c>
      <c r="G546">
        <v>2585057</v>
      </c>
      <c r="H546">
        <v>352508</v>
      </c>
      <c r="I546">
        <v>2954405</v>
      </c>
      <c r="J546">
        <v>0.56999999999999995</v>
      </c>
      <c r="K546">
        <v>20717</v>
      </c>
      <c r="L546">
        <v>24.6</v>
      </c>
      <c r="M546">
        <v>170</v>
      </c>
      <c r="N546">
        <v>1.1299999999999999</v>
      </c>
      <c r="O546">
        <v>0.217</v>
      </c>
      <c r="P546">
        <v>34987</v>
      </c>
      <c r="Q546">
        <v>90.9</v>
      </c>
      <c r="R546">
        <v>209.6</v>
      </c>
      <c r="S546">
        <v>3494</v>
      </c>
      <c r="T546">
        <v>55.1</v>
      </c>
      <c r="U546">
        <v>-2.85</v>
      </c>
      <c r="V546">
        <v>0</v>
      </c>
    </row>
    <row r="547" spans="1:22">
      <c r="A547" t="s">
        <v>43</v>
      </c>
      <c r="B547" t="s">
        <v>37</v>
      </c>
      <c r="C547">
        <v>2015</v>
      </c>
      <c r="D547" t="s">
        <v>27</v>
      </c>
      <c r="E547" t="s">
        <v>25</v>
      </c>
      <c r="F547">
        <v>10195</v>
      </c>
      <c r="G547">
        <v>1125440</v>
      </c>
      <c r="H547">
        <v>97864</v>
      </c>
      <c r="I547">
        <v>1233499</v>
      </c>
      <c r="J547">
        <v>0.83</v>
      </c>
      <c r="K547">
        <v>20717</v>
      </c>
      <c r="L547">
        <v>24.6</v>
      </c>
      <c r="M547">
        <v>170</v>
      </c>
      <c r="N547">
        <v>1.1299999999999999</v>
      </c>
      <c r="O547">
        <v>0.217</v>
      </c>
      <c r="P547">
        <v>34987</v>
      </c>
      <c r="Q547">
        <v>90.9</v>
      </c>
      <c r="R547">
        <v>209.6</v>
      </c>
      <c r="S547">
        <v>3494</v>
      </c>
      <c r="T547">
        <v>55.1</v>
      </c>
      <c r="U547">
        <v>-3.01</v>
      </c>
      <c r="V547">
        <v>0</v>
      </c>
    </row>
    <row r="548" spans="1:22">
      <c r="A548" t="s">
        <v>43</v>
      </c>
      <c r="B548" t="s">
        <v>37</v>
      </c>
      <c r="C548">
        <v>2016</v>
      </c>
      <c r="D548" t="s">
        <v>24</v>
      </c>
      <c r="E548" t="s">
        <v>25</v>
      </c>
      <c r="F548">
        <v>1296</v>
      </c>
      <c r="G548">
        <v>461954</v>
      </c>
      <c r="H548">
        <v>307970</v>
      </c>
      <c r="I548">
        <v>771220</v>
      </c>
      <c r="J548">
        <v>0.17</v>
      </c>
      <c r="K548">
        <v>25175</v>
      </c>
      <c r="L548">
        <v>24.7</v>
      </c>
      <c r="M548">
        <v>186</v>
      </c>
      <c r="N548">
        <v>1.137</v>
      </c>
      <c r="O548">
        <v>0.222</v>
      </c>
      <c r="P548">
        <v>36638</v>
      </c>
      <c r="Q548">
        <v>91.5</v>
      </c>
      <c r="R548">
        <v>210.7</v>
      </c>
      <c r="S548">
        <v>3570</v>
      </c>
      <c r="T548">
        <v>56.6</v>
      </c>
      <c r="U548">
        <v>-12.49</v>
      </c>
      <c r="V548">
        <v>0</v>
      </c>
    </row>
    <row r="549" spans="1:22">
      <c r="A549" t="s">
        <v>43</v>
      </c>
      <c r="B549" t="s">
        <v>37</v>
      </c>
      <c r="C549">
        <v>2016</v>
      </c>
      <c r="D549" t="s">
        <v>26</v>
      </c>
      <c r="E549" t="s">
        <v>25</v>
      </c>
      <c r="F549">
        <v>14837</v>
      </c>
      <c r="G549">
        <v>2707122</v>
      </c>
      <c r="H549">
        <v>369153</v>
      </c>
      <c r="I549">
        <v>3091112</v>
      </c>
      <c r="J549">
        <v>0.48</v>
      </c>
      <c r="K549">
        <v>25175</v>
      </c>
      <c r="L549">
        <v>24.7</v>
      </c>
      <c r="M549">
        <v>186</v>
      </c>
      <c r="N549">
        <v>1.137</v>
      </c>
      <c r="O549">
        <v>0.222</v>
      </c>
      <c r="P549">
        <v>36638</v>
      </c>
      <c r="Q549">
        <v>91.5</v>
      </c>
      <c r="R549">
        <v>210.7</v>
      </c>
      <c r="S549">
        <v>3570</v>
      </c>
      <c r="T549">
        <v>56.6</v>
      </c>
      <c r="U549">
        <v>-11.89</v>
      </c>
      <c r="V549">
        <v>0</v>
      </c>
    </row>
    <row r="550" spans="1:22">
      <c r="A550" t="s">
        <v>43</v>
      </c>
      <c r="B550" t="s">
        <v>37</v>
      </c>
      <c r="C550">
        <v>2016</v>
      </c>
      <c r="D550" t="s">
        <v>27</v>
      </c>
      <c r="E550" t="s">
        <v>25</v>
      </c>
      <c r="F550">
        <v>9052</v>
      </c>
      <c r="G550">
        <v>1188232</v>
      </c>
      <c r="H550">
        <v>103324</v>
      </c>
      <c r="I550">
        <v>1300608</v>
      </c>
      <c r="J550">
        <v>0.7</v>
      </c>
      <c r="K550">
        <v>25175</v>
      </c>
      <c r="L550">
        <v>24.7</v>
      </c>
      <c r="M550">
        <v>186</v>
      </c>
      <c r="N550">
        <v>1.137</v>
      </c>
      <c r="O550">
        <v>0.222</v>
      </c>
      <c r="P550">
        <v>36638</v>
      </c>
      <c r="Q550">
        <v>91.5</v>
      </c>
      <c r="R550">
        <v>210.7</v>
      </c>
      <c r="S550">
        <v>3570</v>
      </c>
      <c r="T550">
        <v>56.6</v>
      </c>
      <c r="U550">
        <v>-11.21</v>
      </c>
      <c r="V550">
        <v>0</v>
      </c>
    </row>
    <row r="551" spans="1:22">
      <c r="A551" t="s">
        <v>43</v>
      </c>
      <c r="B551" t="s">
        <v>37</v>
      </c>
      <c r="C551">
        <v>2017</v>
      </c>
      <c r="D551" t="s">
        <v>24</v>
      </c>
      <c r="E551" t="s">
        <v>25</v>
      </c>
      <c r="F551">
        <v>1934</v>
      </c>
      <c r="G551">
        <v>459325</v>
      </c>
      <c r="H551">
        <v>306216</v>
      </c>
      <c r="I551">
        <v>767475</v>
      </c>
      <c r="J551">
        <v>0.25</v>
      </c>
      <c r="K551">
        <v>29590</v>
      </c>
      <c r="L551">
        <v>24.4</v>
      </c>
      <c r="M551">
        <v>221</v>
      </c>
      <c r="N551">
        <v>1.17</v>
      </c>
      <c r="O551">
        <v>0.223</v>
      </c>
      <c r="P551">
        <v>37440</v>
      </c>
      <c r="Q551">
        <v>92</v>
      </c>
      <c r="R551">
        <v>209</v>
      </c>
      <c r="S551">
        <v>3740</v>
      </c>
      <c r="T551">
        <v>59.3</v>
      </c>
      <c r="U551">
        <v>49.23</v>
      </c>
      <c r="V551">
        <v>0</v>
      </c>
    </row>
    <row r="552" spans="1:22">
      <c r="A552" t="s">
        <v>43</v>
      </c>
      <c r="B552" t="s">
        <v>37</v>
      </c>
      <c r="C552">
        <v>2017</v>
      </c>
      <c r="D552" t="s">
        <v>26</v>
      </c>
      <c r="E552" t="s">
        <v>25</v>
      </c>
      <c r="F552">
        <v>21625</v>
      </c>
      <c r="G552">
        <v>2623997</v>
      </c>
      <c r="H552">
        <v>357818</v>
      </c>
      <c r="I552">
        <v>3003440</v>
      </c>
      <c r="J552">
        <v>0.72</v>
      </c>
      <c r="K552">
        <v>29590</v>
      </c>
      <c r="L552">
        <v>24.4</v>
      </c>
      <c r="M552">
        <v>221</v>
      </c>
      <c r="N552">
        <v>1.17</v>
      </c>
      <c r="O552">
        <v>0.223</v>
      </c>
      <c r="P552">
        <v>37440</v>
      </c>
      <c r="Q552">
        <v>92</v>
      </c>
      <c r="R552">
        <v>209</v>
      </c>
      <c r="S552">
        <v>3740</v>
      </c>
      <c r="T552">
        <v>59.3</v>
      </c>
      <c r="U552">
        <v>45.75</v>
      </c>
      <c r="V552">
        <v>0</v>
      </c>
    </row>
    <row r="553" spans="1:22">
      <c r="A553" t="s">
        <v>43</v>
      </c>
      <c r="B553" t="s">
        <v>37</v>
      </c>
      <c r="C553">
        <v>2017</v>
      </c>
      <c r="D553" t="s">
        <v>27</v>
      </c>
      <c r="E553" t="s">
        <v>25</v>
      </c>
      <c r="F553">
        <v>13428</v>
      </c>
      <c r="G553">
        <v>1170960</v>
      </c>
      <c r="H553">
        <v>101823</v>
      </c>
      <c r="I553">
        <v>1286211</v>
      </c>
      <c r="J553">
        <v>1.04</v>
      </c>
      <c r="K553">
        <v>29590</v>
      </c>
      <c r="L553">
        <v>24.4</v>
      </c>
      <c r="M553">
        <v>221</v>
      </c>
      <c r="N553">
        <v>1.17</v>
      </c>
      <c r="O553">
        <v>0.223</v>
      </c>
      <c r="P553">
        <v>37440</v>
      </c>
      <c r="Q553">
        <v>92</v>
      </c>
      <c r="R553">
        <v>209</v>
      </c>
      <c r="S553">
        <v>3740</v>
      </c>
      <c r="T553">
        <v>59.3</v>
      </c>
      <c r="U553">
        <v>48.34</v>
      </c>
      <c r="V553">
        <v>0</v>
      </c>
    </row>
    <row r="554" spans="1:22">
      <c r="A554" t="s">
        <v>43</v>
      </c>
      <c r="B554" t="s">
        <v>37</v>
      </c>
      <c r="C554">
        <v>2018</v>
      </c>
      <c r="D554" t="s">
        <v>24</v>
      </c>
      <c r="E554" t="s">
        <v>25</v>
      </c>
      <c r="F554">
        <v>2592</v>
      </c>
      <c r="G554">
        <v>466173</v>
      </c>
      <c r="H554">
        <v>310782</v>
      </c>
      <c r="I554">
        <v>779547</v>
      </c>
      <c r="J554">
        <v>0.33</v>
      </c>
      <c r="K554">
        <v>29251</v>
      </c>
      <c r="L554">
        <v>25.9</v>
      </c>
      <c r="M554">
        <v>256</v>
      </c>
      <c r="N554">
        <v>1.2130000000000001</v>
      </c>
      <c r="O554">
        <v>0.221</v>
      </c>
      <c r="P554">
        <v>38729</v>
      </c>
      <c r="Q554">
        <v>91.5</v>
      </c>
      <c r="R554">
        <v>208.7</v>
      </c>
      <c r="S554">
        <v>3892</v>
      </c>
      <c r="T554">
        <v>61.2</v>
      </c>
      <c r="U554">
        <v>34.020000000000003</v>
      </c>
      <c r="V554">
        <v>0</v>
      </c>
    </row>
    <row r="555" spans="1:22">
      <c r="A555" t="s">
        <v>43</v>
      </c>
      <c r="B555" t="s">
        <v>37</v>
      </c>
      <c r="C555">
        <v>2018</v>
      </c>
      <c r="D555" t="s">
        <v>26</v>
      </c>
      <c r="E555" t="s">
        <v>25</v>
      </c>
      <c r="F555">
        <v>29613</v>
      </c>
      <c r="G555">
        <v>2717085</v>
      </c>
      <c r="H555">
        <v>370512</v>
      </c>
      <c r="I555">
        <v>3117210</v>
      </c>
      <c r="J555">
        <v>0.95</v>
      </c>
      <c r="K555">
        <v>29251</v>
      </c>
      <c r="L555">
        <v>25.9</v>
      </c>
      <c r="M555">
        <v>256</v>
      </c>
      <c r="N555">
        <v>1.2130000000000001</v>
      </c>
      <c r="O555">
        <v>0.221</v>
      </c>
      <c r="P555">
        <v>38729</v>
      </c>
      <c r="Q555">
        <v>91.5</v>
      </c>
      <c r="R555">
        <v>208.7</v>
      </c>
      <c r="S555">
        <v>3892</v>
      </c>
      <c r="T555">
        <v>61.2</v>
      </c>
      <c r="U555">
        <v>36.94</v>
      </c>
      <c r="V555">
        <v>0</v>
      </c>
    </row>
    <row r="556" spans="1:22">
      <c r="A556" t="s">
        <v>43</v>
      </c>
      <c r="B556" t="s">
        <v>37</v>
      </c>
      <c r="C556">
        <v>2018</v>
      </c>
      <c r="D556" t="s">
        <v>27</v>
      </c>
      <c r="E556" t="s">
        <v>25</v>
      </c>
      <c r="F556">
        <v>18012</v>
      </c>
      <c r="G556">
        <v>1186439</v>
      </c>
      <c r="H556">
        <v>103169</v>
      </c>
      <c r="I556">
        <v>1307620</v>
      </c>
      <c r="J556">
        <v>1.38</v>
      </c>
      <c r="K556">
        <v>29251</v>
      </c>
      <c r="L556">
        <v>25.9</v>
      </c>
      <c r="M556">
        <v>256</v>
      </c>
      <c r="N556">
        <v>1.2130000000000001</v>
      </c>
      <c r="O556">
        <v>0.221</v>
      </c>
      <c r="P556">
        <v>38729</v>
      </c>
      <c r="Q556">
        <v>91.5</v>
      </c>
      <c r="R556">
        <v>208.7</v>
      </c>
      <c r="S556">
        <v>3892</v>
      </c>
      <c r="T556">
        <v>61.2</v>
      </c>
      <c r="U556">
        <v>34.14</v>
      </c>
      <c r="V556">
        <v>0</v>
      </c>
    </row>
    <row r="557" spans="1:22">
      <c r="A557" t="s">
        <v>43</v>
      </c>
      <c r="B557" t="s">
        <v>37</v>
      </c>
      <c r="C557">
        <v>2019</v>
      </c>
      <c r="D557" t="s">
        <v>24</v>
      </c>
      <c r="E557" t="s">
        <v>25</v>
      </c>
      <c r="F557">
        <v>2200</v>
      </c>
      <c r="G557">
        <v>458703</v>
      </c>
      <c r="H557">
        <v>305802</v>
      </c>
      <c r="I557">
        <v>766705</v>
      </c>
      <c r="J557">
        <v>0.28999999999999998</v>
      </c>
      <c r="K557">
        <v>30023</v>
      </c>
      <c r="L557">
        <v>29</v>
      </c>
      <c r="M557">
        <v>300</v>
      </c>
      <c r="N557">
        <v>1.26</v>
      </c>
      <c r="O557">
        <v>0.219</v>
      </c>
      <c r="P557">
        <v>40363</v>
      </c>
      <c r="Q557">
        <v>91.6</v>
      </c>
      <c r="R557">
        <v>198.8</v>
      </c>
      <c r="S557">
        <v>3954</v>
      </c>
      <c r="T557">
        <v>61.5</v>
      </c>
      <c r="U557">
        <v>-15.12</v>
      </c>
      <c r="V557">
        <v>0</v>
      </c>
    </row>
    <row r="558" spans="1:22">
      <c r="A558" t="s">
        <v>43</v>
      </c>
      <c r="B558" t="s">
        <v>37</v>
      </c>
      <c r="C558">
        <v>2019</v>
      </c>
      <c r="D558" t="s">
        <v>26</v>
      </c>
      <c r="E558" t="s">
        <v>25</v>
      </c>
      <c r="F558">
        <v>24820</v>
      </c>
      <c r="G558">
        <v>2641731</v>
      </c>
      <c r="H558">
        <v>360236</v>
      </c>
      <c r="I558">
        <v>3026787</v>
      </c>
      <c r="J558">
        <v>0.82</v>
      </c>
      <c r="K558">
        <v>30023</v>
      </c>
      <c r="L558">
        <v>29</v>
      </c>
      <c r="M558">
        <v>300</v>
      </c>
      <c r="N558">
        <v>1.26</v>
      </c>
      <c r="O558">
        <v>0.219</v>
      </c>
      <c r="P558">
        <v>40363</v>
      </c>
      <c r="Q558">
        <v>91.6</v>
      </c>
      <c r="R558">
        <v>198.8</v>
      </c>
      <c r="S558">
        <v>3954</v>
      </c>
      <c r="T558">
        <v>61.5</v>
      </c>
      <c r="U558">
        <v>-16.190000000000001</v>
      </c>
      <c r="V558">
        <v>0</v>
      </c>
    </row>
    <row r="559" spans="1:22">
      <c r="A559" t="s">
        <v>43</v>
      </c>
      <c r="B559" t="s">
        <v>37</v>
      </c>
      <c r="C559">
        <v>2019</v>
      </c>
      <c r="D559" t="s">
        <v>27</v>
      </c>
      <c r="E559" t="s">
        <v>25</v>
      </c>
      <c r="F559">
        <v>15095</v>
      </c>
      <c r="G559">
        <v>1154077</v>
      </c>
      <c r="H559">
        <v>100354</v>
      </c>
      <c r="I559">
        <v>1269526</v>
      </c>
      <c r="J559">
        <v>1.19</v>
      </c>
      <c r="K559">
        <v>30023</v>
      </c>
      <c r="L559">
        <v>29</v>
      </c>
      <c r="M559">
        <v>300</v>
      </c>
      <c r="N559">
        <v>1.26</v>
      </c>
      <c r="O559">
        <v>0.219</v>
      </c>
      <c r="P559">
        <v>40363</v>
      </c>
      <c r="Q559">
        <v>91.6</v>
      </c>
      <c r="R559">
        <v>198.8</v>
      </c>
      <c r="S559">
        <v>3954</v>
      </c>
      <c r="T559">
        <v>61.5</v>
      </c>
      <c r="U559">
        <v>-16.190000000000001</v>
      </c>
      <c r="V559">
        <v>0</v>
      </c>
    </row>
    <row r="560" spans="1:22">
      <c r="A560" t="s">
        <v>43</v>
      </c>
      <c r="B560" t="s">
        <v>37</v>
      </c>
      <c r="C560">
        <v>2020</v>
      </c>
      <c r="D560" t="s">
        <v>24</v>
      </c>
      <c r="E560" t="s">
        <v>25</v>
      </c>
      <c r="F560">
        <v>1560</v>
      </c>
      <c r="G560">
        <v>410516</v>
      </c>
      <c r="H560">
        <v>273678</v>
      </c>
      <c r="I560">
        <v>685754</v>
      </c>
      <c r="J560">
        <v>0.23</v>
      </c>
      <c r="K560">
        <v>29846</v>
      </c>
      <c r="L560">
        <v>26</v>
      </c>
      <c r="M560">
        <v>339</v>
      </c>
      <c r="N560">
        <v>1.3169999999999999</v>
      </c>
      <c r="O560">
        <v>0.223</v>
      </c>
      <c r="P560">
        <v>38164</v>
      </c>
      <c r="Q560">
        <v>91.5</v>
      </c>
      <c r="R560">
        <v>189.9</v>
      </c>
      <c r="S560">
        <v>4560</v>
      </c>
      <c r="T560">
        <v>65.400000000000006</v>
      </c>
      <c r="U560">
        <v>-29.09</v>
      </c>
      <c r="V560">
        <v>0</v>
      </c>
    </row>
    <row r="561" spans="1:22">
      <c r="A561" t="s">
        <v>43</v>
      </c>
      <c r="B561" t="s">
        <v>37</v>
      </c>
      <c r="C561">
        <v>2020</v>
      </c>
      <c r="D561" t="s">
        <v>26</v>
      </c>
      <c r="E561" t="s">
        <v>25</v>
      </c>
      <c r="F561">
        <v>17835</v>
      </c>
      <c r="G561">
        <v>2398880</v>
      </c>
      <c r="H561">
        <v>327120</v>
      </c>
      <c r="I561">
        <v>2743835</v>
      </c>
      <c r="J561">
        <v>0.65</v>
      </c>
      <c r="K561">
        <v>29846</v>
      </c>
      <c r="L561">
        <v>26</v>
      </c>
      <c r="M561">
        <v>339</v>
      </c>
      <c r="N561">
        <v>1.3169999999999999</v>
      </c>
      <c r="O561">
        <v>0.223</v>
      </c>
      <c r="P561">
        <v>38164</v>
      </c>
      <c r="Q561">
        <v>91.5</v>
      </c>
      <c r="R561">
        <v>189.9</v>
      </c>
      <c r="S561">
        <v>4560</v>
      </c>
      <c r="T561">
        <v>65.400000000000006</v>
      </c>
      <c r="U561">
        <v>-28.14</v>
      </c>
      <c r="V561">
        <v>0</v>
      </c>
    </row>
    <row r="562" spans="1:22">
      <c r="A562" t="s">
        <v>43</v>
      </c>
      <c r="B562" t="s">
        <v>37</v>
      </c>
      <c r="C562">
        <v>2020</v>
      </c>
      <c r="D562" t="s">
        <v>27</v>
      </c>
      <c r="E562" t="s">
        <v>25</v>
      </c>
      <c r="F562">
        <v>10874</v>
      </c>
      <c r="G562">
        <v>1051467</v>
      </c>
      <c r="H562">
        <v>91432</v>
      </c>
      <c r="I562">
        <v>1153773</v>
      </c>
      <c r="J562">
        <v>0.94</v>
      </c>
      <c r="K562">
        <v>29846</v>
      </c>
      <c r="L562">
        <v>26</v>
      </c>
      <c r="M562">
        <v>339</v>
      </c>
      <c r="N562">
        <v>1.3169999999999999</v>
      </c>
      <c r="O562">
        <v>0.223</v>
      </c>
      <c r="P562">
        <v>38164</v>
      </c>
      <c r="Q562">
        <v>91.5</v>
      </c>
      <c r="R562">
        <v>189.9</v>
      </c>
      <c r="S562">
        <v>4560</v>
      </c>
      <c r="T562">
        <v>65.400000000000006</v>
      </c>
      <c r="U562">
        <v>-27.96</v>
      </c>
      <c r="V562">
        <v>0</v>
      </c>
    </row>
    <row r="563" spans="1:22">
      <c r="A563" t="s">
        <v>43</v>
      </c>
      <c r="B563" t="s">
        <v>37</v>
      </c>
      <c r="C563">
        <v>2021</v>
      </c>
      <c r="D563" t="s">
        <v>24</v>
      </c>
      <c r="E563" t="s">
        <v>25</v>
      </c>
      <c r="F563">
        <v>2361</v>
      </c>
      <c r="G563">
        <v>399235</v>
      </c>
      <c r="H563">
        <v>266157</v>
      </c>
      <c r="I563">
        <v>667753</v>
      </c>
      <c r="J563">
        <v>0.35</v>
      </c>
      <c r="K563">
        <v>32130</v>
      </c>
      <c r="L563">
        <v>27.6</v>
      </c>
      <c r="M563">
        <v>367</v>
      </c>
      <c r="N563">
        <v>1.343</v>
      </c>
      <c r="O563">
        <v>0.22900000000000001</v>
      </c>
      <c r="P563">
        <v>35718</v>
      </c>
      <c r="Q563">
        <v>92.2</v>
      </c>
      <c r="R563">
        <v>181.4</v>
      </c>
      <c r="S563">
        <v>5215</v>
      </c>
      <c r="T563">
        <v>67.099999999999994</v>
      </c>
      <c r="U563">
        <v>51.35</v>
      </c>
      <c r="V563">
        <v>0</v>
      </c>
    </row>
    <row r="564" spans="1:22">
      <c r="A564" t="s">
        <v>43</v>
      </c>
      <c r="B564" t="s">
        <v>37</v>
      </c>
      <c r="C564">
        <v>2021</v>
      </c>
      <c r="D564" t="s">
        <v>26</v>
      </c>
      <c r="E564" t="s">
        <v>25</v>
      </c>
      <c r="F564">
        <v>26962</v>
      </c>
      <c r="G564">
        <v>2325453</v>
      </c>
      <c r="H564">
        <v>317107</v>
      </c>
      <c r="I564">
        <v>2669522</v>
      </c>
      <c r="J564">
        <v>1.01</v>
      </c>
      <c r="K564">
        <v>32130</v>
      </c>
      <c r="L564">
        <v>27.6</v>
      </c>
      <c r="M564">
        <v>367</v>
      </c>
      <c r="N564">
        <v>1.343</v>
      </c>
      <c r="O564">
        <v>0.22900000000000001</v>
      </c>
      <c r="P564">
        <v>35718</v>
      </c>
      <c r="Q564">
        <v>92.2</v>
      </c>
      <c r="R564">
        <v>181.4</v>
      </c>
      <c r="S564">
        <v>5215</v>
      </c>
      <c r="T564">
        <v>67.099999999999994</v>
      </c>
      <c r="U564">
        <v>51.17</v>
      </c>
      <c r="V564">
        <v>0</v>
      </c>
    </row>
    <row r="565" spans="1:22">
      <c r="A565" t="s">
        <v>43</v>
      </c>
      <c r="B565" t="s">
        <v>37</v>
      </c>
      <c r="C565">
        <v>2021</v>
      </c>
      <c r="D565" t="s">
        <v>27</v>
      </c>
      <c r="E565" t="s">
        <v>25</v>
      </c>
      <c r="F565">
        <v>16370</v>
      </c>
      <c r="G565">
        <v>1013274</v>
      </c>
      <c r="H565">
        <v>88111</v>
      </c>
      <c r="I565">
        <v>1117755</v>
      </c>
      <c r="J565">
        <v>1.46</v>
      </c>
      <c r="K565">
        <v>32130</v>
      </c>
      <c r="L565">
        <v>27.6</v>
      </c>
      <c r="M565">
        <v>367</v>
      </c>
      <c r="N565">
        <v>1.343</v>
      </c>
      <c r="O565">
        <v>0.22900000000000001</v>
      </c>
      <c r="P565">
        <v>35718</v>
      </c>
      <c r="Q565">
        <v>92.2</v>
      </c>
      <c r="R565">
        <v>181.4</v>
      </c>
      <c r="S565">
        <v>5215</v>
      </c>
      <c r="T565">
        <v>67.099999999999994</v>
      </c>
      <c r="U565">
        <v>50.54</v>
      </c>
      <c r="V565">
        <v>0</v>
      </c>
    </row>
    <row r="566" spans="1:22">
      <c r="A566" t="s">
        <v>43</v>
      </c>
      <c r="B566" t="s">
        <v>37</v>
      </c>
      <c r="C566">
        <v>2022</v>
      </c>
      <c r="D566" t="s">
        <v>24</v>
      </c>
      <c r="E566" t="s">
        <v>25</v>
      </c>
      <c r="F566">
        <v>4727</v>
      </c>
      <c r="G566">
        <v>386722</v>
      </c>
      <c r="H566">
        <v>257814</v>
      </c>
      <c r="I566">
        <v>649263</v>
      </c>
      <c r="J566">
        <v>0.73</v>
      </c>
      <c r="K566">
        <v>30952</v>
      </c>
      <c r="L566">
        <v>27.4</v>
      </c>
      <c r="M566">
        <v>404</v>
      </c>
      <c r="N566">
        <v>1.367</v>
      </c>
      <c r="O566">
        <v>0.23799999999999999</v>
      </c>
      <c r="P566">
        <v>34164</v>
      </c>
      <c r="Q566">
        <v>92.2</v>
      </c>
      <c r="R566">
        <v>180.1</v>
      </c>
      <c r="S566">
        <v>5776</v>
      </c>
      <c r="T566">
        <v>69.400000000000006</v>
      </c>
      <c r="U566">
        <v>100.21</v>
      </c>
      <c r="V566">
        <v>0</v>
      </c>
    </row>
    <row r="567" spans="1:22">
      <c r="A567" t="s">
        <v>43</v>
      </c>
      <c r="B567" t="s">
        <v>37</v>
      </c>
      <c r="C567">
        <v>2022</v>
      </c>
      <c r="D567" t="s">
        <v>26</v>
      </c>
      <c r="E567" t="s">
        <v>25</v>
      </c>
      <c r="F567">
        <v>53188</v>
      </c>
      <c r="G567">
        <v>2203446</v>
      </c>
      <c r="H567">
        <v>300470</v>
      </c>
      <c r="I567">
        <v>2557104</v>
      </c>
      <c r="J567">
        <v>2.08</v>
      </c>
      <c r="K567">
        <v>30952</v>
      </c>
      <c r="L567">
        <v>27.4</v>
      </c>
      <c r="M567">
        <v>404</v>
      </c>
      <c r="N567">
        <v>1.367</v>
      </c>
      <c r="O567">
        <v>0.23799999999999999</v>
      </c>
      <c r="P567">
        <v>34164</v>
      </c>
      <c r="Q567">
        <v>92.2</v>
      </c>
      <c r="R567">
        <v>180.1</v>
      </c>
      <c r="S567">
        <v>5776</v>
      </c>
      <c r="T567">
        <v>69.400000000000006</v>
      </c>
      <c r="U567">
        <v>97.27</v>
      </c>
      <c r="V567">
        <v>0</v>
      </c>
    </row>
    <row r="568" spans="1:22">
      <c r="A568" t="s">
        <v>43</v>
      </c>
      <c r="B568" t="s">
        <v>37</v>
      </c>
      <c r="C568">
        <v>2022</v>
      </c>
      <c r="D568" t="s">
        <v>27</v>
      </c>
      <c r="E568" t="s">
        <v>25</v>
      </c>
      <c r="F568">
        <v>31497</v>
      </c>
      <c r="G568">
        <v>931816</v>
      </c>
      <c r="H568">
        <v>81028</v>
      </c>
      <c r="I568">
        <v>1044341</v>
      </c>
      <c r="J568">
        <v>3.02</v>
      </c>
      <c r="K568">
        <v>30952</v>
      </c>
      <c r="L568">
        <v>27.4</v>
      </c>
      <c r="M568">
        <v>404</v>
      </c>
      <c r="N568">
        <v>1.367</v>
      </c>
      <c r="O568">
        <v>0.23799999999999999</v>
      </c>
      <c r="P568">
        <v>34164</v>
      </c>
      <c r="Q568">
        <v>92.2</v>
      </c>
      <c r="R568">
        <v>180.1</v>
      </c>
      <c r="S568">
        <v>5776</v>
      </c>
      <c r="T568">
        <v>69.400000000000006</v>
      </c>
      <c r="U568">
        <v>92.41</v>
      </c>
      <c r="V568">
        <v>0</v>
      </c>
    </row>
    <row r="569" spans="1:22">
      <c r="A569" t="s">
        <v>43</v>
      </c>
      <c r="B569" t="s">
        <v>37</v>
      </c>
      <c r="C569">
        <v>2023</v>
      </c>
      <c r="D569" t="s">
        <v>24</v>
      </c>
      <c r="E569" t="s">
        <v>25</v>
      </c>
      <c r="F569">
        <v>7876</v>
      </c>
      <c r="G569">
        <v>421213</v>
      </c>
      <c r="H569">
        <v>280809</v>
      </c>
      <c r="I569">
        <v>709898</v>
      </c>
      <c r="J569">
        <v>1.1100000000000001</v>
      </c>
      <c r="K569">
        <v>36092</v>
      </c>
      <c r="L569">
        <v>32.700000000000003</v>
      </c>
      <c r="M569">
        <v>428</v>
      </c>
      <c r="N569">
        <v>1.367</v>
      </c>
      <c r="O569">
        <v>0.24099999999999999</v>
      </c>
      <c r="P569">
        <v>34086</v>
      </c>
      <c r="Q569">
        <v>91.5</v>
      </c>
      <c r="R569">
        <v>179.8</v>
      </c>
      <c r="S569">
        <v>6209</v>
      </c>
      <c r="T569">
        <v>73.2</v>
      </c>
      <c r="U569">
        <v>66.62</v>
      </c>
      <c r="V569">
        <v>0</v>
      </c>
    </row>
    <row r="570" spans="1:22">
      <c r="A570" t="s">
        <v>43</v>
      </c>
      <c r="B570" t="s">
        <v>37</v>
      </c>
      <c r="C570">
        <v>2023</v>
      </c>
      <c r="D570" t="s">
        <v>26</v>
      </c>
      <c r="E570" t="s">
        <v>25</v>
      </c>
      <c r="F570">
        <v>89554</v>
      </c>
      <c r="G570">
        <v>2407241</v>
      </c>
      <c r="H570">
        <v>328260</v>
      </c>
      <c r="I570">
        <v>2825055</v>
      </c>
      <c r="J570">
        <v>3.17</v>
      </c>
      <c r="K570">
        <v>36092</v>
      </c>
      <c r="L570">
        <v>32.700000000000003</v>
      </c>
      <c r="M570">
        <v>428</v>
      </c>
      <c r="N570">
        <v>1.367</v>
      </c>
      <c r="O570">
        <v>0.24099999999999999</v>
      </c>
      <c r="P570">
        <v>34086</v>
      </c>
      <c r="Q570">
        <v>91.5</v>
      </c>
      <c r="R570">
        <v>179.8</v>
      </c>
      <c r="S570">
        <v>6209</v>
      </c>
      <c r="T570">
        <v>73.2</v>
      </c>
      <c r="U570">
        <v>68.37</v>
      </c>
      <c r="V570">
        <v>0</v>
      </c>
    </row>
    <row r="571" spans="1:22">
      <c r="A571" t="s">
        <v>43</v>
      </c>
      <c r="B571" t="s">
        <v>37</v>
      </c>
      <c r="C571">
        <v>2023</v>
      </c>
      <c r="D571" t="s">
        <v>27</v>
      </c>
      <c r="E571" t="s">
        <v>25</v>
      </c>
      <c r="F571">
        <v>53542</v>
      </c>
      <c r="G571">
        <v>1022402</v>
      </c>
      <c r="H571">
        <v>88905</v>
      </c>
      <c r="I571">
        <v>1164849</v>
      </c>
      <c r="J571">
        <v>4.5999999999999996</v>
      </c>
      <c r="K571">
        <v>36092</v>
      </c>
      <c r="L571">
        <v>32.700000000000003</v>
      </c>
      <c r="M571">
        <v>428</v>
      </c>
      <c r="N571">
        <v>1.367</v>
      </c>
      <c r="O571">
        <v>0.24099999999999999</v>
      </c>
      <c r="P571">
        <v>34086</v>
      </c>
      <c r="Q571">
        <v>91.5</v>
      </c>
      <c r="R571">
        <v>179.8</v>
      </c>
      <c r="S571">
        <v>6209</v>
      </c>
      <c r="T571">
        <v>73.2</v>
      </c>
      <c r="U571">
        <v>69.989999999999995</v>
      </c>
      <c r="V571">
        <v>0</v>
      </c>
    </row>
    <row r="572" spans="1:22">
      <c r="A572" t="s">
        <v>43</v>
      </c>
      <c r="B572" t="s">
        <v>37</v>
      </c>
      <c r="C572">
        <v>2024</v>
      </c>
      <c r="D572" t="s">
        <v>24</v>
      </c>
      <c r="E572" t="s">
        <v>25</v>
      </c>
      <c r="F572">
        <v>10604</v>
      </c>
      <c r="G572">
        <v>426472</v>
      </c>
      <c r="H572">
        <v>284315</v>
      </c>
      <c r="I572">
        <v>721391</v>
      </c>
      <c r="J572">
        <v>1.47</v>
      </c>
      <c r="K572">
        <v>41956</v>
      </c>
      <c r="L572">
        <v>31.8</v>
      </c>
      <c r="M572">
        <v>452</v>
      </c>
      <c r="N572">
        <v>1.373</v>
      </c>
      <c r="O572">
        <v>0.248</v>
      </c>
      <c r="P572">
        <v>34337</v>
      </c>
      <c r="Q572">
        <v>92</v>
      </c>
      <c r="R572">
        <v>176.5</v>
      </c>
      <c r="S572">
        <v>6500</v>
      </c>
      <c r="T572">
        <v>74.900000000000006</v>
      </c>
      <c r="U572">
        <v>34.64</v>
      </c>
      <c r="V572">
        <v>0</v>
      </c>
    </row>
    <row r="573" spans="1:22">
      <c r="A573" t="s">
        <v>43</v>
      </c>
      <c r="B573" t="s">
        <v>37</v>
      </c>
      <c r="C573">
        <v>2024</v>
      </c>
      <c r="D573" t="s">
        <v>26</v>
      </c>
      <c r="E573" t="s">
        <v>25</v>
      </c>
      <c r="F573">
        <v>121458</v>
      </c>
      <c r="G573">
        <v>2437956</v>
      </c>
      <c r="H573">
        <v>332449</v>
      </c>
      <c r="I573">
        <v>2891863</v>
      </c>
      <c r="J573">
        <v>4.2</v>
      </c>
      <c r="K573">
        <v>41956</v>
      </c>
      <c r="L573">
        <v>31.8</v>
      </c>
      <c r="M573">
        <v>452</v>
      </c>
      <c r="N573">
        <v>1.373</v>
      </c>
      <c r="O573">
        <v>0.248</v>
      </c>
      <c r="P573">
        <v>34337</v>
      </c>
      <c r="Q573">
        <v>92</v>
      </c>
      <c r="R573">
        <v>176.5</v>
      </c>
      <c r="S573">
        <v>6500</v>
      </c>
      <c r="T573">
        <v>74.900000000000006</v>
      </c>
      <c r="U573">
        <v>35.630000000000003</v>
      </c>
      <c r="V573">
        <v>0</v>
      </c>
    </row>
    <row r="574" spans="1:22">
      <c r="A574" t="s">
        <v>43</v>
      </c>
      <c r="B574" t="s">
        <v>37</v>
      </c>
      <c r="C574">
        <v>2024</v>
      </c>
      <c r="D574" t="s">
        <v>27</v>
      </c>
      <c r="E574" t="s">
        <v>25</v>
      </c>
      <c r="F574">
        <v>75168</v>
      </c>
      <c r="G574">
        <v>1066388</v>
      </c>
      <c r="H574">
        <v>92729</v>
      </c>
      <c r="I574">
        <v>1234285</v>
      </c>
      <c r="J574">
        <v>6.09</v>
      </c>
      <c r="K574">
        <v>41956</v>
      </c>
      <c r="L574">
        <v>31.8</v>
      </c>
      <c r="M574">
        <v>452</v>
      </c>
      <c r="N574">
        <v>1.373</v>
      </c>
      <c r="O574">
        <v>0.248</v>
      </c>
      <c r="P574">
        <v>34337</v>
      </c>
      <c r="Q574">
        <v>92</v>
      </c>
      <c r="R574">
        <v>176.5</v>
      </c>
      <c r="S574">
        <v>6500</v>
      </c>
      <c r="T574">
        <v>74.900000000000006</v>
      </c>
      <c r="U574">
        <v>40.39</v>
      </c>
      <c r="V574">
        <v>0</v>
      </c>
    </row>
    <row r="575" spans="1:22">
      <c r="A575" t="s">
        <v>43</v>
      </c>
      <c r="B575" t="s">
        <v>37</v>
      </c>
      <c r="C575">
        <v>2025</v>
      </c>
      <c r="D575" t="s">
        <v>24</v>
      </c>
      <c r="E575" t="s">
        <v>25</v>
      </c>
      <c r="F575">
        <v>14649</v>
      </c>
      <c r="G575">
        <v>423433</v>
      </c>
      <c r="H575">
        <v>282289</v>
      </c>
      <c r="I575">
        <v>720371</v>
      </c>
      <c r="J575">
        <v>2.0299999999999998</v>
      </c>
      <c r="K575">
        <v>49260</v>
      </c>
      <c r="L575">
        <v>31.6</v>
      </c>
      <c r="M575">
        <v>475</v>
      </c>
      <c r="N575">
        <v>1.37</v>
      </c>
      <c r="O575">
        <v>0.25800000000000001</v>
      </c>
      <c r="P575">
        <v>35694</v>
      </c>
      <c r="Q575">
        <v>92.2</v>
      </c>
      <c r="R575">
        <v>170.9</v>
      </c>
      <c r="S575">
        <v>6576</v>
      </c>
      <c r="T575">
        <v>78.900000000000006</v>
      </c>
      <c r="U575">
        <v>38.15</v>
      </c>
      <c r="V575">
        <v>0</v>
      </c>
    </row>
    <row r="576" spans="1:22">
      <c r="A576" t="s">
        <v>43</v>
      </c>
      <c r="B576" t="s">
        <v>37</v>
      </c>
      <c r="C576">
        <v>2025</v>
      </c>
      <c r="D576" t="s">
        <v>26</v>
      </c>
      <c r="E576" t="s">
        <v>25</v>
      </c>
      <c r="F576">
        <v>163344</v>
      </c>
      <c r="G576">
        <v>2330320</v>
      </c>
      <c r="H576">
        <v>317771</v>
      </c>
      <c r="I576">
        <v>2811435</v>
      </c>
      <c r="J576">
        <v>5.81</v>
      </c>
      <c r="K576">
        <v>49260</v>
      </c>
      <c r="L576">
        <v>31.6</v>
      </c>
      <c r="M576">
        <v>475</v>
      </c>
      <c r="N576">
        <v>1.37</v>
      </c>
      <c r="O576">
        <v>0.25800000000000001</v>
      </c>
      <c r="P576">
        <v>35694</v>
      </c>
      <c r="Q576">
        <v>92.2</v>
      </c>
      <c r="R576">
        <v>170.9</v>
      </c>
      <c r="S576">
        <v>6576</v>
      </c>
      <c r="T576">
        <v>78.900000000000006</v>
      </c>
      <c r="U576">
        <v>34.49</v>
      </c>
      <c r="V576">
        <v>0</v>
      </c>
    </row>
    <row r="577" spans="1:22">
      <c r="A577" t="s">
        <v>43</v>
      </c>
      <c r="B577" t="s">
        <v>37</v>
      </c>
      <c r="C577">
        <v>2025</v>
      </c>
      <c r="D577" t="s">
        <v>27</v>
      </c>
      <c r="E577" t="s">
        <v>25</v>
      </c>
      <c r="F577">
        <v>99351</v>
      </c>
      <c r="G577">
        <v>993566</v>
      </c>
      <c r="H577">
        <v>86397</v>
      </c>
      <c r="I577">
        <v>1179314</v>
      </c>
      <c r="J577">
        <v>8.42</v>
      </c>
      <c r="K577">
        <v>49260</v>
      </c>
      <c r="L577">
        <v>31.6</v>
      </c>
      <c r="M577">
        <v>475</v>
      </c>
      <c r="N577">
        <v>1.37</v>
      </c>
      <c r="O577">
        <v>0.25800000000000001</v>
      </c>
      <c r="P577">
        <v>35694</v>
      </c>
      <c r="Q577">
        <v>92.2</v>
      </c>
      <c r="R577">
        <v>170.9</v>
      </c>
      <c r="S577">
        <v>6576</v>
      </c>
      <c r="T577">
        <v>78.900000000000006</v>
      </c>
      <c r="U577">
        <v>32.17</v>
      </c>
      <c r="V577">
        <v>0</v>
      </c>
    </row>
    <row r="578" spans="1:22">
      <c r="A578" t="s">
        <v>44</v>
      </c>
      <c r="B578" t="s">
        <v>35</v>
      </c>
      <c r="C578">
        <v>2010</v>
      </c>
      <c r="D578" t="s">
        <v>24</v>
      </c>
      <c r="E578" t="s">
        <v>25</v>
      </c>
      <c r="F578">
        <v>5</v>
      </c>
      <c r="G578">
        <v>72429</v>
      </c>
      <c r="H578">
        <v>48289</v>
      </c>
      <c r="I578">
        <v>120723</v>
      </c>
      <c r="J578">
        <v>0</v>
      </c>
      <c r="K578">
        <v>0</v>
      </c>
      <c r="L578">
        <v>0</v>
      </c>
      <c r="M578">
        <v>118</v>
      </c>
      <c r="N578">
        <v>0.71</v>
      </c>
      <c r="O578">
        <v>9.1999999999999998E-2</v>
      </c>
      <c r="P578">
        <v>8850</v>
      </c>
      <c r="Q578">
        <v>77.900000000000006</v>
      </c>
      <c r="R578">
        <v>155.80000000000001</v>
      </c>
      <c r="S578">
        <v>0</v>
      </c>
      <c r="T578">
        <v>19.5</v>
      </c>
      <c r="U578">
        <v>0</v>
      </c>
      <c r="V578">
        <v>0</v>
      </c>
    </row>
    <row r="579" spans="1:22">
      <c r="A579" t="s">
        <v>44</v>
      </c>
      <c r="B579" t="s">
        <v>35</v>
      </c>
      <c r="C579">
        <v>2010</v>
      </c>
      <c r="D579" t="s">
        <v>26</v>
      </c>
      <c r="E579" t="s">
        <v>25</v>
      </c>
      <c r="F579">
        <v>24</v>
      </c>
      <c r="G579">
        <v>435071</v>
      </c>
      <c r="H579">
        <v>59331</v>
      </c>
      <c r="I579">
        <v>494426</v>
      </c>
      <c r="J579">
        <v>0</v>
      </c>
      <c r="K579">
        <v>0</v>
      </c>
      <c r="L579">
        <v>0</v>
      </c>
      <c r="M579">
        <v>118</v>
      </c>
      <c r="N579">
        <v>0.71</v>
      </c>
      <c r="O579">
        <v>9.1999999999999998E-2</v>
      </c>
      <c r="P579">
        <v>8850</v>
      </c>
      <c r="Q579">
        <v>77.900000000000006</v>
      </c>
      <c r="R579">
        <v>155.80000000000001</v>
      </c>
      <c r="S579">
        <v>0</v>
      </c>
      <c r="T579">
        <v>19.5</v>
      </c>
      <c r="U579">
        <v>0</v>
      </c>
      <c r="V579">
        <v>0</v>
      </c>
    </row>
    <row r="580" spans="1:22">
      <c r="A580" t="s">
        <v>44</v>
      </c>
      <c r="B580" t="s">
        <v>35</v>
      </c>
      <c r="C580">
        <v>2010</v>
      </c>
      <c r="D580" t="s">
        <v>27</v>
      </c>
      <c r="E580" t="s">
        <v>25</v>
      </c>
      <c r="F580">
        <v>13</v>
      </c>
      <c r="G580">
        <v>187461</v>
      </c>
      <c r="H580">
        <v>16302</v>
      </c>
      <c r="I580">
        <v>203776</v>
      </c>
      <c r="J580">
        <v>0.01</v>
      </c>
      <c r="K580">
        <v>0</v>
      </c>
      <c r="L580">
        <v>0</v>
      </c>
      <c r="M580">
        <v>118</v>
      </c>
      <c r="N580">
        <v>0.71</v>
      </c>
      <c r="O580">
        <v>9.1999999999999998E-2</v>
      </c>
      <c r="P580">
        <v>8850</v>
      </c>
      <c r="Q580">
        <v>77.900000000000006</v>
      </c>
      <c r="R580">
        <v>155.80000000000001</v>
      </c>
      <c r="S580">
        <v>0</v>
      </c>
      <c r="T580">
        <v>19.5</v>
      </c>
      <c r="U580">
        <v>0</v>
      </c>
      <c r="V580">
        <v>0</v>
      </c>
    </row>
    <row r="581" spans="1:22">
      <c r="A581" t="s">
        <v>44</v>
      </c>
      <c r="B581" t="s">
        <v>35</v>
      </c>
      <c r="C581">
        <v>2011</v>
      </c>
      <c r="D581" t="s">
        <v>24</v>
      </c>
      <c r="E581" t="s">
        <v>25</v>
      </c>
      <c r="F581">
        <v>5</v>
      </c>
      <c r="G581">
        <v>80838</v>
      </c>
      <c r="H581">
        <v>53892</v>
      </c>
      <c r="I581">
        <v>134735</v>
      </c>
      <c r="J581">
        <v>0</v>
      </c>
      <c r="K581">
        <v>36</v>
      </c>
      <c r="L581">
        <v>2</v>
      </c>
      <c r="M581">
        <v>126</v>
      </c>
      <c r="N581">
        <v>0.72299999999999998</v>
      </c>
      <c r="O581">
        <v>8.7999999999999995E-2</v>
      </c>
      <c r="P581">
        <v>8960</v>
      </c>
      <c r="Q581">
        <v>77.599999999999994</v>
      </c>
      <c r="R581">
        <v>157.5</v>
      </c>
      <c r="S581">
        <v>0</v>
      </c>
      <c r="T581">
        <v>21.5</v>
      </c>
      <c r="U581">
        <v>0</v>
      </c>
      <c r="V581">
        <v>0</v>
      </c>
    </row>
    <row r="582" spans="1:22">
      <c r="A582" t="s">
        <v>44</v>
      </c>
      <c r="B582" t="s">
        <v>35</v>
      </c>
      <c r="C582">
        <v>2011</v>
      </c>
      <c r="D582" t="s">
        <v>26</v>
      </c>
      <c r="E582" t="s">
        <v>25</v>
      </c>
      <c r="F582">
        <v>55</v>
      </c>
      <c r="G582">
        <v>486471</v>
      </c>
      <c r="H582">
        <v>66337</v>
      </c>
      <c r="I582">
        <v>552863</v>
      </c>
      <c r="J582">
        <v>0.01</v>
      </c>
      <c r="K582">
        <v>36</v>
      </c>
      <c r="L582">
        <v>2</v>
      </c>
      <c r="M582">
        <v>126</v>
      </c>
      <c r="N582">
        <v>0.72299999999999998</v>
      </c>
      <c r="O582">
        <v>8.7999999999999995E-2</v>
      </c>
      <c r="P582">
        <v>8960</v>
      </c>
      <c r="Q582">
        <v>77.599999999999994</v>
      </c>
      <c r="R582">
        <v>157.5</v>
      </c>
      <c r="S582">
        <v>0</v>
      </c>
      <c r="T582">
        <v>21.5</v>
      </c>
      <c r="U582">
        <v>129.16999999999999</v>
      </c>
      <c r="V582">
        <v>0</v>
      </c>
    </row>
    <row r="583" spans="1:22">
      <c r="A583" t="s">
        <v>44</v>
      </c>
      <c r="B583" t="s">
        <v>35</v>
      </c>
      <c r="C583">
        <v>2011</v>
      </c>
      <c r="D583" t="s">
        <v>27</v>
      </c>
      <c r="E583" t="s">
        <v>25</v>
      </c>
      <c r="F583">
        <v>33</v>
      </c>
      <c r="G583">
        <v>211164</v>
      </c>
      <c r="H583">
        <v>18362</v>
      </c>
      <c r="I583">
        <v>229559</v>
      </c>
      <c r="J583">
        <v>0.01</v>
      </c>
      <c r="K583">
        <v>36</v>
      </c>
      <c r="L583">
        <v>2</v>
      </c>
      <c r="M583">
        <v>126</v>
      </c>
      <c r="N583">
        <v>0.72299999999999998</v>
      </c>
      <c r="O583">
        <v>8.7999999999999995E-2</v>
      </c>
      <c r="P583">
        <v>8960</v>
      </c>
      <c r="Q583">
        <v>77.599999999999994</v>
      </c>
      <c r="R583">
        <v>157.5</v>
      </c>
      <c r="S583">
        <v>0</v>
      </c>
      <c r="T583">
        <v>21.5</v>
      </c>
      <c r="U583">
        <v>153.85</v>
      </c>
      <c r="V583">
        <v>0</v>
      </c>
    </row>
    <row r="584" spans="1:22">
      <c r="A584" t="s">
        <v>44</v>
      </c>
      <c r="B584" t="s">
        <v>35</v>
      </c>
      <c r="C584">
        <v>2012</v>
      </c>
      <c r="D584" t="s">
        <v>24</v>
      </c>
      <c r="E584" t="s">
        <v>25</v>
      </c>
      <c r="F584">
        <v>5</v>
      </c>
      <c r="G584">
        <v>88548</v>
      </c>
      <c r="H584">
        <v>59032</v>
      </c>
      <c r="I584">
        <v>147585</v>
      </c>
      <c r="J584">
        <v>0</v>
      </c>
      <c r="K584">
        <v>76</v>
      </c>
      <c r="L584">
        <v>4.0999999999999996</v>
      </c>
      <c r="M584">
        <v>124</v>
      </c>
      <c r="N584">
        <v>0.747</v>
      </c>
      <c r="O584">
        <v>8.4000000000000005E-2</v>
      </c>
      <c r="P584">
        <v>9072</v>
      </c>
      <c r="Q584">
        <v>78.7</v>
      </c>
      <c r="R584">
        <v>160.1</v>
      </c>
      <c r="S584">
        <v>0</v>
      </c>
      <c r="T584">
        <v>21.4</v>
      </c>
      <c r="U584">
        <v>0</v>
      </c>
      <c r="V584">
        <v>0</v>
      </c>
    </row>
    <row r="585" spans="1:22">
      <c r="A585" t="s">
        <v>44</v>
      </c>
      <c r="B585" t="s">
        <v>35</v>
      </c>
      <c r="C585">
        <v>2012</v>
      </c>
      <c r="D585" t="s">
        <v>26</v>
      </c>
      <c r="E585" t="s">
        <v>25</v>
      </c>
      <c r="F585">
        <v>59</v>
      </c>
      <c r="G585">
        <v>514964</v>
      </c>
      <c r="H585">
        <v>70222</v>
      </c>
      <c r="I585">
        <v>585245</v>
      </c>
      <c r="J585">
        <v>0.01</v>
      </c>
      <c r="K585">
        <v>76</v>
      </c>
      <c r="L585">
        <v>4.0999999999999996</v>
      </c>
      <c r="M585">
        <v>124</v>
      </c>
      <c r="N585">
        <v>0.747</v>
      </c>
      <c r="O585">
        <v>8.4000000000000005E-2</v>
      </c>
      <c r="P585">
        <v>9072</v>
      </c>
      <c r="Q585">
        <v>78.7</v>
      </c>
      <c r="R585">
        <v>160.1</v>
      </c>
      <c r="S585">
        <v>0</v>
      </c>
      <c r="T585">
        <v>21.4</v>
      </c>
      <c r="U585">
        <v>56.79</v>
      </c>
      <c r="V585">
        <v>0</v>
      </c>
    </row>
    <row r="586" spans="1:22">
      <c r="A586" t="s">
        <v>44</v>
      </c>
      <c r="B586" t="s">
        <v>35</v>
      </c>
      <c r="C586">
        <v>2012</v>
      </c>
      <c r="D586" t="s">
        <v>27</v>
      </c>
      <c r="E586" t="s">
        <v>25</v>
      </c>
      <c r="F586">
        <v>35</v>
      </c>
      <c r="G586">
        <v>224701</v>
      </c>
      <c r="H586">
        <v>19539</v>
      </c>
      <c r="I586">
        <v>244275</v>
      </c>
      <c r="J586">
        <v>0.01</v>
      </c>
      <c r="K586">
        <v>76</v>
      </c>
      <c r="L586">
        <v>4.0999999999999996</v>
      </c>
      <c r="M586">
        <v>124</v>
      </c>
      <c r="N586">
        <v>0.747</v>
      </c>
      <c r="O586">
        <v>8.4000000000000005E-2</v>
      </c>
      <c r="P586">
        <v>9072</v>
      </c>
      <c r="Q586">
        <v>78.7</v>
      </c>
      <c r="R586">
        <v>160.1</v>
      </c>
      <c r="S586">
        <v>0</v>
      </c>
      <c r="T586">
        <v>21.4</v>
      </c>
      <c r="U586">
        <v>64.08</v>
      </c>
      <c r="V586">
        <v>0</v>
      </c>
    </row>
    <row r="587" spans="1:22">
      <c r="A587" t="s">
        <v>44</v>
      </c>
      <c r="B587" t="s">
        <v>35</v>
      </c>
      <c r="C587">
        <v>2013</v>
      </c>
      <c r="D587" t="s">
        <v>24</v>
      </c>
      <c r="E587" t="s">
        <v>25</v>
      </c>
      <c r="F587">
        <v>11</v>
      </c>
      <c r="G587">
        <v>95363</v>
      </c>
      <c r="H587">
        <v>63576</v>
      </c>
      <c r="I587">
        <v>158950</v>
      </c>
      <c r="J587">
        <v>0.01</v>
      </c>
      <c r="K587">
        <v>112</v>
      </c>
      <c r="L587">
        <v>6.2</v>
      </c>
      <c r="M587">
        <v>133</v>
      </c>
      <c r="N587">
        <v>0.75700000000000001</v>
      </c>
      <c r="O587">
        <v>8.4000000000000005E-2</v>
      </c>
      <c r="P587">
        <v>9043</v>
      </c>
      <c r="Q587">
        <v>78.5</v>
      </c>
      <c r="R587">
        <v>164.3</v>
      </c>
      <c r="S587">
        <v>0</v>
      </c>
      <c r="T587">
        <v>23.1</v>
      </c>
      <c r="U587">
        <v>30.06</v>
      </c>
      <c r="V587">
        <v>0</v>
      </c>
    </row>
    <row r="588" spans="1:22">
      <c r="A588" t="s">
        <v>44</v>
      </c>
      <c r="B588" t="s">
        <v>35</v>
      </c>
      <c r="C588">
        <v>2013</v>
      </c>
      <c r="D588" t="s">
        <v>26</v>
      </c>
      <c r="E588" t="s">
        <v>25</v>
      </c>
      <c r="F588">
        <v>125</v>
      </c>
      <c r="G588">
        <v>548574</v>
      </c>
      <c r="H588">
        <v>74806</v>
      </c>
      <c r="I588">
        <v>623505</v>
      </c>
      <c r="J588">
        <v>0.02</v>
      </c>
      <c r="K588">
        <v>112</v>
      </c>
      <c r="L588">
        <v>6.2</v>
      </c>
      <c r="M588">
        <v>133</v>
      </c>
      <c r="N588">
        <v>0.75700000000000001</v>
      </c>
      <c r="O588">
        <v>8.4000000000000005E-2</v>
      </c>
      <c r="P588">
        <v>9043</v>
      </c>
      <c r="Q588">
        <v>78.5</v>
      </c>
      <c r="R588">
        <v>164.3</v>
      </c>
      <c r="S588">
        <v>0</v>
      </c>
      <c r="T588">
        <v>23.1</v>
      </c>
      <c r="U588">
        <v>73.34</v>
      </c>
      <c r="V588">
        <v>0</v>
      </c>
    </row>
    <row r="589" spans="1:22">
      <c r="A589" t="s">
        <v>44</v>
      </c>
      <c r="B589" t="s">
        <v>35</v>
      </c>
      <c r="C589">
        <v>2013</v>
      </c>
      <c r="D589" t="s">
        <v>27</v>
      </c>
      <c r="E589" t="s">
        <v>25</v>
      </c>
      <c r="F589">
        <v>77</v>
      </c>
      <c r="G589">
        <v>243095</v>
      </c>
      <c r="H589">
        <v>21139</v>
      </c>
      <c r="I589">
        <v>264311</v>
      </c>
      <c r="J589">
        <v>0.03</v>
      </c>
      <c r="K589">
        <v>112</v>
      </c>
      <c r="L589">
        <v>6.2</v>
      </c>
      <c r="M589">
        <v>133</v>
      </c>
      <c r="N589">
        <v>0.75700000000000001</v>
      </c>
      <c r="O589">
        <v>8.4000000000000005E-2</v>
      </c>
      <c r="P589">
        <v>9043</v>
      </c>
      <c r="Q589">
        <v>78.5</v>
      </c>
      <c r="R589">
        <v>164.3</v>
      </c>
      <c r="S589">
        <v>0</v>
      </c>
      <c r="T589">
        <v>23.1</v>
      </c>
      <c r="U589">
        <v>80.930000000000007</v>
      </c>
      <c r="V589">
        <v>0</v>
      </c>
    </row>
    <row r="590" spans="1:22">
      <c r="A590" t="s">
        <v>44</v>
      </c>
      <c r="B590" t="s">
        <v>35</v>
      </c>
      <c r="C590">
        <v>2014</v>
      </c>
      <c r="D590" t="s">
        <v>24</v>
      </c>
      <c r="E590" t="s">
        <v>25</v>
      </c>
      <c r="F590">
        <v>13</v>
      </c>
      <c r="G590">
        <v>109105</v>
      </c>
      <c r="H590">
        <v>72736</v>
      </c>
      <c r="I590">
        <v>181854</v>
      </c>
      <c r="J590">
        <v>0.01</v>
      </c>
      <c r="K590">
        <v>150</v>
      </c>
      <c r="L590">
        <v>8.1999999999999993</v>
      </c>
      <c r="M590">
        <v>152</v>
      </c>
      <c r="N590">
        <v>0.77700000000000002</v>
      </c>
      <c r="O590">
        <v>8.1000000000000003E-2</v>
      </c>
      <c r="P590">
        <v>9138</v>
      </c>
      <c r="Q590">
        <v>78.900000000000006</v>
      </c>
      <c r="R590">
        <v>167.8</v>
      </c>
      <c r="S590">
        <v>0</v>
      </c>
      <c r="T590">
        <v>24.4</v>
      </c>
      <c r="U590">
        <v>37.51</v>
      </c>
      <c r="V590">
        <v>0</v>
      </c>
    </row>
    <row r="591" spans="1:22">
      <c r="A591" t="s">
        <v>44</v>
      </c>
      <c r="B591" t="s">
        <v>35</v>
      </c>
      <c r="C591">
        <v>2014</v>
      </c>
      <c r="D591" t="s">
        <v>26</v>
      </c>
      <c r="E591" t="s">
        <v>25</v>
      </c>
      <c r="F591">
        <v>146</v>
      </c>
      <c r="G591">
        <v>643959</v>
      </c>
      <c r="H591">
        <v>87813</v>
      </c>
      <c r="I591">
        <v>731918</v>
      </c>
      <c r="J591">
        <v>0.02</v>
      </c>
      <c r="K591">
        <v>150</v>
      </c>
      <c r="L591">
        <v>8.1999999999999993</v>
      </c>
      <c r="M591">
        <v>152</v>
      </c>
      <c r="N591">
        <v>0.77700000000000002</v>
      </c>
      <c r="O591">
        <v>8.1000000000000003E-2</v>
      </c>
      <c r="P591">
        <v>9138</v>
      </c>
      <c r="Q591">
        <v>78.900000000000006</v>
      </c>
      <c r="R591">
        <v>167.8</v>
      </c>
      <c r="S591">
        <v>0</v>
      </c>
      <c r="T591">
        <v>24.4</v>
      </c>
      <c r="U591">
        <v>16.8</v>
      </c>
      <c r="V591">
        <v>0</v>
      </c>
    </row>
    <row r="592" spans="1:22">
      <c r="A592" t="s">
        <v>44</v>
      </c>
      <c r="B592" t="s">
        <v>35</v>
      </c>
      <c r="C592">
        <v>2014</v>
      </c>
      <c r="D592" t="s">
        <v>27</v>
      </c>
      <c r="E592" t="s">
        <v>25</v>
      </c>
      <c r="F592">
        <v>88</v>
      </c>
      <c r="G592">
        <v>279802</v>
      </c>
      <c r="H592">
        <v>24331</v>
      </c>
      <c r="I592">
        <v>304221</v>
      </c>
      <c r="J592">
        <v>0.03</v>
      </c>
      <c r="K592">
        <v>150</v>
      </c>
      <c r="L592">
        <v>8.1999999999999993</v>
      </c>
      <c r="M592">
        <v>152</v>
      </c>
      <c r="N592">
        <v>0.77700000000000002</v>
      </c>
      <c r="O592">
        <v>8.1000000000000003E-2</v>
      </c>
      <c r="P592">
        <v>9138</v>
      </c>
      <c r="Q592">
        <v>78.900000000000006</v>
      </c>
      <c r="R592">
        <v>167.8</v>
      </c>
      <c r="S592">
        <v>0</v>
      </c>
      <c r="T592">
        <v>24.4</v>
      </c>
      <c r="U592">
        <v>38.67</v>
      </c>
      <c r="V592">
        <v>0</v>
      </c>
    </row>
    <row r="593" spans="1:22">
      <c r="A593" t="s">
        <v>44</v>
      </c>
      <c r="B593" t="s">
        <v>35</v>
      </c>
      <c r="C593">
        <v>2015</v>
      </c>
      <c r="D593" t="s">
        <v>24</v>
      </c>
      <c r="E593" t="s">
        <v>25</v>
      </c>
      <c r="F593">
        <v>14</v>
      </c>
      <c r="G593">
        <v>118034</v>
      </c>
      <c r="H593">
        <v>78689</v>
      </c>
      <c r="I593">
        <v>196737</v>
      </c>
      <c r="J593">
        <v>0.01</v>
      </c>
      <c r="K593">
        <v>191</v>
      </c>
      <c r="L593">
        <v>10.199999999999999</v>
      </c>
      <c r="M593">
        <v>155</v>
      </c>
      <c r="N593">
        <v>0.8</v>
      </c>
      <c r="O593">
        <v>0.08</v>
      </c>
      <c r="P593">
        <v>9144</v>
      </c>
      <c r="Q593">
        <v>79</v>
      </c>
      <c r="R593">
        <v>169.1</v>
      </c>
      <c r="S593">
        <v>0</v>
      </c>
      <c r="T593">
        <v>24.9</v>
      </c>
      <c r="U593">
        <v>40.950000000000003</v>
      </c>
      <c r="V593">
        <v>0</v>
      </c>
    </row>
    <row r="594" spans="1:22">
      <c r="A594" t="s">
        <v>44</v>
      </c>
      <c r="B594" t="s">
        <v>35</v>
      </c>
      <c r="C594">
        <v>2015</v>
      </c>
      <c r="D594" t="s">
        <v>26</v>
      </c>
      <c r="E594" t="s">
        <v>25</v>
      </c>
      <c r="F594">
        <v>154</v>
      </c>
      <c r="G594">
        <v>679464</v>
      </c>
      <c r="H594">
        <v>92654</v>
      </c>
      <c r="I594">
        <v>772272</v>
      </c>
      <c r="J594">
        <v>0.02</v>
      </c>
      <c r="K594">
        <v>191</v>
      </c>
      <c r="L594">
        <v>10.199999999999999</v>
      </c>
      <c r="M594">
        <v>155</v>
      </c>
      <c r="N594">
        <v>0.8</v>
      </c>
      <c r="O594">
        <v>0.08</v>
      </c>
      <c r="P594">
        <v>9144</v>
      </c>
      <c r="Q594">
        <v>79</v>
      </c>
      <c r="R594">
        <v>169.1</v>
      </c>
      <c r="S594">
        <v>0</v>
      </c>
      <c r="T594">
        <v>24.9</v>
      </c>
      <c r="U594">
        <v>5.48</v>
      </c>
      <c r="V594">
        <v>0</v>
      </c>
    </row>
    <row r="595" spans="1:22">
      <c r="A595" t="s">
        <v>44</v>
      </c>
      <c r="B595" t="s">
        <v>35</v>
      </c>
      <c r="C595">
        <v>2015</v>
      </c>
      <c r="D595" t="s">
        <v>27</v>
      </c>
      <c r="E595" t="s">
        <v>25</v>
      </c>
      <c r="F595">
        <v>95</v>
      </c>
      <c r="G595">
        <v>302244</v>
      </c>
      <c r="H595">
        <v>26282</v>
      </c>
      <c r="I595">
        <v>328621</v>
      </c>
      <c r="J595">
        <v>0.03</v>
      </c>
      <c r="K595">
        <v>191</v>
      </c>
      <c r="L595">
        <v>10.199999999999999</v>
      </c>
      <c r="M595">
        <v>155</v>
      </c>
      <c r="N595">
        <v>0.8</v>
      </c>
      <c r="O595">
        <v>0.08</v>
      </c>
      <c r="P595">
        <v>9144</v>
      </c>
      <c r="Q595">
        <v>79</v>
      </c>
      <c r="R595">
        <v>169.1</v>
      </c>
      <c r="S595">
        <v>0</v>
      </c>
      <c r="T595">
        <v>24.9</v>
      </c>
      <c r="U595">
        <v>39.49</v>
      </c>
      <c r="V595">
        <v>0</v>
      </c>
    </row>
    <row r="596" spans="1:22">
      <c r="A596" t="s">
        <v>44</v>
      </c>
      <c r="B596" t="s">
        <v>35</v>
      </c>
      <c r="C596">
        <v>2016</v>
      </c>
      <c r="D596" t="s">
        <v>24</v>
      </c>
      <c r="E596" t="s">
        <v>25</v>
      </c>
      <c r="F596">
        <v>23</v>
      </c>
      <c r="G596">
        <v>130316</v>
      </c>
      <c r="H596">
        <v>86878</v>
      </c>
      <c r="I596">
        <v>217217</v>
      </c>
      <c r="J596">
        <v>0.01</v>
      </c>
      <c r="K596">
        <v>216</v>
      </c>
      <c r="L596">
        <v>10.3</v>
      </c>
      <c r="M596">
        <v>175</v>
      </c>
      <c r="N596">
        <v>0.84699999999999998</v>
      </c>
      <c r="O596">
        <v>7.9000000000000001E-2</v>
      </c>
      <c r="P596">
        <v>9476</v>
      </c>
      <c r="Q596">
        <v>79.599999999999994</v>
      </c>
      <c r="R596">
        <v>168.9</v>
      </c>
      <c r="S596">
        <v>0</v>
      </c>
      <c r="T596">
        <v>27.2</v>
      </c>
      <c r="U596">
        <v>27.87</v>
      </c>
      <c r="V596">
        <v>0</v>
      </c>
    </row>
    <row r="597" spans="1:22">
      <c r="A597" t="s">
        <v>44</v>
      </c>
      <c r="B597" t="s">
        <v>35</v>
      </c>
      <c r="C597">
        <v>2016</v>
      </c>
      <c r="D597" t="s">
        <v>26</v>
      </c>
      <c r="E597" t="s">
        <v>25</v>
      </c>
      <c r="F597">
        <v>255</v>
      </c>
      <c r="G597">
        <v>746750</v>
      </c>
      <c r="H597">
        <v>101829</v>
      </c>
      <c r="I597">
        <v>848834</v>
      </c>
      <c r="J597">
        <v>0.03</v>
      </c>
      <c r="K597">
        <v>216</v>
      </c>
      <c r="L597">
        <v>10.3</v>
      </c>
      <c r="M597">
        <v>175</v>
      </c>
      <c r="N597">
        <v>0.84699999999999998</v>
      </c>
      <c r="O597">
        <v>7.9000000000000001E-2</v>
      </c>
      <c r="P597">
        <v>9476</v>
      </c>
      <c r="Q597">
        <v>79.599999999999994</v>
      </c>
      <c r="R597">
        <v>168.9</v>
      </c>
      <c r="S597">
        <v>0</v>
      </c>
      <c r="T597">
        <v>27.2</v>
      </c>
      <c r="U597">
        <v>65.58</v>
      </c>
      <c r="V597">
        <v>0</v>
      </c>
    </row>
    <row r="598" spans="1:22">
      <c r="A598" t="s">
        <v>44</v>
      </c>
      <c r="B598" t="s">
        <v>35</v>
      </c>
      <c r="C598">
        <v>2016</v>
      </c>
      <c r="D598" t="s">
        <v>27</v>
      </c>
      <c r="E598" t="s">
        <v>25</v>
      </c>
      <c r="F598">
        <v>154</v>
      </c>
      <c r="G598">
        <v>325890</v>
      </c>
      <c r="H598">
        <v>28338</v>
      </c>
      <c r="I598">
        <v>354382</v>
      </c>
      <c r="J598">
        <v>0.04</v>
      </c>
      <c r="K598">
        <v>216</v>
      </c>
      <c r="L598">
        <v>10.3</v>
      </c>
      <c r="M598">
        <v>175</v>
      </c>
      <c r="N598">
        <v>0.84699999999999998</v>
      </c>
      <c r="O598">
        <v>7.9000000000000001E-2</v>
      </c>
      <c r="P598">
        <v>9476</v>
      </c>
      <c r="Q598">
        <v>79.599999999999994</v>
      </c>
      <c r="R598">
        <v>168.9</v>
      </c>
      <c r="S598">
        <v>0</v>
      </c>
      <c r="T598">
        <v>27.2</v>
      </c>
      <c r="U598">
        <v>25.99</v>
      </c>
      <c r="V598">
        <v>0</v>
      </c>
    </row>
    <row r="599" spans="1:22">
      <c r="A599" t="s">
        <v>44</v>
      </c>
      <c r="B599" t="s">
        <v>35</v>
      </c>
      <c r="C599">
        <v>2017</v>
      </c>
      <c r="D599" t="s">
        <v>24</v>
      </c>
      <c r="E599" t="s">
        <v>25</v>
      </c>
      <c r="F599">
        <v>40</v>
      </c>
      <c r="G599">
        <v>138659</v>
      </c>
      <c r="H599">
        <v>92439</v>
      </c>
      <c r="I599">
        <v>231138</v>
      </c>
      <c r="J599">
        <v>0.02</v>
      </c>
      <c r="K599">
        <v>250</v>
      </c>
      <c r="L599">
        <v>11.4</v>
      </c>
      <c r="M599">
        <v>201</v>
      </c>
      <c r="N599">
        <v>0.89700000000000002</v>
      </c>
      <c r="O599">
        <v>7.8E-2</v>
      </c>
      <c r="P599">
        <v>9541</v>
      </c>
      <c r="Q599">
        <v>79.7</v>
      </c>
      <c r="R599">
        <v>170.9</v>
      </c>
      <c r="S599">
        <v>0</v>
      </c>
      <c r="T599">
        <v>29</v>
      </c>
      <c r="U599">
        <v>45.45</v>
      </c>
      <c r="V599">
        <v>0</v>
      </c>
    </row>
    <row r="600" spans="1:22">
      <c r="A600" t="s">
        <v>44</v>
      </c>
      <c r="B600" t="s">
        <v>35</v>
      </c>
      <c r="C600">
        <v>2017</v>
      </c>
      <c r="D600" t="s">
        <v>26</v>
      </c>
      <c r="E600" t="s">
        <v>25</v>
      </c>
      <c r="F600">
        <v>465</v>
      </c>
      <c r="G600">
        <v>818499</v>
      </c>
      <c r="H600">
        <v>111613</v>
      </c>
      <c r="I600">
        <v>930577</v>
      </c>
      <c r="J600">
        <v>0.05</v>
      </c>
      <c r="K600">
        <v>250</v>
      </c>
      <c r="L600">
        <v>11.4</v>
      </c>
      <c r="M600">
        <v>201</v>
      </c>
      <c r="N600">
        <v>0.89700000000000002</v>
      </c>
      <c r="O600">
        <v>7.8E-2</v>
      </c>
      <c r="P600">
        <v>9541</v>
      </c>
      <c r="Q600">
        <v>79.7</v>
      </c>
      <c r="R600">
        <v>170.9</v>
      </c>
      <c r="S600">
        <v>0</v>
      </c>
      <c r="T600">
        <v>29</v>
      </c>
      <c r="U600">
        <v>82.35</v>
      </c>
      <c r="V600">
        <v>0</v>
      </c>
    </row>
    <row r="601" spans="1:22">
      <c r="A601" t="s">
        <v>44</v>
      </c>
      <c r="B601" t="s">
        <v>35</v>
      </c>
      <c r="C601">
        <v>2017</v>
      </c>
      <c r="D601" t="s">
        <v>27</v>
      </c>
      <c r="E601" t="s">
        <v>25</v>
      </c>
      <c r="F601">
        <v>279</v>
      </c>
      <c r="G601">
        <v>354150</v>
      </c>
      <c r="H601">
        <v>30796</v>
      </c>
      <c r="I601">
        <v>385225</v>
      </c>
      <c r="J601">
        <v>7.0000000000000007E-2</v>
      </c>
      <c r="K601">
        <v>250</v>
      </c>
      <c r="L601">
        <v>11.4</v>
      </c>
      <c r="M601">
        <v>201</v>
      </c>
      <c r="N601">
        <v>0.89700000000000002</v>
      </c>
      <c r="O601">
        <v>7.8E-2</v>
      </c>
      <c r="P601">
        <v>9541</v>
      </c>
      <c r="Q601">
        <v>79.7</v>
      </c>
      <c r="R601">
        <v>170.9</v>
      </c>
      <c r="S601">
        <v>0</v>
      </c>
      <c r="T601">
        <v>29</v>
      </c>
      <c r="U601">
        <v>81.17</v>
      </c>
      <c r="V601">
        <v>0</v>
      </c>
    </row>
    <row r="602" spans="1:22">
      <c r="A602" t="s">
        <v>44</v>
      </c>
      <c r="B602" t="s">
        <v>35</v>
      </c>
      <c r="C602">
        <v>2018</v>
      </c>
      <c r="D602" t="s">
        <v>24</v>
      </c>
      <c r="E602" t="s">
        <v>25</v>
      </c>
      <c r="F602">
        <v>53</v>
      </c>
      <c r="G602">
        <v>128654</v>
      </c>
      <c r="H602">
        <v>85770</v>
      </c>
      <c r="I602">
        <v>214477</v>
      </c>
      <c r="J602">
        <v>0.02</v>
      </c>
      <c r="K602">
        <v>288</v>
      </c>
      <c r="L602">
        <v>13.2</v>
      </c>
      <c r="M602">
        <v>246</v>
      </c>
      <c r="N602">
        <v>0.95299999999999996</v>
      </c>
      <c r="O602">
        <v>7.8E-2</v>
      </c>
      <c r="P602">
        <v>9843</v>
      </c>
      <c r="Q602">
        <v>80.2</v>
      </c>
      <c r="R602">
        <v>172.8</v>
      </c>
      <c r="S602">
        <v>0</v>
      </c>
      <c r="T602">
        <v>31.8</v>
      </c>
      <c r="U602">
        <v>55.85</v>
      </c>
      <c r="V602">
        <v>0</v>
      </c>
    </row>
    <row r="603" spans="1:22">
      <c r="A603" t="s">
        <v>44</v>
      </c>
      <c r="B603" t="s">
        <v>35</v>
      </c>
      <c r="C603">
        <v>2018</v>
      </c>
      <c r="D603" t="s">
        <v>26</v>
      </c>
      <c r="E603" t="s">
        <v>25</v>
      </c>
      <c r="F603">
        <v>600</v>
      </c>
      <c r="G603">
        <v>754024</v>
      </c>
      <c r="H603">
        <v>102821</v>
      </c>
      <c r="I603">
        <v>857445</v>
      </c>
      <c r="J603">
        <v>7.0000000000000007E-2</v>
      </c>
      <c r="K603">
        <v>288</v>
      </c>
      <c r="L603">
        <v>13.2</v>
      </c>
      <c r="M603">
        <v>246</v>
      </c>
      <c r="N603">
        <v>0.95299999999999996</v>
      </c>
      <c r="O603">
        <v>7.8E-2</v>
      </c>
      <c r="P603">
        <v>9843</v>
      </c>
      <c r="Q603">
        <v>80.2</v>
      </c>
      <c r="R603">
        <v>172.8</v>
      </c>
      <c r="S603">
        <v>0</v>
      </c>
      <c r="T603">
        <v>31.8</v>
      </c>
      <c r="U603">
        <v>29.03</v>
      </c>
      <c r="V603">
        <v>0</v>
      </c>
    </row>
    <row r="604" spans="1:22">
      <c r="A604" t="s">
        <v>44</v>
      </c>
      <c r="B604" t="s">
        <v>35</v>
      </c>
      <c r="C604">
        <v>2018</v>
      </c>
      <c r="D604" t="s">
        <v>27</v>
      </c>
      <c r="E604" t="s">
        <v>25</v>
      </c>
      <c r="F604">
        <v>365</v>
      </c>
      <c r="G604">
        <v>330374</v>
      </c>
      <c r="H604">
        <v>28728</v>
      </c>
      <c r="I604">
        <v>359467</v>
      </c>
      <c r="J604">
        <v>0.1</v>
      </c>
      <c r="K604">
        <v>288</v>
      </c>
      <c r="L604">
        <v>13.2</v>
      </c>
      <c r="M604">
        <v>246</v>
      </c>
      <c r="N604">
        <v>0.95299999999999996</v>
      </c>
      <c r="O604">
        <v>7.8E-2</v>
      </c>
      <c r="P604">
        <v>9843</v>
      </c>
      <c r="Q604">
        <v>80.2</v>
      </c>
      <c r="R604">
        <v>172.8</v>
      </c>
      <c r="S604">
        <v>0</v>
      </c>
      <c r="T604">
        <v>31.8</v>
      </c>
      <c r="U604">
        <v>30.82</v>
      </c>
      <c r="V604">
        <v>0</v>
      </c>
    </row>
    <row r="605" spans="1:22">
      <c r="A605" t="s">
        <v>44</v>
      </c>
      <c r="B605" t="s">
        <v>35</v>
      </c>
      <c r="C605">
        <v>2019</v>
      </c>
      <c r="D605" t="s">
        <v>24</v>
      </c>
      <c r="E605" t="s">
        <v>25</v>
      </c>
      <c r="F605">
        <v>76</v>
      </c>
      <c r="G605">
        <v>118841</v>
      </c>
      <c r="H605">
        <v>79227</v>
      </c>
      <c r="I605">
        <v>198144</v>
      </c>
      <c r="J605">
        <v>0.04</v>
      </c>
      <c r="K605">
        <v>630</v>
      </c>
      <c r="L605">
        <v>16</v>
      </c>
      <c r="M605">
        <v>277</v>
      </c>
      <c r="N605">
        <v>1</v>
      </c>
      <c r="O605">
        <v>7.9000000000000001E-2</v>
      </c>
      <c r="P605">
        <v>10035</v>
      </c>
      <c r="Q605">
        <v>80.8</v>
      </c>
      <c r="R605">
        <v>166.2</v>
      </c>
      <c r="S605">
        <v>0</v>
      </c>
      <c r="T605">
        <v>32.700000000000003</v>
      </c>
      <c r="U605">
        <v>48.95</v>
      </c>
      <c r="V605">
        <v>0</v>
      </c>
    </row>
    <row r="606" spans="1:22">
      <c r="A606" t="s">
        <v>44</v>
      </c>
      <c r="B606" t="s">
        <v>35</v>
      </c>
      <c r="C606">
        <v>2019</v>
      </c>
      <c r="D606" t="s">
        <v>26</v>
      </c>
      <c r="E606" t="s">
        <v>25</v>
      </c>
      <c r="F606">
        <v>873</v>
      </c>
      <c r="G606">
        <v>697888</v>
      </c>
      <c r="H606">
        <v>95166</v>
      </c>
      <c r="I606">
        <v>793927</v>
      </c>
      <c r="J606">
        <v>0.11</v>
      </c>
      <c r="K606">
        <v>630</v>
      </c>
      <c r="L606">
        <v>16</v>
      </c>
      <c r="M606">
        <v>277</v>
      </c>
      <c r="N606">
        <v>1</v>
      </c>
      <c r="O606">
        <v>7.9000000000000001E-2</v>
      </c>
      <c r="P606">
        <v>10035</v>
      </c>
      <c r="Q606">
        <v>80.8</v>
      </c>
      <c r="R606">
        <v>166.2</v>
      </c>
      <c r="S606">
        <v>0</v>
      </c>
      <c r="T606">
        <v>32.700000000000003</v>
      </c>
      <c r="U606">
        <v>45.5</v>
      </c>
      <c r="V606">
        <v>0</v>
      </c>
    </row>
    <row r="607" spans="1:22">
      <c r="A607" t="s">
        <v>44</v>
      </c>
      <c r="B607" t="s">
        <v>35</v>
      </c>
      <c r="C607">
        <v>2019</v>
      </c>
      <c r="D607" t="s">
        <v>27</v>
      </c>
      <c r="E607" t="s">
        <v>25</v>
      </c>
      <c r="F607">
        <v>530</v>
      </c>
      <c r="G607">
        <v>305473</v>
      </c>
      <c r="H607">
        <v>26563</v>
      </c>
      <c r="I607">
        <v>332566</v>
      </c>
      <c r="J607">
        <v>0.16</v>
      </c>
      <c r="K607">
        <v>630</v>
      </c>
      <c r="L607">
        <v>16</v>
      </c>
      <c r="M607">
        <v>277</v>
      </c>
      <c r="N607">
        <v>1</v>
      </c>
      <c r="O607">
        <v>7.9000000000000001E-2</v>
      </c>
      <c r="P607">
        <v>10035</v>
      </c>
      <c r="Q607">
        <v>80.8</v>
      </c>
      <c r="R607">
        <v>166.2</v>
      </c>
      <c r="S607">
        <v>0</v>
      </c>
      <c r="T607">
        <v>32.700000000000003</v>
      </c>
      <c r="U607">
        <v>45.21</v>
      </c>
      <c r="V607">
        <v>0</v>
      </c>
    </row>
    <row r="608" spans="1:22">
      <c r="A608" t="s">
        <v>44</v>
      </c>
      <c r="B608" t="s">
        <v>35</v>
      </c>
      <c r="C608">
        <v>2020</v>
      </c>
      <c r="D608" t="s">
        <v>24</v>
      </c>
      <c r="E608" t="s">
        <v>25</v>
      </c>
      <c r="F608">
        <v>110</v>
      </c>
      <c r="G608">
        <v>85877</v>
      </c>
      <c r="H608">
        <v>57251</v>
      </c>
      <c r="I608">
        <v>143238</v>
      </c>
      <c r="J608">
        <v>0.08</v>
      </c>
      <c r="K608">
        <v>939</v>
      </c>
      <c r="L608">
        <v>15.1</v>
      </c>
      <c r="M608">
        <v>313</v>
      </c>
      <c r="N608">
        <v>1.083</v>
      </c>
      <c r="O608">
        <v>8.1000000000000003E-2</v>
      </c>
      <c r="P608">
        <v>10289</v>
      </c>
      <c r="Q608">
        <v>80.8</v>
      </c>
      <c r="R608">
        <v>161.30000000000001</v>
      </c>
      <c r="S608">
        <v>0</v>
      </c>
      <c r="T608">
        <v>36</v>
      </c>
      <c r="U608">
        <v>40.1</v>
      </c>
      <c r="V608">
        <v>0</v>
      </c>
    </row>
    <row r="609" spans="1:22">
      <c r="A609" t="s">
        <v>44</v>
      </c>
      <c r="B609" t="s">
        <v>35</v>
      </c>
      <c r="C609">
        <v>2020</v>
      </c>
      <c r="D609" t="s">
        <v>26</v>
      </c>
      <c r="E609" t="s">
        <v>25</v>
      </c>
      <c r="F609">
        <v>1255</v>
      </c>
      <c r="G609">
        <v>500791</v>
      </c>
      <c r="H609">
        <v>68290</v>
      </c>
      <c r="I609">
        <v>570336</v>
      </c>
      <c r="J609">
        <v>0.22</v>
      </c>
      <c r="K609">
        <v>939</v>
      </c>
      <c r="L609">
        <v>15.1</v>
      </c>
      <c r="M609">
        <v>313</v>
      </c>
      <c r="N609">
        <v>1.083</v>
      </c>
      <c r="O609">
        <v>8.1000000000000003E-2</v>
      </c>
      <c r="P609">
        <v>10289</v>
      </c>
      <c r="Q609">
        <v>80.8</v>
      </c>
      <c r="R609">
        <v>161.30000000000001</v>
      </c>
      <c r="S609">
        <v>0</v>
      </c>
      <c r="T609">
        <v>36</v>
      </c>
      <c r="U609">
        <v>43.76</v>
      </c>
      <c r="V609">
        <v>0</v>
      </c>
    </row>
    <row r="610" spans="1:22">
      <c r="A610" t="s">
        <v>44</v>
      </c>
      <c r="B610" t="s">
        <v>35</v>
      </c>
      <c r="C610">
        <v>2020</v>
      </c>
      <c r="D610" t="s">
        <v>27</v>
      </c>
      <c r="E610" t="s">
        <v>25</v>
      </c>
      <c r="F610">
        <v>763</v>
      </c>
      <c r="G610">
        <v>219488</v>
      </c>
      <c r="H610">
        <v>19086</v>
      </c>
      <c r="I610">
        <v>239337</v>
      </c>
      <c r="J610">
        <v>0.32</v>
      </c>
      <c r="K610">
        <v>939</v>
      </c>
      <c r="L610">
        <v>15.1</v>
      </c>
      <c r="M610">
        <v>313</v>
      </c>
      <c r="N610">
        <v>1.083</v>
      </c>
      <c r="O610">
        <v>8.1000000000000003E-2</v>
      </c>
      <c r="P610">
        <v>10289</v>
      </c>
      <c r="Q610">
        <v>80.8</v>
      </c>
      <c r="R610">
        <v>161.30000000000001</v>
      </c>
      <c r="S610">
        <v>0</v>
      </c>
      <c r="T610">
        <v>36</v>
      </c>
      <c r="U610">
        <v>43.96</v>
      </c>
      <c r="V610">
        <v>0</v>
      </c>
    </row>
    <row r="611" spans="1:22">
      <c r="A611" t="s">
        <v>44</v>
      </c>
      <c r="B611" t="s">
        <v>35</v>
      </c>
      <c r="C611">
        <v>2021</v>
      </c>
      <c r="D611" t="s">
        <v>24</v>
      </c>
      <c r="E611" t="s">
        <v>25</v>
      </c>
      <c r="F611">
        <v>259</v>
      </c>
      <c r="G611">
        <v>90323</v>
      </c>
      <c r="H611">
        <v>60215</v>
      </c>
      <c r="I611">
        <v>150797</v>
      </c>
      <c r="J611">
        <v>0.17</v>
      </c>
      <c r="K611">
        <v>1443</v>
      </c>
      <c r="L611">
        <v>17.7</v>
      </c>
      <c r="M611">
        <v>350</v>
      </c>
      <c r="N611">
        <v>1.157</v>
      </c>
      <c r="O611">
        <v>8.3000000000000004E-2</v>
      </c>
      <c r="P611">
        <v>10806</v>
      </c>
      <c r="Q611">
        <v>81</v>
      </c>
      <c r="R611">
        <v>158.19999999999999</v>
      </c>
      <c r="S611">
        <v>0</v>
      </c>
      <c r="T611">
        <v>39.200000000000003</v>
      </c>
      <c r="U611">
        <v>135.44999999999999</v>
      </c>
      <c r="V611">
        <v>0</v>
      </c>
    </row>
    <row r="612" spans="1:22">
      <c r="A612" t="s">
        <v>44</v>
      </c>
      <c r="B612" t="s">
        <v>35</v>
      </c>
      <c r="C612">
        <v>2021</v>
      </c>
      <c r="D612" t="s">
        <v>26</v>
      </c>
      <c r="E612" t="s">
        <v>25</v>
      </c>
      <c r="F612">
        <v>3006</v>
      </c>
      <c r="G612">
        <v>537222</v>
      </c>
      <c r="H612">
        <v>73258</v>
      </c>
      <c r="I612">
        <v>613486</v>
      </c>
      <c r="J612">
        <v>0.49</v>
      </c>
      <c r="K612">
        <v>1443</v>
      </c>
      <c r="L612">
        <v>17.7</v>
      </c>
      <c r="M612">
        <v>350</v>
      </c>
      <c r="N612">
        <v>1.157</v>
      </c>
      <c r="O612">
        <v>8.3000000000000004E-2</v>
      </c>
      <c r="P612">
        <v>10806</v>
      </c>
      <c r="Q612">
        <v>81</v>
      </c>
      <c r="R612">
        <v>158.19999999999999</v>
      </c>
      <c r="S612">
        <v>0</v>
      </c>
      <c r="T612">
        <v>39.200000000000003</v>
      </c>
      <c r="U612">
        <v>139.52000000000001</v>
      </c>
      <c r="V612">
        <v>0</v>
      </c>
    </row>
    <row r="613" spans="1:22">
      <c r="A613" t="s">
        <v>44</v>
      </c>
      <c r="B613" t="s">
        <v>35</v>
      </c>
      <c r="C613">
        <v>2021</v>
      </c>
      <c r="D613" t="s">
        <v>27</v>
      </c>
      <c r="E613" t="s">
        <v>25</v>
      </c>
      <c r="F613">
        <v>1831</v>
      </c>
      <c r="G613">
        <v>235445</v>
      </c>
      <c r="H613">
        <v>20474</v>
      </c>
      <c r="I613">
        <v>257750</v>
      </c>
      <c r="J613">
        <v>0.71</v>
      </c>
      <c r="K613">
        <v>1443</v>
      </c>
      <c r="L613">
        <v>17.7</v>
      </c>
      <c r="M613">
        <v>350</v>
      </c>
      <c r="N613">
        <v>1.157</v>
      </c>
      <c r="O613">
        <v>8.3000000000000004E-2</v>
      </c>
      <c r="P613">
        <v>10806</v>
      </c>
      <c r="Q613">
        <v>81</v>
      </c>
      <c r="R613">
        <v>158.19999999999999</v>
      </c>
      <c r="S613">
        <v>0</v>
      </c>
      <c r="T613">
        <v>39.200000000000003</v>
      </c>
      <c r="U613">
        <v>139.97</v>
      </c>
      <c r="V613">
        <v>0</v>
      </c>
    </row>
    <row r="614" spans="1:22">
      <c r="A614" t="s">
        <v>44</v>
      </c>
      <c r="B614" t="s">
        <v>35</v>
      </c>
      <c r="C614">
        <v>2022</v>
      </c>
      <c r="D614" t="s">
        <v>24</v>
      </c>
      <c r="E614" t="s">
        <v>25</v>
      </c>
      <c r="F614">
        <v>725</v>
      </c>
      <c r="G614">
        <v>96601</v>
      </c>
      <c r="H614">
        <v>64400</v>
      </c>
      <c r="I614">
        <v>161726</v>
      </c>
      <c r="J614">
        <v>0.45</v>
      </c>
      <c r="K614">
        <v>2059</v>
      </c>
      <c r="L614">
        <v>21.8</v>
      </c>
      <c r="M614">
        <v>380</v>
      </c>
      <c r="N614">
        <v>1.2270000000000001</v>
      </c>
      <c r="O614">
        <v>8.5999999999999993E-2</v>
      </c>
      <c r="P614">
        <v>11009</v>
      </c>
      <c r="Q614">
        <v>81.2</v>
      </c>
      <c r="R614">
        <v>163.80000000000001</v>
      </c>
      <c r="S614">
        <v>0</v>
      </c>
      <c r="T614">
        <v>41.2</v>
      </c>
      <c r="U614">
        <v>179.92</v>
      </c>
      <c r="V614">
        <v>0</v>
      </c>
    </row>
    <row r="615" spans="1:22">
      <c r="A615" t="s">
        <v>44</v>
      </c>
      <c r="B615" t="s">
        <v>35</v>
      </c>
      <c r="C615">
        <v>2022</v>
      </c>
      <c r="D615" t="s">
        <v>26</v>
      </c>
      <c r="E615" t="s">
        <v>25</v>
      </c>
      <c r="F615">
        <v>8266</v>
      </c>
      <c r="G615">
        <v>561012</v>
      </c>
      <c r="H615">
        <v>76502</v>
      </c>
      <c r="I615">
        <v>645780</v>
      </c>
      <c r="J615">
        <v>1.28</v>
      </c>
      <c r="K615">
        <v>2059</v>
      </c>
      <c r="L615">
        <v>21.8</v>
      </c>
      <c r="M615">
        <v>380</v>
      </c>
      <c r="N615">
        <v>1.2270000000000001</v>
      </c>
      <c r="O615">
        <v>8.5999999999999993E-2</v>
      </c>
      <c r="P615">
        <v>11009</v>
      </c>
      <c r="Q615">
        <v>81.2</v>
      </c>
      <c r="R615">
        <v>163.80000000000001</v>
      </c>
      <c r="S615">
        <v>0</v>
      </c>
      <c r="T615">
        <v>41.2</v>
      </c>
      <c r="U615">
        <v>174.98</v>
      </c>
      <c r="V615">
        <v>0</v>
      </c>
    </row>
    <row r="616" spans="1:22">
      <c r="A616" t="s">
        <v>44</v>
      </c>
      <c r="B616" t="s">
        <v>35</v>
      </c>
      <c r="C616">
        <v>2022</v>
      </c>
      <c r="D616" t="s">
        <v>27</v>
      </c>
      <c r="E616" t="s">
        <v>25</v>
      </c>
      <c r="F616">
        <v>4954</v>
      </c>
      <c r="G616">
        <v>241011</v>
      </c>
      <c r="H616">
        <v>20957</v>
      </c>
      <c r="I616">
        <v>266922</v>
      </c>
      <c r="J616">
        <v>1.86</v>
      </c>
      <c r="K616">
        <v>2059</v>
      </c>
      <c r="L616">
        <v>21.8</v>
      </c>
      <c r="M616">
        <v>380</v>
      </c>
      <c r="N616">
        <v>1.2270000000000001</v>
      </c>
      <c r="O616">
        <v>8.5999999999999993E-2</v>
      </c>
      <c r="P616">
        <v>11009</v>
      </c>
      <c r="Q616">
        <v>81.2</v>
      </c>
      <c r="R616">
        <v>163.80000000000001</v>
      </c>
      <c r="S616">
        <v>0</v>
      </c>
      <c r="T616">
        <v>41.2</v>
      </c>
      <c r="U616">
        <v>170.56</v>
      </c>
      <c r="V616">
        <v>0</v>
      </c>
    </row>
    <row r="617" spans="1:22">
      <c r="A617" t="s">
        <v>44</v>
      </c>
      <c r="B617" t="s">
        <v>35</v>
      </c>
      <c r="C617">
        <v>2023</v>
      </c>
      <c r="D617" t="s">
        <v>24</v>
      </c>
      <c r="E617" t="s">
        <v>25</v>
      </c>
      <c r="F617">
        <v>1197</v>
      </c>
      <c r="G617">
        <v>114552</v>
      </c>
      <c r="H617">
        <v>76368</v>
      </c>
      <c r="I617">
        <v>192117</v>
      </c>
      <c r="J617">
        <v>0.62</v>
      </c>
      <c r="K617">
        <v>3540</v>
      </c>
      <c r="L617">
        <v>20.6</v>
      </c>
      <c r="M617">
        <v>403</v>
      </c>
      <c r="N617">
        <v>1.2130000000000001</v>
      </c>
      <c r="O617">
        <v>9.0999999999999998E-2</v>
      </c>
      <c r="P617">
        <v>11434</v>
      </c>
      <c r="Q617">
        <v>81.2</v>
      </c>
      <c r="R617">
        <v>164.9</v>
      </c>
      <c r="S617">
        <v>0</v>
      </c>
      <c r="T617">
        <v>43.6</v>
      </c>
      <c r="U617">
        <v>65.099999999999994</v>
      </c>
      <c r="V617">
        <v>0</v>
      </c>
    </row>
    <row r="618" spans="1:22">
      <c r="A618" t="s">
        <v>44</v>
      </c>
      <c r="B618" t="s">
        <v>35</v>
      </c>
      <c r="C618">
        <v>2023</v>
      </c>
      <c r="D618" t="s">
        <v>26</v>
      </c>
      <c r="E618" t="s">
        <v>25</v>
      </c>
      <c r="F618">
        <v>13922</v>
      </c>
      <c r="G618">
        <v>676027</v>
      </c>
      <c r="H618">
        <v>92186</v>
      </c>
      <c r="I618">
        <v>782135</v>
      </c>
      <c r="J618">
        <v>1.78</v>
      </c>
      <c r="K618">
        <v>3540</v>
      </c>
      <c r="L618">
        <v>20.6</v>
      </c>
      <c r="M618">
        <v>403</v>
      </c>
      <c r="N618">
        <v>1.2130000000000001</v>
      </c>
      <c r="O618">
        <v>9.0999999999999998E-2</v>
      </c>
      <c r="P618">
        <v>11434</v>
      </c>
      <c r="Q618">
        <v>81.2</v>
      </c>
      <c r="R618">
        <v>164.9</v>
      </c>
      <c r="S618">
        <v>0</v>
      </c>
      <c r="T618">
        <v>43.6</v>
      </c>
      <c r="U618">
        <v>68.42</v>
      </c>
      <c r="V618">
        <v>0</v>
      </c>
    </row>
    <row r="619" spans="1:22">
      <c r="A619" t="s">
        <v>44</v>
      </c>
      <c r="B619" t="s">
        <v>35</v>
      </c>
      <c r="C619">
        <v>2023</v>
      </c>
      <c r="D619" t="s">
        <v>27</v>
      </c>
      <c r="E619" t="s">
        <v>25</v>
      </c>
      <c r="F619">
        <v>8485</v>
      </c>
      <c r="G619">
        <v>294642</v>
      </c>
      <c r="H619">
        <v>25621</v>
      </c>
      <c r="I619">
        <v>328748</v>
      </c>
      <c r="J619">
        <v>2.58</v>
      </c>
      <c r="K619">
        <v>3540</v>
      </c>
      <c r="L619">
        <v>20.6</v>
      </c>
      <c r="M619">
        <v>403</v>
      </c>
      <c r="N619">
        <v>1.2130000000000001</v>
      </c>
      <c r="O619">
        <v>9.0999999999999998E-2</v>
      </c>
      <c r="P619">
        <v>11434</v>
      </c>
      <c r="Q619">
        <v>81.2</v>
      </c>
      <c r="R619">
        <v>164.9</v>
      </c>
      <c r="S619">
        <v>0</v>
      </c>
      <c r="T619">
        <v>43.6</v>
      </c>
      <c r="U619">
        <v>71.28</v>
      </c>
      <c r="V619">
        <v>0</v>
      </c>
    </row>
    <row r="620" spans="1:22">
      <c r="A620" t="s">
        <v>44</v>
      </c>
      <c r="B620" t="s">
        <v>35</v>
      </c>
      <c r="C620">
        <v>2024</v>
      </c>
      <c r="D620" t="s">
        <v>24</v>
      </c>
      <c r="E620" t="s">
        <v>25</v>
      </c>
      <c r="F620">
        <v>1771</v>
      </c>
      <c r="G620">
        <v>113525</v>
      </c>
      <c r="H620">
        <v>75684</v>
      </c>
      <c r="I620">
        <v>190980</v>
      </c>
      <c r="J620">
        <v>0.93</v>
      </c>
      <c r="K620">
        <v>4744</v>
      </c>
      <c r="L620">
        <v>23.6</v>
      </c>
      <c r="M620">
        <v>433</v>
      </c>
      <c r="N620">
        <v>1.177</v>
      </c>
      <c r="O620">
        <v>9.6000000000000002E-2</v>
      </c>
      <c r="P620">
        <v>11621</v>
      </c>
      <c r="Q620">
        <v>81.599999999999994</v>
      </c>
      <c r="R620">
        <v>164.7</v>
      </c>
      <c r="S620">
        <v>0</v>
      </c>
      <c r="T620">
        <v>46.6</v>
      </c>
      <c r="U620">
        <v>47.95</v>
      </c>
      <c r="V620">
        <v>0</v>
      </c>
    </row>
    <row r="621" spans="1:22">
      <c r="A621" t="s">
        <v>44</v>
      </c>
      <c r="B621" t="s">
        <v>35</v>
      </c>
      <c r="C621">
        <v>2024</v>
      </c>
      <c r="D621" t="s">
        <v>26</v>
      </c>
      <c r="E621" t="s">
        <v>25</v>
      </c>
      <c r="F621">
        <v>20646</v>
      </c>
      <c r="G621">
        <v>667434</v>
      </c>
      <c r="H621">
        <v>91014</v>
      </c>
      <c r="I621">
        <v>779094</v>
      </c>
      <c r="J621">
        <v>2.65</v>
      </c>
      <c r="K621">
        <v>4744</v>
      </c>
      <c r="L621">
        <v>23.6</v>
      </c>
      <c r="M621">
        <v>433</v>
      </c>
      <c r="N621">
        <v>1.177</v>
      </c>
      <c r="O621">
        <v>9.6000000000000002E-2</v>
      </c>
      <c r="P621">
        <v>11621</v>
      </c>
      <c r="Q621">
        <v>81.599999999999994</v>
      </c>
      <c r="R621">
        <v>164.7</v>
      </c>
      <c r="S621">
        <v>0</v>
      </c>
      <c r="T621">
        <v>46.6</v>
      </c>
      <c r="U621">
        <v>48.3</v>
      </c>
      <c r="V621">
        <v>0</v>
      </c>
    </row>
    <row r="622" spans="1:22">
      <c r="A622" t="s">
        <v>44</v>
      </c>
      <c r="B622" t="s">
        <v>35</v>
      </c>
      <c r="C622">
        <v>2024</v>
      </c>
      <c r="D622" t="s">
        <v>27</v>
      </c>
      <c r="E622" t="s">
        <v>25</v>
      </c>
      <c r="F622">
        <v>12489</v>
      </c>
      <c r="G622">
        <v>287534</v>
      </c>
      <c r="H622">
        <v>25003</v>
      </c>
      <c r="I622">
        <v>325026</v>
      </c>
      <c r="J622">
        <v>3.84</v>
      </c>
      <c r="K622">
        <v>4744</v>
      </c>
      <c r="L622">
        <v>23.6</v>
      </c>
      <c r="M622">
        <v>433</v>
      </c>
      <c r="N622">
        <v>1.177</v>
      </c>
      <c r="O622">
        <v>9.6000000000000002E-2</v>
      </c>
      <c r="P622">
        <v>11621</v>
      </c>
      <c r="Q622">
        <v>81.599999999999994</v>
      </c>
      <c r="R622">
        <v>164.7</v>
      </c>
      <c r="S622">
        <v>0</v>
      </c>
      <c r="T622">
        <v>46.6</v>
      </c>
      <c r="U622">
        <v>47.19</v>
      </c>
      <c r="V622">
        <v>0</v>
      </c>
    </row>
    <row r="623" spans="1:22">
      <c r="A623" t="s">
        <v>44</v>
      </c>
      <c r="B623" t="s">
        <v>35</v>
      </c>
      <c r="C623">
        <v>2025</v>
      </c>
      <c r="D623" t="s">
        <v>24</v>
      </c>
      <c r="E623" t="s">
        <v>25</v>
      </c>
      <c r="F623">
        <v>2468</v>
      </c>
      <c r="G623">
        <v>125943</v>
      </c>
      <c r="H623">
        <v>83962</v>
      </c>
      <c r="I623">
        <v>212373</v>
      </c>
      <c r="J623">
        <v>1.1599999999999999</v>
      </c>
      <c r="K623">
        <v>7945</v>
      </c>
      <c r="L623">
        <v>26</v>
      </c>
      <c r="M623">
        <v>447</v>
      </c>
      <c r="N623">
        <v>1.1299999999999999</v>
      </c>
      <c r="O623">
        <v>0.10100000000000001</v>
      </c>
      <c r="P623">
        <v>11927</v>
      </c>
      <c r="Q623">
        <v>81</v>
      </c>
      <c r="R623">
        <v>164</v>
      </c>
      <c r="S623">
        <v>0</v>
      </c>
      <c r="T623">
        <v>49.7</v>
      </c>
      <c r="U623">
        <v>39.36</v>
      </c>
      <c r="V623">
        <v>0</v>
      </c>
    </row>
    <row r="624" spans="1:22">
      <c r="A624" t="s">
        <v>44</v>
      </c>
      <c r="B624" t="s">
        <v>35</v>
      </c>
      <c r="C624">
        <v>2025</v>
      </c>
      <c r="D624" t="s">
        <v>26</v>
      </c>
      <c r="E624" t="s">
        <v>25</v>
      </c>
      <c r="F624">
        <v>28384</v>
      </c>
      <c r="G624">
        <v>727380</v>
      </c>
      <c r="H624">
        <v>99188</v>
      </c>
      <c r="I624">
        <v>854952</v>
      </c>
      <c r="J624">
        <v>3.32</v>
      </c>
      <c r="K624">
        <v>7945</v>
      </c>
      <c r="L624">
        <v>26</v>
      </c>
      <c r="M624">
        <v>447</v>
      </c>
      <c r="N624">
        <v>1.1299999999999999</v>
      </c>
      <c r="O624">
        <v>0.10100000000000001</v>
      </c>
      <c r="P624">
        <v>11927</v>
      </c>
      <c r="Q624">
        <v>81</v>
      </c>
      <c r="R624">
        <v>164</v>
      </c>
      <c r="S624">
        <v>0</v>
      </c>
      <c r="T624">
        <v>49.7</v>
      </c>
      <c r="U624">
        <v>37.479999999999997</v>
      </c>
      <c r="V624">
        <v>0</v>
      </c>
    </row>
    <row r="625" spans="1:22">
      <c r="A625" t="s">
        <v>44</v>
      </c>
      <c r="B625" t="s">
        <v>35</v>
      </c>
      <c r="C625">
        <v>2025</v>
      </c>
      <c r="D625" t="s">
        <v>27</v>
      </c>
      <c r="E625" t="s">
        <v>25</v>
      </c>
      <c r="F625">
        <v>16966</v>
      </c>
      <c r="G625">
        <v>308631</v>
      </c>
      <c r="H625">
        <v>26837</v>
      </c>
      <c r="I625">
        <v>352434</v>
      </c>
      <c r="J625">
        <v>4.8099999999999996</v>
      </c>
      <c r="K625">
        <v>7945</v>
      </c>
      <c r="L625">
        <v>26</v>
      </c>
      <c r="M625">
        <v>447</v>
      </c>
      <c r="N625">
        <v>1.1299999999999999</v>
      </c>
      <c r="O625">
        <v>0.10100000000000001</v>
      </c>
      <c r="P625">
        <v>11927</v>
      </c>
      <c r="Q625">
        <v>81</v>
      </c>
      <c r="R625">
        <v>164</v>
      </c>
      <c r="S625">
        <v>0</v>
      </c>
      <c r="T625">
        <v>49.7</v>
      </c>
      <c r="U625">
        <v>35.85</v>
      </c>
      <c r="V625">
        <v>0</v>
      </c>
    </row>
    <row r="626" spans="1:22">
      <c r="A626" t="s">
        <v>45</v>
      </c>
      <c r="B626" t="s">
        <v>29</v>
      </c>
      <c r="C626">
        <v>2010</v>
      </c>
      <c r="D626" t="s">
        <v>24</v>
      </c>
      <c r="E626" t="s">
        <v>25</v>
      </c>
      <c r="F626">
        <v>15</v>
      </c>
      <c r="G626">
        <v>42900</v>
      </c>
      <c r="H626">
        <v>28600</v>
      </c>
      <c r="I626">
        <v>71515</v>
      </c>
      <c r="J626">
        <v>0.02</v>
      </c>
      <c r="K626">
        <v>304</v>
      </c>
      <c r="L626">
        <v>2.1</v>
      </c>
      <c r="M626">
        <v>121</v>
      </c>
      <c r="N626">
        <v>1.75</v>
      </c>
      <c r="O626">
        <v>0.19700000000000001</v>
      </c>
      <c r="P626">
        <v>50202</v>
      </c>
      <c r="Q626">
        <v>83</v>
      </c>
      <c r="R626">
        <v>34.5</v>
      </c>
      <c r="S626">
        <v>0</v>
      </c>
      <c r="T626">
        <v>61.2</v>
      </c>
      <c r="U626">
        <v>0</v>
      </c>
      <c r="V626">
        <v>0</v>
      </c>
    </row>
    <row r="627" spans="1:22">
      <c r="A627" t="s">
        <v>45</v>
      </c>
      <c r="B627" t="s">
        <v>29</v>
      </c>
      <c r="C627">
        <v>2010</v>
      </c>
      <c r="D627" t="s">
        <v>26</v>
      </c>
      <c r="E627" t="s">
        <v>25</v>
      </c>
      <c r="F627">
        <v>170</v>
      </c>
      <c r="G627">
        <v>249066</v>
      </c>
      <c r="H627">
        <v>33964</v>
      </c>
      <c r="I627">
        <v>283200</v>
      </c>
      <c r="J627">
        <v>0.06</v>
      </c>
      <c r="K627">
        <v>304</v>
      </c>
      <c r="L627">
        <v>2.1</v>
      </c>
      <c r="M627">
        <v>121</v>
      </c>
      <c r="N627">
        <v>1.75</v>
      </c>
      <c r="O627">
        <v>0.19700000000000001</v>
      </c>
      <c r="P627">
        <v>50202</v>
      </c>
      <c r="Q627">
        <v>83</v>
      </c>
      <c r="R627">
        <v>34.5</v>
      </c>
      <c r="S627">
        <v>0</v>
      </c>
      <c r="T627">
        <v>61.2</v>
      </c>
      <c r="U627">
        <v>0</v>
      </c>
      <c r="V627">
        <v>0</v>
      </c>
    </row>
    <row r="628" spans="1:22">
      <c r="A628" t="s">
        <v>45</v>
      </c>
      <c r="B628" t="s">
        <v>29</v>
      </c>
      <c r="C628">
        <v>2010</v>
      </c>
      <c r="D628" t="s">
        <v>27</v>
      </c>
      <c r="E628" t="s">
        <v>25</v>
      </c>
      <c r="F628">
        <v>103</v>
      </c>
      <c r="G628">
        <v>109267</v>
      </c>
      <c r="H628">
        <v>9502</v>
      </c>
      <c r="I628">
        <v>118872</v>
      </c>
      <c r="J628">
        <v>0.09</v>
      </c>
      <c r="K628">
        <v>304</v>
      </c>
      <c r="L628">
        <v>2.1</v>
      </c>
      <c r="M628">
        <v>121</v>
      </c>
      <c r="N628">
        <v>1.75</v>
      </c>
      <c r="O628">
        <v>0.19700000000000001</v>
      </c>
      <c r="P628">
        <v>50202</v>
      </c>
      <c r="Q628">
        <v>83</v>
      </c>
      <c r="R628">
        <v>34.5</v>
      </c>
      <c r="S628">
        <v>0</v>
      </c>
      <c r="T628">
        <v>61.2</v>
      </c>
      <c r="U628">
        <v>0</v>
      </c>
      <c r="V628">
        <v>0</v>
      </c>
    </row>
    <row r="629" spans="1:22">
      <c r="A629" t="s">
        <v>45</v>
      </c>
      <c r="B629" t="s">
        <v>29</v>
      </c>
      <c r="C629">
        <v>2011</v>
      </c>
      <c r="D629" t="s">
        <v>24</v>
      </c>
      <c r="E629" t="s">
        <v>25</v>
      </c>
      <c r="F629">
        <v>142</v>
      </c>
      <c r="G629">
        <v>39753</v>
      </c>
      <c r="H629">
        <v>26502</v>
      </c>
      <c r="I629">
        <v>66397</v>
      </c>
      <c r="J629">
        <v>0.21</v>
      </c>
      <c r="K629">
        <v>2175</v>
      </c>
      <c r="L629">
        <v>2.6</v>
      </c>
      <c r="M629">
        <v>136</v>
      </c>
      <c r="N629">
        <v>1.67</v>
      </c>
      <c r="O629">
        <v>0.19900000000000001</v>
      </c>
      <c r="P629">
        <v>48960</v>
      </c>
      <c r="Q629">
        <v>84.7</v>
      </c>
      <c r="R629">
        <v>34</v>
      </c>
      <c r="S629">
        <v>669</v>
      </c>
      <c r="T629">
        <v>65.2</v>
      </c>
      <c r="U629">
        <v>300</v>
      </c>
      <c r="V629">
        <v>0</v>
      </c>
    </row>
    <row r="630" spans="1:22">
      <c r="A630" t="s">
        <v>45</v>
      </c>
      <c r="B630" t="s">
        <v>29</v>
      </c>
      <c r="C630">
        <v>2011</v>
      </c>
      <c r="D630" t="s">
        <v>26</v>
      </c>
      <c r="E630" t="s">
        <v>25</v>
      </c>
      <c r="F630">
        <v>1607</v>
      </c>
      <c r="G630">
        <v>230465</v>
      </c>
      <c r="H630">
        <v>31427</v>
      </c>
      <c r="I630">
        <v>263499</v>
      </c>
      <c r="J630">
        <v>0.61</v>
      </c>
      <c r="K630">
        <v>2175</v>
      </c>
      <c r="L630">
        <v>2.6</v>
      </c>
      <c r="M630">
        <v>136</v>
      </c>
      <c r="N630">
        <v>1.67</v>
      </c>
      <c r="O630">
        <v>0.19900000000000001</v>
      </c>
      <c r="P630">
        <v>48960</v>
      </c>
      <c r="Q630">
        <v>84.7</v>
      </c>
      <c r="R630">
        <v>34</v>
      </c>
      <c r="S630">
        <v>669</v>
      </c>
      <c r="T630">
        <v>65.2</v>
      </c>
      <c r="U630">
        <v>300</v>
      </c>
      <c r="V630">
        <v>0</v>
      </c>
    </row>
    <row r="631" spans="1:22">
      <c r="A631" t="s">
        <v>45</v>
      </c>
      <c r="B631" t="s">
        <v>29</v>
      </c>
      <c r="C631">
        <v>2011</v>
      </c>
      <c r="D631" t="s">
        <v>27</v>
      </c>
      <c r="E631" t="s">
        <v>25</v>
      </c>
      <c r="F631">
        <v>991</v>
      </c>
      <c r="G631">
        <v>102119</v>
      </c>
      <c r="H631">
        <v>8880</v>
      </c>
      <c r="I631">
        <v>111990</v>
      </c>
      <c r="J631">
        <v>0.88</v>
      </c>
      <c r="K631">
        <v>2175</v>
      </c>
      <c r="L631">
        <v>2.6</v>
      </c>
      <c r="M631">
        <v>136</v>
      </c>
      <c r="N631">
        <v>1.67</v>
      </c>
      <c r="O631">
        <v>0.19900000000000001</v>
      </c>
      <c r="P631">
        <v>48960</v>
      </c>
      <c r="Q631">
        <v>84.7</v>
      </c>
      <c r="R631">
        <v>34</v>
      </c>
      <c r="S631">
        <v>669</v>
      </c>
      <c r="T631">
        <v>65.2</v>
      </c>
      <c r="U631">
        <v>300</v>
      </c>
      <c r="V631">
        <v>0</v>
      </c>
    </row>
    <row r="632" spans="1:22">
      <c r="A632" t="s">
        <v>45</v>
      </c>
      <c r="B632" t="s">
        <v>29</v>
      </c>
      <c r="C632">
        <v>2012</v>
      </c>
      <c r="D632" t="s">
        <v>24</v>
      </c>
      <c r="E632" t="s">
        <v>25</v>
      </c>
      <c r="F632">
        <v>267</v>
      </c>
      <c r="G632">
        <v>38665</v>
      </c>
      <c r="H632">
        <v>25776</v>
      </c>
      <c r="I632">
        <v>64708</v>
      </c>
      <c r="J632">
        <v>0.41</v>
      </c>
      <c r="K632">
        <v>3835</v>
      </c>
      <c r="L632">
        <v>3.4</v>
      </c>
      <c r="M632">
        <v>143</v>
      </c>
      <c r="N632">
        <v>1.62</v>
      </c>
      <c r="O632">
        <v>0.2</v>
      </c>
      <c r="P632">
        <v>48198</v>
      </c>
      <c r="Q632">
        <v>86.3</v>
      </c>
      <c r="R632">
        <v>34.1</v>
      </c>
      <c r="S632">
        <v>1334</v>
      </c>
      <c r="T632">
        <v>66</v>
      </c>
      <c r="U632">
        <v>88.03</v>
      </c>
      <c r="V632">
        <v>0</v>
      </c>
    </row>
    <row r="633" spans="1:22">
      <c r="A633" t="s">
        <v>45</v>
      </c>
      <c r="B633" t="s">
        <v>29</v>
      </c>
      <c r="C633">
        <v>2012</v>
      </c>
      <c r="D633" t="s">
        <v>26</v>
      </c>
      <c r="E633" t="s">
        <v>25</v>
      </c>
      <c r="F633">
        <v>3063</v>
      </c>
      <c r="G633">
        <v>225738</v>
      </c>
      <c r="H633">
        <v>30783</v>
      </c>
      <c r="I633">
        <v>259584</v>
      </c>
      <c r="J633">
        <v>1.18</v>
      </c>
      <c r="K633">
        <v>3835</v>
      </c>
      <c r="L633">
        <v>3.4</v>
      </c>
      <c r="M633">
        <v>143</v>
      </c>
      <c r="N633">
        <v>1.62</v>
      </c>
      <c r="O633">
        <v>0.2</v>
      </c>
      <c r="P633">
        <v>48198</v>
      </c>
      <c r="Q633">
        <v>86.3</v>
      </c>
      <c r="R633">
        <v>34.1</v>
      </c>
      <c r="S633">
        <v>1334</v>
      </c>
      <c r="T633">
        <v>66</v>
      </c>
      <c r="U633">
        <v>90.6</v>
      </c>
      <c r="V633">
        <v>0</v>
      </c>
    </row>
    <row r="634" spans="1:22">
      <c r="A634" t="s">
        <v>45</v>
      </c>
      <c r="B634" t="s">
        <v>29</v>
      </c>
      <c r="C634">
        <v>2012</v>
      </c>
      <c r="D634" t="s">
        <v>27</v>
      </c>
      <c r="E634" t="s">
        <v>25</v>
      </c>
      <c r="F634">
        <v>1818</v>
      </c>
      <c r="G634">
        <v>96058</v>
      </c>
      <c r="H634">
        <v>8353</v>
      </c>
      <c r="I634">
        <v>106229</v>
      </c>
      <c r="J634">
        <v>1.71</v>
      </c>
      <c r="K634">
        <v>3835</v>
      </c>
      <c r="L634">
        <v>3.4</v>
      </c>
      <c r="M634">
        <v>143</v>
      </c>
      <c r="N634">
        <v>1.62</v>
      </c>
      <c r="O634">
        <v>0.2</v>
      </c>
      <c r="P634">
        <v>48198</v>
      </c>
      <c r="Q634">
        <v>86.3</v>
      </c>
      <c r="R634">
        <v>34.1</v>
      </c>
      <c r="S634">
        <v>1334</v>
      </c>
      <c r="T634">
        <v>66</v>
      </c>
      <c r="U634">
        <v>83.45</v>
      </c>
      <c r="V634">
        <v>0</v>
      </c>
    </row>
    <row r="635" spans="1:22">
      <c r="A635" t="s">
        <v>45</v>
      </c>
      <c r="B635" t="s">
        <v>29</v>
      </c>
      <c r="C635">
        <v>2013</v>
      </c>
      <c r="D635" t="s">
        <v>24</v>
      </c>
      <c r="E635" t="s">
        <v>25</v>
      </c>
      <c r="F635">
        <v>549</v>
      </c>
      <c r="G635">
        <v>38369</v>
      </c>
      <c r="H635">
        <v>25580</v>
      </c>
      <c r="I635">
        <v>64498</v>
      </c>
      <c r="J635">
        <v>0.85</v>
      </c>
      <c r="K635">
        <v>5912</v>
      </c>
      <c r="L635">
        <v>3.6</v>
      </c>
      <c r="M635">
        <v>149</v>
      </c>
      <c r="N635">
        <v>1.63</v>
      </c>
      <c r="O635">
        <v>0.19900000000000001</v>
      </c>
      <c r="P635">
        <v>45611</v>
      </c>
      <c r="Q635">
        <v>87.6</v>
      </c>
      <c r="R635">
        <v>34</v>
      </c>
      <c r="S635">
        <v>1953</v>
      </c>
      <c r="T635">
        <v>68.099999999999994</v>
      </c>
      <c r="U635">
        <v>105.62</v>
      </c>
      <c r="V635">
        <v>0</v>
      </c>
    </row>
    <row r="636" spans="1:22">
      <c r="A636" t="s">
        <v>45</v>
      </c>
      <c r="B636" t="s">
        <v>29</v>
      </c>
      <c r="C636">
        <v>2013</v>
      </c>
      <c r="D636" t="s">
        <v>26</v>
      </c>
      <c r="E636" t="s">
        <v>25</v>
      </c>
      <c r="F636">
        <v>6149</v>
      </c>
      <c r="G636">
        <v>217272</v>
      </c>
      <c r="H636">
        <v>29628</v>
      </c>
      <c r="I636">
        <v>253049</v>
      </c>
      <c r="J636">
        <v>2.4300000000000002</v>
      </c>
      <c r="K636">
        <v>5912</v>
      </c>
      <c r="L636">
        <v>3.6</v>
      </c>
      <c r="M636">
        <v>149</v>
      </c>
      <c r="N636">
        <v>1.63</v>
      </c>
      <c r="O636">
        <v>0.19900000000000001</v>
      </c>
      <c r="P636">
        <v>45611</v>
      </c>
      <c r="Q636">
        <v>87.6</v>
      </c>
      <c r="R636">
        <v>34</v>
      </c>
      <c r="S636">
        <v>1953</v>
      </c>
      <c r="T636">
        <v>68.099999999999994</v>
      </c>
      <c r="U636">
        <v>100.75</v>
      </c>
      <c r="V636">
        <v>0</v>
      </c>
    </row>
    <row r="637" spans="1:22">
      <c r="A637" t="s">
        <v>45</v>
      </c>
      <c r="B637" t="s">
        <v>29</v>
      </c>
      <c r="C637">
        <v>2013</v>
      </c>
      <c r="D637" t="s">
        <v>27</v>
      </c>
      <c r="E637" t="s">
        <v>25</v>
      </c>
      <c r="F637">
        <v>3708</v>
      </c>
      <c r="G637">
        <v>93395</v>
      </c>
      <c r="H637">
        <v>8121</v>
      </c>
      <c r="I637">
        <v>105224</v>
      </c>
      <c r="J637">
        <v>3.52</v>
      </c>
      <c r="K637">
        <v>5912</v>
      </c>
      <c r="L637">
        <v>3.6</v>
      </c>
      <c r="M637">
        <v>149</v>
      </c>
      <c r="N637">
        <v>1.63</v>
      </c>
      <c r="O637">
        <v>0.19900000000000001</v>
      </c>
      <c r="P637">
        <v>45611</v>
      </c>
      <c r="Q637">
        <v>87.6</v>
      </c>
      <c r="R637">
        <v>34</v>
      </c>
      <c r="S637">
        <v>1953</v>
      </c>
      <c r="T637">
        <v>68.099999999999994</v>
      </c>
      <c r="U637">
        <v>103.96</v>
      </c>
      <c r="V637">
        <v>0</v>
      </c>
    </row>
    <row r="638" spans="1:22">
      <c r="A638" t="s">
        <v>45</v>
      </c>
      <c r="B638" t="s">
        <v>29</v>
      </c>
      <c r="C638">
        <v>2014</v>
      </c>
      <c r="D638" t="s">
        <v>24</v>
      </c>
      <c r="E638" t="s">
        <v>25</v>
      </c>
      <c r="F638">
        <v>797</v>
      </c>
      <c r="G638">
        <v>37688</v>
      </c>
      <c r="H638">
        <v>25126</v>
      </c>
      <c r="I638">
        <v>63611</v>
      </c>
      <c r="J638">
        <v>1.25</v>
      </c>
      <c r="K638">
        <v>12010</v>
      </c>
      <c r="L638">
        <v>4.2</v>
      </c>
      <c r="M638">
        <v>168</v>
      </c>
      <c r="N638">
        <v>1.63</v>
      </c>
      <c r="O638">
        <v>0.19800000000000001</v>
      </c>
      <c r="P638">
        <v>45570</v>
      </c>
      <c r="Q638">
        <v>88.8</v>
      </c>
      <c r="R638">
        <v>34.6</v>
      </c>
      <c r="S638">
        <v>2641</v>
      </c>
      <c r="T638">
        <v>69.5</v>
      </c>
      <c r="U638">
        <v>45.17</v>
      </c>
      <c r="V638">
        <v>0</v>
      </c>
    </row>
    <row r="639" spans="1:22">
      <c r="A639" t="s">
        <v>45</v>
      </c>
      <c r="B639" t="s">
        <v>29</v>
      </c>
      <c r="C639">
        <v>2014</v>
      </c>
      <c r="D639" t="s">
        <v>26</v>
      </c>
      <c r="E639" t="s">
        <v>25</v>
      </c>
      <c r="F639">
        <v>9111</v>
      </c>
      <c r="G639">
        <v>215948</v>
      </c>
      <c r="H639">
        <v>29448</v>
      </c>
      <c r="I639">
        <v>254507</v>
      </c>
      <c r="J639">
        <v>3.58</v>
      </c>
      <c r="K639">
        <v>12010</v>
      </c>
      <c r="L639">
        <v>4.2</v>
      </c>
      <c r="M639">
        <v>168</v>
      </c>
      <c r="N639">
        <v>1.63</v>
      </c>
      <c r="O639">
        <v>0.19800000000000001</v>
      </c>
      <c r="P639">
        <v>45570</v>
      </c>
      <c r="Q639">
        <v>88.8</v>
      </c>
      <c r="R639">
        <v>34.6</v>
      </c>
      <c r="S639">
        <v>2641</v>
      </c>
      <c r="T639">
        <v>69.5</v>
      </c>
      <c r="U639">
        <v>48.17</v>
      </c>
      <c r="V639">
        <v>0</v>
      </c>
    </row>
    <row r="640" spans="1:22">
      <c r="A640" t="s">
        <v>45</v>
      </c>
      <c r="B640" t="s">
        <v>29</v>
      </c>
      <c r="C640">
        <v>2014</v>
      </c>
      <c r="D640" t="s">
        <v>27</v>
      </c>
      <c r="E640" t="s">
        <v>25</v>
      </c>
      <c r="F640">
        <v>5500</v>
      </c>
      <c r="G640">
        <v>92410</v>
      </c>
      <c r="H640">
        <v>8036</v>
      </c>
      <c r="I640">
        <v>105946</v>
      </c>
      <c r="J640">
        <v>5.19</v>
      </c>
      <c r="K640">
        <v>12010</v>
      </c>
      <c r="L640">
        <v>4.2</v>
      </c>
      <c r="M640">
        <v>168</v>
      </c>
      <c r="N640">
        <v>1.63</v>
      </c>
      <c r="O640">
        <v>0.19800000000000001</v>
      </c>
      <c r="P640">
        <v>45570</v>
      </c>
      <c r="Q640">
        <v>88.8</v>
      </c>
      <c r="R640">
        <v>34.6</v>
      </c>
      <c r="S640">
        <v>2641</v>
      </c>
      <c r="T640">
        <v>69.5</v>
      </c>
      <c r="U640">
        <v>48.33</v>
      </c>
      <c r="V640">
        <v>0</v>
      </c>
    </row>
    <row r="641" spans="1:22">
      <c r="A641" t="s">
        <v>45</v>
      </c>
      <c r="B641" t="s">
        <v>29</v>
      </c>
      <c r="C641">
        <v>2015</v>
      </c>
      <c r="D641" t="s">
        <v>24</v>
      </c>
      <c r="E641" t="s">
        <v>25</v>
      </c>
      <c r="F641">
        <v>1068</v>
      </c>
      <c r="G641">
        <v>39613</v>
      </c>
      <c r="H641">
        <v>26408</v>
      </c>
      <c r="I641">
        <v>67089</v>
      </c>
      <c r="J641">
        <v>1.59</v>
      </c>
      <c r="K641">
        <v>17818</v>
      </c>
      <c r="L641">
        <v>4.9000000000000004</v>
      </c>
      <c r="M641">
        <v>175</v>
      </c>
      <c r="N641">
        <v>1.637</v>
      </c>
      <c r="O641">
        <v>0.2</v>
      </c>
      <c r="P641">
        <v>44713</v>
      </c>
      <c r="Q641">
        <v>90.5</v>
      </c>
      <c r="R641">
        <v>34.1</v>
      </c>
      <c r="S641">
        <v>3343</v>
      </c>
      <c r="T641">
        <v>71.5</v>
      </c>
      <c r="U641">
        <v>34</v>
      </c>
      <c r="V641">
        <v>0</v>
      </c>
    </row>
    <row r="642" spans="1:22">
      <c r="A642" t="s">
        <v>45</v>
      </c>
      <c r="B642" t="s">
        <v>29</v>
      </c>
      <c r="C642">
        <v>2015</v>
      </c>
      <c r="D642" t="s">
        <v>26</v>
      </c>
      <c r="E642" t="s">
        <v>25</v>
      </c>
      <c r="F642">
        <v>12426</v>
      </c>
      <c r="G642">
        <v>229398</v>
      </c>
      <c r="H642">
        <v>31281</v>
      </c>
      <c r="I642">
        <v>273105</v>
      </c>
      <c r="J642">
        <v>4.55</v>
      </c>
      <c r="K642">
        <v>17818</v>
      </c>
      <c r="L642">
        <v>4.9000000000000004</v>
      </c>
      <c r="M642">
        <v>175</v>
      </c>
      <c r="N642">
        <v>1.637</v>
      </c>
      <c r="O642">
        <v>0.2</v>
      </c>
      <c r="P642">
        <v>44713</v>
      </c>
      <c r="Q642">
        <v>90.5</v>
      </c>
      <c r="R642">
        <v>34.1</v>
      </c>
      <c r="S642">
        <v>3343</v>
      </c>
      <c r="T642">
        <v>71.5</v>
      </c>
      <c r="U642">
        <v>36.380000000000003</v>
      </c>
      <c r="V642">
        <v>0</v>
      </c>
    </row>
    <row r="643" spans="1:22">
      <c r="A643" t="s">
        <v>45</v>
      </c>
      <c r="B643" t="s">
        <v>29</v>
      </c>
      <c r="C643">
        <v>2015</v>
      </c>
      <c r="D643" t="s">
        <v>27</v>
      </c>
      <c r="E643" t="s">
        <v>25</v>
      </c>
      <c r="F643">
        <v>7525</v>
      </c>
      <c r="G643">
        <v>98007</v>
      </c>
      <c r="H643">
        <v>8522</v>
      </c>
      <c r="I643">
        <v>114054</v>
      </c>
      <c r="J643">
        <v>6.6</v>
      </c>
      <c r="K643">
        <v>17818</v>
      </c>
      <c r="L643">
        <v>4.9000000000000004</v>
      </c>
      <c r="M643">
        <v>175</v>
      </c>
      <c r="N643">
        <v>1.637</v>
      </c>
      <c r="O643">
        <v>0.2</v>
      </c>
      <c r="P643">
        <v>44713</v>
      </c>
      <c r="Q643">
        <v>90.5</v>
      </c>
      <c r="R643">
        <v>34.1</v>
      </c>
      <c r="S643">
        <v>3343</v>
      </c>
      <c r="T643">
        <v>71.5</v>
      </c>
      <c r="U643">
        <v>36.82</v>
      </c>
      <c r="V643">
        <v>0</v>
      </c>
    </row>
    <row r="644" spans="1:22">
      <c r="A644" t="s">
        <v>45</v>
      </c>
      <c r="B644" t="s">
        <v>29</v>
      </c>
      <c r="C644">
        <v>2016</v>
      </c>
      <c r="D644" t="s">
        <v>24</v>
      </c>
      <c r="E644" t="s">
        <v>25</v>
      </c>
      <c r="F644">
        <v>1252</v>
      </c>
      <c r="G644">
        <v>37978</v>
      </c>
      <c r="H644">
        <v>25319</v>
      </c>
      <c r="I644">
        <v>64549</v>
      </c>
      <c r="J644">
        <v>1.94</v>
      </c>
      <c r="K644">
        <v>25616</v>
      </c>
      <c r="L644">
        <v>5.3</v>
      </c>
      <c r="M644">
        <v>200</v>
      </c>
      <c r="N644">
        <v>1.637</v>
      </c>
      <c r="O644">
        <v>0.20499999999999999</v>
      </c>
      <c r="P644">
        <v>47547</v>
      </c>
      <c r="Q644">
        <v>91.1</v>
      </c>
      <c r="R644">
        <v>34.1</v>
      </c>
      <c r="S644">
        <v>4051</v>
      </c>
      <c r="T644">
        <v>73.900000000000006</v>
      </c>
      <c r="U644">
        <v>17.23</v>
      </c>
      <c r="V644">
        <v>0</v>
      </c>
    </row>
    <row r="645" spans="1:22">
      <c r="A645" t="s">
        <v>45</v>
      </c>
      <c r="B645" t="s">
        <v>29</v>
      </c>
      <c r="C645">
        <v>2016</v>
      </c>
      <c r="D645" t="s">
        <v>26</v>
      </c>
      <c r="E645" t="s">
        <v>25</v>
      </c>
      <c r="F645">
        <v>14281</v>
      </c>
      <c r="G645">
        <v>214282</v>
      </c>
      <c r="H645">
        <v>29220</v>
      </c>
      <c r="I645">
        <v>257783</v>
      </c>
      <c r="J645">
        <v>5.54</v>
      </c>
      <c r="K645">
        <v>25616</v>
      </c>
      <c r="L645">
        <v>5.3</v>
      </c>
      <c r="M645">
        <v>200</v>
      </c>
      <c r="N645">
        <v>1.637</v>
      </c>
      <c r="O645">
        <v>0.20499999999999999</v>
      </c>
      <c r="P645">
        <v>47547</v>
      </c>
      <c r="Q645">
        <v>91.1</v>
      </c>
      <c r="R645">
        <v>34.1</v>
      </c>
      <c r="S645">
        <v>4051</v>
      </c>
      <c r="T645">
        <v>73.900000000000006</v>
      </c>
      <c r="U645">
        <v>14.93</v>
      </c>
      <c r="V645">
        <v>0</v>
      </c>
    </row>
    <row r="646" spans="1:22">
      <c r="A646" t="s">
        <v>45</v>
      </c>
      <c r="B646" t="s">
        <v>29</v>
      </c>
      <c r="C646">
        <v>2016</v>
      </c>
      <c r="D646" t="s">
        <v>27</v>
      </c>
      <c r="E646" t="s">
        <v>25</v>
      </c>
      <c r="F646">
        <v>8540</v>
      </c>
      <c r="G646">
        <v>89953</v>
      </c>
      <c r="H646">
        <v>7822</v>
      </c>
      <c r="I646">
        <v>106315</v>
      </c>
      <c r="J646">
        <v>8.0299999999999994</v>
      </c>
      <c r="K646">
        <v>25616</v>
      </c>
      <c r="L646">
        <v>5.3</v>
      </c>
      <c r="M646">
        <v>200</v>
      </c>
      <c r="N646">
        <v>1.637</v>
      </c>
      <c r="O646">
        <v>0.20499999999999999</v>
      </c>
      <c r="P646">
        <v>47547</v>
      </c>
      <c r="Q646">
        <v>91.1</v>
      </c>
      <c r="R646">
        <v>34.1</v>
      </c>
      <c r="S646">
        <v>4051</v>
      </c>
      <c r="T646">
        <v>73.900000000000006</v>
      </c>
      <c r="U646">
        <v>13.49</v>
      </c>
      <c r="V646">
        <v>0</v>
      </c>
    </row>
    <row r="647" spans="1:22">
      <c r="A647" t="s">
        <v>45</v>
      </c>
      <c r="B647" t="s">
        <v>29</v>
      </c>
      <c r="C647">
        <v>2017</v>
      </c>
      <c r="D647" t="s">
        <v>24</v>
      </c>
      <c r="E647" t="s">
        <v>25</v>
      </c>
      <c r="F647">
        <v>1342</v>
      </c>
      <c r="G647">
        <v>37346</v>
      </c>
      <c r="H647">
        <v>24897</v>
      </c>
      <c r="I647">
        <v>63585</v>
      </c>
      <c r="J647">
        <v>2.11</v>
      </c>
      <c r="K647">
        <v>31883</v>
      </c>
      <c r="L647">
        <v>6.3</v>
      </c>
      <c r="M647">
        <v>227</v>
      </c>
      <c r="N647">
        <v>1.67</v>
      </c>
      <c r="O647">
        <v>0.20899999999999999</v>
      </c>
      <c r="P647">
        <v>48401</v>
      </c>
      <c r="Q647">
        <v>90.9</v>
      </c>
      <c r="R647">
        <v>33.5</v>
      </c>
      <c r="S647">
        <v>4083</v>
      </c>
      <c r="T647">
        <v>77.400000000000006</v>
      </c>
      <c r="U647">
        <v>7.19</v>
      </c>
      <c r="V647">
        <v>0</v>
      </c>
    </row>
    <row r="648" spans="1:22">
      <c r="A648" t="s">
        <v>45</v>
      </c>
      <c r="B648" t="s">
        <v>29</v>
      </c>
      <c r="C648">
        <v>2017</v>
      </c>
      <c r="D648" t="s">
        <v>26</v>
      </c>
      <c r="E648" t="s">
        <v>25</v>
      </c>
      <c r="F648">
        <v>14838</v>
      </c>
      <c r="G648">
        <v>203482</v>
      </c>
      <c r="H648">
        <v>27747</v>
      </c>
      <c r="I648">
        <v>246067</v>
      </c>
      <c r="J648">
        <v>6.03</v>
      </c>
      <c r="K648">
        <v>31883</v>
      </c>
      <c r="L648">
        <v>6.3</v>
      </c>
      <c r="M648">
        <v>227</v>
      </c>
      <c r="N648">
        <v>1.67</v>
      </c>
      <c r="O648">
        <v>0.20899999999999999</v>
      </c>
      <c r="P648">
        <v>48401</v>
      </c>
      <c r="Q648">
        <v>90.9</v>
      </c>
      <c r="R648">
        <v>33.5</v>
      </c>
      <c r="S648">
        <v>4083</v>
      </c>
      <c r="T648">
        <v>77.400000000000006</v>
      </c>
      <c r="U648">
        <v>3.9</v>
      </c>
      <c r="V648">
        <v>0</v>
      </c>
    </row>
    <row r="649" spans="1:22">
      <c r="A649" t="s">
        <v>45</v>
      </c>
      <c r="B649" t="s">
        <v>29</v>
      </c>
      <c r="C649">
        <v>2017</v>
      </c>
      <c r="D649" t="s">
        <v>27</v>
      </c>
      <c r="E649" t="s">
        <v>25</v>
      </c>
      <c r="F649">
        <v>9243</v>
      </c>
      <c r="G649">
        <v>88756</v>
      </c>
      <c r="H649">
        <v>7718</v>
      </c>
      <c r="I649">
        <v>105717</v>
      </c>
      <c r="J649">
        <v>8.74</v>
      </c>
      <c r="K649">
        <v>31883</v>
      </c>
      <c r="L649">
        <v>6.3</v>
      </c>
      <c r="M649">
        <v>227</v>
      </c>
      <c r="N649">
        <v>1.67</v>
      </c>
      <c r="O649">
        <v>0.20899999999999999</v>
      </c>
      <c r="P649">
        <v>48401</v>
      </c>
      <c r="Q649">
        <v>90.9</v>
      </c>
      <c r="R649">
        <v>33.5</v>
      </c>
      <c r="S649">
        <v>4083</v>
      </c>
      <c r="T649">
        <v>77.400000000000006</v>
      </c>
      <c r="U649">
        <v>8.23</v>
      </c>
      <c r="V649">
        <v>0</v>
      </c>
    </row>
    <row r="650" spans="1:22">
      <c r="A650" t="s">
        <v>45</v>
      </c>
      <c r="B650" t="s">
        <v>29</v>
      </c>
      <c r="C650">
        <v>2018</v>
      </c>
      <c r="D650" t="s">
        <v>24</v>
      </c>
      <c r="E650" t="s">
        <v>25</v>
      </c>
      <c r="F650">
        <v>1317</v>
      </c>
      <c r="G650">
        <v>37417</v>
      </c>
      <c r="H650">
        <v>24945</v>
      </c>
      <c r="I650">
        <v>63679</v>
      </c>
      <c r="J650">
        <v>2.0699999999999998</v>
      </c>
      <c r="K650">
        <v>42365</v>
      </c>
      <c r="L650">
        <v>7.4</v>
      </c>
      <c r="M650">
        <v>272</v>
      </c>
      <c r="N650">
        <v>1.7170000000000001</v>
      </c>
      <c r="O650">
        <v>0.21099999999999999</v>
      </c>
      <c r="P650">
        <v>50428</v>
      </c>
      <c r="Q650">
        <v>91.8</v>
      </c>
      <c r="R650">
        <v>33.700000000000003</v>
      </c>
      <c r="S650">
        <v>4104</v>
      </c>
      <c r="T650">
        <v>79.3</v>
      </c>
      <c r="U650">
        <v>-1.86</v>
      </c>
      <c r="V650">
        <v>0</v>
      </c>
    </row>
    <row r="651" spans="1:22">
      <c r="A651" t="s">
        <v>45</v>
      </c>
      <c r="B651" t="s">
        <v>29</v>
      </c>
      <c r="C651">
        <v>2018</v>
      </c>
      <c r="D651" t="s">
        <v>26</v>
      </c>
      <c r="E651" t="s">
        <v>25</v>
      </c>
      <c r="F651">
        <v>14945</v>
      </c>
      <c r="G651">
        <v>209386</v>
      </c>
      <c r="H651">
        <v>28553</v>
      </c>
      <c r="I651">
        <v>252884</v>
      </c>
      <c r="J651">
        <v>5.91</v>
      </c>
      <c r="K651">
        <v>42365</v>
      </c>
      <c r="L651">
        <v>7.4</v>
      </c>
      <c r="M651">
        <v>272</v>
      </c>
      <c r="N651">
        <v>1.7170000000000001</v>
      </c>
      <c r="O651">
        <v>0.21099999999999999</v>
      </c>
      <c r="P651">
        <v>50428</v>
      </c>
      <c r="Q651">
        <v>91.8</v>
      </c>
      <c r="R651">
        <v>33.700000000000003</v>
      </c>
      <c r="S651">
        <v>4104</v>
      </c>
      <c r="T651">
        <v>79.3</v>
      </c>
      <c r="U651">
        <v>0.72</v>
      </c>
      <c r="V651">
        <v>0</v>
      </c>
    </row>
    <row r="652" spans="1:22">
      <c r="A652" t="s">
        <v>45</v>
      </c>
      <c r="B652" t="s">
        <v>29</v>
      </c>
      <c r="C652">
        <v>2018</v>
      </c>
      <c r="D652" t="s">
        <v>27</v>
      </c>
      <c r="E652" t="s">
        <v>25</v>
      </c>
      <c r="F652">
        <v>9091</v>
      </c>
      <c r="G652">
        <v>89231</v>
      </c>
      <c r="H652">
        <v>7759</v>
      </c>
      <c r="I652">
        <v>106081</v>
      </c>
      <c r="J652">
        <v>8.57</v>
      </c>
      <c r="K652">
        <v>42365</v>
      </c>
      <c r="L652">
        <v>7.4</v>
      </c>
      <c r="M652">
        <v>272</v>
      </c>
      <c r="N652">
        <v>1.7170000000000001</v>
      </c>
      <c r="O652">
        <v>0.21099999999999999</v>
      </c>
      <c r="P652">
        <v>50428</v>
      </c>
      <c r="Q652">
        <v>91.8</v>
      </c>
      <c r="R652">
        <v>33.700000000000003</v>
      </c>
      <c r="S652">
        <v>4104</v>
      </c>
      <c r="T652">
        <v>79.3</v>
      </c>
      <c r="U652">
        <v>-1.64</v>
      </c>
      <c r="V652">
        <v>0</v>
      </c>
    </row>
    <row r="653" spans="1:22">
      <c r="A653" t="s">
        <v>45</v>
      </c>
      <c r="B653" t="s">
        <v>29</v>
      </c>
      <c r="C653">
        <v>2019</v>
      </c>
      <c r="D653" t="s">
        <v>24</v>
      </c>
      <c r="E653" t="s">
        <v>25</v>
      </c>
      <c r="F653">
        <v>3524</v>
      </c>
      <c r="G653">
        <v>37871</v>
      </c>
      <c r="H653">
        <v>25248</v>
      </c>
      <c r="I653">
        <v>66643</v>
      </c>
      <c r="J653">
        <v>5.29</v>
      </c>
      <c r="K653">
        <v>51265</v>
      </c>
      <c r="L653">
        <v>8.1</v>
      </c>
      <c r="M653">
        <v>307</v>
      </c>
      <c r="N653">
        <v>1.8069999999999999</v>
      </c>
      <c r="O653">
        <v>0.21299999999999999</v>
      </c>
      <c r="P653">
        <v>53138</v>
      </c>
      <c r="Q653">
        <v>91.6</v>
      </c>
      <c r="R653">
        <v>32.1</v>
      </c>
      <c r="S653">
        <v>4053</v>
      </c>
      <c r="T653">
        <v>82.9</v>
      </c>
      <c r="U653">
        <v>167.58</v>
      </c>
      <c r="V653">
        <v>0</v>
      </c>
    </row>
    <row r="654" spans="1:22">
      <c r="A654" t="s">
        <v>45</v>
      </c>
      <c r="B654" t="s">
        <v>29</v>
      </c>
      <c r="C654">
        <v>2019</v>
      </c>
      <c r="D654" t="s">
        <v>26</v>
      </c>
      <c r="E654" t="s">
        <v>25</v>
      </c>
      <c r="F654">
        <v>41419</v>
      </c>
      <c r="G654">
        <v>204775</v>
      </c>
      <c r="H654">
        <v>27924</v>
      </c>
      <c r="I654">
        <v>274118</v>
      </c>
      <c r="J654">
        <v>15.11</v>
      </c>
      <c r="K654">
        <v>51265</v>
      </c>
      <c r="L654">
        <v>8.1</v>
      </c>
      <c r="M654">
        <v>307</v>
      </c>
      <c r="N654">
        <v>1.8069999999999999</v>
      </c>
      <c r="O654">
        <v>0.21299999999999999</v>
      </c>
      <c r="P654">
        <v>53138</v>
      </c>
      <c r="Q654">
        <v>91.6</v>
      </c>
      <c r="R654">
        <v>32.1</v>
      </c>
      <c r="S654">
        <v>4053</v>
      </c>
      <c r="T654">
        <v>82.9</v>
      </c>
      <c r="U654">
        <v>177.14</v>
      </c>
      <c r="V654">
        <v>0</v>
      </c>
    </row>
    <row r="655" spans="1:22">
      <c r="A655" t="s">
        <v>45</v>
      </c>
      <c r="B655" t="s">
        <v>29</v>
      </c>
      <c r="C655">
        <v>2019</v>
      </c>
      <c r="D655" t="s">
        <v>27</v>
      </c>
      <c r="E655" t="s">
        <v>25</v>
      </c>
      <c r="F655">
        <v>24488</v>
      </c>
      <c r="G655">
        <v>80297</v>
      </c>
      <c r="H655">
        <v>6982</v>
      </c>
      <c r="I655">
        <v>111767</v>
      </c>
      <c r="J655">
        <v>21.91</v>
      </c>
      <c r="K655">
        <v>51265</v>
      </c>
      <c r="L655">
        <v>8.1</v>
      </c>
      <c r="M655">
        <v>307</v>
      </c>
      <c r="N655">
        <v>1.8069999999999999</v>
      </c>
      <c r="O655">
        <v>0.21299999999999999</v>
      </c>
      <c r="P655">
        <v>53138</v>
      </c>
      <c r="Q655">
        <v>91.6</v>
      </c>
      <c r="R655">
        <v>32.1</v>
      </c>
      <c r="S655">
        <v>4053</v>
      </c>
      <c r="T655">
        <v>82.9</v>
      </c>
      <c r="U655">
        <v>169.37</v>
      </c>
      <c r="V655">
        <v>0</v>
      </c>
    </row>
    <row r="656" spans="1:22">
      <c r="A656" t="s">
        <v>45</v>
      </c>
      <c r="B656" t="s">
        <v>29</v>
      </c>
      <c r="C656">
        <v>2020</v>
      </c>
      <c r="D656" t="s">
        <v>24</v>
      </c>
      <c r="E656" t="s">
        <v>25</v>
      </c>
      <c r="F656">
        <v>3652</v>
      </c>
      <c r="G656">
        <v>30366</v>
      </c>
      <c r="H656">
        <v>20244</v>
      </c>
      <c r="I656">
        <v>54262</v>
      </c>
      <c r="J656">
        <v>6.73</v>
      </c>
      <c r="K656">
        <v>70476</v>
      </c>
      <c r="L656">
        <v>9.3000000000000007</v>
      </c>
      <c r="M656">
        <v>344</v>
      </c>
      <c r="N656">
        <v>1.96</v>
      </c>
      <c r="O656">
        <v>0.24199999999999999</v>
      </c>
      <c r="P656">
        <v>54427</v>
      </c>
      <c r="Q656">
        <v>92.4</v>
      </c>
      <c r="R656">
        <v>30.7</v>
      </c>
      <c r="S656">
        <v>3985</v>
      </c>
      <c r="T656">
        <v>83.9</v>
      </c>
      <c r="U656">
        <v>3.63</v>
      </c>
      <c r="V656">
        <v>0</v>
      </c>
    </row>
    <row r="657" spans="1:22">
      <c r="A657" t="s">
        <v>45</v>
      </c>
      <c r="B657" t="s">
        <v>29</v>
      </c>
      <c r="C657">
        <v>2020</v>
      </c>
      <c r="D657" t="s">
        <v>26</v>
      </c>
      <c r="E657" t="s">
        <v>25</v>
      </c>
      <c r="F657">
        <v>40703</v>
      </c>
      <c r="G657">
        <v>150445</v>
      </c>
      <c r="H657">
        <v>20515</v>
      </c>
      <c r="I657">
        <v>211663</v>
      </c>
      <c r="J657">
        <v>19.23</v>
      </c>
      <c r="K657">
        <v>70476</v>
      </c>
      <c r="L657">
        <v>9.3000000000000007</v>
      </c>
      <c r="M657">
        <v>344</v>
      </c>
      <c r="N657">
        <v>1.96</v>
      </c>
      <c r="O657">
        <v>0.24199999999999999</v>
      </c>
      <c r="P657">
        <v>54427</v>
      </c>
      <c r="Q657">
        <v>92.4</v>
      </c>
      <c r="R657">
        <v>30.7</v>
      </c>
      <c r="S657">
        <v>3985</v>
      </c>
      <c r="T657">
        <v>83.9</v>
      </c>
      <c r="U657">
        <v>-1.73</v>
      </c>
      <c r="V657">
        <v>0</v>
      </c>
    </row>
    <row r="658" spans="1:22">
      <c r="A658" t="s">
        <v>45</v>
      </c>
      <c r="B658" t="s">
        <v>29</v>
      </c>
      <c r="C658">
        <v>2020</v>
      </c>
      <c r="D658" t="s">
        <v>27</v>
      </c>
      <c r="E658" t="s">
        <v>25</v>
      </c>
      <c r="F658">
        <v>24764</v>
      </c>
      <c r="G658">
        <v>58925</v>
      </c>
      <c r="H658">
        <v>5124</v>
      </c>
      <c r="I658">
        <v>88813</v>
      </c>
      <c r="J658">
        <v>27.88</v>
      </c>
      <c r="K658">
        <v>70476</v>
      </c>
      <c r="L658">
        <v>9.3000000000000007</v>
      </c>
      <c r="M658">
        <v>344</v>
      </c>
      <c r="N658">
        <v>1.96</v>
      </c>
      <c r="O658">
        <v>0.24199999999999999</v>
      </c>
      <c r="P658">
        <v>54427</v>
      </c>
      <c r="Q658">
        <v>92.4</v>
      </c>
      <c r="R658">
        <v>30.7</v>
      </c>
      <c r="S658">
        <v>3985</v>
      </c>
      <c r="T658">
        <v>83.9</v>
      </c>
      <c r="U658">
        <v>1.1299999999999999</v>
      </c>
      <c r="V658">
        <v>0</v>
      </c>
    </row>
    <row r="659" spans="1:22">
      <c r="A659" t="s">
        <v>45</v>
      </c>
      <c r="B659" t="s">
        <v>29</v>
      </c>
      <c r="C659">
        <v>2021</v>
      </c>
      <c r="D659" t="s">
        <v>24</v>
      </c>
      <c r="E659" t="s">
        <v>25</v>
      </c>
      <c r="F659">
        <v>3305</v>
      </c>
      <c r="G659">
        <v>30338</v>
      </c>
      <c r="H659">
        <v>20225</v>
      </c>
      <c r="I659">
        <v>53868</v>
      </c>
      <c r="J659">
        <v>6.14</v>
      </c>
      <c r="K659">
        <v>88840</v>
      </c>
      <c r="L659">
        <v>11.3</v>
      </c>
      <c r="M659">
        <v>385</v>
      </c>
      <c r="N659">
        <v>2.153</v>
      </c>
      <c r="O659">
        <v>0.28699999999999998</v>
      </c>
      <c r="P659">
        <v>55259</v>
      </c>
      <c r="Q659">
        <v>92.5</v>
      </c>
      <c r="R659">
        <v>29.8</v>
      </c>
      <c r="S659">
        <v>3444</v>
      </c>
      <c r="T659">
        <v>86.4</v>
      </c>
      <c r="U659">
        <v>-9.5</v>
      </c>
      <c r="V659">
        <v>0</v>
      </c>
    </row>
    <row r="660" spans="1:22">
      <c r="A660" t="s">
        <v>45</v>
      </c>
      <c r="B660" t="s">
        <v>29</v>
      </c>
      <c r="C660">
        <v>2021</v>
      </c>
      <c r="D660" t="s">
        <v>26</v>
      </c>
      <c r="E660" t="s">
        <v>25</v>
      </c>
      <c r="F660">
        <v>37412</v>
      </c>
      <c r="G660">
        <v>154885</v>
      </c>
      <c r="H660">
        <v>21121</v>
      </c>
      <c r="I660">
        <v>213418</v>
      </c>
      <c r="J660">
        <v>17.53</v>
      </c>
      <c r="K660">
        <v>88840</v>
      </c>
      <c r="L660">
        <v>11.3</v>
      </c>
      <c r="M660">
        <v>385</v>
      </c>
      <c r="N660">
        <v>2.153</v>
      </c>
      <c r="O660">
        <v>0.28699999999999998</v>
      </c>
      <c r="P660">
        <v>55259</v>
      </c>
      <c r="Q660">
        <v>92.5</v>
      </c>
      <c r="R660">
        <v>29.8</v>
      </c>
      <c r="S660">
        <v>3444</v>
      </c>
      <c r="T660">
        <v>86.4</v>
      </c>
      <c r="U660">
        <v>-8.09</v>
      </c>
      <c r="V660">
        <v>0</v>
      </c>
    </row>
    <row r="661" spans="1:22">
      <c r="A661" t="s">
        <v>45</v>
      </c>
      <c r="B661" t="s">
        <v>29</v>
      </c>
      <c r="C661">
        <v>2021</v>
      </c>
      <c r="D661" t="s">
        <v>27</v>
      </c>
      <c r="E661" t="s">
        <v>25</v>
      </c>
      <c r="F661">
        <v>23402</v>
      </c>
      <c r="G661">
        <v>60016</v>
      </c>
      <c r="H661">
        <v>5293</v>
      </c>
      <c r="I661">
        <v>88711</v>
      </c>
      <c r="J661">
        <v>26.38</v>
      </c>
      <c r="K661">
        <v>88840</v>
      </c>
      <c r="L661">
        <v>11.3</v>
      </c>
      <c r="M661">
        <v>385</v>
      </c>
      <c r="N661">
        <v>2.153</v>
      </c>
      <c r="O661">
        <v>0.28699999999999998</v>
      </c>
      <c r="P661">
        <v>55259</v>
      </c>
      <c r="Q661">
        <v>92.5</v>
      </c>
      <c r="R661">
        <v>29.8</v>
      </c>
      <c r="S661">
        <v>3444</v>
      </c>
      <c r="T661">
        <v>86.4</v>
      </c>
      <c r="U661">
        <v>-5.5</v>
      </c>
      <c r="V661">
        <v>0</v>
      </c>
    </row>
    <row r="662" spans="1:22">
      <c r="A662" t="s">
        <v>45</v>
      </c>
      <c r="B662" t="s">
        <v>29</v>
      </c>
      <c r="C662">
        <v>2022</v>
      </c>
      <c r="D662" t="s">
        <v>24</v>
      </c>
      <c r="E662" t="s">
        <v>25</v>
      </c>
      <c r="F662">
        <v>3992</v>
      </c>
      <c r="G662">
        <v>26116</v>
      </c>
      <c r="H662">
        <v>17411</v>
      </c>
      <c r="I662">
        <v>47519</v>
      </c>
      <c r="J662">
        <v>8.4</v>
      </c>
      <c r="K662">
        <v>114826</v>
      </c>
      <c r="L662">
        <v>12.1</v>
      </c>
      <c r="M662">
        <v>414</v>
      </c>
      <c r="N662">
        <v>2.153</v>
      </c>
      <c r="O662">
        <v>0.32500000000000001</v>
      </c>
      <c r="P662">
        <v>57360</v>
      </c>
      <c r="Q662">
        <v>92.4</v>
      </c>
      <c r="R662">
        <v>30.3</v>
      </c>
      <c r="S662">
        <v>2910</v>
      </c>
      <c r="T662">
        <v>90.6</v>
      </c>
      <c r="U662">
        <v>20.79</v>
      </c>
      <c r="V662">
        <v>0</v>
      </c>
    </row>
    <row r="663" spans="1:22">
      <c r="A663" t="s">
        <v>45</v>
      </c>
      <c r="B663" t="s">
        <v>29</v>
      </c>
      <c r="C663">
        <v>2022</v>
      </c>
      <c r="D663" t="s">
        <v>26</v>
      </c>
      <c r="E663" t="s">
        <v>25</v>
      </c>
      <c r="F663">
        <v>44907</v>
      </c>
      <c r="G663">
        <v>125140</v>
      </c>
      <c r="H663">
        <v>17065</v>
      </c>
      <c r="I663">
        <v>187112</v>
      </c>
      <c r="J663">
        <v>24</v>
      </c>
      <c r="K663">
        <v>114826</v>
      </c>
      <c r="L663">
        <v>12.1</v>
      </c>
      <c r="M663">
        <v>414</v>
      </c>
      <c r="N663">
        <v>2.153</v>
      </c>
      <c r="O663">
        <v>0.32500000000000001</v>
      </c>
      <c r="P663">
        <v>57360</v>
      </c>
      <c r="Q663">
        <v>92.4</v>
      </c>
      <c r="R663">
        <v>30.3</v>
      </c>
      <c r="S663">
        <v>2910</v>
      </c>
      <c r="T663">
        <v>90.6</v>
      </c>
      <c r="U663">
        <v>20.03</v>
      </c>
      <c r="V663">
        <v>0</v>
      </c>
    </row>
    <row r="664" spans="1:22">
      <c r="A664" t="s">
        <v>45</v>
      </c>
      <c r="B664" t="s">
        <v>29</v>
      </c>
      <c r="C664">
        <v>2022</v>
      </c>
      <c r="D664" t="s">
        <v>27</v>
      </c>
      <c r="E664" t="s">
        <v>25</v>
      </c>
      <c r="F664">
        <v>27143</v>
      </c>
      <c r="G664">
        <v>46785</v>
      </c>
      <c r="H664">
        <v>4068</v>
      </c>
      <c r="I664">
        <v>77996</v>
      </c>
      <c r="J664">
        <v>34.799999999999997</v>
      </c>
      <c r="K664">
        <v>114826</v>
      </c>
      <c r="L664">
        <v>12.1</v>
      </c>
      <c r="M664">
        <v>414</v>
      </c>
      <c r="N664">
        <v>2.153</v>
      </c>
      <c r="O664">
        <v>0.32500000000000001</v>
      </c>
      <c r="P664">
        <v>57360</v>
      </c>
      <c r="Q664">
        <v>92.4</v>
      </c>
      <c r="R664">
        <v>30.3</v>
      </c>
      <c r="S664">
        <v>2910</v>
      </c>
      <c r="T664">
        <v>90.6</v>
      </c>
      <c r="U664">
        <v>15.99</v>
      </c>
      <c r="V664">
        <v>0</v>
      </c>
    </row>
    <row r="665" spans="1:22">
      <c r="A665" t="s">
        <v>45</v>
      </c>
      <c r="B665" t="s">
        <v>29</v>
      </c>
      <c r="C665">
        <v>2023</v>
      </c>
      <c r="D665" t="s">
        <v>24</v>
      </c>
      <c r="E665" t="s">
        <v>25</v>
      </c>
      <c r="F665">
        <v>6254</v>
      </c>
      <c r="G665">
        <v>30479</v>
      </c>
      <c r="H665">
        <v>20320</v>
      </c>
      <c r="I665">
        <v>57053</v>
      </c>
      <c r="J665">
        <v>10.96</v>
      </c>
      <c r="K665">
        <v>145934</v>
      </c>
      <c r="L665">
        <v>14.4</v>
      </c>
      <c r="M665">
        <v>434</v>
      </c>
      <c r="N665">
        <v>2.153</v>
      </c>
      <c r="O665">
        <v>0.33</v>
      </c>
      <c r="P665">
        <v>59804</v>
      </c>
      <c r="Q665">
        <v>92.9</v>
      </c>
      <c r="R665">
        <v>29.8</v>
      </c>
      <c r="S665">
        <v>2962</v>
      </c>
      <c r="T665">
        <v>90.9</v>
      </c>
      <c r="U665">
        <v>56.66</v>
      </c>
      <c r="V665">
        <v>0</v>
      </c>
    </row>
    <row r="666" spans="1:22">
      <c r="A666" t="s">
        <v>45</v>
      </c>
      <c r="B666" t="s">
        <v>29</v>
      </c>
      <c r="C666">
        <v>2023</v>
      </c>
      <c r="D666" t="s">
        <v>26</v>
      </c>
      <c r="E666" t="s">
        <v>25</v>
      </c>
      <c r="F666">
        <v>73058</v>
      </c>
      <c r="G666">
        <v>140980</v>
      </c>
      <c r="H666">
        <v>19225</v>
      </c>
      <c r="I666">
        <v>233263</v>
      </c>
      <c r="J666">
        <v>31.32</v>
      </c>
      <c r="K666">
        <v>145934</v>
      </c>
      <c r="L666">
        <v>14.4</v>
      </c>
      <c r="M666">
        <v>434</v>
      </c>
      <c r="N666">
        <v>2.153</v>
      </c>
      <c r="O666">
        <v>0.33</v>
      </c>
      <c r="P666">
        <v>59804</v>
      </c>
      <c r="Q666">
        <v>92.9</v>
      </c>
      <c r="R666">
        <v>29.8</v>
      </c>
      <c r="S666">
        <v>2962</v>
      </c>
      <c r="T666">
        <v>90.9</v>
      </c>
      <c r="U666">
        <v>62.69</v>
      </c>
      <c r="V666">
        <v>0</v>
      </c>
    </row>
    <row r="667" spans="1:22">
      <c r="A667" t="s">
        <v>45</v>
      </c>
      <c r="B667" t="s">
        <v>29</v>
      </c>
      <c r="C667">
        <v>2023</v>
      </c>
      <c r="D667" t="s">
        <v>27</v>
      </c>
      <c r="E667" t="s">
        <v>31</v>
      </c>
      <c r="F667">
        <v>43592</v>
      </c>
      <c r="G667">
        <v>48204</v>
      </c>
      <c r="H667">
        <v>4192</v>
      </c>
      <c r="I667">
        <v>95988</v>
      </c>
      <c r="J667">
        <v>45.41</v>
      </c>
      <c r="K667">
        <v>145934</v>
      </c>
      <c r="L667">
        <v>14.4</v>
      </c>
      <c r="M667">
        <v>434</v>
      </c>
      <c r="N667">
        <v>2.153</v>
      </c>
      <c r="O667">
        <v>0.33</v>
      </c>
      <c r="P667">
        <v>59804</v>
      </c>
      <c r="Q667">
        <v>92.9</v>
      </c>
      <c r="R667">
        <v>29.8</v>
      </c>
      <c r="S667">
        <v>2962</v>
      </c>
      <c r="T667">
        <v>90.9</v>
      </c>
      <c r="U667">
        <v>60.6</v>
      </c>
      <c r="V667">
        <v>0</v>
      </c>
    </row>
    <row r="668" spans="1:22">
      <c r="A668" t="s">
        <v>45</v>
      </c>
      <c r="B668" t="s">
        <v>29</v>
      </c>
      <c r="C668">
        <v>2024</v>
      </c>
      <c r="D668" t="s">
        <v>24</v>
      </c>
      <c r="E668" t="s">
        <v>25</v>
      </c>
      <c r="F668">
        <v>6999</v>
      </c>
      <c r="G668">
        <v>31402</v>
      </c>
      <c r="H668">
        <v>20934</v>
      </c>
      <c r="I668">
        <v>59335</v>
      </c>
      <c r="J668">
        <v>11.8</v>
      </c>
      <c r="K668">
        <v>174072</v>
      </c>
      <c r="L668">
        <v>15.2</v>
      </c>
      <c r="M668">
        <v>474</v>
      </c>
      <c r="N668">
        <v>2.153</v>
      </c>
      <c r="O668">
        <v>0.30599999999999999</v>
      </c>
      <c r="P668">
        <v>60653</v>
      </c>
      <c r="Q668">
        <v>93.1</v>
      </c>
      <c r="R668">
        <v>28.7</v>
      </c>
      <c r="S668">
        <v>2947</v>
      </c>
      <c r="T668">
        <v>92.7</v>
      </c>
      <c r="U668">
        <v>11.91</v>
      </c>
      <c r="V668">
        <v>0</v>
      </c>
    </row>
    <row r="669" spans="1:22">
      <c r="A669" t="s">
        <v>45</v>
      </c>
      <c r="B669" t="s">
        <v>29</v>
      </c>
      <c r="C669">
        <v>2024</v>
      </c>
      <c r="D669" t="s">
        <v>26</v>
      </c>
      <c r="E669" t="s">
        <v>25</v>
      </c>
      <c r="F669">
        <v>80462</v>
      </c>
      <c r="G669">
        <v>139303</v>
      </c>
      <c r="H669">
        <v>18996</v>
      </c>
      <c r="I669">
        <v>238761</v>
      </c>
      <c r="J669">
        <v>33.700000000000003</v>
      </c>
      <c r="K669">
        <v>174072</v>
      </c>
      <c r="L669">
        <v>15.2</v>
      </c>
      <c r="M669">
        <v>474</v>
      </c>
      <c r="N669">
        <v>2.153</v>
      </c>
      <c r="O669">
        <v>0.30599999999999999</v>
      </c>
      <c r="P669">
        <v>60653</v>
      </c>
      <c r="Q669">
        <v>93.1</v>
      </c>
      <c r="R669">
        <v>28.7</v>
      </c>
      <c r="S669">
        <v>2947</v>
      </c>
      <c r="T669">
        <v>92.7</v>
      </c>
      <c r="U669">
        <v>10.130000000000001</v>
      </c>
      <c r="V669">
        <v>0</v>
      </c>
    </row>
    <row r="670" spans="1:22">
      <c r="A670" t="s">
        <v>45</v>
      </c>
      <c r="B670" t="s">
        <v>29</v>
      </c>
      <c r="C670">
        <v>2024</v>
      </c>
      <c r="D670" t="s">
        <v>27</v>
      </c>
      <c r="E670" t="s">
        <v>31</v>
      </c>
      <c r="F670">
        <v>48474</v>
      </c>
      <c r="G670">
        <v>46668</v>
      </c>
      <c r="H670">
        <v>4058</v>
      </c>
      <c r="I670">
        <v>99200</v>
      </c>
      <c r="J670">
        <v>48.86</v>
      </c>
      <c r="K670">
        <v>174072</v>
      </c>
      <c r="L670">
        <v>15.2</v>
      </c>
      <c r="M670">
        <v>474</v>
      </c>
      <c r="N670">
        <v>2.153</v>
      </c>
      <c r="O670">
        <v>0.30599999999999999</v>
      </c>
      <c r="P670">
        <v>60653</v>
      </c>
      <c r="Q670">
        <v>93.1</v>
      </c>
      <c r="R670">
        <v>28.7</v>
      </c>
      <c r="S670">
        <v>2947</v>
      </c>
      <c r="T670">
        <v>92.7</v>
      </c>
      <c r="U670">
        <v>11.2</v>
      </c>
      <c r="V670">
        <v>0</v>
      </c>
    </row>
    <row r="671" spans="1:22">
      <c r="A671" t="s">
        <v>45</v>
      </c>
      <c r="B671" t="s">
        <v>29</v>
      </c>
      <c r="C671">
        <v>2025</v>
      </c>
      <c r="D671" t="s">
        <v>24</v>
      </c>
      <c r="E671" t="s">
        <v>25</v>
      </c>
      <c r="F671">
        <v>7865</v>
      </c>
      <c r="G671">
        <v>32150</v>
      </c>
      <c r="H671">
        <v>21434</v>
      </c>
      <c r="I671">
        <v>61449</v>
      </c>
      <c r="J671">
        <v>12.8</v>
      </c>
      <c r="K671">
        <v>196516</v>
      </c>
      <c r="L671">
        <v>18.5</v>
      </c>
      <c r="M671">
        <v>488</v>
      </c>
      <c r="N671">
        <v>2.08</v>
      </c>
      <c r="O671">
        <v>0.27900000000000003</v>
      </c>
      <c r="P671">
        <v>63891</v>
      </c>
      <c r="Q671">
        <v>92.7</v>
      </c>
      <c r="R671">
        <v>27.6</v>
      </c>
      <c r="S671">
        <v>2934</v>
      </c>
      <c r="T671">
        <v>94.9</v>
      </c>
      <c r="U671">
        <v>12.37</v>
      </c>
      <c r="V671">
        <v>0</v>
      </c>
    </row>
    <row r="672" spans="1:22">
      <c r="A672" t="s">
        <v>45</v>
      </c>
      <c r="B672" t="s">
        <v>29</v>
      </c>
      <c r="C672">
        <v>2025</v>
      </c>
      <c r="D672" t="s">
        <v>26</v>
      </c>
      <c r="E672" t="s">
        <v>25</v>
      </c>
      <c r="F672">
        <v>90352</v>
      </c>
      <c r="G672">
        <v>137908</v>
      </c>
      <c r="H672">
        <v>18806</v>
      </c>
      <c r="I672">
        <v>247066</v>
      </c>
      <c r="J672">
        <v>36.57</v>
      </c>
      <c r="K672">
        <v>196516</v>
      </c>
      <c r="L672">
        <v>18.5</v>
      </c>
      <c r="M672">
        <v>488</v>
      </c>
      <c r="N672">
        <v>2.08</v>
      </c>
      <c r="O672">
        <v>0.27900000000000003</v>
      </c>
      <c r="P672">
        <v>63891</v>
      </c>
      <c r="Q672">
        <v>92.7</v>
      </c>
      <c r="R672">
        <v>27.6</v>
      </c>
      <c r="S672">
        <v>2934</v>
      </c>
      <c r="T672">
        <v>94.9</v>
      </c>
      <c r="U672">
        <v>12.29</v>
      </c>
      <c r="V672">
        <v>0</v>
      </c>
    </row>
    <row r="673" spans="1:22">
      <c r="A673" t="s">
        <v>45</v>
      </c>
      <c r="B673" t="s">
        <v>29</v>
      </c>
      <c r="C673">
        <v>2025</v>
      </c>
      <c r="D673" t="s">
        <v>27</v>
      </c>
      <c r="E673" t="s">
        <v>31</v>
      </c>
      <c r="F673">
        <v>54703</v>
      </c>
      <c r="G673">
        <v>44581</v>
      </c>
      <c r="H673">
        <v>3877</v>
      </c>
      <c r="I673">
        <v>103161</v>
      </c>
      <c r="J673">
        <v>53.03</v>
      </c>
      <c r="K673">
        <v>196516</v>
      </c>
      <c r="L673">
        <v>18.5</v>
      </c>
      <c r="M673">
        <v>488</v>
      </c>
      <c r="N673">
        <v>2.08</v>
      </c>
      <c r="O673">
        <v>0.27900000000000003</v>
      </c>
      <c r="P673">
        <v>63891</v>
      </c>
      <c r="Q673">
        <v>92.7</v>
      </c>
      <c r="R673">
        <v>27.6</v>
      </c>
      <c r="S673">
        <v>2934</v>
      </c>
      <c r="T673">
        <v>94.9</v>
      </c>
      <c r="U673">
        <v>12.85</v>
      </c>
      <c r="V673">
        <v>1</v>
      </c>
    </row>
    <row r="674" spans="1:22">
      <c r="A674" t="s">
        <v>46</v>
      </c>
      <c r="B674" t="s">
        <v>29</v>
      </c>
      <c r="C674">
        <v>2010</v>
      </c>
      <c r="D674" t="s">
        <v>24</v>
      </c>
      <c r="E674" t="s">
        <v>25</v>
      </c>
      <c r="F674">
        <v>20</v>
      </c>
      <c r="G674">
        <v>11782</v>
      </c>
      <c r="H674">
        <v>7854</v>
      </c>
      <c r="I674">
        <v>19656</v>
      </c>
      <c r="J674">
        <v>0.1</v>
      </c>
      <c r="K674">
        <v>205</v>
      </c>
      <c r="L674">
        <v>5.0999999999999996</v>
      </c>
      <c r="M674">
        <v>128</v>
      </c>
      <c r="N674">
        <v>1.8</v>
      </c>
      <c r="O674">
        <v>0.12</v>
      </c>
      <c r="P674">
        <v>87808</v>
      </c>
      <c r="Q674">
        <v>79.400000000000006</v>
      </c>
      <c r="R674">
        <v>10.7</v>
      </c>
      <c r="S674">
        <v>0</v>
      </c>
      <c r="T674">
        <v>69.900000000000006</v>
      </c>
      <c r="U674">
        <v>0</v>
      </c>
      <c r="V674">
        <v>0</v>
      </c>
    </row>
    <row r="675" spans="1:22">
      <c r="A675" t="s">
        <v>46</v>
      </c>
      <c r="B675" t="s">
        <v>29</v>
      </c>
      <c r="C675">
        <v>2010</v>
      </c>
      <c r="D675" t="s">
        <v>26</v>
      </c>
      <c r="E675" t="s">
        <v>25</v>
      </c>
      <c r="F675">
        <v>230</v>
      </c>
      <c r="G675">
        <v>69659</v>
      </c>
      <c r="H675">
        <v>9499</v>
      </c>
      <c r="I675">
        <v>79388</v>
      </c>
      <c r="J675">
        <v>0.28999999999999998</v>
      </c>
      <c r="K675">
        <v>205</v>
      </c>
      <c r="L675">
        <v>5.0999999999999996</v>
      </c>
      <c r="M675">
        <v>128</v>
      </c>
      <c r="N675">
        <v>1.8</v>
      </c>
      <c r="O675">
        <v>0.12</v>
      </c>
      <c r="P675">
        <v>87808</v>
      </c>
      <c r="Q675">
        <v>79.400000000000006</v>
      </c>
      <c r="R675">
        <v>10.7</v>
      </c>
      <c r="S675">
        <v>0</v>
      </c>
      <c r="T675">
        <v>69.900000000000006</v>
      </c>
      <c r="U675">
        <v>0</v>
      </c>
      <c r="V675">
        <v>0</v>
      </c>
    </row>
    <row r="676" spans="1:22">
      <c r="A676" t="s">
        <v>46</v>
      </c>
      <c r="B676" t="s">
        <v>29</v>
      </c>
      <c r="C676">
        <v>2010</v>
      </c>
      <c r="D676" t="s">
        <v>27</v>
      </c>
      <c r="E676" t="s">
        <v>25</v>
      </c>
      <c r="F676">
        <v>141</v>
      </c>
      <c r="G676">
        <v>30624</v>
      </c>
      <c r="H676">
        <v>2663</v>
      </c>
      <c r="I676">
        <v>33428</v>
      </c>
      <c r="J676">
        <v>0.42</v>
      </c>
      <c r="K676">
        <v>205</v>
      </c>
      <c r="L676">
        <v>5.0999999999999996</v>
      </c>
      <c r="M676">
        <v>128</v>
      </c>
      <c r="N676">
        <v>1.8</v>
      </c>
      <c r="O676">
        <v>0.12</v>
      </c>
      <c r="P676">
        <v>87808</v>
      </c>
      <c r="Q676">
        <v>79.400000000000006</v>
      </c>
      <c r="R676">
        <v>10.7</v>
      </c>
      <c r="S676">
        <v>0</v>
      </c>
      <c r="T676">
        <v>69.900000000000006</v>
      </c>
      <c r="U676">
        <v>0</v>
      </c>
      <c r="V676">
        <v>0</v>
      </c>
    </row>
    <row r="677" spans="1:22">
      <c r="A677" t="s">
        <v>46</v>
      </c>
      <c r="B677" t="s">
        <v>29</v>
      </c>
      <c r="C677">
        <v>2011</v>
      </c>
      <c r="D677" t="s">
        <v>24</v>
      </c>
      <c r="E677" t="s">
        <v>25</v>
      </c>
      <c r="F677">
        <v>115</v>
      </c>
      <c r="G677">
        <v>12425</v>
      </c>
      <c r="H677">
        <v>8283</v>
      </c>
      <c r="I677">
        <v>20823</v>
      </c>
      <c r="J677">
        <v>0.55000000000000004</v>
      </c>
      <c r="K677">
        <v>797</v>
      </c>
      <c r="L677">
        <v>8.6</v>
      </c>
      <c r="M677">
        <v>130</v>
      </c>
      <c r="N677">
        <v>1.7669999999999999</v>
      </c>
      <c r="O677">
        <v>0.113</v>
      </c>
      <c r="P677">
        <v>86544</v>
      </c>
      <c r="Q677">
        <v>79.5</v>
      </c>
      <c r="R677">
        <v>10.5</v>
      </c>
      <c r="S677">
        <v>0</v>
      </c>
      <c r="T677">
        <v>72.7</v>
      </c>
      <c r="U677">
        <v>300</v>
      </c>
      <c r="V677">
        <v>0</v>
      </c>
    </row>
    <row r="678" spans="1:22">
      <c r="A678" t="s">
        <v>46</v>
      </c>
      <c r="B678" t="s">
        <v>29</v>
      </c>
      <c r="C678">
        <v>2011</v>
      </c>
      <c r="D678" t="s">
        <v>26</v>
      </c>
      <c r="E678" t="s">
        <v>25</v>
      </c>
      <c r="F678">
        <v>1294</v>
      </c>
      <c r="G678">
        <v>70947</v>
      </c>
      <c r="H678">
        <v>9675</v>
      </c>
      <c r="I678">
        <v>81916</v>
      </c>
      <c r="J678">
        <v>1.58</v>
      </c>
      <c r="K678">
        <v>797</v>
      </c>
      <c r="L678">
        <v>8.6</v>
      </c>
      <c r="M678">
        <v>130</v>
      </c>
      <c r="N678">
        <v>1.7669999999999999</v>
      </c>
      <c r="O678">
        <v>0.113</v>
      </c>
      <c r="P678">
        <v>86544</v>
      </c>
      <c r="Q678">
        <v>79.5</v>
      </c>
      <c r="R678">
        <v>10.5</v>
      </c>
      <c r="S678">
        <v>0</v>
      </c>
      <c r="T678">
        <v>72.7</v>
      </c>
      <c r="U678">
        <v>300</v>
      </c>
      <c r="V678">
        <v>0</v>
      </c>
    </row>
    <row r="679" spans="1:22">
      <c r="A679" t="s">
        <v>46</v>
      </c>
      <c r="B679" t="s">
        <v>29</v>
      </c>
      <c r="C679">
        <v>2011</v>
      </c>
      <c r="D679" t="s">
        <v>27</v>
      </c>
      <c r="E679" t="s">
        <v>25</v>
      </c>
      <c r="F679">
        <v>785</v>
      </c>
      <c r="G679">
        <v>30812</v>
      </c>
      <c r="H679">
        <v>2679</v>
      </c>
      <c r="I679">
        <v>34276</v>
      </c>
      <c r="J679">
        <v>2.29</v>
      </c>
      <c r="K679">
        <v>797</v>
      </c>
      <c r="L679">
        <v>8.6</v>
      </c>
      <c r="M679">
        <v>130</v>
      </c>
      <c r="N679">
        <v>1.7669999999999999</v>
      </c>
      <c r="O679">
        <v>0.113</v>
      </c>
      <c r="P679">
        <v>86544</v>
      </c>
      <c r="Q679">
        <v>79.5</v>
      </c>
      <c r="R679">
        <v>10.5</v>
      </c>
      <c r="S679">
        <v>0</v>
      </c>
      <c r="T679">
        <v>72.7</v>
      </c>
      <c r="U679">
        <v>300</v>
      </c>
      <c r="V679">
        <v>0</v>
      </c>
    </row>
    <row r="680" spans="1:22">
      <c r="A680" t="s">
        <v>46</v>
      </c>
      <c r="B680" t="s">
        <v>29</v>
      </c>
      <c r="C680">
        <v>2012</v>
      </c>
      <c r="D680" t="s">
        <v>24</v>
      </c>
      <c r="E680" t="s">
        <v>25</v>
      </c>
      <c r="F680">
        <v>209</v>
      </c>
      <c r="G680">
        <v>12631</v>
      </c>
      <c r="H680">
        <v>8421</v>
      </c>
      <c r="I680">
        <v>21261</v>
      </c>
      <c r="J680">
        <v>0.98</v>
      </c>
      <c r="K680">
        <v>1367</v>
      </c>
      <c r="L680">
        <v>9.6999999999999993</v>
      </c>
      <c r="M680">
        <v>146</v>
      </c>
      <c r="N680">
        <v>1.7130000000000001</v>
      </c>
      <c r="O680">
        <v>0.108</v>
      </c>
      <c r="P680">
        <v>82489</v>
      </c>
      <c r="Q680">
        <v>79.7</v>
      </c>
      <c r="R680">
        <v>10.3</v>
      </c>
      <c r="S680">
        <v>0</v>
      </c>
      <c r="T680">
        <v>75</v>
      </c>
      <c r="U680">
        <v>81.739999999999995</v>
      </c>
      <c r="V680">
        <v>0</v>
      </c>
    </row>
    <row r="681" spans="1:22">
      <c r="A681" t="s">
        <v>46</v>
      </c>
      <c r="B681" t="s">
        <v>29</v>
      </c>
      <c r="C681">
        <v>2012</v>
      </c>
      <c r="D681" t="s">
        <v>26</v>
      </c>
      <c r="E681" t="s">
        <v>25</v>
      </c>
      <c r="F681">
        <v>2373</v>
      </c>
      <c r="G681">
        <v>72230</v>
      </c>
      <c r="H681">
        <v>9849</v>
      </c>
      <c r="I681">
        <v>84452</v>
      </c>
      <c r="J681">
        <v>2.81</v>
      </c>
      <c r="K681">
        <v>1367</v>
      </c>
      <c r="L681">
        <v>9.6999999999999993</v>
      </c>
      <c r="M681">
        <v>146</v>
      </c>
      <c r="N681">
        <v>1.7130000000000001</v>
      </c>
      <c r="O681">
        <v>0.108</v>
      </c>
      <c r="P681">
        <v>82489</v>
      </c>
      <c r="Q681">
        <v>79.7</v>
      </c>
      <c r="R681">
        <v>10.3</v>
      </c>
      <c r="S681">
        <v>0</v>
      </c>
      <c r="T681">
        <v>75</v>
      </c>
      <c r="U681">
        <v>83.38</v>
      </c>
      <c r="V681">
        <v>0</v>
      </c>
    </row>
    <row r="682" spans="1:22">
      <c r="A682" t="s">
        <v>46</v>
      </c>
      <c r="B682" t="s">
        <v>29</v>
      </c>
      <c r="C682">
        <v>2012</v>
      </c>
      <c r="D682" t="s">
        <v>27</v>
      </c>
      <c r="E682" t="s">
        <v>25</v>
      </c>
      <c r="F682">
        <v>1414</v>
      </c>
      <c r="G682">
        <v>30618</v>
      </c>
      <c r="H682">
        <v>2662</v>
      </c>
      <c r="I682">
        <v>34694</v>
      </c>
      <c r="J682">
        <v>4.08</v>
      </c>
      <c r="K682">
        <v>1367</v>
      </c>
      <c r="L682">
        <v>9.6999999999999993</v>
      </c>
      <c r="M682">
        <v>146</v>
      </c>
      <c r="N682">
        <v>1.7130000000000001</v>
      </c>
      <c r="O682">
        <v>0.108</v>
      </c>
      <c r="P682">
        <v>82489</v>
      </c>
      <c r="Q682">
        <v>79.7</v>
      </c>
      <c r="R682">
        <v>10.3</v>
      </c>
      <c r="S682">
        <v>0</v>
      </c>
      <c r="T682">
        <v>75</v>
      </c>
      <c r="U682">
        <v>80.13</v>
      </c>
      <c r="V682">
        <v>0</v>
      </c>
    </row>
    <row r="683" spans="1:22">
      <c r="A683" t="s">
        <v>46</v>
      </c>
      <c r="B683" t="s">
        <v>29</v>
      </c>
      <c r="C683">
        <v>2013</v>
      </c>
      <c r="D683" t="s">
        <v>24</v>
      </c>
      <c r="E683" t="s">
        <v>25</v>
      </c>
      <c r="F683">
        <v>584</v>
      </c>
      <c r="G683">
        <v>12158</v>
      </c>
      <c r="H683">
        <v>8106</v>
      </c>
      <c r="I683">
        <v>20848</v>
      </c>
      <c r="J683">
        <v>2.8</v>
      </c>
      <c r="K683">
        <v>1841</v>
      </c>
      <c r="L683">
        <v>13</v>
      </c>
      <c r="M683">
        <v>156</v>
      </c>
      <c r="N683">
        <v>1.637</v>
      </c>
      <c r="O683">
        <v>0.10299999999999999</v>
      </c>
      <c r="P683">
        <v>81142</v>
      </c>
      <c r="Q683">
        <v>80.2</v>
      </c>
      <c r="R683">
        <v>10.199999999999999</v>
      </c>
      <c r="S683">
        <v>0</v>
      </c>
      <c r="T683">
        <v>77.7</v>
      </c>
      <c r="U683">
        <v>179.43</v>
      </c>
      <c r="V683">
        <v>0</v>
      </c>
    </row>
    <row r="684" spans="1:22">
      <c r="A684" t="s">
        <v>46</v>
      </c>
      <c r="B684" t="s">
        <v>29</v>
      </c>
      <c r="C684">
        <v>2013</v>
      </c>
      <c r="D684" t="s">
        <v>26</v>
      </c>
      <c r="E684" t="s">
        <v>25</v>
      </c>
      <c r="F684">
        <v>6809</v>
      </c>
      <c r="G684">
        <v>68819</v>
      </c>
      <c r="H684">
        <v>9384</v>
      </c>
      <c r="I684">
        <v>85012</v>
      </c>
      <c r="J684">
        <v>8.01</v>
      </c>
      <c r="K684">
        <v>1841</v>
      </c>
      <c r="L684">
        <v>13</v>
      </c>
      <c r="M684">
        <v>156</v>
      </c>
      <c r="N684">
        <v>1.637</v>
      </c>
      <c r="O684">
        <v>0.10299999999999999</v>
      </c>
      <c r="P684">
        <v>81142</v>
      </c>
      <c r="Q684">
        <v>80.2</v>
      </c>
      <c r="R684">
        <v>10.199999999999999</v>
      </c>
      <c r="S684">
        <v>0</v>
      </c>
      <c r="T684">
        <v>77.7</v>
      </c>
      <c r="U684">
        <v>186.94</v>
      </c>
      <c r="V684">
        <v>0</v>
      </c>
    </row>
    <row r="685" spans="1:22">
      <c r="A685" t="s">
        <v>46</v>
      </c>
      <c r="B685" t="s">
        <v>29</v>
      </c>
      <c r="C685">
        <v>2013</v>
      </c>
      <c r="D685" t="s">
        <v>27</v>
      </c>
      <c r="E685" t="s">
        <v>25</v>
      </c>
      <c r="F685">
        <v>4015</v>
      </c>
      <c r="G685">
        <v>28106</v>
      </c>
      <c r="H685">
        <v>2444</v>
      </c>
      <c r="I685">
        <v>34565</v>
      </c>
      <c r="J685">
        <v>11.62</v>
      </c>
      <c r="K685">
        <v>1841</v>
      </c>
      <c r="L685">
        <v>13</v>
      </c>
      <c r="M685">
        <v>156</v>
      </c>
      <c r="N685">
        <v>1.637</v>
      </c>
      <c r="O685">
        <v>0.10299999999999999</v>
      </c>
      <c r="P685">
        <v>81142</v>
      </c>
      <c r="Q685">
        <v>80.2</v>
      </c>
      <c r="R685">
        <v>10.199999999999999</v>
      </c>
      <c r="S685">
        <v>0</v>
      </c>
      <c r="T685">
        <v>77.7</v>
      </c>
      <c r="U685">
        <v>183.95</v>
      </c>
      <c r="V685">
        <v>0</v>
      </c>
    </row>
    <row r="686" spans="1:22">
      <c r="A686" t="s">
        <v>46</v>
      </c>
      <c r="B686" t="s">
        <v>29</v>
      </c>
      <c r="C686">
        <v>2014</v>
      </c>
      <c r="D686" t="s">
        <v>24</v>
      </c>
      <c r="E686" t="s">
        <v>25</v>
      </c>
      <c r="F686">
        <v>964</v>
      </c>
      <c r="G686">
        <v>12587</v>
      </c>
      <c r="H686">
        <v>8392</v>
      </c>
      <c r="I686">
        <v>21943</v>
      </c>
      <c r="J686">
        <v>4.3899999999999997</v>
      </c>
      <c r="K686">
        <v>4086</v>
      </c>
      <c r="L686">
        <v>14.7</v>
      </c>
      <c r="M686">
        <v>163</v>
      </c>
      <c r="N686">
        <v>1.61</v>
      </c>
      <c r="O686">
        <v>9.8000000000000004E-2</v>
      </c>
      <c r="P686">
        <v>77067</v>
      </c>
      <c r="Q686">
        <v>80.099999999999994</v>
      </c>
      <c r="R686">
        <v>10.1</v>
      </c>
      <c r="S686">
        <v>0</v>
      </c>
      <c r="T686">
        <v>79.8</v>
      </c>
      <c r="U686">
        <v>65.069999999999993</v>
      </c>
      <c r="V686">
        <v>0</v>
      </c>
    </row>
    <row r="687" spans="1:22">
      <c r="A687" t="s">
        <v>46</v>
      </c>
      <c r="B687" t="s">
        <v>29</v>
      </c>
      <c r="C687">
        <v>2014</v>
      </c>
      <c r="D687" t="s">
        <v>26</v>
      </c>
      <c r="E687" t="s">
        <v>25</v>
      </c>
      <c r="F687">
        <v>11158</v>
      </c>
      <c r="G687">
        <v>68419</v>
      </c>
      <c r="H687">
        <v>9330</v>
      </c>
      <c r="I687">
        <v>88907</v>
      </c>
      <c r="J687">
        <v>12.55</v>
      </c>
      <c r="K687">
        <v>4086</v>
      </c>
      <c r="L687">
        <v>14.7</v>
      </c>
      <c r="M687">
        <v>163</v>
      </c>
      <c r="N687">
        <v>1.61</v>
      </c>
      <c r="O687">
        <v>9.8000000000000004E-2</v>
      </c>
      <c r="P687">
        <v>77067</v>
      </c>
      <c r="Q687">
        <v>80.099999999999994</v>
      </c>
      <c r="R687">
        <v>10.1</v>
      </c>
      <c r="S687">
        <v>0</v>
      </c>
      <c r="T687">
        <v>79.8</v>
      </c>
      <c r="U687">
        <v>63.87</v>
      </c>
      <c r="V687">
        <v>0</v>
      </c>
    </row>
    <row r="688" spans="1:22">
      <c r="A688" t="s">
        <v>46</v>
      </c>
      <c r="B688" t="s">
        <v>29</v>
      </c>
      <c r="C688">
        <v>2014</v>
      </c>
      <c r="D688" t="s">
        <v>27</v>
      </c>
      <c r="E688" t="s">
        <v>25</v>
      </c>
      <c r="F688">
        <v>6630</v>
      </c>
      <c r="G688">
        <v>27421</v>
      </c>
      <c r="H688">
        <v>2384</v>
      </c>
      <c r="I688">
        <v>36435</v>
      </c>
      <c r="J688">
        <v>18.2</v>
      </c>
      <c r="K688">
        <v>4086</v>
      </c>
      <c r="L688">
        <v>14.7</v>
      </c>
      <c r="M688">
        <v>163</v>
      </c>
      <c r="N688">
        <v>1.61</v>
      </c>
      <c r="O688">
        <v>9.8000000000000004E-2</v>
      </c>
      <c r="P688">
        <v>77067</v>
      </c>
      <c r="Q688">
        <v>80.099999999999994</v>
      </c>
      <c r="R688">
        <v>10.1</v>
      </c>
      <c r="S688">
        <v>0</v>
      </c>
      <c r="T688">
        <v>79.8</v>
      </c>
      <c r="U688">
        <v>65.13</v>
      </c>
      <c r="V688">
        <v>0</v>
      </c>
    </row>
    <row r="689" spans="1:22">
      <c r="A689" t="s">
        <v>46</v>
      </c>
      <c r="B689" t="s">
        <v>29</v>
      </c>
      <c r="C689">
        <v>2015</v>
      </c>
      <c r="D689" t="s">
        <v>24</v>
      </c>
      <c r="E689" t="s">
        <v>25</v>
      </c>
      <c r="F689">
        <v>1141</v>
      </c>
      <c r="G689">
        <v>13093</v>
      </c>
      <c r="H689">
        <v>8728</v>
      </c>
      <c r="I689">
        <v>22962</v>
      </c>
      <c r="J689">
        <v>4.97</v>
      </c>
      <c r="K689">
        <v>5738</v>
      </c>
      <c r="L689">
        <v>17.7</v>
      </c>
      <c r="M689">
        <v>182</v>
      </c>
      <c r="N689">
        <v>1.593</v>
      </c>
      <c r="O689">
        <v>9.1999999999999998E-2</v>
      </c>
      <c r="P689">
        <v>76226</v>
      </c>
      <c r="Q689">
        <v>80.599999999999994</v>
      </c>
      <c r="R689">
        <v>9.9</v>
      </c>
      <c r="S689">
        <v>0</v>
      </c>
      <c r="T689">
        <v>82.5</v>
      </c>
      <c r="U689">
        <v>18.36</v>
      </c>
      <c r="V689">
        <v>0</v>
      </c>
    </row>
    <row r="690" spans="1:22">
      <c r="A690" t="s">
        <v>46</v>
      </c>
      <c r="B690" t="s">
        <v>29</v>
      </c>
      <c r="C690">
        <v>2015</v>
      </c>
      <c r="D690" t="s">
        <v>26</v>
      </c>
      <c r="E690" t="s">
        <v>25</v>
      </c>
      <c r="F690">
        <v>13041</v>
      </c>
      <c r="G690">
        <v>69343</v>
      </c>
      <c r="H690">
        <v>9456</v>
      </c>
      <c r="I690">
        <v>91840</v>
      </c>
      <c r="J690">
        <v>14.2</v>
      </c>
      <c r="K690">
        <v>5738</v>
      </c>
      <c r="L690">
        <v>17.7</v>
      </c>
      <c r="M690">
        <v>182</v>
      </c>
      <c r="N690">
        <v>1.593</v>
      </c>
      <c r="O690">
        <v>9.1999999999999998E-2</v>
      </c>
      <c r="P690">
        <v>76226</v>
      </c>
      <c r="Q690">
        <v>80.599999999999994</v>
      </c>
      <c r="R690">
        <v>9.9</v>
      </c>
      <c r="S690">
        <v>0</v>
      </c>
      <c r="T690">
        <v>82.5</v>
      </c>
      <c r="U690">
        <v>16.88</v>
      </c>
      <c r="V690">
        <v>0</v>
      </c>
    </row>
    <row r="691" spans="1:22">
      <c r="A691" t="s">
        <v>46</v>
      </c>
      <c r="B691" t="s">
        <v>29</v>
      </c>
      <c r="C691">
        <v>2015</v>
      </c>
      <c r="D691" t="s">
        <v>27</v>
      </c>
      <c r="E691" t="s">
        <v>25</v>
      </c>
      <c r="F691">
        <v>7829</v>
      </c>
      <c r="G691">
        <v>27780</v>
      </c>
      <c r="H691">
        <v>2416</v>
      </c>
      <c r="I691">
        <v>38025</v>
      </c>
      <c r="J691">
        <v>20.59</v>
      </c>
      <c r="K691">
        <v>5738</v>
      </c>
      <c r="L691">
        <v>17.7</v>
      </c>
      <c r="M691">
        <v>182</v>
      </c>
      <c r="N691">
        <v>1.593</v>
      </c>
      <c r="O691">
        <v>9.1999999999999998E-2</v>
      </c>
      <c r="P691">
        <v>76226</v>
      </c>
      <c r="Q691">
        <v>80.599999999999994</v>
      </c>
      <c r="R691">
        <v>9.9</v>
      </c>
      <c r="S691">
        <v>0</v>
      </c>
      <c r="T691">
        <v>82.5</v>
      </c>
      <c r="U691">
        <v>18.079999999999998</v>
      </c>
      <c r="V691">
        <v>0</v>
      </c>
    </row>
    <row r="692" spans="1:22">
      <c r="A692" t="s">
        <v>46</v>
      </c>
      <c r="B692" t="s">
        <v>29</v>
      </c>
      <c r="C692">
        <v>2016</v>
      </c>
      <c r="D692" t="s">
        <v>24</v>
      </c>
      <c r="E692" t="s">
        <v>25</v>
      </c>
      <c r="F692">
        <v>1256</v>
      </c>
      <c r="G692">
        <v>12946</v>
      </c>
      <c r="H692">
        <v>8630</v>
      </c>
      <c r="I692">
        <v>22832</v>
      </c>
      <c r="J692">
        <v>5.5</v>
      </c>
      <c r="K692">
        <v>8227</v>
      </c>
      <c r="L692">
        <v>20.399999999999999</v>
      </c>
      <c r="M692">
        <v>199</v>
      </c>
      <c r="N692">
        <v>1.62</v>
      </c>
      <c r="O692">
        <v>8.7999999999999995E-2</v>
      </c>
      <c r="P692">
        <v>73325</v>
      </c>
      <c r="Q692">
        <v>81</v>
      </c>
      <c r="R692">
        <v>9.8000000000000007</v>
      </c>
      <c r="S692">
        <v>0</v>
      </c>
      <c r="T692">
        <v>84.9</v>
      </c>
      <c r="U692">
        <v>10.08</v>
      </c>
      <c r="V692">
        <v>0</v>
      </c>
    </row>
    <row r="693" spans="1:22">
      <c r="A693" t="s">
        <v>46</v>
      </c>
      <c r="B693" t="s">
        <v>29</v>
      </c>
      <c r="C693">
        <v>2016</v>
      </c>
      <c r="D693" t="s">
        <v>26</v>
      </c>
      <c r="E693" t="s">
        <v>25</v>
      </c>
      <c r="F693">
        <v>14309</v>
      </c>
      <c r="G693">
        <v>67512</v>
      </c>
      <c r="H693">
        <v>9206</v>
      </c>
      <c r="I693">
        <v>91027</v>
      </c>
      <c r="J693">
        <v>15.72</v>
      </c>
      <c r="K693">
        <v>8227</v>
      </c>
      <c r="L693">
        <v>20.399999999999999</v>
      </c>
      <c r="M693">
        <v>199</v>
      </c>
      <c r="N693">
        <v>1.62</v>
      </c>
      <c r="O693">
        <v>8.7999999999999995E-2</v>
      </c>
      <c r="P693">
        <v>73325</v>
      </c>
      <c r="Q693">
        <v>81</v>
      </c>
      <c r="R693">
        <v>9.8000000000000007</v>
      </c>
      <c r="S693">
        <v>0</v>
      </c>
      <c r="T693">
        <v>84.9</v>
      </c>
      <c r="U693">
        <v>9.7200000000000006</v>
      </c>
      <c r="V693">
        <v>0</v>
      </c>
    </row>
    <row r="694" spans="1:22">
      <c r="A694" t="s">
        <v>46</v>
      </c>
      <c r="B694" t="s">
        <v>29</v>
      </c>
      <c r="C694">
        <v>2016</v>
      </c>
      <c r="D694" t="s">
        <v>27</v>
      </c>
      <c r="E694" t="s">
        <v>25</v>
      </c>
      <c r="F694">
        <v>8747</v>
      </c>
      <c r="G694">
        <v>27255</v>
      </c>
      <c r="H694">
        <v>2370</v>
      </c>
      <c r="I694">
        <v>38372</v>
      </c>
      <c r="J694">
        <v>22.8</v>
      </c>
      <c r="K694">
        <v>8227</v>
      </c>
      <c r="L694">
        <v>20.399999999999999</v>
      </c>
      <c r="M694">
        <v>199</v>
      </c>
      <c r="N694">
        <v>1.62</v>
      </c>
      <c r="O694">
        <v>8.7999999999999995E-2</v>
      </c>
      <c r="P694">
        <v>73325</v>
      </c>
      <c r="Q694">
        <v>81</v>
      </c>
      <c r="R694">
        <v>9.8000000000000007</v>
      </c>
      <c r="S694">
        <v>0</v>
      </c>
      <c r="T694">
        <v>84.9</v>
      </c>
      <c r="U694">
        <v>11.73</v>
      </c>
      <c r="V694">
        <v>0</v>
      </c>
    </row>
    <row r="695" spans="1:22">
      <c r="A695" t="s">
        <v>46</v>
      </c>
      <c r="B695" t="s">
        <v>29</v>
      </c>
      <c r="C695">
        <v>2017</v>
      </c>
      <c r="D695" t="s">
        <v>24</v>
      </c>
      <c r="E695" t="s">
        <v>25</v>
      </c>
      <c r="F695">
        <v>1866</v>
      </c>
      <c r="G695">
        <v>12693</v>
      </c>
      <c r="H695">
        <v>8462</v>
      </c>
      <c r="I695">
        <v>23021</v>
      </c>
      <c r="J695">
        <v>8.11</v>
      </c>
      <c r="K695">
        <v>9998</v>
      </c>
      <c r="L695">
        <v>21.9</v>
      </c>
      <c r="M695">
        <v>243</v>
      </c>
      <c r="N695">
        <v>1.647</v>
      </c>
      <c r="O695">
        <v>8.5999999999999993E-2</v>
      </c>
      <c r="P695">
        <v>75584</v>
      </c>
      <c r="Q695">
        <v>81.3</v>
      </c>
      <c r="R695">
        <v>9.6</v>
      </c>
      <c r="S695">
        <v>0</v>
      </c>
      <c r="T695">
        <v>87</v>
      </c>
      <c r="U695">
        <v>48.57</v>
      </c>
      <c r="V695">
        <v>0</v>
      </c>
    </row>
    <row r="696" spans="1:22">
      <c r="A696" t="s">
        <v>46</v>
      </c>
      <c r="B696" t="s">
        <v>29</v>
      </c>
      <c r="C696">
        <v>2017</v>
      </c>
      <c r="D696" t="s">
        <v>26</v>
      </c>
      <c r="E696" t="s">
        <v>25</v>
      </c>
      <c r="F696">
        <v>20923</v>
      </c>
      <c r="G696">
        <v>61088</v>
      </c>
      <c r="H696">
        <v>8330</v>
      </c>
      <c r="I696">
        <v>90341</v>
      </c>
      <c r="J696">
        <v>23.16</v>
      </c>
      <c r="K696">
        <v>9998</v>
      </c>
      <c r="L696">
        <v>21.9</v>
      </c>
      <c r="M696">
        <v>243</v>
      </c>
      <c r="N696">
        <v>1.647</v>
      </c>
      <c r="O696">
        <v>8.5999999999999993E-2</v>
      </c>
      <c r="P696">
        <v>75584</v>
      </c>
      <c r="Q696">
        <v>81.3</v>
      </c>
      <c r="R696">
        <v>9.6</v>
      </c>
      <c r="S696">
        <v>0</v>
      </c>
      <c r="T696">
        <v>87</v>
      </c>
      <c r="U696">
        <v>46.22</v>
      </c>
      <c r="V696">
        <v>0</v>
      </c>
    </row>
    <row r="697" spans="1:22">
      <c r="A697" t="s">
        <v>46</v>
      </c>
      <c r="B697" t="s">
        <v>29</v>
      </c>
      <c r="C697">
        <v>2017</v>
      </c>
      <c r="D697" t="s">
        <v>27</v>
      </c>
      <c r="E697" t="s">
        <v>25</v>
      </c>
      <c r="F697">
        <v>12765</v>
      </c>
      <c r="G697">
        <v>23226</v>
      </c>
      <c r="H697">
        <v>2020</v>
      </c>
      <c r="I697">
        <v>38011</v>
      </c>
      <c r="J697">
        <v>33.58</v>
      </c>
      <c r="K697">
        <v>9998</v>
      </c>
      <c r="L697">
        <v>21.9</v>
      </c>
      <c r="M697">
        <v>243</v>
      </c>
      <c r="N697">
        <v>1.647</v>
      </c>
      <c r="O697">
        <v>8.5999999999999993E-2</v>
      </c>
      <c r="P697">
        <v>75584</v>
      </c>
      <c r="Q697">
        <v>81.3</v>
      </c>
      <c r="R697">
        <v>9.6</v>
      </c>
      <c r="S697">
        <v>0</v>
      </c>
      <c r="T697">
        <v>87</v>
      </c>
      <c r="U697">
        <v>45.94</v>
      </c>
      <c r="V697">
        <v>0</v>
      </c>
    </row>
    <row r="698" spans="1:22">
      <c r="A698" t="s">
        <v>46</v>
      </c>
      <c r="B698" t="s">
        <v>29</v>
      </c>
      <c r="C698">
        <v>2018</v>
      </c>
      <c r="D698" t="s">
        <v>24</v>
      </c>
      <c r="E698" t="s">
        <v>25</v>
      </c>
      <c r="F698">
        <v>2411</v>
      </c>
      <c r="G698">
        <v>12374</v>
      </c>
      <c r="H698">
        <v>8249</v>
      </c>
      <c r="I698">
        <v>23034</v>
      </c>
      <c r="J698">
        <v>10.47</v>
      </c>
      <c r="K698">
        <v>11916</v>
      </c>
      <c r="L698">
        <v>21.6</v>
      </c>
      <c r="M698">
        <v>278</v>
      </c>
      <c r="N698">
        <v>1.6830000000000001</v>
      </c>
      <c r="O698">
        <v>8.4000000000000005E-2</v>
      </c>
      <c r="P698">
        <v>75116</v>
      </c>
      <c r="Q698">
        <v>81.8</v>
      </c>
      <c r="R698">
        <v>9.3000000000000007</v>
      </c>
      <c r="S698">
        <v>0</v>
      </c>
      <c r="T698">
        <v>89.3</v>
      </c>
      <c r="U698">
        <v>29.21</v>
      </c>
      <c r="V698">
        <v>0</v>
      </c>
    </row>
    <row r="699" spans="1:22">
      <c r="A699" t="s">
        <v>46</v>
      </c>
      <c r="B699" t="s">
        <v>29</v>
      </c>
      <c r="C699">
        <v>2018</v>
      </c>
      <c r="D699" t="s">
        <v>26</v>
      </c>
      <c r="E699" t="s">
        <v>25</v>
      </c>
      <c r="F699">
        <v>27031</v>
      </c>
      <c r="G699">
        <v>55743</v>
      </c>
      <c r="H699">
        <v>7601</v>
      </c>
      <c r="I699">
        <v>90375</v>
      </c>
      <c r="J699">
        <v>29.91</v>
      </c>
      <c r="K699">
        <v>11916</v>
      </c>
      <c r="L699">
        <v>21.6</v>
      </c>
      <c r="M699">
        <v>278</v>
      </c>
      <c r="N699">
        <v>1.6830000000000001</v>
      </c>
      <c r="O699">
        <v>8.4000000000000005E-2</v>
      </c>
      <c r="P699">
        <v>75116</v>
      </c>
      <c r="Q699">
        <v>81.8</v>
      </c>
      <c r="R699">
        <v>9.3000000000000007</v>
      </c>
      <c r="S699">
        <v>0</v>
      </c>
      <c r="T699">
        <v>89.3</v>
      </c>
      <c r="U699">
        <v>29.19</v>
      </c>
      <c r="V699">
        <v>0</v>
      </c>
    </row>
    <row r="700" spans="1:22">
      <c r="A700" t="s">
        <v>46</v>
      </c>
      <c r="B700" t="s">
        <v>29</v>
      </c>
      <c r="C700">
        <v>2018</v>
      </c>
      <c r="D700" t="s">
        <v>27</v>
      </c>
      <c r="E700" t="s">
        <v>31</v>
      </c>
      <c r="F700">
        <v>16251</v>
      </c>
      <c r="G700">
        <v>19523</v>
      </c>
      <c r="H700">
        <v>1698</v>
      </c>
      <c r="I700">
        <v>37472</v>
      </c>
      <c r="J700">
        <v>43.37</v>
      </c>
      <c r="K700">
        <v>11916</v>
      </c>
      <c r="L700">
        <v>21.6</v>
      </c>
      <c r="M700">
        <v>278</v>
      </c>
      <c r="N700">
        <v>1.6830000000000001</v>
      </c>
      <c r="O700">
        <v>8.4000000000000005E-2</v>
      </c>
      <c r="P700">
        <v>75116</v>
      </c>
      <c r="Q700">
        <v>81.8</v>
      </c>
      <c r="R700">
        <v>9.3000000000000007</v>
      </c>
      <c r="S700">
        <v>0</v>
      </c>
      <c r="T700">
        <v>89.3</v>
      </c>
      <c r="U700">
        <v>27.31</v>
      </c>
      <c r="V700">
        <v>0</v>
      </c>
    </row>
    <row r="701" spans="1:22">
      <c r="A701" t="s">
        <v>46</v>
      </c>
      <c r="B701" t="s">
        <v>29</v>
      </c>
      <c r="C701">
        <v>2019</v>
      </c>
      <c r="D701" t="s">
        <v>24</v>
      </c>
      <c r="E701" t="s">
        <v>25</v>
      </c>
      <c r="F701">
        <v>3132</v>
      </c>
      <c r="G701">
        <v>10927</v>
      </c>
      <c r="H701">
        <v>7285</v>
      </c>
      <c r="I701">
        <v>21344</v>
      </c>
      <c r="J701">
        <v>14.67</v>
      </c>
      <c r="K701">
        <v>14779</v>
      </c>
      <c r="L701">
        <v>24.7</v>
      </c>
      <c r="M701">
        <v>319</v>
      </c>
      <c r="N701">
        <v>1.7470000000000001</v>
      </c>
      <c r="O701">
        <v>8.2000000000000003E-2</v>
      </c>
      <c r="P701">
        <v>74492</v>
      </c>
      <c r="Q701">
        <v>82.1</v>
      </c>
      <c r="R701">
        <v>8.8000000000000007</v>
      </c>
      <c r="S701">
        <v>0</v>
      </c>
      <c r="T701">
        <v>88.8</v>
      </c>
      <c r="U701">
        <v>29.9</v>
      </c>
      <c r="V701">
        <v>0</v>
      </c>
    </row>
    <row r="702" spans="1:22">
      <c r="A702" t="s">
        <v>46</v>
      </c>
      <c r="B702" t="s">
        <v>29</v>
      </c>
      <c r="C702">
        <v>2019</v>
      </c>
      <c r="D702" t="s">
        <v>26</v>
      </c>
      <c r="E702" t="s">
        <v>31</v>
      </c>
      <c r="F702">
        <v>35179</v>
      </c>
      <c r="G702">
        <v>42892</v>
      </c>
      <c r="H702">
        <v>5849</v>
      </c>
      <c r="I702">
        <v>83920</v>
      </c>
      <c r="J702">
        <v>41.92</v>
      </c>
      <c r="K702">
        <v>14779</v>
      </c>
      <c r="L702">
        <v>24.7</v>
      </c>
      <c r="M702">
        <v>319</v>
      </c>
      <c r="N702">
        <v>1.7470000000000001</v>
      </c>
      <c r="O702">
        <v>8.2000000000000003E-2</v>
      </c>
      <c r="P702">
        <v>74492</v>
      </c>
      <c r="Q702">
        <v>82.1</v>
      </c>
      <c r="R702">
        <v>8.8000000000000007</v>
      </c>
      <c r="S702">
        <v>0</v>
      </c>
      <c r="T702">
        <v>88.8</v>
      </c>
      <c r="U702">
        <v>30.14</v>
      </c>
      <c r="V702">
        <v>0</v>
      </c>
    </row>
    <row r="703" spans="1:22">
      <c r="A703" t="s">
        <v>46</v>
      </c>
      <c r="B703" t="s">
        <v>29</v>
      </c>
      <c r="C703">
        <v>2019</v>
      </c>
      <c r="D703" t="s">
        <v>27</v>
      </c>
      <c r="E703" t="s">
        <v>31</v>
      </c>
      <c r="F703">
        <v>21828</v>
      </c>
      <c r="G703">
        <v>12955</v>
      </c>
      <c r="H703">
        <v>1127</v>
      </c>
      <c r="I703">
        <v>35910</v>
      </c>
      <c r="J703">
        <v>60.79</v>
      </c>
      <c r="K703">
        <v>14779</v>
      </c>
      <c r="L703">
        <v>24.7</v>
      </c>
      <c r="M703">
        <v>319</v>
      </c>
      <c r="N703">
        <v>1.7470000000000001</v>
      </c>
      <c r="O703">
        <v>8.2000000000000003E-2</v>
      </c>
      <c r="P703">
        <v>74492</v>
      </c>
      <c r="Q703">
        <v>82.1</v>
      </c>
      <c r="R703">
        <v>8.8000000000000007</v>
      </c>
      <c r="S703">
        <v>0</v>
      </c>
      <c r="T703">
        <v>88.8</v>
      </c>
      <c r="U703">
        <v>34.32</v>
      </c>
      <c r="V703">
        <v>1</v>
      </c>
    </row>
    <row r="704" spans="1:22">
      <c r="A704" t="s">
        <v>46</v>
      </c>
      <c r="B704" t="s">
        <v>29</v>
      </c>
      <c r="C704">
        <v>2020</v>
      </c>
      <c r="D704" t="s">
        <v>24</v>
      </c>
      <c r="E704" t="s">
        <v>25</v>
      </c>
      <c r="F704">
        <v>4027</v>
      </c>
      <c r="G704">
        <v>10167</v>
      </c>
      <c r="H704">
        <v>6778</v>
      </c>
      <c r="I704">
        <v>20972</v>
      </c>
      <c r="J704">
        <v>19.2</v>
      </c>
      <c r="K704">
        <v>17949</v>
      </c>
      <c r="L704">
        <v>26.6</v>
      </c>
      <c r="M704">
        <v>360</v>
      </c>
      <c r="N704">
        <v>1.887</v>
      </c>
      <c r="O704">
        <v>9.7000000000000003E-2</v>
      </c>
      <c r="P704">
        <v>84775</v>
      </c>
      <c r="Q704">
        <v>82.6</v>
      </c>
      <c r="R704">
        <v>8.1999999999999993</v>
      </c>
      <c r="S704">
        <v>0</v>
      </c>
      <c r="T704">
        <v>91.2</v>
      </c>
      <c r="U704">
        <v>28.58</v>
      </c>
      <c r="V704">
        <v>0</v>
      </c>
    </row>
    <row r="705" spans="1:22">
      <c r="A705" t="s">
        <v>46</v>
      </c>
      <c r="B705" t="s">
        <v>29</v>
      </c>
      <c r="C705">
        <v>2020</v>
      </c>
      <c r="D705" t="s">
        <v>26</v>
      </c>
      <c r="E705" t="s">
        <v>31</v>
      </c>
      <c r="F705">
        <v>46610</v>
      </c>
      <c r="G705">
        <v>33749</v>
      </c>
      <c r="H705">
        <v>4602</v>
      </c>
      <c r="I705">
        <v>84961</v>
      </c>
      <c r="J705">
        <v>54.86</v>
      </c>
      <c r="K705">
        <v>17949</v>
      </c>
      <c r="L705">
        <v>26.6</v>
      </c>
      <c r="M705">
        <v>360</v>
      </c>
      <c r="N705">
        <v>1.887</v>
      </c>
      <c r="O705">
        <v>9.7000000000000003E-2</v>
      </c>
      <c r="P705">
        <v>84775</v>
      </c>
      <c r="Q705">
        <v>82.6</v>
      </c>
      <c r="R705">
        <v>8.1999999999999993</v>
      </c>
      <c r="S705">
        <v>0</v>
      </c>
      <c r="T705">
        <v>91.2</v>
      </c>
      <c r="U705">
        <v>32.49</v>
      </c>
      <c r="V705">
        <v>1</v>
      </c>
    </row>
    <row r="706" spans="1:22">
      <c r="A706" t="s">
        <v>46</v>
      </c>
      <c r="B706" t="s">
        <v>29</v>
      </c>
      <c r="C706">
        <v>2020</v>
      </c>
      <c r="D706" t="s">
        <v>27</v>
      </c>
      <c r="E706" t="s">
        <v>31</v>
      </c>
      <c r="F706">
        <v>28030</v>
      </c>
      <c r="G706">
        <v>6630</v>
      </c>
      <c r="H706">
        <v>577</v>
      </c>
      <c r="I706">
        <v>35237</v>
      </c>
      <c r="J706">
        <v>79.55</v>
      </c>
      <c r="K706">
        <v>17949</v>
      </c>
      <c r="L706">
        <v>26.6</v>
      </c>
      <c r="M706">
        <v>360</v>
      </c>
      <c r="N706">
        <v>1.887</v>
      </c>
      <c r="O706">
        <v>9.7000000000000003E-2</v>
      </c>
      <c r="P706">
        <v>84775</v>
      </c>
      <c r="Q706">
        <v>82.6</v>
      </c>
      <c r="R706">
        <v>8.1999999999999993</v>
      </c>
      <c r="S706">
        <v>0</v>
      </c>
      <c r="T706">
        <v>91.2</v>
      </c>
      <c r="U706">
        <v>28.41</v>
      </c>
      <c r="V706">
        <v>1</v>
      </c>
    </row>
    <row r="707" spans="1:22">
      <c r="A707" t="s">
        <v>46</v>
      </c>
      <c r="B707" t="s">
        <v>29</v>
      </c>
      <c r="C707">
        <v>2021</v>
      </c>
      <c r="D707" t="s">
        <v>24</v>
      </c>
      <c r="E707" t="s">
        <v>25</v>
      </c>
      <c r="F707">
        <v>6253</v>
      </c>
      <c r="G707">
        <v>12215</v>
      </c>
      <c r="H707">
        <v>8143</v>
      </c>
      <c r="I707">
        <v>26611</v>
      </c>
      <c r="J707">
        <v>23.5</v>
      </c>
      <c r="K707">
        <v>19829</v>
      </c>
      <c r="L707">
        <v>30.1</v>
      </c>
      <c r="M707">
        <v>395</v>
      </c>
      <c r="N707">
        <v>2.0630000000000002</v>
      </c>
      <c r="O707">
        <v>0.13100000000000001</v>
      </c>
      <c r="P707">
        <v>95275</v>
      </c>
      <c r="Q707">
        <v>82.8</v>
      </c>
      <c r="R707">
        <v>7.7</v>
      </c>
      <c r="S707">
        <v>0</v>
      </c>
      <c r="T707">
        <v>92.2</v>
      </c>
      <c r="U707">
        <v>55.28</v>
      </c>
      <c r="V707">
        <v>0</v>
      </c>
    </row>
    <row r="708" spans="1:22">
      <c r="A708" t="s">
        <v>46</v>
      </c>
      <c r="B708" t="s">
        <v>29</v>
      </c>
      <c r="C708">
        <v>2021</v>
      </c>
      <c r="D708" t="s">
        <v>26</v>
      </c>
      <c r="E708" t="s">
        <v>31</v>
      </c>
      <c r="F708">
        <v>72162</v>
      </c>
      <c r="G708">
        <v>31080</v>
      </c>
      <c r="H708">
        <v>4238</v>
      </c>
      <c r="I708">
        <v>107480</v>
      </c>
      <c r="J708">
        <v>67.14</v>
      </c>
      <c r="K708">
        <v>19829</v>
      </c>
      <c r="L708">
        <v>30.1</v>
      </c>
      <c r="M708">
        <v>395</v>
      </c>
      <c r="N708">
        <v>2.0630000000000002</v>
      </c>
      <c r="O708">
        <v>0.13100000000000001</v>
      </c>
      <c r="P708">
        <v>95275</v>
      </c>
      <c r="Q708">
        <v>82.8</v>
      </c>
      <c r="R708">
        <v>7.7</v>
      </c>
      <c r="S708">
        <v>0</v>
      </c>
      <c r="T708">
        <v>92.2</v>
      </c>
      <c r="U708">
        <v>54.82</v>
      </c>
      <c r="V708">
        <v>1</v>
      </c>
    </row>
    <row r="709" spans="1:22">
      <c r="A709" t="s">
        <v>46</v>
      </c>
      <c r="B709" t="s">
        <v>29</v>
      </c>
      <c r="C709">
        <v>2021</v>
      </c>
      <c r="D709" t="s">
        <v>27</v>
      </c>
      <c r="E709" t="s">
        <v>31</v>
      </c>
      <c r="F709">
        <v>42451</v>
      </c>
      <c r="G709">
        <v>2055</v>
      </c>
      <c r="H709">
        <v>179</v>
      </c>
      <c r="I709">
        <v>44685</v>
      </c>
      <c r="J709">
        <v>95</v>
      </c>
      <c r="K709">
        <v>19829</v>
      </c>
      <c r="L709">
        <v>30.1</v>
      </c>
      <c r="M709">
        <v>395</v>
      </c>
      <c r="N709">
        <v>2.0630000000000002</v>
      </c>
      <c r="O709">
        <v>0.13100000000000001</v>
      </c>
      <c r="P709">
        <v>95275</v>
      </c>
      <c r="Q709">
        <v>82.8</v>
      </c>
      <c r="R709">
        <v>7.7</v>
      </c>
      <c r="S709">
        <v>0</v>
      </c>
      <c r="T709">
        <v>92.2</v>
      </c>
      <c r="U709">
        <v>51.45</v>
      </c>
      <c r="V709">
        <v>1</v>
      </c>
    </row>
    <row r="710" spans="1:22">
      <c r="A710" t="s">
        <v>46</v>
      </c>
      <c r="B710" t="s">
        <v>29</v>
      </c>
      <c r="C710">
        <v>2022</v>
      </c>
      <c r="D710" t="s">
        <v>24</v>
      </c>
      <c r="E710" t="s">
        <v>25</v>
      </c>
      <c r="F710">
        <v>7229</v>
      </c>
      <c r="G710">
        <v>9462</v>
      </c>
      <c r="H710">
        <v>6308</v>
      </c>
      <c r="I710">
        <v>22999</v>
      </c>
      <c r="J710">
        <v>31.43</v>
      </c>
      <c r="K710">
        <v>24419</v>
      </c>
      <c r="L710">
        <v>31.8</v>
      </c>
      <c r="M710">
        <v>420</v>
      </c>
      <c r="N710">
        <v>2.1429999999999998</v>
      </c>
      <c r="O710">
        <v>0.159</v>
      </c>
      <c r="P710">
        <v>103437</v>
      </c>
      <c r="Q710">
        <v>83.4</v>
      </c>
      <c r="R710">
        <v>7.2</v>
      </c>
      <c r="S710">
        <v>0</v>
      </c>
      <c r="T710" s="13" t="s">
        <v>68</v>
      </c>
      <c r="U710">
        <v>15.61</v>
      </c>
      <c r="V710">
        <v>0</v>
      </c>
    </row>
    <row r="711" spans="1:22">
      <c r="A711" t="s">
        <v>46</v>
      </c>
      <c r="B711" t="s">
        <v>29</v>
      </c>
      <c r="C711">
        <v>2022</v>
      </c>
      <c r="D711" t="s">
        <v>26</v>
      </c>
      <c r="E711" t="s">
        <v>31</v>
      </c>
      <c r="F711">
        <v>82306</v>
      </c>
      <c r="G711">
        <v>8218</v>
      </c>
      <c r="H711">
        <v>1121</v>
      </c>
      <c r="I711">
        <v>91645</v>
      </c>
      <c r="J711">
        <v>89.81</v>
      </c>
      <c r="K711">
        <v>24419</v>
      </c>
      <c r="L711">
        <v>31.8</v>
      </c>
      <c r="M711">
        <v>420</v>
      </c>
      <c r="N711">
        <v>2.1429999999999998</v>
      </c>
      <c r="O711">
        <v>0.159</v>
      </c>
      <c r="P711">
        <v>103437</v>
      </c>
      <c r="Q711">
        <v>83.4</v>
      </c>
      <c r="R711">
        <v>7.2</v>
      </c>
      <c r="S711">
        <v>0</v>
      </c>
      <c r="T711" s="13" t="s">
        <v>68</v>
      </c>
      <c r="U711">
        <v>14.06</v>
      </c>
      <c r="V711">
        <v>1</v>
      </c>
    </row>
    <row r="712" spans="1:22">
      <c r="A712" t="s">
        <v>46</v>
      </c>
      <c r="B712" t="s">
        <v>29</v>
      </c>
      <c r="C712">
        <v>2022</v>
      </c>
      <c r="D712" t="s">
        <v>27</v>
      </c>
      <c r="E712" t="s">
        <v>31</v>
      </c>
      <c r="F712">
        <v>36110</v>
      </c>
      <c r="G712">
        <v>1748</v>
      </c>
      <c r="H712">
        <v>152</v>
      </c>
      <c r="I712">
        <v>38010</v>
      </c>
      <c r="J712">
        <v>95</v>
      </c>
      <c r="K712">
        <v>24419</v>
      </c>
      <c r="L712">
        <v>31.8</v>
      </c>
      <c r="M712">
        <v>420</v>
      </c>
      <c r="N712">
        <v>2.1429999999999998</v>
      </c>
      <c r="O712">
        <v>0.159</v>
      </c>
      <c r="P712">
        <v>103437</v>
      </c>
      <c r="Q712">
        <v>83.4</v>
      </c>
      <c r="R712">
        <v>7.2</v>
      </c>
      <c r="S712">
        <v>0</v>
      </c>
      <c r="T712" s="13" t="s">
        <v>68</v>
      </c>
      <c r="U712">
        <v>-14.94</v>
      </c>
      <c r="V712">
        <v>1</v>
      </c>
    </row>
    <row r="713" spans="1:22">
      <c r="A713" t="s">
        <v>46</v>
      </c>
      <c r="B713" t="s">
        <v>29</v>
      </c>
      <c r="C713">
        <v>2023</v>
      </c>
      <c r="D713" t="s">
        <v>24</v>
      </c>
      <c r="E713" t="s">
        <v>25</v>
      </c>
      <c r="F713">
        <v>6780</v>
      </c>
      <c r="G713">
        <v>9069</v>
      </c>
      <c r="H713">
        <v>6804</v>
      </c>
      <c r="I713">
        <v>22653</v>
      </c>
      <c r="J713">
        <v>29.93</v>
      </c>
      <c r="K713">
        <v>29628</v>
      </c>
      <c r="L713">
        <v>32.9</v>
      </c>
      <c r="M713">
        <v>442</v>
      </c>
      <c r="N713">
        <v>2.153</v>
      </c>
      <c r="O713">
        <v>0.16800000000000001</v>
      </c>
      <c r="P713">
        <v>100025</v>
      </c>
      <c r="Q713">
        <v>83.5</v>
      </c>
      <c r="R713">
        <v>6.7</v>
      </c>
      <c r="S713">
        <v>0</v>
      </c>
      <c r="T713">
        <v>95.6</v>
      </c>
      <c r="U713">
        <v>-6.21</v>
      </c>
      <c r="V713">
        <v>0</v>
      </c>
    </row>
    <row r="714" spans="1:22">
      <c r="A714" t="s">
        <v>46</v>
      </c>
      <c r="B714" t="s">
        <v>29</v>
      </c>
      <c r="C714">
        <v>2023</v>
      </c>
      <c r="D714" t="s">
        <v>26</v>
      </c>
      <c r="E714" t="s">
        <v>31</v>
      </c>
      <c r="F714">
        <v>79933</v>
      </c>
      <c r="G714">
        <v>7450</v>
      </c>
      <c r="H714">
        <v>3131</v>
      </c>
      <c r="I714">
        <v>90514</v>
      </c>
      <c r="J714">
        <v>88.31</v>
      </c>
      <c r="K714">
        <v>29628</v>
      </c>
      <c r="L714">
        <v>32.9</v>
      </c>
      <c r="M714">
        <v>442</v>
      </c>
      <c r="N714">
        <v>2.153</v>
      </c>
      <c r="O714">
        <v>0.16800000000000001</v>
      </c>
      <c r="P714">
        <v>100025</v>
      </c>
      <c r="Q714">
        <v>83.5</v>
      </c>
      <c r="R714">
        <v>6.7</v>
      </c>
      <c r="S714">
        <v>0</v>
      </c>
      <c r="T714">
        <v>95.6</v>
      </c>
      <c r="U714">
        <v>-2.88</v>
      </c>
      <c r="V714">
        <v>1</v>
      </c>
    </row>
    <row r="715" spans="1:22">
      <c r="A715" t="s">
        <v>46</v>
      </c>
      <c r="B715" t="s">
        <v>29</v>
      </c>
      <c r="C715">
        <v>2023</v>
      </c>
      <c r="D715" t="s">
        <v>27</v>
      </c>
      <c r="E715" t="s">
        <v>31</v>
      </c>
      <c r="F715">
        <v>35655</v>
      </c>
      <c r="G715">
        <v>1727</v>
      </c>
      <c r="H715">
        <v>150</v>
      </c>
      <c r="I715">
        <v>37532</v>
      </c>
      <c r="J715">
        <v>95</v>
      </c>
      <c r="K715">
        <v>29628</v>
      </c>
      <c r="L715">
        <v>32.9</v>
      </c>
      <c r="M715">
        <v>442</v>
      </c>
      <c r="N715">
        <v>2.153</v>
      </c>
      <c r="O715">
        <v>0.16800000000000001</v>
      </c>
      <c r="P715">
        <v>100025</v>
      </c>
      <c r="Q715">
        <v>83.5</v>
      </c>
      <c r="R715">
        <v>6.7</v>
      </c>
      <c r="S715">
        <v>0</v>
      </c>
      <c r="T715">
        <v>95.6</v>
      </c>
      <c r="U715">
        <v>-1.26</v>
      </c>
      <c r="V715">
        <v>1</v>
      </c>
    </row>
    <row r="716" spans="1:22">
      <c r="A716" t="s">
        <v>46</v>
      </c>
      <c r="B716" t="s">
        <v>29</v>
      </c>
      <c r="C716">
        <v>2024</v>
      </c>
      <c r="D716" t="s">
        <v>24</v>
      </c>
      <c r="E716" t="s">
        <v>25</v>
      </c>
      <c r="F716">
        <v>6792</v>
      </c>
      <c r="G716">
        <v>10069</v>
      </c>
      <c r="H716">
        <v>6713</v>
      </c>
      <c r="I716">
        <v>23574</v>
      </c>
      <c r="J716">
        <v>28.81</v>
      </c>
      <c r="K716">
        <v>33158</v>
      </c>
      <c r="L716">
        <v>31.7</v>
      </c>
      <c r="M716">
        <v>481</v>
      </c>
      <c r="N716">
        <v>2.09</v>
      </c>
      <c r="O716">
        <v>0.155</v>
      </c>
      <c r="P716">
        <v>94974</v>
      </c>
      <c r="Q716">
        <v>83.5</v>
      </c>
      <c r="R716">
        <v>6</v>
      </c>
      <c r="S716">
        <v>0</v>
      </c>
      <c r="T716" s="13" t="s">
        <v>68</v>
      </c>
      <c r="U716">
        <v>0.18</v>
      </c>
      <c r="V716">
        <v>0</v>
      </c>
    </row>
    <row r="717" spans="1:22">
      <c r="A717" t="s">
        <v>46</v>
      </c>
      <c r="B717" t="s">
        <v>29</v>
      </c>
      <c r="C717">
        <v>2024</v>
      </c>
      <c r="D717" t="s">
        <v>26</v>
      </c>
      <c r="E717" t="s">
        <v>31</v>
      </c>
      <c r="F717">
        <v>82124</v>
      </c>
      <c r="G717">
        <v>10471</v>
      </c>
      <c r="H717">
        <v>2007</v>
      </c>
      <c r="I717">
        <v>94602</v>
      </c>
      <c r="J717">
        <v>86.81</v>
      </c>
      <c r="K717">
        <v>33158</v>
      </c>
      <c r="L717">
        <v>31.7</v>
      </c>
      <c r="M717">
        <v>481</v>
      </c>
      <c r="N717">
        <v>2.09</v>
      </c>
      <c r="O717">
        <v>0.155</v>
      </c>
      <c r="P717">
        <v>94974</v>
      </c>
      <c r="Q717">
        <v>83.5</v>
      </c>
      <c r="R717">
        <v>6</v>
      </c>
      <c r="S717">
        <v>0</v>
      </c>
      <c r="T717" s="13" t="s">
        <v>68</v>
      </c>
      <c r="U717">
        <v>2.74</v>
      </c>
      <c r="V717">
        <v>1</v>
      </c>
    </row>
    <row r="718" spans="1:22">
      <c r="A718" t="s">
        <v>46</v>
      </c>
      <c r="B718" t="s">
        <v>29</v>
      </c>
      <c r="C718">
        <v>2024</v>
      </c>
      <c r="D718" t="s">
        <v>27</v>
      </c>
      <c r="E718" t="s">
        <v>31</v>
      </c>
      <c r="F718">
        <v>36884</v>
      </c>
      <c r="G718">
        <v>1786</v>
      </c>
      <c r="H718">
        <v>155</v>
      </c>
      <c r="I718">
        <v>38825</v>
      </c>
      <c r="J718">
        <v>95</v>
      </c>
      <c r="K718">
        <v>33158</v>
      </c>
      <c r="L718">
        <v>31.7</v>
      </c>
      <c r="M718">
        <v>481</v>
      </c>
      <c r="N718">
        <v>2.09</v>
      </c>
      <c r="O718">
        <v>0.155</v>
      </c>
      <c r="P718">
        <v>94974</v>
      </c>
      <c r="Q718">
        <v>83.5</v>
      </c>
      <c r="R718">
        <v>6</v>
      </c>
      <c r="S718">
        <v>0</v>
      </c>
      <c r="T718" s="13" t="s">
        <v>68</v>
      </c>
      <c r="U718">
        <v>3.45</v>
      </c>
      <c r="V718">
        <v>1</v>
      </c>
    </row>
    <row r="719" spans="1:22">
      <c r="A719" t="s">
        <v>46</v>
      </c>
      <c r="B719" t="s">
        <v>29</v>
      </c>
      <c r="C719">
        <v>2025</v>
      </c>
      <c r="D719" t="s">
        <v>24</v>
      </c>
      <c r="E719" t="s">
        <v>25</v>
      </c>
      <c r="F719">
        <v>7082</v>
      </c>
      <c r="G719">
        <v>9845</v>
      </c>
      <c r="H719">
        <v>6563</v>
      </c>
      <c r="I719">
        <v>23490</v>
      </c>
      <c r="J719">
        <v>30.15</v>
      </c>
      <c r="K719">
        <v>35915</v>
      </c>
      <c r="L719">
        <v>32.200000000000003</v>
      </c>
      <c r="M719">
        <v>507</v>
      </c>
      <c r="N719">
        <v>2.04</v>
      </c>
      <c r="O719">
        <v>0.14399999999999999</v>
      </c>
      <c r="P719">
        <v>96351</v>
      </c>
      <c r="Q719">
        <v>84.3</v>
      </c>
      <c r="R719">
        <v>5.4</v>
      </c>
      <c r="S719">
        <v>0</v>
      </c>
      <c r="T719" s="13" t="s">
        <v>68</v>
      </c>
      <c r="U719">
        <v>4.2699999999999996</v>
      </c>
      <c r="V719">
        <v>0</v>
      </c>
    </row>
    <row r="720" spans="1:22">
      <c r="A720" t="s">
        <v>46</v>
      </c>
      <c r="B720" t="s">
        <v>29</v>
      </c>
      <c r="C720">
        <v>2025</v>
      </c>
      <c r="D720" t="s">
        <v>26</v>
      </c>
      <c r="E720" t="s">
        <v>31</v>
      </c>
      <c r="F720">
        <v>80945</v>
      </c>
      <c r="G720">
        <v>11461</v>
      </c>
      <c r="H720">
        <v>1563</v>
      </c>
      <c r="I720">
        <v>93969</v>
      </c>
      <c r="J720">
        <v>86.14</v>
      </c>
      <c r="K720">
        <v>35915</v>
      </c>
      <c r="L720">
        <v>32.200000000000003</v>
      </c>
      <c r="M720">
        <v>507</v>
      </c>
      <c r="N720">
        <v>2.04</v>
      </c>
      <c r="O720">
        <v>0.14399999999999999</v>
      </c>
      <c r="P720">
        <v>96351</v>
      </c>
      <c r="Q720">
        <v>84.3</v>
      </c>
      <c r="R720">
        <v>5.4</v>
      </c>
      <c r="S720">
        <v>0</v>
      </c>
      <c r="T720" s="13" t="s">
        <v>68</v>
      </c>
      <c r="U720">
        <v>-1.44</v>
      </c>
      <c r="V720">
        <v>1</v>
      </c>
    </row>
    <row r="721" spans="1:22">
      <c r="A721" t="s">
        <v>46</v>
      </c>
      <c r="B721" t="s">
        <v>29</v>
      </c>
      <c r="C721">
        <v>2025</v>
      </c>
      <c r="D721" t="s">
        <v>27</v>
      </c>
      <c r="E721" t="s">
        <v>31</v>
      </c>
      <c r="F721">
        <v>37238</v>
      </c>
      <c r="G721">
        <v>1803</v>
      </c>
      <c r="H721">
        <v>157</v>
      </c>
      <c r="I721">
        <v>39198</v>
      </c>
      <c r="J721">
        <v>95</v>
      </c>
      <c r="K721">
        <v>35915</v>
      </c>
      <c r="L721">
        <v>32.200000000000003</v>
      </c>
      <c r="M721">
        <v>507</v>
      </c>
      <c r="N721">
        <v>2.04</v>
      </c>
      <c r="O721">
        <v>0.14399999999999999</v>
      </c>
      <c r="P721">
        <v>96351</v>
      </c>
      <c r="Q721">
        <v>84.3</v>
      </c>
      <c r="R721">
        <v>5.4</v>
      </c>
      <c r="S721">
        <v>0</v>
      </c>
      <c r="T721" s="13" t="s">
        <v>68</v>
      </c>
      <c r="U721">
        <v>0.96</v>
      </c>
      <c r="V721">
        <v>1</v>
      </c>
    </row>
    <row r="722" spans="1:22">
      <c r="A722" t="s">
        <v>47</v>
      </c>
      <c r="B722" t="s">
        <v>29</v>
      </c>
      <c r="C722">
        <v>2010</v>
      </c>
      <c r="D722" t="s">
        <v>24</v>
      </c>
      <c r="E722" t="s">
        <v>25</v>
      </c>
      <c r="F722">
        <v>5</v>
      </c>
      <c r="G722">
        <v>30458</v>
      </c>
      <c r="H722">
        <v>20309</v>
      </c>
      <c r="I722">
        <v>50772</v>
      </c>
      <c r="J722">
        <v>0.01</v>
      </c>
      <c r="K722">
        <v>0</v>
      </c>
      <c r="L722">
        <v>0</v>
      </c>
      <c r="M722">
        <v>111</v>
      </c>
      <c r="N722">
        <v>1.26</v>
      </c>
      <c r="O722">
        <v>0.14299999999999999</v>
      </c>
      <c r="P722">
        <v>12774</v>
      </c>
      <c r="Q722">
        <v>60.9</v>
      </c>
      <c r="R722">
        <v>42.9</v>
      </c>
      <c r="S722">
        <v>0</v>
      </c>
      <c r="T722">
        <v>35.5</v>
      </c>
      <c r="U722">
        <v>0</v>
      </c>
      <c r="V722">
        <v>0</v>
      </c>
    </row>
    <row r="723" spans="1:22">
      <c r="A723" t="s">
        <v>47</v>
      </c>
      <c r="B723" t="s">
        <v>29</v>
      </c>
      <c r="C723">
        <v>2010</v>
      </c>
      <c r="D723" t="s">
        <v>26</v>
      </c>
      <c r="E723" t="s">
        <v>25</v>
      </c>
      <c r="F723">
        <v>15</v>
      </c>
      <c r="G723">
        <v>179802</v>
      </c>
      <c r="H723">
        <v>24520</v>
      </c>
      <c r="I723">
        <v>204337</v>
      </c>
      <c r="J723">
        <v>0.01</v>
      </c>
      <c r="K723">
        <v>0</v>
      </c>
      <c r="L723">
        <v>0</v>
      </c>
      <c r="M723">
        <v>111</v>
      </c>
      <c r="N723">
        <v>1.26</v>
      </c>
      <c r="O723">
        <v>0.14299999999999999</v>
      </c>
      <c r="P723">
        <v>12774</v>
      </c>
      <c r="Q723">
        <v>60.9</v>
      </c>
      <c r="R723">
        <v>42.9</v>
      </c>
      <c r="S723">
        <v>0</v>
      </c>
      <c r="T723">
        <v>35.5</v>
      </c>
      <c r="U723">
        <v>0</v>
      </c>
      <c r="V723">
        <v>0</v>
      </c>
    </row>
    <row r="724" spans="1:22">
      <c r="A724" t="s">
        <v>47</v>
      </c>
      <c r="B724" t="s">
        <v>29</v>
      </c>
      <c r="C724">
        <v>2010</v>
      </c>
      <c r="D724" t="s">
        <v>27</v>
      </c>
      <c r="E724" t="s">
        <v>25</v>
      </c>
      <c r="F724">
        <v>10</v>
      </c>
      <c r="G724">
        <v>77444</v>
      </c>
      <c r="H724">
        <v>6735</v>
      </c>
      <c r="I724">
        <v>84189</v>
      </c>
      <c r="J724">
        <v>0.01</v>
      </c>
      <c r="K724">
        <v>0</v>
      </c>
      <c r="L724">
        <v>0</v>
      </c>
      <c r="M724">
        <v>111</v>
      </c>
      <c r="N724">
        <v>1.26</v>
      </c>
      <c r="O724">
        <v>0.14299999999999999</v>
      </c>
      <c r="P724">
        <v>12774</v>
      </c>
      <c r="Q724">
        <v>60.9</v>
      </c>
      <c r="R724">
        <v>42.9</v>
      </c>
      <c r="S724">
        <v>0</v>
      </c>
      <c r="T724">
        <v>35.5</v>
      </c>
      <c r="U724">
        <v>0</v>
      </c>
      <c r="V724">
        <v>0</v>
      </c>
    </row>
    <row r="725" spans="1:22">
      <c r="A725" t="s">
        <v>47</v>
      </c>
      <c r="B725" t="s">
        <v>29</v>
      </c>
      <c r="C725">
        <v>2011</v>
      </c>
      <c r="D725" t="s">
        <v>24</v>
      </c>
      <c r="E725" t="s">
        <v>25</v>
      </c>
      <c r="F725">
        <v>5</v>
      </c>
      <c r="G725">
        <v>30688</v>
      </c>
      <c r="H725">
        <v>20461</v>
      </c>
      <c r="I725">
        <v>51154</v>
      </c>
      <c r="J725">
        <v>0.01</v>
      </c>
      <c r="K725">
        <v>33</v>
      </c>
      <c r="L725">
        <v>1.1000000000000001</v>
      </c>
      <c r="M725">
        <v>133</v>
      </c>
      <c r="N725">
        <v>1.22</v>
      </c>
      <c r="O725">
        <v>0.14199999999999999</v>
      </c>
      <c r="P725">
        <v>12432</v>
      </c>
      <c r="Q725">
        <v>60.4</v>
      </c>
      <c r="R725">
        <v>43.5</v>
      </c>
      <c r="S725">
        <v>461</v>
      </c>
      <c r="T725">
        <v>36.299999999999997</v>
      </c>
      <c r="U725">
        <v>0</v>
      </c>
      <c r="V725">
        <v>0</v>
      </c>
    </row>
    <row r="726" spans="1:22">
      <c r="A726" t="s">
        <v>47</v>
      </c>
      <c r="B726" t="s">
        <v>29</v>
      </c>
      <c r="C726">
        <v>2011</v>
      </c>
      <c r="D726" t="s">
        <v>26</v>
      </c>
      <c r="E726" t="s">
        <v>25</v>
      </c>
      <c r="F726">
        <v>20</v>
      </c>
      <c r="G726">
        <v>179407</v>
      </c>
      <c r="H726">
        <v>24465</v>
      </c>
      <c r="I726">
        <v>203892</v>
      </c>
      <c r="J726">
        <v>0.01</v>
      </c>
      <c r="K726">
        <v>33</v>
      </c>
      <c r="L726">
        <v>1.1000000000000001</v>
      </c>
      <c r="M726">
        <v>133</v>
      </c>
      <c r="N726">
        <v>1.22</v>
      </c>
      <c r="O726">
        <v>0.14199999999999999</v>
      </c>
      <c r="P726">
        <v>12432</v>
      </c>
      <c r="Q726">
        <v>60.4</v>
      </c>
      <c r="R726">
        <v>43.5</v>
      </c>
      <c r="S726">
        <v>461</v>
      </c>
      <c r="T726">
        <v>36.299999999999997</v>
      </c>
      <c r="U726">
        <v>33.33</v>
      </c>
      <c r="V726">
        <v>0</v>
      </c>
    </row>
    <row r="727" spans="1:22">
      <c r="A727" t="s">
        <v>47</v>
      </c>
      <c r="B727" t="s">
        <v>29</v>
      </c>
      <c r="C727">
        <v>2011</v>
      </c>
      <c r="D727" t="s">
        <v>27</v>
      </c>
      <c r="E727" t="s">
        <v>25</v>
      </c>
      <c r="F727">
        <v>12</v>
      </c>
      <c r="G727">
        <v>76516</v>
      </c>
      <c r="H727">
        <v>6654</v>
      </c>
      <c r="I727">
        <v>83182</v>
      </c>
      <c r="J727">
        <v>0.01</v>
      </c>
      <c r="K727">
        <v>33</v>
      </c>
      <c r="L727">
        <v>1.1000000000000001</v>
      </c>
      <c r="M727">
        <v>133</v>
      </c>
      <c r="N727">
        <v>1.22</v>
      </c>
      <c r="O727">
        <v>0.14199999999999999</v>
      </c>
      <c r="P727">
        <v>12432</v>
      </c>
      <c r="Q727">
        <v>60.4</v>
      </c>
      <c r="R727">
        <v>43.5</v>
      </c>
      <c r="S727">
        <v>461</v>
      </c>
      <c r="T727">
        <v>36.299999999999997</v>
      </c>
      <c r="U727">
        <v>20</v>
      </c>
      <c r="V727">
        <v>0</v>
      </c>
    </row>
    <row r="728" spans="1:22">
      <c r="A728" t="s">
        <v>47</v>
      </c>
      <c r="B728" t="s">
        <v>29</v>
      </c>
      <c r="C728">
        <v>2012</v>
      </c>
      <c r="D728" t="s">
        <v>24</v>
      </c>
      <c r="E728" t="s">
        <v>25</v>
      </c>
      <c r="F728">
        <v>10</v>
      </c>
      <c r="G728">
        <v>29335</v>
      </c>
      <c r="H728">
        <v>19562</v>
      </c>
      <c r="I728">
        <v>48907</v>
      </c>
      <c r="J728">
        <v>0.02</v>
      </c>
      <c r="K728">
        <v>69</v>
      </c>
      <c r="L728">
        <v>1.9</v>
      </c>
      <c r="M728">
        <v>148</v>
      </c>
      <c r="N728">
        <v>1.1870000000000001</v>
      </c>
      <c r="O728">
        <v>0.14000000000000001</v>
      </c>
      <c r="P728">
        <v>12537</v>
      </c>
      <c r="Q728">
        <v>60.5</v>
      </c>
      <c r="R728">
        <v>44.9</v>
      </c>
      <c r="S728">
        <v>908</v>
      </c>
      <c r="T728">
        <v>37.799999999999997</v>
      </c>
      <c r="U728">
        <v>41.42</v>
      </c>
      <c r="V728">
        <v>0</v>
      </c>
    </row>
    <row r="729" spans="1:22">
      <c r="A729" t="s">
        <v>47</v>
      </c>
      <c r="B729" t="s">
        <v>29</v>
      </c>
      <c r="C729">
        <v>2012</v>
      </c>
      <c r="D729" t="s">
        <v>26</v>
      </c>
      <c r="E729" t="s">
        <v>25</v>
      </c>
      <c r="F729">
        <v>39</v>
      </c>
      <c r="G729">
        <v>170818</v>
      </c>
      <c r="H729">
        <v>23293</v>
      </c>
      <c r="I729">
        <v>194150</v>
      </c>
      <c r="J729">
        <v>0.02</v>
      </c>
      <c r="K729">
        <v>69</v>
      </c>
      <c r="L729">
        <v>1.9</v>
      </c>
      <c r="M729">
        <v>148</v>
      </c>
      <c r="N729">
        <v>1.1870000000000001</v>
      </c>
      <c r="O729">
        <v>0.14000000000000001</v>
      </c>
      <c r="P729">
        <v>12537</v>
      </c>
      <c r="Q729">
        <v>60.5</v>
      </c>
      <c r="R729">
        <v>44.9</v>
      </c>
      <c r="S729">
        <v>908</v>
      </c>
      <c r="T729">
        <v>37.799999999999997</v>
      </c>
      <c r="U729">
        <v>61.25</v>
      </c>
      <c r="V729">
        <v>0</v>
      </c>
    </row>
    <row r="730" spans="1:22">
      <c r="A730" t="s">
        <v>47</v>
      </c>
      <c r="B730" t="s">
        <v>29</v>
      </c>
      <c r="C730">
        <v>2012</v>
      </c>
      <c r="D730" t="s">
        <v>27</v>
      </c>
      <c r="E730" t="s">
        <v>25</v>
      </c>
      <c r="F730">
        <v>24</v>
      </c>
      <c r="G730">
        <v>75579</v>
      </c>
      <c r="H730">
        <v>6572</v>
      </c>
      <c r="I730">
        <v>82175</v>
      </c>
      <c r="J730">
        <v>0.03</v>
      </c>
      <c r="K730">
        <v>69</v>
      </c>
      <c r="L730">
        <v>1.9</v>
      </c>
      <c r="M730">
        <v>148</v>
      </c>
      <c r="N730">
        <v>1.1870000000000001</v>
      </c>
      <c r="O730">
        <v>0.14000000000000001</v>
      </c>
      <c r="P730">
        <v>12537</v>
      </c>
      <c r="Q730">
        <v>60.5</v>
      </c>
      <c r="R730">
        <v>44.9</v>
      </c>
      <c r="S730">
        <v>908</v>
      </c>
      <c r="T730">
        <v>37.799999999999997</v>
      </c>
      <c r="U730">
        <v>54.92</v>
      </c>
      <c r="V730">
        <v>0</v>
      </c>
    </row>
    <row r="731" spans="1:22">
      <c r="A731" t="s">
        <v>47</v>
      </c>
      <c r="B731" t="s">
        <v>29</v>
      </c>
      <c r="C731">
        <v>2013</v>
      </c>
      <c r="D731" t="s">
        <v>24</v>
      </c>
      <c r="E731" t="s">
        <v>25</v>
      </c>
      <c r="F731">
        <v>8</v>
      </c>
      <c r="G731">
        <v>29076</v>
      </c>
      <c r="H731">
        <v>19388</v>
      </c>
      <c r="I731">
        <v>48472</v>
      </c>
      <c r="J731">
        <v>0.02</v>
      </c>
      <c r="K731">
        <v>108</v>
      </c>
      <c r="L731">
        <v>3.2</v>
      </c>
      <c r="M731">
        <v>130</v>
      </c>
      <c r="N731">
        <v>1.153</v>
      </c>
      <c r="O731">
        <v>0.13900000000000001</v>
      </c>
      <c r="P731">
        <v>12431</v>
      </c>
      <c r="Q731">
        <v>60.7</v>
      </c>
      <c r="R731">
        <v>46</v>
      </c>
      <c r="S731">
        <v>1382</v>
      </c>
      <c r="T731">
        <v>39.9</v>
      </c>
      <c r="U731">
        <v>16.96</v>
      </c>
      <c r="V731">
        <v>0</v>
      </c>
    </row>
    <row r="732" spans="1:22">
      <c r="A732" t="s">
        <v>47</v>
      </c>
      <c r="B732" t="s">
        <v>29</v>
      </c>
      <c r="C732">
        <v>2013</v>
      </c>
      <c r="D732" t="s">
        <v>26</v>
      </c>
      <c r="E732" t="s">
        <v>25</v>
      </c>
      <c r="F732">
        <v>39</v>
      </c>
      <c r="G732">
        <v>172737</v>
      </c>
      <c r="H732">
        <v>23555</v>
      </c>
      <c r="I732">
        <v>196331</v>
      </c>
      <c r="J732">
        <v>0.02</v>
      </c>
      <c r="K732">
        <v>108</v>
      </c>
      <c r="L732">
        <v>3.2</v>
      </c>
      <c r="M732">
        <v>130</v>
      </c>
      <c r="N732">
        <v>1.153</v>
      </c>
      <c r="O732">
        <v>0.13900000000000001</v>
      </c>
      <c r="P732">
        <v>12431</v>
      </c>
      <c r="Q732">
        <v>60.7</v>
      </c>
      <c r="R732">
        <v>46</v>
      </c>
      <c r="S732">
        <v>1382</v>
      </c>
      <c r="T732">
        <v>39.9</v>
      </c>
      <c r="U732">
        <v>37.51</v>
      </c>
      <c r="V732">
        <v>0</v>
      </c>
    </row>
    <row r="733" spans="1:22">
      <c r="A733" t="s">
        <v>47</v>
      </c>
      <c r="B733" t="s">
        <v>29</v>
      </c>
      <c r="C733">
        <v>2013</v>
      </c>
      <c r="D733" t="s">
        <v>27</v>
      </c>
      <c r="E733" t="s">
        <v>25</v>
      </c>
      <c r="F733">
        <v>24</v>
      </c>
      <c r="G733">
        <v>75395</v>
      </c>
      <c r="H733">
        <v>6556</v>
      </c>
      <c r="I733">
        <v>81975</v>
      </c>
      <c r="J733">
        <v>0.03</v>
      </c>
      <c r="K733">
        <v>108</v>
      </c>
      <c r="L733">
        <v>3.2</v>
      </c>
      <c r="M733">
        <v>130</v>
      </c>
      <c r="N733">
        <v>1.153</v>
      </c>
      <c r="O733">
        <v>0.13900000000000001</v>
      </c>
      <c r="P733">
        <v>12431</v>
      </c>
      <c r="Q733">
        <v>60.7</v>
      </c>
      <c r="R733">
        <v>46</v>
      </c>
      <c r="S733">
        <v>1382</v>
      </c>
      <c r="T733">
        <v>39.9</v>
      </c>
      <c r="U733">
        <v>33.89</v>
      </c>
      <c r="V733">
        <v>0</v>
      </c>
    </row>
    <row r="734" spans="1:22">
      <c r="A734" t="s">
        <v>47</v>
      </c>
      <c r="B734" t="s">
        <v>29</v>
      </c>
      <c r="C734">
        <v>2014</v>
      </c>
      <c r="D734" t="s">
        <v>24</v>
      </c>
      <c r="E734" t="s">
        <v>25</v>
      </c>
      <c r="F734">
        <v>6</v>
      </c>
      <c r="G734">
        <v>34065</v>
      </c>
      <c r="H734">
        <v>22710</v>
      </c>
      <c r="I734">
        <v>56781</v>
      </c>
      <c r="J734">
        <v>0.01</v>
      </c>
      <c r="K734">
        <v>131</v>
      </c>
      <c r="L734">
        <v>4</v>
      </c>
      <c r="M734">
        <v>148</v>
      </c>
      <c r="N734">
        <v>1.127</v>
      </c>
      <c r="O734">
        <v>0.14099999999999999</v>
      </c>
      <c r="P734">
        <v>12560</v>
      </c>
      <c r="Q734">
        <v>60.3</v>
      </c>
      <c r="R734">
        <v>47.3</v>
      </c>
      <c r="S734">
        <v>1820</v>
      </c>
      <c r="T734">
        <v>40.200000000000003</v>
      </c>
      <c r="U734">
        <v>6.27</v>
      </c>
      <c r="V734">
        <v>0</v>
      </c>
    </row>
    <row r="735" spans="1:22">
      <c r="A735" t="s">
        <v>47</v>
      </c>
      <c r="B735" t="s">
        <v>29</v>
      </c>
      <c r="C735">
        <v>2014</v>
      </c>
      <c r="D735" t="s">
        <v>26</v>
      </c>
      <c r="E735" t="s">
        <v>25</v>
      </c>
      <c r="F735">
        <v>66</v>
      </c>
      <c r="G735">
        <v>193494</v>
      </c>
      <c r="H735">
        <v>26385</v>
      </c>
      <c r="I735">
        <v>219945</v>
      </c>
      <c r="J735">
        <v>0.03</v>
      </c>
      <c r="K735">
        <v>131</v>
      </c>
      <c r="L735">
        <v>4</v>
      </c>
      <c r="M735">
        <v>148</v>
      </c>
      <c r="N735">
        <v>1.127</v>
      </c>
      <c r="O735">
        <v>0.14099999999999999</v>
      </c>
      <c r="P735">
        <v>12560</v>
      </c>
      <c r="Q735">
        <v>60.3</v>
      </c>
      <c r="R735">
        <v>47.3</v>
      </c>
      <c r="S735">
        <v>1820</v>
      </c>
      <c r="T735">
        <v>40.200000000000003</v>
      </c>
      <c r="U735">
        <v>48.88</v>
      </c>
      <c r="V735">
        <v>0</v>
      </c>
    </row>
    <row r="736" spans="1:22">
      <c r="A736" t="s">
        <v>47</v>
      </c>
      <c r="B736" t="s">
        <v>29</v>
      </c>
      <c r="C736">
        <v>2014</v>
      </c>
      <c r="D736" t="s">
        <v>27</v>
      </c>
      <c r="E736" t="s">
        <v>25</v>
      </c>
      <c r="F736">
        <v>40</v>
      </c>
      <c r="G736">
        <v>85002</v>
      </c>
      <c r="H736">
        <v>7391</v>
      </c>
      <c r="I736">
        <v>92433</v>
      </c>
      <c r="J736">
        <v>0.04</v>
      </c>
      <c r="K736">
        <v>131</v>
      </c>
      <c r="L736">
        <v>4</v>
      </c>
      <c r="M736">
        <v>148</v>
      </c>
      <c r="N736">
        <v>1.127</v>
      </c>
      <c r="O736">
        <v>0.14099999999999999</v>
      </c>
      <c r="P736">
        <v>12560</v>
      </c>
      <c r="Q736">
        <v>60.3</v>
      </c>
      <c r="R736">
        <v>47.3</v>
      </c>
      <c r="S736">
        <v>1820</v>
      </c>
      <c r="T736">
        <v>40.200000000000003</v>
      </c>
      <c r="U736">
        <v>49.38</v>
      </c>
      <c r="V736">
        <v>0</v>
      </c>
    </row>
    <row r="737" spans="1:22">
      <c r="A737" t="s">
        <v>47</v>
      </c>
      <c r="B737" t="s">
        <v>29</v>
      </c>
      <c r="C737">
        <v>2015</v>
      </c>
      <c r="D737" t="s">
        <v>24</v>
      </c>
      <c r="E737" t="s">
        <v>25</v>
      </c>
      <c r="F737">
        <v>15</v>
      </c>
      <c r="G737">
        <v>36476</v>
      </c>
      <c r="H737">
        <v>24318</v>
      </c>
      <c r="I737">
        <v>60809</v>
      </c>
      <c r="J737">
        <v>0.02</v>
      </c>
      <c r="K737">
        <v>153</v>
      </c>
      <c r="L737">
        <v>5.3</v>
      </c>
      <c r="M737">
        <v>175</v>
      </c>
      <c r="N737">
        <v>1.113</v>
      </c>
      <c r="O737">
        <v>0.14299999999999999</v>
      </c>
      <c r="P737">
        <v>12237</v>
      </c>
      <c r="Q737">
        <v>60.1</v>
      </c>
      <c r="R737">
        <v>48.3</v>
      </c>
      <c r="S737">
        <v>2277</v>
      </c>
      <c r="T737">
        <v>42.6</v>
      </c>
      <c r="U737">
        <v>14.47</v>
      </c>
      <c r="V737">
        <v>0</v>
      </c>
    </row>
    <row r="738" spans="1:22">
      <c r="A738" t="s">
        <v>47</v>
      </c>
      <c r="B738" t="s">
        <v>29</v>
      </c>
      <c r="C738">
        <v>2015</v>
      </c>
      <c r="D738" t="s">
        <v>26</v>
      </c>
      <c r="E738" t="s">
        <v>25</v>
      </c>
      <c r="F738">
        <v>171</v>
      </c>
      <c r="G738">
        <v>214912</v>
      </c>
      <c r="H738">
        <v>29306</v>
      </c>
      <c r="I738">
        <v>244389</v>
      </c>
      <c r="J738">
        <v>7.0000000000000007E-2</v>
      </c>
      <c r="K738">
        <v>153</v>
      </c>
      <c r="L738">
        <v>5.3</v>
      </c>
      <c r="M738">
        <v>175</v>
      </c>
      <c r="N738">
        <v>1.113</v>
      </c>
      <c r="O738">
        <v>0.14299999999999999</v>
      </c>
      <c r="P738">
        <v>12237</v>
      </c>
      <c r="Q738">
        <v>60.1</v>
      </c>
      <c r="R738">
        <v>48.3</v>
      </c>
      <c r="S738">
        <v>2277</v>
      </c>
      <c r="T738">
        <v>42.6</v>
      </c>
      <c r="U738">
        <v>63.67</v>
      </c>
      <c r="V738">
        <v>0</v>
      </c>
    </row>
    <row r="739" spans="1:22">
      <c r="A739" t="s">
        <v>47</v>
      </c>
      <c r="B739" t="s">
        <v>29</v>
      </c>
      <c r="C739">
        <v>2015</v>
      </c>
      <c r="D739" t="s">
        <v>27</v>
      </c>
      <c r="E739" t="s">
        <v>25</v>
      </c>
      <c r="F739">
        <v>102</v>
      </c>
      <c r="G739">
        <v>92290</v>
      </c>
      <c r="H739">
        <v>8025</v>
      </c>
      <c r="I739">
        <v>100417</v>
      </c>
      <c r="J739">
        <v>0.1</v>
      </c>
      <c r="K739">
        <v>153</v>
      </c>
      <c r="L739">
        <v>5.3</v>
      </c>
      <c r="M739">
        <v>175</v>
      </c>
      <c r="N739">
        <v>1.113</v>
      </c>
      <c r="O739">
        <v>0.14299999999999999</v>
      </c>
      <c r="P739">
        <v>12237</v>
      </c>
      <c r="Q739">
        <v>60.1</v>
      </c>
      <c r="R739">
        <v>48.3</v>
      </c>
      <c r="S739">
        <v>2277</v>
      </c>
      <c r="T739">
        <v>42.6</v>
      </c>
      <c r="U739">
        <v>61.98</v>
      </c>
      <c r="V739">
        <v>0</v>
      </c>
    </row>
    <row r="740" spans="1:22">
      <c r="A740" t="s">
        <v>47</v>
      </c>
      <c r="B740" t="s">
        <v>29</v>
      </c>
      <c r="C740">
        <v>2016</v>
      </c>
      <c r="D740" t="s">
        <v>24</v>
      </c>
      <c r="E740" t="s">
        <v>25</v>
      </c>
      <c r="F740">
        <v>28</v>
      </c>
      <c r="G740">
        <v>40343</v>
      </c>
      <c r="H740">
        <v>26895</v>
      </c>
      <c r="I740">
        <v>67266</v>
      </c>
      <c r="J740">
        <v>0.04</v>
      </c>
      <c r="K740">
        <v>193</v>
      </c>
      <c r="L740">
        <v>6.2</v>
      </c>
      <c r="M740">
        <v>193</v>
      </c>
      <c r="N740">
        <v>1.1200000000000001</v>
      </c>
      <c r="O740">
        <v>0.14599999999999999</v>
      </c>
      <c r="P740">
        <v>13412</v>
      </c>
      <c r="Q740">
        <v>60.1</v>
      </c>
      <c r="R740">
        <v>49.4</v>
      </c>
      <c r="S740">
        <v>2813</v>
      </c>
      <c r="T740">
        <v>44.6</v>
      </c>
      <c r="U740">
        <v>51.83</v>
      </c>
      <c r="V740">
        <v>0</v>
      </c>
    </row>
    <row r="741" spans="1:22">
      <c r="A741" t="s">
        <v>47</v>
      </c>
      <c r="B741" t="s">
        <v>29</v>
      </c>
      <c r="C741">
        <v>2016</v>
      </c>
      <c r="D741" t="s">
        <v>26</v>
      </c>
      <c r="E741" t="s">
        <v>25</v>
      </c>
      <c r="F741">
        <v>316</v>
      </c>
      <c r="G741">
        <v>231719</v>
      </c>
      <c r="H741">
        <v>31598</v>
      </c>
      <c r="I741">
        <v>263633</v>
      </c>
      <c r="J741">
        <v>0.12</v>
      </c>
      <c r="K741">
        <v>193</v>
      </c>
      <c r="L741">
        <v>6.2</v>
      </c>
      <c r="M741">
        <v>193</v>
      </c>
      <c r="N741">
        <v>1.1200000000000001</v>
      </c>
      <c r="O741">
        <v>0.14599999999999999</v>
      </c>
      <c r="P741">
        <v>13412</v>
      </c>
      <c r="Q741">
        <v>60.1</v>
      </c>
      <c r="R741">
        <v>49.4</v>
      </c>
      <c r="S741">
        <v>2813</v>
      </c>
      <c r="T741">
        <v>44.6</v>
      </c>
      <c r="U741">
        <v>84.8</v>
      </c>
      <c r="V741">
        <v>0</v>
      </c>
    </row>
    <row r="742" spans="1:22">
      <c r="A742" t="s">
        <v>47</v>
      </c>
      <c r="B742" t="s">
        <v>29</v>
      </c>
      <c r="C742">
        <v>2016</v>
      </c>
      <c r="D742" t="s">
        <v>27</v>
      </c>
      <c r="E742" t="s">
        <v>25</v>
      </c>
      <c r="F742">
        <v>196</v>
      </c>
      <c r="G742">
        <v>103600</v>
      </c>
      <c r="H742">
        <v>9009</v>
      </c>
      <c r="I742">
        <v>112805</v>
      </c>
      <c r="J742">
        <v>0.17</v>
      </c>
      <c r="K742">
        <v>193</v>
      </c>
      <c r="L742">
        <v>6.2</v>
      </c>
      <c r="M742">
        <v>193</v>
      </c>
      <c r="N742">
        <v>1.1200000000000001</v>
      </c>
      <c r="O742">
        <v>0.14599999999999999</v>
      </c>
      <c r="P742">
        <v>13412</v>
      </c>
      <c r="Q742">
        <v>60.1</v>
      </c>
      <c r="R742">
        <v>49.4</v>
      </c>
      <c r="S742">
        <v>2813</v>
      </c>
      <c r="T742">
        <v>44.6</v>
      </c>
      <c r="U742">
        <v>92.16</v>
      </c>
      <c r="V742">
        <v>0</v>
      </c>
    </row>
    <row r="743" spans="1:22">
      <c r="A743" t="s">
        <v>47</v>
      </c>
      <c r="B743" t="s">
        <v>29</v>
      </c>
      <c r="C743">
        <v>2017</v>
      </c>
      <c r="D743" t="s">
        <v>24</v>
      </c>
      <c r="E743" t="s">
        <v>25</v>
      </c>
      <c r="F743">
        <v>63</v>
      </c>
      <c r="G743">
        <v>43333</v>
      </c>
      <c r="H743">
        <v>28889</v>
      </c>
      <c r="I743">
        <v>72285</v>
      </c>
      <c r="J743">
        <v>0.09</v>
      </c>
      <c r="K743">
        <v>493</v>
      </c>
      <c r="L743">
        <v>9</v>
      </c>
      <c r="M743">
        <v>219</v>
      </c>
      <c r="N743">
        <v>1.133</v>
      </c>
      <c r="O743">
        <v>0.153</v>
      </c>
      <c r="P743">
        <v>14136</v>
      </c>
      <c r="Q743">
        <v>60</v>
      </c>
      <c r="R743">
        <v>50.9</v>
      </c>
      <c r="S743">
        <v>3230</v>
      </c>
      <c r="T743">
        <v>47</v>
      </c>
      <c r="U743">
        <v>118.98</v>
      </c>
      <c r="V743">
        <v>0</v>
      </c>
    </row>
    <row r="744" spans="1:22">
      <c r="A744" t="s">
        <v>47</v>
      </c>
      <c r="B744" t="s">
        <v>29</v>
      </c>
      <c r="C744">
        <v>2017</v>
      </c>
      <c r="D744" t="s">
        <v>26</v>
      </c>
      <c r="E744" t="s">
        <v>25</v>
      </c>
      <c r="F744">
        <v>738</v>
      </c>
      <c r="G744">
        <v>259167</v>
      </c>
      <c r="H744">
        <v>35341</v>
      </c>
      <c r="I744">
        <v>295246</v>
      </c>
      <c r="J744">
        <v>0.25</v>
      </c>
      <c r="K744">
        <v>493</v>
      </c>
      <c r="L744">
        <v>9</v>
      </c>
      <c r="M744">
        <v>219</v>
      </c>
      <c r="N744">
        <v>1.133</v>
      </c>
      <c r="O744">
        <v>0.153</v>
      </c>
      <c r="P744">
        <v>14136</v>
      </c>
      <c r="Q744">
        <v>60</v>
      </c>
      <c r="R744">
        <v>50.9</v>
      </c>
      <c r="S744">
        <v>3230</v>
      </c>
      <c r="T744">
        <v>47</v>
      </c>
      <c r="U744">
        <v>133.54</v>
      </c>
      <c r="V744">
        <v>0</v>
      </c>
    </row>
    <row r="745" spans="1:22">
      <c r="A745" t="s">
        <v>47</v>
      </c>
      <c r="B745" t="s">
        <v>29</v>
      </c>
      <c r="C745">
        <v>2017</v>
      </c>
      <c r="D745" t="s">
        <v>27</v>
      </c>
      <c r="E745" t="s">
        <v>25</v>
      </c>
      <c r="F745">
        <v>447</v>
      </c>
      <c r="G745">
        <v>112972</v>
      </c>
      <c r="H745">
        <v>9824</v>
      </c>
      <c r="I745">
        <v>123243</v>
      </c>
      <c r="J745">
        <v>0.36</v>
      </c>
      <c r="K745">
        <v>493</v>
      </c>
      <c r="L745">
        <v>9</v>
      </c>
      <c r="M745">
        <v>219</v>
      </c>
      <c r="N745">
        <v>1.133</v>
      </c>
      <c r="O745">
        <v>0.153</v>
      </c>
      <c r="P745">
        <v>14136</v>
      </c>
      <c r="Q745">
        <v>60</v>
      </c>
      <c r="R745">
        <v>50.9</v>
      </c>
      <c r="S745">
        <v>3230</v>
      </c>
      <c r="T745">
        <v>47</v>
      </c>
      <c r="U745">
        <v>128.06</v>
      </c>
      <c r="V745">
        <v>0</v>
      </c>
    </row>
    <row r="746" spans="1:22">
      <c r="A746" t="s">
        <v>47</v>
      </c>
      <c r="B746" t="s">
        <v>29</v>
      </c>
      <c r="C746">
        <v>2018</v>
      </c>
      <c r="D746" t="s">
        <v>24</v>
      </c>
      <c r="E746" t="s">
        <v>25</v>
      </c>
      <c r="F746">
        <v>106</v>
      </c>
      <c r="G746">
        <v>46607</v>
      </c>
      <c r="H746">
        <v>31071</v>
      </c>
      <c r="I746">
        <v>77784</v>
      </c>
      <c r="J746">
        <v>0.14000000000000001</v>
      </c>
      <c r="K746">
        <v>839</v>
      </c>
      <c r="L746">
        <v>9.8000000000000007</v>
      </c>
      <c r="M746">
        <v>257</v>
      </c>
      <c r="N746">
        <v>1.157</v>
      </c>
      <c r="O746">
        <v>0.161</v>
      </c>
      <c r="P746">
        <v>14976</v>
      </c>
      <c r="Q746">
        <v>60.2</v>
      </c>
      <c r="R746">
        <v>53.3</v>
      </c>
      <c r="S746">
        <v>3696</v>
      </c>
      <c r="T746">
        <v>49.6</v>
      </c>
      <c r="U746">
        <v>91.9</v>
      </c>
      <c r="V746">
        <v>0</v>
      </c>
    </row>
    <row r="747" spans="1:22">
      <c r="A747" t="s">
        <v>47</v>
      </c>
      <c r="B747" t="s">
        <v>29</v>
      </c>
      <c r="C747">
        <v>2018</v>
      </c>
      <c r="D747" t="s">
        <v>26</v>
      </c>
      <c r="E747" t="s">
        <v>25</v>
      </c>
      <c r="F747">
        <v>1209</v>
      </c>
      <c r="G747">
        <v>271637</v>
      </c>
      <c r="H747">
        <v>37041</v>
      </c>
      <c r="I747">
        <v>309887</v>
      </c>
      <c r="J747">
        <v>0.39</v>
      </c>
      <c r="K747">
        <v>839</v>
      </c>
      <c r="L747">
        <v>9.8000000000000007</v>
      </c>
      <c r="M747">
        <v>257</v>
      </c>
      <c r="N747">
        <v>1.157</v>
      </c>
      <c r="O747">
        <v>0.161</v>
      </c>
      <c r="P747">
        <v>14976</v>
      </c>
      <c r="Q747">
        <v>60.2</v>
      </c>
      <c r="R747">
        <v>53.3</v>
      </c>
      <c r="S747">
        <v>3696</v>
      </c>
      <c r="T747">
        <v>49.6</v>
      </c>
      <c r="U747">
        <v>63.82</v>
      </c>
      <c r="V747">
        <v>0</v>
      </c>
    </row>
    <row r="748" spans="1:22">
      <c r="A748" t="s">
        <v>47</v>
      </c>
      <c r="B748" t="s">
        <v>29</v>
      </c>
      <c r="C748">
        <v>2018</v>
      </c>
      <c r="D748" t="s">
        <v>27</v>
      </c>
      <c r="E748" t="s">
        <v>25</v>
      </c>
      <c r="F748">
        <v>728</v>
      </c>
      <c r="G748">
        <v>117738</v>
      </c>
      <c r="H748">
        <v>10238</v>
      </c>
      <c r="I748">
        <v>128704</v>
      </c>
      <c r="J748">
        <v>0.56999999999999995</v>
      </c>
      <c r="K748">
        <v>839</v>
      </c>
      <c r="L748">
        <v>9.8000000000000007</v>
      </c>
      <c r="M748">
        <v>257</v>
      </c>
      <c r="N748">
        <v>1.157</v>
      </c>
      <c r="O748">
        <v>0.161</v>
      </c>
      <c r="P748">
        <v>14976</v>
      </c>
      <c r="Q748">
        <v>60.2</v>
      </c>
      <c r="R748">
        <v>53.3</v>
      </c>
      <c r="S748">
        <v>3696</v>
      </c>
      <c r="T748">
        <v>49.6</v>
      </c>
      <c r="U748">
        <v>62.86</v>
      </c>
      <c r="V748">
        <v>0</v>
      </c>
    </row>
    <row r="749" spans="1:22">
      <c r="A749" t="s">
        <v>47</v>
      </c>
      <c r="B749" t="s">
        <v>29</v>
      </c>
      <c r="C749">
        <v>2019</v>
      </c>
      <c r="D749" t="s">
        <v>24</v>
      </c>
      <c r="E749" t="s">
        <v>25</v>
      </c>
      <c r="F749">
        <v>149</v>
      </c>
      <c r="G749">
        <v>51111</v>
      </c>
      <c r="H749">
        <v>34074</v>
      </c>
      <c r="I749">
        <v>85334</v>
      </c>
      <c r="J749">
        <v>0.17</v>
      </c>
      <c r="K749">
        <v>1260</v>
      </c>
      <c r="L749">
        <v>11.4</v>
      </c>
      <c r="M749">
        <v>303</v>
      </c>
      <c r="N749">
        <v>1.2370000000000001</v>
      </c>
      <c r="O749">
        <v>0.17</v>
      </c>
      <c r="P749">
        <v>15509</v>
      </c>
      <c r="Q749">
        <v>60</v>
      </c>
      <c r="R749">
        <v>52.6</v>
      </c>
      <c r="S749">
        <v>4064</v>
      </c>
      <c r="T749">
        <v>53.8</v>
      </c>
      <c r="U749">
        <v>40.57</v>
      </c>
      <c r="V749">
        <v>0</v>
      </c>
    </row>
    <row r="750" spans="1:22">
      <c r="A750" t="s">
        <v>47</v>
      </c>
      <c r="B750" t="s">
        <v>29</v>
      </c>
      <c r="C750">
        <v>2019</v>
      </c>
      <c r="D750" t="s">
        <v>26</v>
      </c>
      <c r="E750" t="s">
        <v>25</v>
      </c>
      <c r="F750">
        <v>1708</v>
      </c>
      <c r="G750">
        <v>299075</v>
      </c>
      <c r="H750">
        <v>40783</v>
      </c>
      <c r="I750">
        <v>341566</v>
      </c>
      <c r="J750">
        <v>0.5</v>
      </c>
      <c r="K750">
        <v>1260</v>
      </c>
      <c r="L750">
        <v>11.4</v>
      </c>
      <c r="M750">
        <v>303</v>
      </c>
      <c r="N750">
        <v>1.2370000000000001</v>
      </c>
      <c r="O750">
        <v>0.17</v>
      </c>
      <c r="P750">
        <v>15509</v>
      </c>
      <c r="Q750">
        <v>60</v>
      </c>
      <c r="R750">
        <v>52.6</v>
      </c>
      <c r="S750">
        <v>4064</v>
      </c>
      <c r="T750">
        <v>53.8</v>
      </c>
      <c r="U750">
        <v>41.27</v>
      </c>
      <c r="V750">
        <v>0</v>
      </c>
    </row>
    <row r="751" spans="1:22">
      <c r="A751" t="s">
        <v>47</v>
      </c>
      <c r="B751" t="s">
        <v>29</v>
      </c>
      <c r="C751">
        <v>2019</v>
      </c>
      <c r="D751" t="s">
        <v>27</v>
      </c>
      <c r="E751" t="s">
        <v>25</v>
      </c>
      <c r="F751">
        <v>1019</v>
      </c>
      <c r="G751">
        <v>128419</v>
      </c>
      <c r="H751">
        <v>11167</v>
      </c>
      <c r="I751">
        <v>140605</v>
      </c>
      <c r="J751">
        <v>0.72</v>
      </c>
      <c r="K751">
        <v>1260</v>
      </c>
      <c r="L751">
        <v>11.4</v>
      </c>
      <c r="M751">
        <v>303</v>
      </c>
      <c r="N751">
        <v>1.2370000000000001</v>
      </c>
      <c r="O751">
        <v>0.17</v>
      </c>
      <c r="P751">
        <v>15509</v>
      </c>
      <c r="Q751">
        <v>60</v>
      </c>
      <c r="R751">
        <v>52.6</v>
      </c>
      <c r="S751">
        <v>4064</v>
      </c>
      <c r="T751">
        <v>53.8</v>
      </c>
      <c r="U751">
        <v>39.97</v>
      </c>
      <c r="V751">
        <v>0</v>
      </c>
    </row>
    <row r="752" spans="1:22">
      <c r="A752" t="s">
        <v>47</v>
      </c>
      <c r="B752" t="s">
        <v>29</v>
      </c>
      <c r="C752">
        <v>2020</v>
      </c>
      <c r="D752" t="s">
        <v>24</v>
      </c>
      <c r="E752" t="s">
        <v>25</v>
      </c>
      <c r="F752">
        <v>490</v>
      </c>
      <c r="G752">
        <v>37373</v>
      </c>
      <c r="H752">
        <v>24916</v>
      </c>
      <c r="I752">
        <v>62779</v>
      </c>
      <c r="J752">
        <v>0.78</v>
      </c>
      <c r="K752">
        <v>1992</v>
      </c>
      <c r="L752">
        <v>13.1</v>
      </c>
      <c r="M752">
        <v>349</v>
      </c>
      <c r="N752">
        <v>1.367</v>
      </c>
      <c r="O752">
        <v>0.17599999999999999</v>
      </c>
      <c r="P752">
        <v>16573</v>
      </c>
      <c r="Q752">
        <v>59.9</v>
      </c>
      <c r="R752">
        <v>51.8</v>
      </c>
      <c r="S752">
        <v>4593</v>
      </c>
      <c r="T752">
        <v>56.1</v>
      </c>
      <c r="U752">
        <v>228.86</v>
      </c>
      <c r="V752">
        <v>0</v>
      </c>
    </row>
    <row r="753" spans="1:22">
      <c r="A753" t="s">
        <v>47</v>
      </c>
      <c r="B753" t="s">
        <v>29</v>
      </c>
      <c r="C753">
        <v>2020</v>
      </c>
      <c r="D753" t="s">
        <v>26</v>
      </c>
      <c r="E753" t="s">
        <v>25</v>
      </c>
      <c r="F753">
        <v>5688</v>
      </c>
      <c r="G753">
        <v>219472</v>
      </c>
      <c r="H753">
        <v>29928</v>
      </c>
      <c r="I753">
        <v>255088</v>
      </c>
      <c r="J753">
        <v>2.23</v>
      </c>
      <c r="K753">
        <v>1992</v>
      </c>
      <c r="L753">
        <v>13.1</v>
      </c>
      <c r="M753">
        <v>349</v>
      </c>
      <c r="N753">
        <v>1.367</v>
      </c>
      <c r="O753">
        <v>0.17599999999999999</v>
      </c>
      <c r="P753">
        <v>16573</v>
      </c>
      <c r="Q753">
        <v>59.9</v>
      </c>
      <c r="R753">
        <v>51.8</v>
      </c>
      <c r="S753">
        <v>4593</v>
      </c>
      <c r="T753">
        <v>56.1</v>
      </c>
      <c r="U753">
        <v>233.02</v>
      </c>
      <c r="V753">
        <v>0</v>
      </c>
    </row>
    <row r="754" spans="1:22">
      <c r="A754" t="s">
        <v>47</v>
      </c>
      <c r="B754" t="s">
        <v>29</v>
      </c>
      <c r="C754">
        <v>2020</v>
      </c>
      <c r="D754" t="s">
        <v>27</v>
      </c>
      <c r="E754" t="s">
        <v>25</v>
      </c>
      <c r="F754">
        <v>3407</v>
      </c>
      <c r="G754">
        <v>93811</v>
      </c>
      <c r="H754">
        <v>8158</v>
      </c>
      <c r="I754">
        <v>105376</v>
      </c>
      <c r="J754">
        <v>3.23</v>
      </c>
      <c r="K754">
        <v>1992</v>
      </c>
      <c r="L754">
        <v>13.1</v>
      </c>
      <c r="M754">
        <v>349</v>
      </c>
      <c r="N754">
        <v>1.367</v>
      </c>
      <c r="O754">
        <v>0.17599999999999999</v>
      </c>
      <c r="P754">
        <v>16573</v>
      </c>
      <c r="Q754">
        <v>59.9</v>
      </c>
      <c r="R754">
        <v>51.8</v>
      </c>
      <c r="S754">
        <v>4593</v>
      </c>
      <c r="T754">
        <v>56.1</v>
      </c>
      <c r="U754">
        <v>234.35</v>
      </c>
      <c r="V754">
        <v>0</v>
      </c>
    </row>
    <row r="755" spans="1:22">
      <c r="A755" t="s">
        <v>47</v>
      </c>
      <c r="B755" t="s">
        <v>29</v>
      </c>
      <c r="C755">
        <v>2021</v>
      </c>
      <c r="D755" t="s">
        <v>24</v>
      </c>
      <c r="E755" t="s">
        <v>25</v>
      </c>
      <c r="F755">
        <v>1102</v>
      </c>
      <c r="G755">
        <v>41026</v>
      </c>
      <c r="H755">
        <v>27351</v>
      </c>
      <c r="I755">
        <v>69479</v>
      </c>
      <c r="J755">
        <v>1.59</v>
      </c>
      <c r="K755">
        <v>2871</v>
      </c>
      <c r="L755">
        <v>17.100000000000001</v>
      </c>
      <c r="M755">
        <v>374</v>
      </c>
      <c r="N755">
        <v>1.52</v>
      </c>
      <c r="O755">
        <v>0.183</v>
      </c>
      <c r="P755">
        <v>17483</v>
      </c>
      <c r="Q755">
        <v>59.8</v>
      </c>
      <c r="R755">
        <v>50.1</v>
      </c>
      <c r="S755">
        <v>4576</v>
      </c>
      <c r="T755">
        <v>58.6</v>
      </c>
      <c r="U755">
        <v>124.9</v>
      </c>
      <c r="V755">
        <v>0</v>
      </c>
    </row>
    <row r="756" spans="1:22">
      <c r="A756" t="s">
        <v>47</v>
      </c>
      <c r="B756" t="s">
        <v>29</v>
      </c>
      <c r="C756">
        <v>2021</v>
      </c>
      <c r="D756" t="s">
        <v>26</v>
      </c>
      <c r="E756" t="s">
        <v>25</v>
      </c>
      <c r="F756">
        <v>12559</v>
      </c>
      <c r="G756">
        <v>232928</v>
      </c>
      <c r="H756">
        <v>31763</v>
      </c>
      <c r="I756">
        <v>277250</v>
      </c>
      <c r="J756">
        <v>4.53</v>
      </c>
      <c r="K756">
        <v>2871</v>
      </c>
      <c r="L756">
        <v>17.100000000000001</v>
      </c>
      <c r="M756">
        <v>374</v>
      </c>
      <c r="N756">
        <v>1.52</v>
      </c>
      <c r="O756">
        <v>0.183</v>
      </c>
      <c r="P756">
        <v>17483</v>
      </c>
      <c r="Q756">
        <v>59.8</v>
      </c>
      <c r="R756">
        <v>50.1</v>
      </c>
      <c r="S756">
        <v>4576</v>
      </c>
      <c r="T756">
        <v>58.6</v>
      </c>
      <c r="U756">
        <v>120.8</v>
      </c>
      <c r="V756">
        <v>0</v>
      </c>
    </row>
    <row r="757" spans="1:22">
      <c r="A757" t="s">
        <v>47</v>
      </c>
      <c r="B757" t="s">
        <v>29</v>
      </c>
      <c r="C757">
        <v>2021</v>
      </c>
      <c r="D757" t="s">
        <v>27</v>
      </c>
      <c r="E757" t="s">
        <v>25</v>
      </c>
      <c r="F757">
        <v>7626</v>
      </c>
      <c r="G757">
        <v>99794</v>
      </c>
      <c r="H757">
        <v>8678</v>
      </c>
      <c r="I757">
        <v>116098</v>
      </c>
      <c r="J757">
        <v>6.57</v>
      </c>
      <c r="K757">
        <v>2871</v>
      </c>
      <c r="L757">
        <v>17.100000000000001</v>
      </c>
      <c r="M757">
        <v>374</v>
      </c>
      <c r="N757">
        <v>1.52</v>
      </c>
      <c r="O757">
        <v>0.183</v>
      </c>
      <c r="P757">
        <v>17483</v>
      </c>
      <c r="Q757">
        <v>59.8</v>
      </c>
      <c r="R757">
        <v>50.1</v>
      </c>
      <c r="S757">
        <v>4576</v>
      </c>
      <c r="T757">
        <v>58.6</v>
      </c>
      <c r="U757">
        <v>123.83</v>
      </c>
      <c r="V757">
        <v>0</v>
      </c>
    </row>
    <row r="758" spans="1:22">
      <c r="A758" t="s">
        <v>47</v>
      </c>
      <c r="B758" t="s">
        <v>29</v>
      </c>
      <c r="C758">
        <v>2022</v>
      </c>
      <c r="D758" t="s">
        <v>24</v>
      </c>
      <c r="E758" t="s">
        <v>25</v>
      </c>
      <c r="F758">
        <v>1275</v>
      </c>
      <c r="G758">
        <v>36659</v>
      </c>
      <c r="H758">
        <v>24440</v>
      </c>
      <c r="I758">
        <v>62374</v>
      </c>
      <c r="J758">
        <v>2.04</v>
      </c>
      <c r="K758">
        <v>3706</v>
      </c>
      <c r="L758">
        <v>18</v>
      </c>
      <c r="M758">
        <v>413</v>
      </c>
      <c r="N758">
        <v>1.587</v>
      </c>
      <c r="O758">
        <v>0.192</v>
      </c>
      <c r="P758">
        <v>17979</v>
      </c>
      <c r="Q758">
        <v>59.8</v>
      </c>
      <c r="R758">
        <v>51.5</v>
      </c>
      <c r="S758">
        <v>4565</v>
      </c>
      <c r="T758">
        <v>61.8</v>
      </c>
      <c r="U758">
        <v>15.7</v>
      </c>
      <c r="V758">
        <v>0</v>
      </c>
    </row>
    <row r="759" spans="1:22">
      <c r="A759" t="s">
        <v>47</v>
      </c>
      <c r="B759" t="s">
        <v>29</v>
      </c>
      <c r="C759">
        <v>2022</v>
      </c>
      <c r="D759" t="s">
        <v>26</v>
      </c>
      <c r="E759" t="s">
        <v>25</v>
      </c>
      <c r="F759">
        <v>14464</v>
      </c>
      <c r="G759">
        <v>205221</v>
      </c>
      <c r="H759">
        <v>27985</v>
      </c>
      <c r="I759">
        <v>247670</v>
      </c>
      <c r="J759">
        <v>5.84</v>
      </c>
      <c r="K759">
        <v>3706</v>
      </c>
      <c r="L759">
        <v>18</v>
      </c>
      <c r="M759">
        <v>413</v>
      </c>
      <c r="N759">
        <v>1.587</v>
      </c>
      <c r="O759">
        <v>0.192</v>
      </c>
      <c r="P759">
        <v>17979</v>
      </c>
      <c r="Q759">
        <v>59.8</v>
      </c>
      <c r="R759">
        <v>51.5</v>
      </c>
      <c r="S759">
        <v>4565</v>
      </c>
      <c r="T759">
        <v>61.8</v>
      </c>
      <c r="U759">
        <v>15.17</v>
      </c>
      <c r="V759">
        <v>0</v>
      </c>
    </row>
    <row r="760" spans="1:22">
      <c r="A760" t="s">
        <v>47</v>
      </c>
      <c r="B760" t="s">
        <v>29</v>
      </c>
      <c r="C760">
        <v>2022</v>
      </c>
      <c r="D760" t="s">
        <v>27</v>
      </c>
      <c r="E760" t="s">
        <v>25</v>
      </c>
      <c r="F760">
        <v>8901</v>
      </c>
      <c r="G760">
        <v>88520</v>
      </c>
      <c r="H760">
        <v>7697</v>
      </c>
      <c r="I760">
        <v>105118</v>
      </c>
      <c r="J760">
        <v>8.4700000000000006</v>
      </c>
      <c r="K760">
        <v>3706</v>
      </c>
      <c r="L760">
        <v>18</v>
      </c>
      <c r="M760">
        <v>413</v>
      </c>
      <c r="N760">
        <v>1.587</v>
      </c>
      <c r="O760">
        <v>0.192</v>
      </c>
      <c r="P760">
        <v>17979</v>
      </c>
      <c r="Q760">
        <v>59.8</v>
      </c>
      <c r="R760">
        <v>51.5</v>
      </c>
      <c r="S760">
        <v>4565</v>
      </c>
      <c r="T760">
        <v>61.8</v>
      </c>
      <c r="U760">
        <v>16.72</v>
      </c>
      <c r="V760">
        <v>0</v>
      </c>
    </row>
    <row r="761" spans="1:22">
      <c r="A761" t="s">
        <v>47</v>
      </c>
      <c r="B761" t="s">
        <v>29</v>
      </c>
      <c r="C761">
        <v>2023</v>
      </c>
      <c r="D761" t="s">
        <v>24</v>
      </c>
      <c r="E761" t="s">
        <v>25</v>
      </c>
      <c r="F761">
        <v>1743</v>
      </c>
      <c r="G761">
        <v>41951</v>
      </c>
      <c r="H761">
        <v>27968</v>
      </c>
      <c r="I761">
        <v>71662</v>
      </c>
      <c r="J761">
        <v>2.4300000000000002</v>
      </c>
      <c r="K761">
        <v>6012</v>
      </c>
      <c r="L761">
        <v>20.6</v>
      </c>
      <c r="M761">
        <v>435</v>
      </c>
      <c r="N761">
        <v>1.573</v>
      </c>
      <c r="O761">
        <v>0.20100000000000001</v>
      </c>
      <c r="P761">
        <v>18919</v>
      </c>
      <c r="Q761">
        <v>60.1</v>
      </c>
      <c r="R761">
        <v>52.1</v>
      </c>
      <c r="S761">
        <v>4615</v>
      </c>
      <c r="T761">
        <v>65.7</v>
      </c>
      <c r="U761">
        <v>36.71</v>
      </c>
      <c r="V761">
        <v>0</v>
      </c>
    </row>
    <row r="762" spans="1:22">
      <c r="A762" t="s">
        <v>47</v>
      </c>
      <c r="B762" t="s">
        <v>29</v>
      </c>
      <c r="C762">
        <v>2023</v>
      </c>
      <c r="D762" t="s">
        <v>26</v>
      </c>
      <c r="E762" t="s">
        <v>25</v>
      </c>
      <c r="F762">
        <v>19746</v>
      </c>
      <c r="G762">
        <v>232642</v>
      </c>
      <c r="H762">
        <v>31724</v>
      </c>
      <c r="I762">
        <v>284112</v>
      </c>
      <c r="J762">
        <v>6.95</v>
      </c>
      <c r="K762">
        <v>6012</v>
      </c>
      <c r="L762">
        <v>20.6</v>
      </c>
      <c r="M762">
        <v>435</v>
      </c>
      <c r="N762">
        <v>1.573</v>
      </c>
      <c r="O762">
        <v>0.20100000000000001</v>
      </c>
      <c r="P762">
        <v>18919</v>
      </c>
      <c r="Q762">
        <v>60.1</v>
      </c>
      <c r="R762">
        <v>52.1</v>
      </c>
      <c r="S762">
        <v>4615</v>
      </c>
      <c r="T762">
        <v>65.7</v>
      </c>
      <c r="U762">
        <v>36.520000000000003</v>
      </c>
      <c r="V762">
        <v>0</v>
      </c>
    </row>
    <row r="763" spans="1:22">
      <c r="A763" t="s">
        <v>47</v>
      </c>
      <c r="B763" t="s">
        <v>29</v>
      </c>
      <c r="C763">
        <v>2023</v>
      </c>
      <c r="D763" t="s">
        <v>27</v>
      </c>
      <c r="E763" t="s">
        <v>25</v>
      </c>
      <c r="F763">
        <v>12221</v>
      </c>
      <c r="G763">
        <v>100326</v>
      </c>
      <c r="H763">
        <v>8724</v>
      </c>
      <c r="I763">
        <v>121271</v>
      </c>
      <c r="J763">
        <v>10.08</v>
      </c>
      <c r="K763">
        <v>6012</v>
      </c>
      <c r="L763">
        <v>20.6</v>
      </c>
      <c r="M763">
        <v>435</v>
      </c>
      <c r="N763">
        <v>1.573</v>
      </c>
      <c r="O763">
        <v>0.20100000000000001</v>
      </c>
      <c r="P763">
        <v>18919</v>
      </c>
      <c r="Q763">
        <v>60.1</v>
      </c>
      <c r="R763">
        <v>52.1</v>
      </c>
      <c r="S763">
        <v>4615</v>
      </c>
      <c r="T763">
        <v>65.7</v>
      </c>
      <c r="U763">
        <v>37.299999999999997</v>
      </c>
      <c r="V763">
        <v>0</v>
      </c>
    </row>
    <row r="764" spans="1:22">
      <c r="A764" t="s">
        <v>47</v>
      </c>
      <c r="B764" t="s">
        <v>29</v>
      </c>
      <c r="C764">
        <v>2024</v>
      </c>
      <c r="D764" t="s">
        <v>24</v>
      </c>
      <c r="E764" t="s">
        <v>25</v>
      </c>
      <c r="F764">
        <v>2028</v>
      </c>
      <c r="G764">
        <v>45012</v>
      </c>
      <c r="H764">
        <v>30008</v>
      </c>
      <c r="I764">
        <v>77048</v>
      </c>
      <c r="J764">
        <v>2.63</v>
      </c>
      <c r="K764">
        <v>7734</v>
      </c>
      <c r="L764">
        <v>21.9</v>
      </c>
      <c r="M764">
        <v>456</v>
      </c>
      <c r="N764">
        <v>1.5169999999999999</v>
      </c>
      <c r="O764">
        <v>0.21</v>
      </c>
      <c r="P764">
        <v>19914</v>
      </c>
      <c r="Q764">
        <v>60.4</v>
      </c>
      <c r="R764">
        <v>50.3</v>
      </c>
      <c r="S764">
        <v>4544</v>
      </c>
      <c r="T764">
        <v>66.5</v>
      </c>
      <c r="U764">
        <v>16.350000000000001</v>
      </c>
      <c r="V764">
        <v>0</v>
      </c>
    </row>
    <row r="765" spans="1:22">
      <c r="A765" t="s">
        <v>47</v>
      </c>
      <c r="B765" t="s">
        <v>29</v>
      </c>
      <c r="C765">
        <v>2024</v>
      </c>
      <c r="D765" t="s">
        <v>26</v>
      </c>
      <c r="E765" t="s">
        <v>25</v>
      </c>
      <c r="F765">
        <v>22966</v>
      </c>
      <c r="G765">
        <v>248546</v>
      </c>
      <c r="H765">
        <v>33893</v>
      </c>
      <c r="I765">
        <v>305405</v>
      </c>
      <c r="J765">
        <v>7.52</v>
      </c>
      <c r="K765">
        <v>7734</v>
      </c>
      <c r="L765">
        <v>21.9</v>
      </c>
      <c r="M765">
        <v>456</v>
      </c>
      <c r="N765">
        <v>1.5169999999999999</v>
      </c>
      <c r="O765">
        <v>0.21</v>
      </c>
      <c r="P765">
        <v>19914</v>
      </c>
      <c r="Q765">
        <v>60.4</v>
      </c>
      <c r="R765">
        <v>50.3</v>
      </c>
      <c r="S765">
        <v>4544</v>
      </c>
      <c r="T765">
        <v>66.5</v>
      </c>
      <c r="U765">
        <v>16.309999999999999</v>
      </c>
      <c r="V765">
        <v>0</v>
      </c>
    </row>
    <row r="766" spans="1:22">
      <c r="A766" t="s">
        <v>47</v>
      </c>
      <c r="B766" t="s">
        <v>29</v>
      </c>
      <c r="C766">
        <v>2024</v>
      </c>
      <c r="D766" t="s">
        <v>27</v>
      </c>
      <c r="E766" t="s">
        <v>25</v>
      </c>
      <c r="F766">
        <v>13898</v>
      </c>
      <c r="G766">
        <v>104478</v>
      </c>
      <c r="H766">
        <v>9085</v>
      </c>
      <c r="I766">
        <v>127461</v>
      </c>
      <c r="J766">
        <v>10.9</v>
      </c>
      <c r="K766">
        <v>7734</v>
      </c>
      <c r="L766">
        <v>21.9</v>
      </c>
      <c r="M766">
        <v>456</v>
      </c>
      <c r="N766">
        <v>1.5169999999999999</v>
      </c>
      <c r="O766">
        <v>0.21</v>
      </c>
      <c r="P766">
        <v>19914</v>
      </c>
      <c r="Q766">
        <v>60.4</v>
      </c>
      <c r="R766">
        <v>50.3</v>
      </c>
      <c r="S766">
        <v>4544</v>
      </c>
      <c r="T766">
        <v>66.5</v>
      </c>
      <c r="U766">
        <v>13.72</v>
      </c>
      <c r="V766">
        <v>0</v>
      </c>
    </row>
    <row r="767" spans="1:22">
      <c r="A767" t="s">
        <v>47</v>
      </c>
      <c r="B767" t="s">
        <v>29</v>
      </c>
      <c r="C767">
        <v>2025</v>
      </c>
      <c r="D767" t="s">
        <v>24</v>
      </c>
      <c r="E767" t="s">
        <v>25</v>
      </c>
      <c r="F767">
        <v>2578</v>
      </c>
      <c r="G767">
        <v>47227</v>
      </c>
      <c r="H767">
        <v>31485</v>
      </c>
      <c r="I767">
        <v>81290</v>
      </c>
      <c r="J767">
        <v>3.17</v>
      </c>
      <c r="K767">
        <v>10596</v>
      </c>
      <c r="L767">
        <v>26.5</v>
      </c>
      <c r="M767">
        <v>472</v>
      </c>
      <c r="N767">
        <v>1.48</v>
      </c>
      <c r="O767">
        <v>0.218</v>
      </c>
      <c r="P767">
        <v>20523</v>
      </c>
      <c r="Q767">
        <v>60.6</v>
      </c>
      <c r="R767">
        <v>46.6</v>
      </c>
      <c r="S767">
        <v>4658</v>
      </c>
      <c r="T767">
        <v>70.400000000000006</v>
      </c>
      <c r="U767">
        <v>27.12</v>
      </c>
      <c r="V767">
        <v>0</v>
      </c>
    </row>
    <row r="768" spans="1:22">
      <c r="A768" t="s">
        <v>47</v>
      </c>
      <c r="B768" t="s">
        <v>29</v>
      </c>
      <c r="C768">
        <v>2025</v>
      </c>
      <c r="D768" t="s">
        <v>26</v>
      </c>
      <c r="E768" t="s">
        <v>25</v>
      </c>
      <c r="F768">
        <v>28676</v>
      </c>
      <c r="G768">
        <v>253297</v>
      </c>
      <c r="H768">
        <v>34540</v>
      </c>
      <c r="I768">
        <v>316513</v>
      </c>
      <c r="J768">
        <v>9.06</v>
      </c>
      <c r="K768">
        <v>10596</v>
      </c>
      <c r="L768">
        <v>26.5</v>
      </c>
      <c r="M768">
        <v>472</v>
      </c>
      <c r="N768">
        <v>1.48</v>
      </c>
      <c r="O768">
        <v>0.218</v>
      </c>
      <c r="P768">
        <v>20523</v>
      </c>
      <c r="Q768">
        <v>60.6</v>
      </c>
      <c r="R768">
        <v>46.6</v>
      </c>
      <c r="S768">
        <v>4658</v>
      </c>
      <c r="T768">
        <v>70.400000000000006</v>
      </c>
      <c r="U768">
        <v>24.86</v>
      </c>
      <c r="V768">
        <v>0</v>
      </c>
    </row>
    <row r="769" spans="1:22">
      <c r="A769" t="s">
        <v>47</v>
      </c>
      <c r="B769" t="s">
        <v>29</v>
      </c>
      <c r="C769">
        <v>2025</v>
      </c>
      <c r="D769" t="s">
        <v>27</v>
      </c>
      <c r="E769" t="s">
        <v>25</v>
      </c>
      <c r="F769">
        <v>17421</v>
      </c>
      <c r="G769">
        <v>105973</v>
      </c>
      <c r="H769">
        <v>9215</v>
      </c>
      <c r="I769">
        <v>132609</v>
      </c>
      <c r="J769">
        <v>13.14</v>
      </c>
      <c r="K769">
        <v>10596</v>
      </c>
      <c r="L769">
        <v>26.5</v>
      </c>
      <c r="M769">
        <v>472</v>
      </c>
      <c r="N769">
        <v>1.48</v>
      </c>
      <c r="O769">
        <v>0.218</v>
      </c>
      <c r="P769">
        <v>20523</v>
      </c>
      <c r="Q769">
        <v>60.6</v>
      </c>
      <c r="R769">
        <v>46.6</v>
      </c>
      <c r="S769">
        <v>4658</v>
      </c>
      <c r="T769">
        <v>70.400000000000006</v>
      </c>
      <c r="U769">
        <v>25.35</v>
      </c>
      <c r="V769">
        <v>0</v>
      </c>
    </row>
    <row r="770" spans="1:22">
      <c r="A770" t="s">
        <v>48</v>
      </c>
      <c r="B770" t="s">
        <v>29</v>
      </c>
      <c r="C770">
        <v>2010</v>
      </c>
      <c r="D770" t="s">
        <v>24</v>
      </c>
      <c r="E770" t="s">
        <v>25</v>
      </c>
      <c r="F770">
        <v>8</v>
      </c>
      <c r="G770">
        <v>20810</v>
      </c>
      <c r="H770">
        <v>13878</v>
      </c>
      <c r="I770">
        <v>34696</v>
      </c>
      <c r="J770">
        <v>0.02</v>
      </c>
      <c r="K770">
        <v>49</v>
      </c>
      <c r="L770">
        <v>2.1</v>
      </c>
      <c r="M770">
        <v>121</v>
      </c>
      <c r="N770">
        <v>1.41</v>
      </c>
      <c r="O770">
        <v>0.16900000000000001</v>
      </c>
      <c r="P770">
        <v>22798</v>
      </c>
      <c r="Q770">
        <v>60.6</v>
      </c>
      <c r="R770">
        <v>18</v>
      </c>
      <c r="S770">
        <v>0</v>
      </c>
      <c r="T770">
        <v>49.4</v>
      </c>
      <c r="U770">
        <v>0</v>
      </c>
      <c r="V770">
        <v>0</v>
      </c>
    </row>
    <row r="771" spans="1:22">
      <c r="A771" t="s">
        <v>48</v>
      </c>
      <c r="B771" t="s">
        <v>29</v>
      </c>
      <c r="C771">
        <v>2010</v>
      </c>
      <c r="D771" t="s">
        <v>26</v>
      </c>
      <c r="E771" t="s">
        <v>25</v>
      </c>
      <c r="F771">
        <v>28</v>
      </c>
      <c r="G771">
        <v>122492</v>
      </c>
      <c r="H771">
        <v>16703</v>
      </c>
      <c r="I771">
        <v>139223</v>
      </c>
      <c r="J771">
        <v>0.02</v>
      </c>
      <c r="K771">
        <v>49</v>
      </c>
      <c r="L771">
        <v>2.1</v>
      </c>
      <c r="M771">
        <v>121</v>
      </c>
      <c r="N771">
        <v>1.41</v>
      </c>
      <c r="O771">
        <v>0.16900000000000001</v>
      </c>
      <c r="P771">
        <v>22798</v>
      </c>
      <c r="Q771">
        <v>60.6</v>
      </c>
      <c r="R771">
        <v>18</v>
      </c>
      <c r="S771">
        <v>0</v>
      </c>
      <c r="T771">
        <v>49.4</v>
      </c>
      <c r="U771">
        <v>0</v>
      </c>
      <c r="V771">
        <v>0</v>
      </c>
    </row>
    <row r="772" spans="1:22">
      <c r="A772" t="s">
        <v>48</v>
      </c>
      <c r="B772" t="s">
        <v>29</v>
      </c>
      <c r="C772">
        <v>2010</v>
      </c>
      <c r="D772" t="s">
        <v>27</v>
      </c>
      <c r="E772" t="s">
        <v>25</v>
      </c>
      <c r="F772">
        <v>17</v>
      </c>
      <c r="G772">
        <v>53142</v>
      </c>
      <c r="H772">
        <v>4621</v>
      </c>
      <c r="I772">
        <v>57780</v>
      </c>
      <c r="J772">
        <v>0.03</v>
      </c>
      <c r="K772">
        <v>49</v>
      </c>
      <c r="L772">
        <v>2.1</v>
      </c>
      <c r="M772">
        <v>121</v>
      </c>
      <c r="N772">
        <v>1.41</v>
      </c>
      <c r="O772">
        <v>0.16900000000000001</v>
      </c>
      <c r="P772">
        <v>22798</v>
      </c>
      <c r="Q772">
        <v>60.6</v>
      </c>
      <c r="R772">
        <v>18</v>
      </c>
      <c r="S772">
        <v>0</v>
      </c>
      <c r="T772">
        <v>49.4</v>
      </c>
      <c r="U772">
        <v>0</v>
      </c>
      <c r="V772">
        <v>0</v>
      </c>
    </row>
    <row r="773" spans="1:22">
      <c r="A773" t="s">
        <v>48</v>
      </c>
      <c r="B773" t="s">
        <v>29</v>
      </c>
      <c r="C773">
        <v>2011</v>
      </c>
      <c r="D773" t="s">
        <v>24</v>
      </c>
      <c r="E773" t="s">
        <v>25</v>
      </c>
      <c r="F773">
        <v>6</v>
      </c>
      <c r="G773">
        <v>16483</v>
      </c>
      <c r="H773">
        <v>10988</v>
      </c>
      <c r="I773">
        <v>27477</v>
      </c>
      <c r="J773">
        <v>0.02</v>
      </c>
      <c r="K773">
        <v>429</v>
      </c>
      <c r="L773">
        <v>2.9</v>
      </c>
      <c r="M773">
        <v>128</v>
      </c>
      <c r="N773">
        <v>1.38</v>
      </c>
      <c r="O773">
        <v>0.18099999999999999</v>
      </c>
      <c r="P773">
        <v>21749</v>
      </c>
      <c r="Q773">
        <v>61.2</v>
      </c>
      <c r="R773">
        <v>17.7</v>
      </c>
      <c r="S773">
        <v>376</v>
      </c>
      <c r="T773">
        <v>50.1</v>
      </c>
      <c r="U773">
        <v>-25</v>
      </c>
      <c r="V773">
        <v>0</v>
      </c>
    </row>
    <row r="774" spans="1:22">
      <c r="A774" t="s">
        <v>48</v>
      </c>
      <c r="B774" t="s">
        <v>29</v>
      </c>
      <c r="C774">
        <v>2011</v>
      </c>
      <c r="D774" t="s">
        <v>26</v>
      </c>
      <c r="E774" t="s">
        <v>25</v>
      </c>
      <c r="F774">
        <v>66</v>
      </c>
      <c r="G774">
        <v>97297</v>
      </c>
      <c r="H774">
        <v>13268</v>
      </c>
      <c r="I774">
        <v>110631</v>
      </c>
      <c r="J774">
        <v>0.06</v>
      </c>
      <c r="K774">
        <v>429</v>
      </c>
      <c r="L774">
        <v>2.9</v>
      </c>
      <c r="M774">
        <v>128</v>
      </c>
      <c r="N774">
        <v>1.38</v>
      </c>
      <c r="O774">
        <v>0.18099999999999999</v>
      </c>
      <c r="P774">
        <v>21749</v>
      </c>
      <c r="Q774">
        <v>61.2</v>
      </c>
      <c r="R774">
        <v>17.7</v>
      </c>
      <c r="S774">
        <v>376</v>
      </c>
      <c r="T774">
        <v>50.1</v>
      </c>
      <c r="U774">
        <v>135.71</v>
      </c>
      <c r="V774">
        <v>0</v>
      </c>
    </row>
    <row r="775" spans="1:22">
      <c r="A775" t="s">
        <v>48</v>
      </c>
      <c r="B775" t="s">
        <v>29</v>
      </c>
      <c r="C775">
        <v>2011</v>
      </c>
      <c r="D775" t="s">
        <v>27</v>
      </c>
      <c r="E775" t="s">
        <v>25</v>
      </c>
      <c r="F775">
        <v>40</v>
      </c>
      <c r="G775">
        <v>42700</v>
      </c>
      <c r="H775">
        <v>3713</v>
      </c>
      <c r="I775">
        <v>46453</v>
      </c>
      <c r="J775">
        <v>0.09</v>
      </c>
      <c r="K775">
        <v>429</v>
      </c>
      <c r="L775">
        <v>2.9</v>
      </c>
      <c r="M775">
        <v>128</v>
      </c>
      <c r="N775">
        <v>1.38</v>
      </c>
      <c r="O775">
        <v>0.18099999999999999</v>
      </c>
      <c r="P775">
        <v>21749</v>
      </c>
      <c r="Q775">
        <v>61.2</v>
      </c>
      <c r="R775">
        <v>17.7</v>
      </c>
      <c r="S775">
        <v>376</v>
      </c>
      <c r="T775">
        <v>50.1</v>
      </c>
      <c r="U775">
        <v>135.29</v>
      </c>
      <c r="V775">
        <v>0</v>
      </c>
    </row>
    <row r="776" spans="1:22">
      <c r="A776" t="s">
        <v>48</v>
      </c>
      <c r="B776" t="s">
        <v>29</v>
      </c>
      <c r="C776">
        <v>2012</v>
      </c>
      <c r="D776" t="s">
        <v>24</v>
      </c>
      <c r="E776" t="s">
        <v>25</v>
      </c>
      <c r="F776">
        <v>7</v>
      </c>
      <c r="G776">
        <v>14078</v>
      </c>
      <c r="H776">
        <v>9385</v>
      </c>
      <c r="I776">
        <v>23470</v>
      </c>
      <c r="J776">
        <v>0.03</v>
      </c>
      <c r="K776">
        <v>875</v>
      </c>
      <c r="L776">
        <v>4.2</v>
      </c>
      <c r="M776">
        <v>136</v>
      </c>
      <c r="N776">
        <v>1.38</v>
      </c>
      <c r="O776">
        <v>0.192</v>
      </c>
      <c r="P776">
        <v>21225</v>
      </c>
      <c r="Q776">
        <v>62</v>
      </c>
      <c r="R776">
        <v>17.100000000000001</v>
      </c>
      <c r="S776">
        <v>749</v>
      </c>
      <c r="T776">
        <v>51.5</v>
      </c>
      <c r="U776">
        <v>-6.46</v>
      </c>
      <c r="V776">
        <v>0</v>
      </c>
    </row>
    <row r="777" spans="1:22">
      <c r="A777" t="s">
        <v>48</v>
      </c>
      <c r="B777" t="s">
        <v>29</v>
      </c>
      <c r="C777">
        <v>2012</v>
      </c>
      <c r="D777" t="s">
        <v>26</v>
      </c>
      <c r="E777" t="s">
        <v>25</v>
      </c>
      <c r="F777">
        <v>84</v>
      </c>
      <c r="G777">
        <v>81786</v>
      </c>
      <c r="H777">
        <v>11153</v>
      </c>
      <c r="I777">
        <v>93023</v>
      </c>
      <c r="J777">
        <v>0.09</v>
      </c>
      <c r="K777">
        <v>875</v>
      </c>
      <c r="L777">
        <v>4.2</v>
      </c>
      <c r="M777">
        <v>136</v>
      </c>
      <c r="N777">
        <v>1.38</v>
      </c>
      <c r="O777">
        <v>0.192</v>
      </c>
      <c r="P777">
        <v>21225</v>
      </c>
      <c r="Q777">
        <v>62</v>
      </c>
      <c r="R777">
        <v>17.100000000000001</v>
      </c>
      <c r="S777">
        <v>749</v>
      </c>
      <c r="T777">
        <v>51.5</v>
      </c>
      <c r="U777">
        <v>73.209999999999994</v>
      </c>
      <c r="V777">
        <v>0</v>
      </c>
    </row>
    <row r="778" spans="1:22">
      <c r="A778" t="s">
        <v>48</v>
      </c>
      <c r="B778" t="s">
        <v>29</v>
      </c>
      <c r="C778">
        <v>2012</v>
      </c>
      <c r="D778" t="s">
        <v>27</v>
      </c>
      <c r="E778" t="s">
        <v>25</v>
      </c>
      <c r="F778">
        <v>50</v>
      </c>
      <c r="G778">
        <v>35212</v>
      </c>
      <c r="H778">
        <v>3062</v>
      </c>
      <c r="I778">
        <v>38324</v>
      </c>
      <c r="J778">
        <v>0.13</v>
      </c>
      <c r="K778">
        <v>875</v>
      </c>
      <c r="L778">
        <v>4.2</v>
      </c>
      <c r="M778">
        <v>136</v>
      </c>
      <c r="N778">
        <v>1.38</v>
      </c>
      <c r="O778">
        <v>0.192</v>
      </c>
      <c r="P778">
        <v>21225</v>
      </c>
      <c r="Q778">
        <v>62</v>
      </c>
      <c r="R778">
        <v>17.100000000000001</v>
      </c>
      <c r="S778">
        <v>749</v>
      </c>
      <c r="T778">
        <v>51.5</v>
      </c>
      <c r="U778">
        <v>71.5</v>
      </c>
      <c r="V778">
        <v>0</v>
      </c>
    </row>
    <row r="779" spans="1:22">
      <c r="A779" t="s">
        <v>48</v>
      </c>
      <c r="B779" t="s">
        <v>29</v>
      </c>
      <c r="C779">
        <v>2013</v>
      </c>
      <c r="D779" t="s">
        <v>24</v>
      </c>
      <c r="E779" t="s">
        <v>25</v>
      </c>
      <c r="F779">
        <v>10</v>
      </c>
      <c r="G779">
        <v>10482</v>
      </c>
      <c r="H779">
        <v>6988</v>
      </c>
      <c r="I779">
        <v>17480</v>
      </c>
      <c r="J779">
        <v>0.06</v>
      </c>
      <c r="K779">
        <v>1243</v>
      </c>
      <c r="L779">
        <v>5.6</v>
      </c>
      <c r="M779">
        <v>147</v>
      </c>
      <c r="N779">
        <v>1.38</v>
      </c>
      <c r="O779">
        <v>0.20399999999999999</v>
      </c>
      <c r="P779">
        <v>20646</v>
      </c>
      <c r="Q779">
        <v>62.4</v>
      </c>
      <c r="R779">
        <v>16.7</v>
      </c>
      <c r="S779">
        <v>1095</v>
      </c>
      <c r="T779">
        <v>51.8</v>
      </c>
      <c r="U779">
        <v>7.72</v>
      </c>
      <c r="V779">
        <v>0</v>
      </c>
    </row>
    <row r="780" spans="1:22">
      <c r="A780" t="s">
        <v>48</v>
      </c>
      <c r="B780" t="s">
        <v>29</v>
      </c>
      <c r="C780">
        <v>2013</v>
      </c>
      <c r="D780" t="s">
        <v>26</v>
      </c>
      <c r="E780" t="s">
        <v>25</v>
      </c>
      <c r="F780">
        <v>116</v>
      </c>
      <c r="G780">
        <v>59897</v>
      </c>
      <c r="H780">
        <v>8168</v>
      </c>
      <c r="I780">
        <v>68181</v>
      </c>
      <c r="J780">
        <v>0.17</v>
      </c>
      <c r="K780">
        <v>1243</v>
      </c>
      <c r="L780">
        <v>5.6</v>
      </c>
      <c r="M780">
        <v>147</v>
      </c>
      <c r="N780">
        <v>1.38</v>
      </c>
      <c r="O780">
        <v>0.20399999999999999</v>
      </c>
      <c r="P780">
        <v>20646</v>
      </c>
      <c r="Q780">
        <v>62.4</v>
      </c>
      <c r="R780">
        <v>16.7</v>
      </c>
      <c r="S780">
        <v>1095</v>
      </c>
      <c r="T780">
        <v>51.8</v>
      </c>
      <c r="U780">
        <v>60.61</v>
      </c>
      <c r="V780">
        <v>0</v>
      </c>
    </row>
    <row r="781" spans="1:22">
      <c r="A781" t="s">
        <v>48</v>
      </c>
      <c r="B781" t="s">
        <v>29</v>
      </c>
      <c r="C781">
        <v>2013</v>
      </c>
      <c r="D781" t="s">
        <v>27</v>
      </c>
      <c r="E781" t="s">
        <v>25</v>
      </c>
      <c r="F781">
        <v>71</v>
      </c>
      <c r="G781">
        <v>26519</v>
      </c>
      <c r="H781">
        <v>2306</v>
      </c>
      <c r="I781">
        <v>28896</v>
      </c>
      <c r="J781">
        <v>0.25</v>
      </c>
      <c r="K781">
        <v>1243</v>
      </c>
      <c r="L781">
        <v>5.6</v>
      </c>
      <c r="M781">
        <v>147</v>
      </c>
      <c r="N781">
        <v>1.38</v>
      </c>
      <c r="O781">
        <v>0.20399999999999999</v>
      </c>
      <c r="P781">
        <v>20646</v>
      </c>
      <c r="Q781">
        <v>62.4</v>
      </c>
      <c r="R781">
        <v>16.7</v>
      </c>
      <c r="S781">
        <v>1095</v>
      </c>
      <c r="T781">
        <v>51.8</v>
      </c>
      <c r="U781">
        <v>61.04</v>
      </c>
      <c r="V781">
        <v>0</v>
      </c>
    </row>
    <row r="782" spans="1:22">
      <c r="A782" t="s">
        <v>48</v>
      </c>
      <c r="B782" t="s">
        <v>29</v>
      </c>
      <c r="C782">
        <v>2014</v>
      </c>
      <c r="D782" t="s">
        <v>24</v>
      </c>
      <c r="E782" t="s">
        <v>25</v>
      </c>
      <c r="F782">
        <v>44</v>
      </c>
      <c r="G782">
        <v>13321</v>
      </c>
      <c r="H782">
        <v>8880</v>
      </c>
      <c r="I782">
        <v>22245</v>
      </c>
      <c r="J782">
        <v>0.2</v>
      </c>
      <c r="K782">
        <v>1363</v>
      </c>
      <c r="L782">
        <v>6.8</v>
      </c>
      <c r="M782">
        <v>152</v>
      </c>
      <c r="N782">
        <v>1.357</v>
      </c>
      <c r="O782">
        <v>0.21199999999999999</v>
      </c>
      <c r="P782">
        <v>19761</v>
      </c>
      <c r="Q782">
        <v>63.1</v>
      </c>
      <c r="R782">
        <v>16.2</v>
      </c>
      <c r="S782">
        <v>1508</v>
      </c>
      <c r="T782">
        <v>55.7</v>
      </c>
      <c r="U782">
        <v>94.28</v>
      </c>
      <c r="V782">
        <v>0</v>
      </c>
    </row>
    <row r="783" spans="1:22">
      <c r="A783" t="s">
        <v>48</v>
      </c>
      <c r="B783" t="s">
        <v>29</v>
      </c>
      <c r="C783">
        <v>2014</v>
      </c>
      <c r="D783" t="s">
        <v>26</v>
      </c>
      <c r="E783" t="s">
        <v>25</v>
      </c>
      <c r="F783">
        <v>505</v>
      </c>
      <c r="G783">
        <v>77530</v>
      </c>
      <c r="H783">
        <v>10572</v>
      </c>
      <c r="I783">
        <v>88607</v>
      </c>
      <c r="J783">
        <v>0.56999999999999995</v>
      </c>
      <c r="K783">
        <v>1363</v>
      </c>
      <c r="L783">
        <v>6.8</v>
      </c>
      <c r="M783">
        <v>152</v>
      </c>
      <c r="N783">
        <v>1.357</v>
      </c>
      <c r="O783">
        <v>0.21199999999999999</v>
      </c>
      <c r="P783">
        <v>19761</v>
      </c>
      <c r="Q783">
        <v>63.1</v>
      </c>
      <c r="R783">
        <v>16.2</v>
      </c>
      <c r="S783">
        <v>1508</v>
      </c>
      <c r="T783">
        <v>55.7</v>
      </c>
      <c r="U783">
        <v>300</v>
      </c>
      <c r="V783">
        <v>0</v>
      </c>
    </row>
    <row r="784" spans="1:22">
      <c r="A784" t="s">
        <v>48</v>
      </c>
      <c r="B784" t="s">
        <v>29</v>
      </c>
      <c r="C784">
        <v>2014</v>
      </c>
      <c r="D784" t="s">
        <v>27</v>
      </c>
      <c r="E784" t="s">
        <v>25</v>
      </c>
      <c r="F784">
        <v>310</v>
      </c>
      <c r="G784">
        <v>34206</v>
      </c>
      <c r="H784">
        <v>2974</v>
      </c>
      <c r="I784">
        <v>37490</v>
      </c>
      <c r="J784">
        <v>0.83</v>
      </c>
      <c r="K784">
        <v>1363</v>
      </c>
      <c r="L784">
        <v>6.8</v>
      </c>
      <c r="M784">
        <v>152</v>
      </c>
      <c r="N784">
        <v>1.357</v>
      </c>
      <c r="O784">
        <v>0.21199999999999999</v>
      </c>
      <c r="P784">
        <v>19761</v>
      </c>
      <c r="Q784">
        <v>63.1</v>
      </c>
      <c r="R784">
        <v>16.2</v>
      </c>
      <c r="S784">
        <v>1508</v>
      </c>
      <c r="T784">
        <v>55.7</v>
      </c>
      <c r="U784">
        <v>97.89</v>
      </c>
      <c r="V784">
        <v>0</v>
      </c>
    </row>
    <row r="785" spans="1:22">
      <c r="A785" t="s">
        <v>48</v>
      </c>
      <c r="B785" t="s">
        <v>29</v>
      </c>
      <c r="C785">
        <v>2015</v>
      </c>
      <c r="D785" t="s">
        <v>24</v>
      </c>
      <c r="E785" t="s">
        <v>25</v>
      </c>
      <c r="F785">
        <v>76</v>
      </c>
      <c r="G785">
        <v>15697</v>
      </c>
      <c r="H785">
        <v>10464</v>
      </c>
      <c r="I785">
        <v>26237</v>
      </c>
      <c r="J785">
        <v>0.28999999999999998</v>
      </c>
      <c r="K785">
        <v>1501</v>
      </c>
      <c r="L785">
        <v>8.1999999999999993</v>
      </c>
      <c r="M785">
        <v>170</v>
      </c>
      <c r="N785">
        <v>1.347</v>
      </c>
      <c r="O785">
        <v>0.217</v>
      </c>
      <c r="P785">
        <v>19169</v>
      </c>
      <c r="Q785">
        <v>63.7</v>
      </c>
      <c r="R785">
        <v>16.399999999999999</v>
      </c>
      <c r="S785">
        <v>1870</v>
      </c>
      <c r="T785">
        <v>55.9</v>
      </c>
      <c r="U785">
        <v>121.43</v>
      </c>
      <c r="V785">
        <v>0</v>
      </c>
    </row>
    <row r="786" spans="1:22">
      <c r="A786" t="s">
        <v>48</v>
      </c>
      <c r="B786" t="s">
        <v>29</v>
      </c>
      <c r="C786">
        <v>2015</v>
      </c>
      <c r="D786" t="s">
        <v>26</v>
      </c>
      <c r="E786" t="s">
        <v>25</v>
      </c>
      <c r="F786">
        <v>893</v>
      </c>
      <c r="G786">
        <v>93878</v>
      </c>
      <c r="H786">
        <v>12802</v>
      </c>
      <c r="I786">
        <v>107573</v>
      </c>
      <c r="J786">
        <v>0.83</v>
      </c>
      <c r="K786">
        <v>1501</v>
      </c>
      <c r="L786">
        <v>8.1999999999999993</v>
      </c>
      <c r="M786">
        <v>170</v>
      </c>
      <c r="N786">
        <v>1.347</v>
      </c>
      <c r="O786">
        <v>0.217</v>
      </c>
      <c r="P786">
        <v>19169</v>
      </c>
      <c r="Q786">
        <v>63.7</v>
      </c>
      <c r="R786">
        <v>16.399999999999999</v>
      </c>
      <c r="S786">
        <v>1870</v>
      </c>
      <c r="T786">
        <v>55.9</v>
      </c>
      <c r="U786">
        <v>76.83</v>
      </c>
      <c r="V786">
        <v>0</v>
      </c>
    </row>
    <row r="787" spans="1:22">
      <c r="A787" t="s">
        <v>48</v>
      </c>
      <c r="B787" t="s">
        <v>29</v>
      </c>
      <c r="C787">
        <v>2015</v>
      </c>
      <c r="D787" t="s">
        <v>27</v>
      </c>
      <c r="E787" t="s">
        <v>25</v>
      </c>
      <c r="F787">
        <v>538</v>
      </c>
      <c r="G787">
        <v>40647</v>
      </c>
      <c r="H787">
        <v>3534</v>
      </c>
      <c r="I787">
        <v>44719</v>
      </c>
      <c r="J787">
        <v>1.2</v>
      </c>
      <c r="K787">
        <v>1501</v>
      </c>
      <c r="L787">
        <v>8.1999999999999993</v>
      </c>
      <c r="M787">
        <v>170</v>
      </c>
      <c r="N787">
        <v>1.347</v>
      </c>
      <c r="O787">
        <v>0.217</v>
      </c>
      <c r="P787">
        <v>19169</v>
      </c>
      <c r="Q787">
        <v>63.7</v>
      </c>
      <c r="R787">
        <v>16.399999999999999</v>
      </c>
      <c r="S787">
        <v>1870</v>
      </c>
      <c r="T787">
        <v>55.9</v>
      </c>
      <c r="U787">
        <v>73.55</v>
      </c>
      <c r="V787">
        <v>0</v>
      </c>
    </row>
    <row r="788" spans="1:22">
      <c r="A788" t="s">
        <v>48</v>
      </c>
      <c r="B788" t="s">
        <v>29</v>
      </c>
      <c r="C788">
        <v>2016</v>
      </c>
      <c r="D788" t="s">
        <v>24</v>
      </c>
      <c r="E788" t="s">
        <v>25</v>
      </c>
      <c r="F788">
        <v>116</v>
      </c>
      <c r="G788">
        <v>18361</v>
      </c>
      <c r="H788">
        <v>12240</v>
      </c>
      <c r="I788">
        <v>30717</v>
      </c>
      <c r="J788">
        <v>0.38</v>
      </c>
      <c r="K788">
        <v>1739</v>
      </c>
      <c r="L788">
        <v>9.3000000000000007</v>
      </c>
      <c r="M788">
        <v>182</v>
      </c>
      <c r="N788">
        <v>1.373</v>
      </c>
      <c r="O788">
        <v>0.218</v>
      </c>
      <c r="P788">
        <v>20325</v>
      </c>
      <c r="Q788">
        <v>64.099999999999994</v>
      </c>
      <c r="R788">
        <v>16.5</v>
      </c>
      <c r="S788">
        <v>2291</v>
      </c>
      <c r="T788">
        <v>60</v>
      </c>
      <c r="U788">
        <v>126.37</v>
      </c>
      <c r="V788">
        <v>0</v>
      </c>
    </row>
    <row r="789" spans="1:22">
      <c r="A789" t="s">
        <v>48</v>
      </c>
      <c r="B789" t="s">
        <v>29</v>
      </c>
      <c r="C789">
        <v>2016</v>
      </c>
      <c r="D789" t="s">
        <v>26</v>
      </c>
      <c r="E789" t="s">
        <v>25</v>
      </c>
      <c r="F789">
        <v>1340</v>
      </c>
      <c r="G789">
        <v>108005</v>
      </c>
      <c r="H789">
        <v>14728</v>
      </c>
      <c r="I789">
        <v>124073</v>
      </c>
      <c r="J789">
        <v>1.08</v>
      </c>
      <c r="K789">
        <v>1739</v>
      </c>
      <c r="L789">
        <v>9.3000000000000007</v>
      </c>
      <c r="M789">
        <v>182</v>
      </c>
      <c r="N789">
        <v>1.373</v>
      </c>
      <c r="O789">
        <v>0.218</v>
      </c>
      <c r="P789">
        <v>20325</v>
      </c>
      <c r="Q789">
        <v>64.099999999999994</v>
      </c>
      <c r="R789">
        <v>16.5</v>
      </c>
      <c r="S789">
        <v>2291</v>
      </c>
      <c r="T789">
        <v>60</v>
      </c>
      <c r="U789">
        <v>50.06</v>
      </c>
      <c r="V789">
        <v>0</v>
      </c>
    </row>
    <row r="790" spans="1:22">
      <c r="A790" t="s">
        <v>48</v>
      </c>
      <c r="B790" t="s">
        <v>29</v>
      </c>
      <c r="C790">
        <v>2016</v>
      </c>
      <c r="D790" t="s">
        <v>27</v>
      </c>
      <c r="E790" t="s">
        <v>25</v>
      </c>
      <c r="F790">
        <v>794</v>
      </c>
      <c r="G790">
        <v>45891</v>
      </c>
      <c r="H790">
        <v>3990</v>
      </c>
      <c r="I790">
        <v>50675</v>
      </c>
      <c r="J790">
        <v>1.57</v>
      </c>
      <c r="K790">
        <v>1739</v>
      </c>
      <c r="L790">
        <v>9.3000000000000007</v>
      </c>
      <c r="M790">
        <v>182</v>
      </c>
      <c r="N790">
        <v>1.373</v>
      </c>
      <c r="O790">
        <v>0.218</v>
      </c>
      <c r="P790">
        <v>20325</v>
      </c>
      <c r="Q790">
        <v>64.099999999999994</v>
      </c>
      <c r="R790">
        <v>16.5</v>
      </c>
      <c r="S790">
        <v>2291</v>
      </c>
      <c r="T790">
        <v>60</v>
      </c>
      <c r="U790">
        <v>47.58</v>
      </c>
      <c r="V790">
        <v>0</v>
      </c>
    </row>
    <row r="791" spans="1:22">
      <c r="A791" t="s">
        <v>48</v>
      </c>
      <c r="B791" t="s">
        <v>29</v>
      </c>
      <c r="C791">
        <v>2017</v>
      </c>
      <c r="D791" t="s">
        <v>24</v>
      </c>
      <c r="E791" t="s">
        <v>25</v>
      </c>
      <c r="F791">
        <v>157</v>
      </c>
      <c r="G791">
        <v>19738</v>
      </c>
      <c r="H791">
        <v>13159</v>
      </c>
      <c r="I791">
        <v>33054</v>
      </c>
      <c r="J791">
        <v>0.47</v>
      </c>
      <c r="K791">
        <v>1932</v>
      </c>
      <c r="L791">
        <v>10.7</v>
      </c>
      <c r="M791">
        <v>217</v>
      </c>
      <c r="N791">
        <v>1.4370000000000001</v>
      </c>
      <c r="O791">
        <v>0.217</v>
      </c>
      <c r="P791">
        <v>21696</v>
      </c>
      <c r="Q791">
        <v>64.5</v>
      </c>
      <c r="R791">
        <v>16.899999999999999</v>
      </c>
      <c r="S791">
        <v>2498</v>
      </c>
      <c r="T791">
        <v>62</v>
      </c>
      <c r="U791">
        <v>35.340000000000003</v>
      </c>
      <c r="V791">
        <v>0</v>
      </c>
    </row>
    <row r="792" spans="1:22">
      <c r="A792" t="s">
        <v>48</v>
      </c>
      <c r="B792" t="s">
        <v>29</v>
      </c>
      <c r="C792">
        <v>2017</v>
      </c>
      <c r="D792" t="s">
        <v>26</v>
      </c>
      <c r="E792" t="s">
        <v>25</v>
      </c>
      <c r="F792">
        <v>1815</v>
      </c>
      <c r="G792">
        <v>115847</v>
      </c>
      <c r="H792">
        <v>15797</v>
      </c>
      <c r="I792">
        <v>133459</v>
      </c>
      <c r="J792">
        <v>1.36</v>
      </c>
      <c r="K792">
        <v>1932</v>
      </c>
      <c r="L792">
        <v>10.7</v>
      </c>
      <c r="M792">
        <v>217</v>
      </c>
      <c r="N792">
        <v>1.4370000000000001</v>
      </c>
      <c r="O792">
        <v>0.217</v>
      </c>
      <c r="P792">
        <v>21696</v>
      </c>
      <c r="Q792">
        <v>64.5</v>
      </c>
      <c r="R792">
        <v>16.899999999999999</v>
      </c>
      <c r="S792">
        <v>2498</v>
      </c>
      <c r="T792">
        <v>62</v>
      </c>
      <c r="U792">
        <v>35.450000000000003</v>
      </c>
      <c r="V792">
        <v>0</v>
      </c>
    </row>
    <row r="793" spans="1:22">
      <c r="A793" t="s">
        <v>48</v>
      </c>
      <c r="B793" t="s">
        <v>29</v>
      </c>
      <c r="C793">
        <v>2017</v>
      </c>
      <c r="D793" t="s">
        <v>27</v>
      </c>
      <c r="E793" t="s">
        <v>25</v>
      </c>
      <c r="F793">
        <v>1088</v>
      </c>
      <c r="G793">
        <v>49744</v>
      </c>
      <c r="H793">
        <v>4326</v>
      </c>
      <c r="I793">
        <v>55158</v>
      </c>
      <c r="J793">
        <v>1.97</v>
      </c>
      <c r="K793">
        <v>1932</v>
      </c>
      <c r="L793">
        <v>10.7</v>
      </c>
      <c r="M793">
        <v>217</v>
      </c>
      <c r="N793">
        <v>1.4370000000000001</v>
      </c>
      <c r="O793">
        <v>0.217</v>
      </c>
      <c r="P793">
        <v>21696</v>
      </c>
      <c r="Q793">
        <v>64.5</v>
      </c>
      <c r="R793">
        <v>16.899999999999999</v>
      </c>
      <c r="S793">
        <v>2498</v>
      </c>
      <c r="T793">
        <v>62</v>
      </c>
      <c r="U793">
        <v>37.03</v>
      </c>
      <c r="V793">
        <v>0</v>
      </c>
    </row>
    <row r="794" spans="1:22">
      <c r="A794" t="s">
        <v>48</v>
      </c>
      <c r="B794" t="s">
        <v>29</v>
      </c>
      <c r="C794">
        <v>2018</v>
      </c>
      <c r="D794" t="s">
        <v>24</v>
      </c>
      <c r="E794" t="s">
        <v>25</v>
      </c>
      <c r="F794">
        <v>395</v>
      </c>
      <c r="G794">
        <v>21907</v>
      </c>
      <c r="H794">
        <v>14604</v>
      </c>
      <c r="I794">
        <v>36906</v>
      </c>
      <c r="J794">
        <v>1.07</v>
      </c>
      <c r="K794">
        <v>2257</v>
      </c>
      <c r="L794">
        <v>11</v>
      </c>
      <c r="M794">
        <v>266</v>
      </c>
      <c r="N794">
        <v>1.4470000000000001</v>
      </c>
      <c r="O794">
        <v>0.219</v>
      </c>
      <c r="P794">
        <v>21825</v>
      </c>
      <c r="Q794">
        <v>64.599999999999994</v>
      </c>
      <c r="R794">
        <v>17.2</v>
      </c>
      <c r="S794">
        <v>2757</v>
      </c>
      <c r="T794">
        <v>64.400000000000006</v>
      </c>
      <c r="U794">
        <v>151.59</v>
      </c>
      <c r="V794">
        <v>0</v>
      </c>
    </row>
    <row r="795" spans="1:22">
      <c r="A795" t="s">
        <v>48</v>
      </c>
      <c r="B795" t="s">
        <v>29</v>
      </c>
      <c r="C795">
        <v>2018</v>
      </c>
      <c r="D795" t="s">
        <v>26</v>
      </c>
      <c r="E795" t="s">
        <v>25</v>
      </c>
      <c r="F795">
        <v>4587</v>
      </c>
      <c r="G795">
        <v>127886</v>
      </c>
      <c r="H795">
        <v>17439</v>
      </c>
      <c r="I795">
        <v>149912</v>
      </c>
      <c r="J795">
        <v>3.06</v>
      </c>
      <c r="K795">
        <v>2257</v>
      </c>
      <c r="L795">
        <v>11</v>
      </c>
      <c r="M795">
        <v>266</v>
      </c>
      <c r="N795">
        <v>1.4470000000000001</v>
      </c>
      <c r="O795">
        <v>0.219</v>
      </c>
      <c r="P795">
        <v>21825</v>
      </c>
      <c r="Q795">
        <v>64.599999999999994</v>
      </c>
      <c r="R795">
        <v>17.2</v>
      </c>
      <c r="S795">
        <v>2757</v>
      </c>
      <c r="T795">
        <v>64.400000000000006</v>
      </c>
      <c r="U795">
        <v>152.72999999999999</v>
      </c>
      <c r="V795">
        <v>0</v>
      </c>
    </row>
    <row r="796" spans="1:22">
      <c r="A796" t="s">
        <v>48</v>
      </c>
      <c r="B796" t="s">
        <v>29</v>
      </c>
      <c r="C796">
        <v>2018</v>
      </c>
      <c r="D796" t="s">
        <v>27</v>
      </c>
      <c r="E796" t="s">
        <v>25</v>
      </c>
      <c r="F796">
        <v>2754</v>
      </c>
      <c r="G796">
        <v>54575</v>
      </c>
      <c r="H796">
        <v>4746</v>
      </c>
      <c r="I796">
        <v>62075</v>
      </c>
      <c r="J796">
        <v>4.4400000000000004</v>
      </c>
      <c r="K796">
        <v>2257</v>
      </c>
      <c r="L796">
        <v>11</v>
      </c>
      <c r="M796">
        <v>266</v>
      </c>
      <c r="N796">
        <v>1.4470000000000001</v>
      </c>
      <c r="O796">
        <v>0.219</v>
      </c>
      <c r="P796">
        <v>21825</v>
      </c>
      <c r="Q796">
        <v>64.599999999999994</v>
      </c>
      <c r="R796">
        <v>17.2</v>
      </c>
      <c r="S796">
        <v>2757</v>
      </c>
      <c r="T796">
        <v>64.400000000000006</v>
      </c>
      <c r="U796">
        <v>153.12</v>
      </c>
      <c r="V796">
        <v>0</v>
      </c>
    </row>
    <row r="797" spans="1:22">
      <c r="A797" t="s">
        <v>48</v>
      </c>
      <c r="B797" t="s">
        <v>29</v>
      </c>
      <c r="C797">
        <v>2019</v>
      </c>
      <c r="D797" t="s">
        <v>24</v>
      </c>
      <c r="E797" t="s">
        <v>25</v>
      </c>
      <c r="F797">
        <v>601</v>
      </c>
      <c r="G797">
        <v>22952</v>
      </c>
      <c r="H797">
        <v>15302</v>
      </c>
      <c r="I797">
        <v>38855</v>
      </c>
      <c r="J797">
        <v>1.55</v>
      </c>
      <c r="K797">
        <v>3013</v>
      </c>
      <c r="L797">
        <v>13.6</v>
      </c>
      <c r="M797">
        <v>295</v>
      </c>
      <c r="N797">
        <v>1.5269999999999999</v>
      </c>
      <c r="O797">
        <v>0.219</v>
      </c>
      <c r="P797">
        <v>22947</v>
      </c>
      <c r="Q797">
        <v>65.5</v>
      </c>
      <c r="R797">
        <v>16.5</v>
      </c>
      <c r="S797">
        <v>2984</v>
      </c>
      <c r="T797">
        <v>67.8</v>
      </c>
      <c r="U797">
        <v>52.15</v>
      </c>
      <c r="V797">
        <v>0</v>
      </c>
    </row>
    <row r="798" spans="1:22">
      <c r="A798" t="s">
        <v>48</v>
      </c>
      <c r="B798" t="s">
        <v>29</v>
      </c>
      <c r="C798">
        <v>2019</v>
      </c>
      <c r="D798" t="s">
        <v>26</v>
      </c>
      <c r="E798" t="s">
        <v>25</v>
      </c>
      <c r="F798">
        <v>6792</v>
      </c>
      <c r="G798">
        <v>129248</v>
      </c>
      <c r="H798">
        <v>17625</v>
      </c>
      <c r="I798">
        <v>153665</v>
      </c>
      <c r="J798">
        <v>4.42</v>
      </c>
      <c r="K798">
        <v>3013</v>
      </c>
      <c r="L798">
        <v>13.6</v>
      </c>
      <c r="M798">
        <v>295</v>
      </c>
      <c r="N798">
        <v>1.5269999999999999</v>
      </c>
      <c r="O798">
        <v>0.219</v>
      </c>
      <c r="P798">
        <v>22947</v>
      </c>
      <c r="Q798">
        <v>65.5</v>
      </c>
      <c r="R798">
        <v>16.5</v>
      </c>
      <c r="S798">
        <v>2984</v>
      </c>
      <c r="T798">
        <v>67.8</v>
      </c>
      <c r="U798">
        <v>48.07</v>
      </c>
      <c r="V798">
        <v>0</v>
      </c>
    </row>
    <row r="799" spans="1:22">
      <c r="A799" t="s">
        <v>48</v>
      </c>
      <c r="B799" t="s">
        <v>29</v>
      </c>
      <c r="C799">
        <v>2019</v>
      </c>
      <c r="D799" t="s">
        <v>27</v>
      </c>
      <c r="E799" t="s">
        <v>25</v>
      </c>
      <c r="F799">
        <v>4272</v>
      </c>
      <c r="G799">
        <v>57398</v>
      </c>
      <c r="H799">
        <v>4991</v>
      </c>
      <c r="I799">
        <v>66661</v>
      </c>
      <c r="J799">
        <v>6.41</v>
      </c>
      <c r="K799">
        <v>3013</v>
      </c>
      <c r="L799">
        <v>13.6</v>
      </c>
      <c r="M799">
        <v>295</v>
      </c>
      <c r="N799">
        <v>1.5269999999999999</v>
      </c>
      <c r="O799">
        <v>0.219</v>
      </c>
      <c r="P799">
        <v>22947</v>
      </c>
      <c r="Q799">
        <v>65.5</v>
      </c>
      <c r="R799">
        <v>16.5</v>
      </c>
      <c r="S799">
        <v>2984</v>
      </c>
      <c r="T799">
        <v>67.8</v>
      </c>
      <c r="U799">
        <v>55.12</v>
      </c>
      <c r="V799">
        <v>0</v>
      </c>
    </row>
    <row r="800" spans="1:22">
      <c r="A800" t="s">
        <v>48</v>
      </c>
      <c r="B800" t="s">
        <v>29</v>
      </c>
      <c r="C800">
        <v>2020</v>
      </c>
      <c r="D800" t="s">
        <v>24</v>
      </c>
      <c r="E800" t="s">
        <v>25</v>
      </c>
      <c r="F800">
        <v>953</v>
      </c>
      <c r="G800">
        <v>15551</v>
      </c>
      <c r="H800">
        <v>10368</v>
      </c>
      <c r="I800">
        <v>26872</v>
      </c>
      <c r="J800">
        <v>3.55</v>
      </c>
      <c r="K800">
        <v>3578</v>
      </c>
      <c r="L800">
        <v>17.5</v>
      </c>
      <c r="M800">
        <v>340</v>
      </c>
      <c r="N800">
        <v>1.64</v>
      </c>
      <c r="O800">
        <v>0.222</v>
      </c>
      <c r="P800">
        <v>23176</v>
      </c>
      <c r="Q800">
        <v>65.8</v>
      </c>
      <c r="R800">
        <v>15.8</v>
      </c>
      <c r="S800">
        <v>3333</v>
      </c>
      <c r="T800">
        <v>69.7</v>
      </c>
      <c r="U800">
        <v>58.57</v>
      </c>
      <c r="V800">
        <v>0</v>
      </c>
    </row>
    <row r="801" spans="1:22">
      <c r="A801" t="s">
        <v>48</v>
      </c>
      <c r="B801" t="s">
        <v>29</v>
      </c>
      <c r="C801">
        <v>2020</v>
      </c>
      <c r="D801" t="s">
        <v>26</v>
      </c>
      <c r="E801" t="s">
        <v>25</v>
      </c>
      <c r="F801">
        <v>10643</v>
      </c>
      <c r="G801">
        <v>83093</v>
      </c>
      <c r="H801">
        <v>11331</v>
      </c>
      <c r="I801">
        <v>105067</v>
      </c>
      <c r="J801">
        <v>10.130000000000001</v>
      </c>
      <c r="K801">
        <v>3578</v>
      </c>
      <c r="L801">
        <v>17.5</v>
      </c>
      <c r="M801">
        <v>340</v>
      </c>
      <c r="N801">
        <v>1.64</v>
      </c>
      <c r="O801">
        <v>0.222</v>
      </c>
      <c r="P801">
        <v>23176</v>
      </c>
      <c r="Q801">
        <v>65.8</v>
      </c>
      <c r="R801">
        <v>15.8</v>
      </c>
      <c r="S801">
        <v>3333</v>
      </c>
      <c r="T801">
        <v>69.7</v>
      </c>
      <c r="U801">
        <v>56.7</v>
      </c>
      <c r="V801">
        <v>0</v>
      </c>
    </row>
    <row r="802" spans="1:22">
      <c r="A802" t="s">
        <v>48</v>
      </c>
      <c r="B802" t="s">
        <v>29</v>
      </c>
      <c r="C802">
        <v>2020</v>
      </c>
      <c r="D802" t="s">
        <v>27</v>
      </c>
      <c r="E802" t="s">
        <v>25</v>
      </c>
      <c r="F802">
        <v>6419</v>
      </c>
      <c r="G802">
        <v>34299</v>
      </c>
      <c r="H802">
        <v>2982</v>
      </c>
      <c r="I802">
        <v>43700</v>
      </c>
      <c r="J802">
        <v>14.69</v>
      </c>
      <c r="K802">
        <v>3578</v>
      </c>
      <c r="L802">
        <v>17.5</v>
      </c>
      <c r="M802">
        <v>340</v>
      </c>
      <c r="N802">
        <v>1.64</v>
      </c>
      <c r="O802">
        <v>0.222</v>
      </c>
      <c r="P802">
        <v>23176</v>
      </c>
      <c r="Q802">
        <v>65.8</v>
      </c>
      <c r="R802">
        <v>15.8</v>
      </c>
      <c r="S802">
        <v>3333</v>
      </c>
      <c r="T802">
        <v>69.7</v>
      </c>
      <c r="U802">
        <v>50.26</v>
      </c>
      <c r="V802">
        <v>0</v>
      </c>
    </row>
    <row r="803" spans="1:22">
      <c r="A803" t="s">
        <v>48</v>
      </c>
      <c r="B803" t="s">
        <v>29</v>
      </c>
      <c r="C803">
        <v>2021</v>
      </c>
      <c r="D803" t="s">
        <v>24</v>
      </c>
      <c r="E803" t="s">
        <v>25</v>
      </c>
      <c r="F803">
        <v>1517</v>
      </c>
      <c r="G803">
        <v>16851</v>
      </c>
      <c r="H803">
        <v>11234</v>
      </c>
      <c r="I803">
        <v>29602</v>
      </c>
      <c r="J803">
        <v>5.12</v>
      </c>
      <c r="K803">
        <v>5374</v>
      </c>
      <c r="L803">
        <v>18.399999999999999</v>
      </c>
      <c r="M803">
        <v>373</v>
      </c>
      <c r="N803">
        <v>1.8129999999999999</v>
      </c>
      <c r="O803">
        <v>0.224</v>
      </c>
      <c r="P803">
        <v>23680</v>
      </c>
      <c r="Q803">
        <v>66.900000000000006</v>
      </c>
      <c r="R803">
        <v>15.4</v>
      </c>
      <c r="S803">
        <v>3685</v>
      </c>
      <c r="T803">
        <v>72.599999999999994</v>
      </c>
      <c r="U803">
        <v>59.18</v>
      </c>
      <c r="V803">
        <v>0</v>
      </c>
    </row>
    <row r="804" spans="1:22">
      <c r="A804" t="s">
        <v>48</v>
      </c>
      <c r="B804" t="s">
        <v>29</v>
      </c>
      <c r="C804">
        <v>2021</v>
      </c>
      <c r="D804" t="s">
        <v>26</v>
      </c>
      <c r="E804" t="s">
        <v>25</v>
      </c>
      <c r="F804">
        <v>17313</v>
      </c>
      <c r="G804">
        <v>88830</v>
      </c>
      <c r="H804">
        <v>12113</v>
      </c>
      <c r="I804">
        <v>118256</v>
      </c>
      <c r="J804">
        <v>14.64</v>
      </c>
      <c r="K804">
        <v>5374</v>
      </c>
      <c r="L804">
        <v>18.399999999999999</v>
      </c>
      <c r="M804">
        <v>373</v>
      </c>
      <c r="N804">
        <v>1.8129999999999999</v>
      </c>
      <c r="O804">
        <v>0.224</v>
      </c>
      <c r="P804">
        <v>23680</v>
      </c>
      <c r="Q804">
        <v>66.900000000000006</v>
      </c>
      <c r="R804">
        <v>15.4</v>
      </c>
      <c r="S804">
        <v>3685</v>
      </c>
      <c r="T804">
        <v>72.599999999999994</v>
      </c>
      <c r="U804">
        <v>62.67</v>
      </c>
      <c r="V804">
        <v>0</v>
      </c>
    </row>
    <row r="805" spans="1:22">
      <c r="A805" t="s">
        <v>48</v>
      </c>
      <c r="B805" t="s">
        <v>29</v>
      </c>
      <c r="C805">
        <v>2021</v>
      </c>
      <c r="D805" t="s">
        <v>27</v>
      </c>
      <c r="E805" t="s">
        <v>25</v>
      </c>
      <c r="F805">
        <v>10419</v>
      </c>
      <c r="G805">
        <v>35568</v>
      </c>
      <c r="H805">
        <v>3093</v>
      </c>
      <c r="I805">
        <v>49080</v>
      </c>
      <c r="J805">
        <v>21.23</v>
      </c>
      <c r="K805">
        <v>5374</v>
      </c>
      <c r="L805">
        <v>18.399999999999999</v>
      </c>
      <c r="M805">
        <v>373</v>
      </c>
      <c r="N805">
        <v>1.8129999999999999</v>
      </c>
      <c r="O805">
        <v>0.224</v>
      </c>
      <c r="P805">
        <v>23680</v>
      </c>
      <c r="Q805">
        <v>66.900000000000006</v>
      </c>
      <c r="R805">
        <v>15.4</v>
      </c>
      <c r="S805">
        <v>3685</v>
      </c>
      <c r="T805">
        <v>72.599999999999994</v>
      </c>
      <c r="U805">
        <v>62.32</v>
      </c>
      <c r="V805">
        <v>0</v>
      </c>
    </row>
    <row r="806" spans="1:22">
      <c r="A806" t="s">
        <v>48</v>
      </c>
      <c r="B806" t="s">
        <v>29</v>
      </c>
      <c r="C806">
        <v>2022</v>
      </c>
      <c r="D806" t="s">
        <v>24</v>
      </c>
      <c r="E806" t="s">
        <v>25</v>
      </c>
      <c r="F806">
        <v>1663</v>
      </c>
      <c r="G806">
        <v>14831</v>
      </c>
      <c r="H806">
        <v>9888</v>
      </c>
      <c r="I806">
        <v>26382</v>
      </c>
      <c r="J806">
        <v>6.3</v>
      </c>
      <c r="K806">
        <v>6903</v>
      </c>
      <c r="L806">
        <v>21.5</v>
      </c>
      <c r="M806">
        <v>407</v>
      </c>
      <c r="N806">
        <v>1.893</v>
      </c>
      <c r="O806">
        <v>0.23</v>
      </c>
      <c r="P806">
        <v>24734</v>
      </c>
      <c r="Q806">
        <v>66.900000000000006</v>
      </c>
      <c r="R806">
        <v>15.8</v>
      </c>
      <c r="S806">
        <v>4001</v>
      </c>
      <c r="T806">
        <v>76.099999999999994</v>
      </c>
      <c r="U806">
        <v>9.6199999999999992</v>
      </c>
      <c r="V806">
        <v>0</v>
      </c>
    </row>
    <row r="807" spans="1:22">
      <c r="A807" t="s">
        <v>48</v>
      </c>
      <c r="B807" t="s">
        <v>29</v>
      </c>
      <c r="C807">
        <v>2022</v>
      </c>
      <c r="D807" t="s">
        <v>26</v>
      </c>
      <c r="E807" t="s">
        <v>25</v>
      </c>
      <c r="F807">
        <v>18855</v>
      </c>
      <c r="G807">
        <v>75537</v>
      </c>
      <c r="H807">
        <v>10301</v>
      </c>
      <c r="I807">
        <v>104693</v>
      </c>
      <c r="J807">
        <v>18.010000000000002</v>
      </c>
      <c r="K807">
        <v>6903</v>
      </c>
      <c r="L807">
        <v>21.5</v>
      </c>
      <c r="M807">
        <v>407</v>
      </c>
      <c r="N807">
        <v>1.893</v>
      </c>
      <c r="O807">
        <v>0.23</v>
      </c>
      <c r="P807">
        <v>24734</v>
      </c>
      <c r="Q807">
        <v>66.900000000000006</v>
      </c>
      <c r="R807">
        <v>15.8</v>
      </c>
      <c r="S807">
        <v>4001</v>
      </c>
      <c r="T807">
        <v>76.099999999999994</v>
      </c>
      <c r="U807">
        <v>8.91</v>
      </c>
      <c r="V807">
        <v>0</v>
      </c>
    </row>
    <row r="808" spans="1:22">
      <c r="A808" t="s">
        <v>48</v>
      </c>
      <c r="B808" t="s">
        <v>29</v>
      </c>
      <c r="C808">
        <v>2022</v>
      </c>
      <c r="D808" t="s">
        <v>27</v>
      </c>
      <c r="E808" t="s">
        <v>25</v>
      </c>
      <c r="F808">
        <v>11655</v>
      </c>
      <c r="G808">
        <v>30336</v>
      </c>
      <c r="H808">
        <v>2638</v>
      </c>
      <c r="I808">
        <v>44629</v>
      </c>
      <c r="J808">
        <v>26.12</v>
      </c>
      <c r="K808">
        <v>6903</v>
      </c>
      <c r="L808">
        <v>21.5</v>
      </c>
      <c r="M808">
        <v>407</v>
      </c>
      <c r="N808">
        <v>1.893</v>
      </c>
      <c r="O808">
        <v>0.23</v>
      </c>
      <c r="P808">
        <v>24734</v>
      </c>
      <c r="Q808">
        <v>66.900000000000006</v>
      </c>
      <c r="R808">
        <v>15.8</v>
      </c>
      <c r="S808">
        <v>4001</v>
      </c>
      <c r="T808">
        <v>76.099999999999994</v>
      </c>
      <c r="U808">
        <v>11.86</v>
      </c>
      <c r="V808">
        <v>0</v>
      </c>
    </row>
    <row r="809" spans="1:22">
      <c r="A809" t="s">
        <v>48</v>
      </c>
      <c r="B809" t="s">
        <v>29</v>
      </c>
      <c r="C809">
        <v>2023</v>
      </c>
      <c r="D809" t="s">
        <v>24</v>
      </c>
      <c r="E809" t="s">
        <v>25</v>
      </c>
      <c r="F809">
        <v>2234</v>
      </c>
      <c r="G809">
        <v>17279</v>
      </c>
      <c r="H809">
        <v>11519</v>
      </c>
      <c r="I809">
        <v>31032</v>
      </c>
      <c r="J809">
        <v>7.2</v>
      </c>
      <c r="K809">
        <v>10197</v>
      </c>
      <c r="L809">
        <v>21.9</v>
      </c>
      <c r="M809">
        <v>441</v>
      </c>
      <c r="N809">
        <v>1.903</v>
      </c>
      <c r="O809">
        <v>0.23300000000000001</v>
      </c>
      <c r="P809">
        <v>26212</v>
      </c>
      <c r="Q809">
        <v>67.099999999999994</v>
      </c>
      <c r="R809">
        <v>15.7</v>
      </c>
      <c r="S809">
        <v>4041</v>
      </c>
      <c r="T809">
        <v>77.8</v>
      </c>
      <c r="U809">
        <v>34.340000000000003</v>
      </c>
      <c r="V809">
        <v>0</v>
      </c>
    </row>
    <row r="810" spans="1:22">
      <c r="A810" t="s">
        <v>48</v>
      </c>
      <c r="B810" t="s">
        <v>29</v>
      </c>
      <c r="C810">
        <v>2023</v>
      </c>
      <c r="D810" t="s">
        <v>26</v>
      </c>
      <c r="E810" t="s">
        <v>25</v>
      </c>
      <c r="F810">
        <v>25210</v>
      </c>
      <c r="G810">
        <v>85664</v>
      </c>
      <c r="H810">
        <v>11682</v>
      </c>
      <c r="I810">
        <v>122556</v>
      </c>
      <c r="J810">
        <v>20.57</v>
      </c>
      <c r="K810">
        <v>10197</v>
      </c>
      <c r="L810">
        <v>21.9</v>
      </c>
      <c r="M810">
        <v>441</v>
      </c>
      <c r="N810">
        <v>1.903</v>
      </c>
      <c r="O810">
        <v>0.23300000000000001</v>
      </c>
      <c r="P810">
        <v>26212</v>
      </c>
      <c r="Q810">
        <v>67.099999999999994</v>
      </c>
      <c r="R810">
        <v>15.7</v>
      </c>
      <c r="S810">
        <v>4041</v>
      </c>
      <c r="T810">
        <v>77.8</v>
      </c>
      <c r="U810">
        <v>33.700000000000003</v>
      </c>
      <c r="V810">
        <v>0</v>
      </c>
    </row>
    <row r="811" spans="1:22">
      <c r="A811" t="s">
        <v>48</v>
      </c>
      <c r="B811" t="s">
        <v>29</v>
      </c>
      <c r="C811">
        <v>2023</v>
      </c>
      <c r="D811" t="s">
        <v>27</v>
      </c>
      <c r="E811" t="s">
        <v>25</v>
      </c>
      <c r="F811">
        <v>15526</v>
      </c>
      <c r="G811">
        <v>33606</v>
      </c>
      <c r="H811">
        <v>2922</v>
      </c>
      <c r="I811">
        <v>52054</v>
      </c>
      <c r="J811">
        <v>29.83</v>
      </c>
      <c r="K811">
        <v>10197</v>
      </c>
      <c r="L811">
        <v>21.9</v>
      </c>
      <c r="M811">
        <v>441</v>
      </c>
      <c r="N811">
        <v>1.903</v>
      </c>
      <c r="O811">
        <v>0.23300000000000001</v>
      </c>
      <c r="P811">
        <v>26212</v>
      </c>
      <c r="Q811">
        <v>67.099999999999994</v>
      </c>
      <c r="R811">
        <v>15.7</v>
      </c>
      <c r="S811">
        <v>4041</v>
      </c>
      <c r="T811">
        <v>77.8</v>
      </c>
      <c r="U811">
        <v>33.21</v>
      </c>
      <c r="V811">
        <v>0</v>
      </c>
    </row>
    <row r="812" spans="1:22">
      <c r="A812" t="s">
        <v>48</v>
      </c>
      <c r="B812" t="s">
        <v>29</v>
      </c>
      <c r="C812">
        <v>2024</v>
      </c>
      <c r="D812" t="s">
        <v>24</v>
      </c>
      <c r="E812" t="s">
        <v>25</v>
      </c>
      <c r="F812">
        <v>2794</v>
      </c>
      <c r="G812">
        <v>18281</v>
      </c>
      <c r="H812">
        <v>12188</v>
      </c>
      <c r="I812">
        <v>33263</v>
      </c>
      <c r="J812">
        <v>8.4</v>
      </c>
      <c r="K812">
        <v>13503</v>
      </c>
      <c r="L812">
        <v>25.2</v>
      </c>
      <c r="M812">
        <v>455</v>
      </c>
      <c r="N812">
        <v>1.83</v>
      </c>
      <c r="O812">
        <v>0.23499999999999999</v>
      </c>
      <c r="P812">
        <v>27719</v>
      </c>
      <c r="Q812">
        <v>67.599999999999994</v>
      </c>
      <c r="R812">
        <v>14.9</v>
      </c>
      <c r="S812">
        <v>4012</v>
      </c>
      <c r="T812">
        <v>81.7</v>
      </c>
      <c r="U812">
        <v>25.07</v>
      </c>
      <c r="V812">
        <v>0</v>
      </c>
    </row>
    <row r="813" spans="1:22">
      <c r="A813" t="s">
        <v>48</v>
      </c>
      <c r="B813" t="s">
        <v>29</v>
      </c>
      <c r="C813">
        <v>2024</v>
      </c>
      <c r="D813" t="s">
        <v>26</v>
      </c>
      <c r="E813" t="s">
        <v>25</v>
      </c>
      <c r="F813">
        <v>31173</v>
      </c>
      <c r="G813">
        <v>86870</v>
      </c>
      <c r="H813">
        <v>11846</v>
      </c>
      <c r="I813">
        <v>129889</v>
      </c>
      <c r="J813">
        <v>24</v>
      </c>
      <c r="K813">
        <v>13503</v>
      </c>
      <c r="L813">
        <v>25.2</v>
      </c>
      <c r="M813">
        <v>455</v>
      </c>
      <c r="N813">
        <v>1.83</v>
      </c>
      <c r="O813">
        <v>0.23499999999999999</v>
      </c>
      <c r="P813">
        <v>27719</v>
      </c>
      <c r="Q813">
        <v>67.599999999999994</v>
      </c>
      <c r="R813">
        <v>14.9</v>
      </c>
      <c r="S813">
        <v>4012</v>
      </c>
      <c r="T813">
        <v>81.7</v>
      </c>
      <c r="U813">
        <v>23.65</v>
      </c>
      <c r="V813">
        <v>0</v>
      </c>
    </row>
    <row r="814" spans="1:22">
      <c r="A814" t="s">
        <v>48</v>
      </c>
      <c r="B814" t="s">
        <v>29</v>
      </c>
      <c r="C814">
        <v>2024</v>
      </c>
      <c r="D814" t="s">
        <v>27</v>
      </c>
      <c r="E814" t="s">
        <v>25</v>
      </c>
      <c r="F814">
        <v>18839</v>
      </c>
      <c r="G814">
        <v>32473</v>
      </c>
      <c r="H814">
        <v>2824</v>
      </c>
      <c r="I814">
        <v>54136</v>
      </c>
      <c r="J814">
        <v>34.799999999999997</v>
      </c>
      <c r="K814">
        <v>13503</v>
      </c>
      <c r="L814">
        <v>25.2</v>
      </c>
      <c r="M814">
        <v>455</v>
      </c>
      <c r="N814">
        <v>1.83</v>
      </c>
      <c r="O814">
        <v>0.23499999999999999</v>
      </c>
      <c r="P814">
        <v>27719</v>
      </c>
      <c r="Q814">
        <v>67.599999999999994</v>
      </c>
      <c r="R814">
        <v>14.9</v>
      </c>
      <c r="S814">
        <v>4012</v>
      </c>
      <c r="T814">
        <v>81.7</v>
      </c>
      <c r="U814">
        <v>21.34</v>
      </c>
      <c r="V814">
        <v>0</v>
      </c>
    </row>
    <row r="815" spans="1:22">
      <c r="A815" t="s">
        <v>48</v>
      </c>
      <c r="B815" t="s">
        <v>29</v>
      </c>
      <c r="C815">
        <v>2025</v>
      </c>
      <c r="D815" t="s">
        <v>24</v>
      </c>
      <c r="E815" t="s">
        <v>25</v>
      </c>
      <c r="F815">
        <v>3052</v>
      </c>
      <c r="G815">
        <v>18297</v>
      </c>
      <c r="H815">
        <v>12198</v>
      </c>
      <c r="I815">
        <v>33547</v>
      </c>
      <c r="J815">
        <v>9.1</v>
      </c>
      <c r="K815">
        <v>17905</v>
      </c>
      <c r="L815">
        <v>25.3</v>
      </c>
      <c r="M815">
        <v>480</v>
      </c>
      <c r="N815">
        <v>1.71</v>
      </c>
      <c r="O815">
        <v>0.23300000000000001</v>
      </c>
      <c r="P815">
        <v>28316</v>
      </c>
      <c r="Q815">
        <v>68</v>
      </c>
      <c r="R815">
        <v>14</v>
      </c>
      <c r="S815">
        <v>3961</v>
      </c>
      <c r="T815">
        <v>85.3</v>
      </c>
      <c r="U815">
        <v>9.23</v>
      </c>
      <c r="V815">
        <v>0</v>
      </c>
    </row>
    <row r="816" spans="1:22">
      <c r="A816" t="s">
        <v>48</v>
      </c>
      <c r="B816" t="s">
        <v>29</v>
      </c>
      <c r="C816">
        <v>2025</v>
      </c>
      <c r="D816" t="s">
        <v>26</v>
      </c>
      <c r="E816" t="s">
        <v>25</v>
      </c>
      <c r="F816">
        <v>34942</v>
      </c>
      <c r="G816">
        <v>87563</v>
      </c>
      <c r="H816">
        <v>11940</v>
      </c>
      <c r="I816">
        <v>134445</v>
      </c>
      <c r="J816">
        <v>25.99</v>
      </c>
      <c r="K816">
        <v>17905</v>
      </c>
      <c r="L816">
        <v>25.3</v>
      </c>
      <c r="M816">
        <v>480</v>
      </c>
      <c r="N816">
        <v>1.71</v>
      </c>
      <c r="O816">
        <v>0.23300000000000001</v>
      </c>
      <c r="P816">
        <v>28316</v>
      </c>
      <c r="Q816">
        <v>68</v>
      </c>
      <c r="R816">
        <v>14</v>
      </c>
      <c r="S816">
        <v>3961</v>
      </c>
      <c r="T816">
        <v>85.3</v>
      </c>
      <c r="U816">
        <v>12.09</v>
      </c>
      <c r="V816">
        <v>0</v>
      </c>
    </row>
    <row r="817" spans="1:22">
      <c r="A817" t="s">
        <v>48</v>
      </c>
      <c r="B817" t="s">
        <v>29</v>
      </c>
      <c r="C817">
        <v>2025</v>
      </c>
      <c r="D817" t="s">
        <v>27</v>
      </c>
      <c r="E817" t="s">
        <v>25</v>
      </c>
      <c r="F817">
        <v>21237</v>
      </c>
      <c r="G817">
        <v>32307</v>
      </c>
      <c r="H817">
        <v>2809</v>
      </c>
      <c r="I817">
        <v>56353</v>
      </c>
      <c r="J817">
        <v>37.69</v>
      </c>
      <c r="K817">
        <v>17905</v>
      </c>
      <c r="L817">
        <v>25.3</v>
      </c>
      <c r="M817">
        <v>480</v>
      </c>
      <c r="N817">
        <v>1.71</v>
      </c>
      <c r="O817">
        <v>0.23300000000000001</v>
      </c>
      <c r="P817">
        <v>28316</v>
      </c>
      <c r="Q817">
        <v>68</v>
      </c>
      <c r="R817">
        <v>14</v>
      </c>
      <c r="S817">
        <v>3961</v>
      </c>
      <c r="T817">
        <v>85.3</v>
      </c>
      <c r="U817">
        <v>12.73</v>
      </c>
      <c r="V817">
        <v>0</v>
      </c>
    </row>
    <row r="818" spans="1:22">
      <c r="A818" t="s">
        <v>49</v>
      </c>
      <c r="B818" t="s">
        <v>37</v>
      </c>
      <c r="C818">
        <v>2010</v>
      </c>
      <c r="D818" t="s">
        <v>24</v>
      </c>
      <c r="E818" t="s">
        <v>25</v>
      </c>
      <c r="F818">
        <v>8</v>
      </c>
      <c r="G818">
        <v>132527</v>
      </c>
      <c r="H818">
        <v>88351</v>
      </c>
      <c r="I818">
        <v>220886</v>
      </c>
      <c r="J818">
        <v>0</v>
      </c>
      <c r="K818">
        <v>94</v>
      </c>
      <c r="L818">
        <v>4.7</v>
      </c>
      <c r="M818">
        <v>122</v>
      </c>
      <c r="N818">
        <v>1.4</v>
      </c>
      <c r="O818">
        <v>7.8E-2</v>
      </c>
      <c r="P818">
        <v>22535</v>
      </c>
      <c r="Q818">
        <v>82.4</v>
      </c>
      <c r="R818">
        <v>99.3</v>
      </c>
      <c r="S818">
        <v>0</v>
      </c>
      <c r="T818">
        <v>41.8</v>
      </c>
      <c r="U818">
        <v>0</v>
      </c>
      <c r="V818">
        <v>0</v>
      </c>
    </row>
    <row r="819" spans="1:22">
      <c r="A819" t="s">
        <v>49</v>
      </c>
      <c r="B819" t="s">
        <v>37</v>
      </c>
      <c r="C819">
        <v>2010</v>
      </c>
      <c r="D819" t="s">
        <v>26</v>
      </c>
      <c r="E819" t="s">
        <v>25</v>
      </c>
      <c r="F819">
        <v>88</v>
      </c>
      <c r="G819">
        <v>776204</v>
      </c>
      <c r="H819">
        <v>105846</v>
      </c>
      <c r="I819">
        <v>882138</v>
      </c>
      <c r="J819">
        <v>0.01</v>
      </c>
      <c r="K819">
        <v>94</v>
      </c>
      <c r="L819">
        <v>4.7</v>
      </c>
      <c r="M819">
        <v>122</v>
      </c>
      <c r="N819">
        <v>1.4</v>
      </c>
      <c r="O819">
        <v>7.8E-2</v>
      </c>
      <c r="P819">
        <v>22535</v>
      </c>
      <c r="Q819">
        <v>82.4</v>
      </c>
      <c r="R819">
        <v>99.3</v>
      </c>
      <c r="S819">
        <v>0</v>
      </c>
      <c r="T819">
        <v>41.8</v>
      </c>
      <c r="U819">
        <v>0</v>
      </c>
      <c r="V819">
        <v>0</v>
      </c>
    </row>
    <row r="820" spans="1:22">
      <c r="A820" t="s">
        <v>49</v>
      </c>
      <c r="B820" t="s">
        <v>37</v>
      </c>
      <c r="C820">
        <v>2010</v>
      </c>
      <c r="D820" t="s">
        <v>27</v>
      </c>
      <c r="E820" t="s">
        <v>25</v>
      </c>
      <c r="F820">
        <v>53</v>
      </c>
      <c r="G820">
        <v>338527</v>
      </c>
      <c r="H820">
        <v>29437</v>
      </c>
      <c r="I820">
        <v>368017</v>
      </c>
      <c r="J820">
        <v>0.01</v>
      </c>
      <c r="K820">
        <v>94</v>
      </c>
      <c r="L820">
        <v>4.7</v>
      </c>
      <c r="M820">
        <v>122</v>
      </c>
      <c r="N820">
        <v>1.4</v>
      </c>
      <c r="O820">
        <v>7.8E-2</v>
      </c>
      <c r="P820">
        <v>22535</v>
      </c>
      <c r="Q820">
        <v>82.4</v>
      </c>
      <c r="R820">
        <v>99.3</v>
      </c>
      <c r="S820">
        <v>0</v>
      </c>
      <c r="T820">
        <v>41.8</v>
      </c>
      <c r="U820">
        <v>0</v>
      </c>
      <c r="V820">
        <v>0</v>
      </c>
    </row>
    <row r="821" spans="1:22">
      <c r="A821" t="s">
        <v>49</v>
      </c>
      <c r="B821" t="s">
        <v>37</v>
      </c>
      <c r="C821">
        <v>2011</v>
      </c>
      <c r="D821" t="s">
        <v>24</v>
      </c>
      <c r="E821" t="s">
        <v>25</v>
      </c>
      <c r="F821">
        <v>16</v>
      </c>
      <c r="G821">
        <v>135049</v>
      </c>
      <c r="H821">
        <v>90033</v>
      </c>
      <c r="I821">
        <v>225098</v>
      </c>
      <c r="J821">
        <v>0.01</v>
      </c>
      <c r="K821">
        <v>226</v>
      </c>
      <c r="L821">
        <v>7.8</v>
      </c>
      <c r="M821">
        <v>127</v>
      </c>
      <c r="N821">
        <v>1.347</v>
      </c>
      <c r="O821">
        <v>8.4000000000000005E-2</v>
      </c>
      <c r="P821">
        <v>22707</v>
      </c>
      <c r="Q821">
        <v>82</v>
      </c>
      <c r="R821">
        <v>98.5</v>
      </c>
      <c r="S821">
        <v>1253</v>
      </c>
      <c r="T821">
        <v>44.6</v>
      </c>
      <c r="U821">
        <v>100</v>
      </c>
      <c r="V821">
        <v>0</v>
      </c>
    </row>
    <row r="822" spans="1:22">
      <c r="A822" t="s">
        <v>49</v>
      </c>
      <c r="B822" t="s">
        <v>37</v>
      </c>
      <c r="C822">
        <v>2011</v>
      </c>
      <c r="D822" t="s">
        <v>26</v>
      </c>
      <c r="E822" t="s">
        <v>25</v>
      </c>
      <c r="F822">
        <v>180</v>
      </c>
      <c r="G822">
        <v>793239</v>
      </c>
      <c r="H822">
        <v>108169</v>
      </c>
      <c r="I822">
        <v>901588</v>
      </c>
      <c r="J822">
        <v>0.02</v>
      </c>
      <c r="K822">
        <v>226</v>
      </c>
      <c r="L822">
        <v>7.8</v>
      </c>
      <c r="M822">
        <v>127</v>
      </c>
      <c r="N822">
        <v>1.347</v>
      </c>
      <c r="O822">
        <v>8.4000000000000005E-2</v>
      </c>
      <c r="P822">
        <v>22707</v>
      </c>
      <c r="Q822">
        <v>82</v>
      </c>
      <c r="R822">
        <v>98.5</v>
      </c>
      <c r="S822">
        <v>1253</v>
      </c>
      <c r="T822">
        <v>44.6</v>
      </c>
      <c r="U822">
        <v>104.55</v>
      </c>
      <c r="V822">
        <v>0</v>
      </c>
    </row>
    <row r="823" spans="1:22">
      <c r="A823" t="s">
        <v>49</v>
      </c>
      <c r="B823" t="s">
        <v>37</v>
      </c>
      <c r="C823">
        <v>2011</v>
      </c>
      <c r="D823" t="s">
        <v>27</v>
      </c>
      <c r="E823" t="s">
        <v>25</v>
      </c>
      <c r="F823">
        <v>110</v>
      </c>
      <c r="G823">
        <v>347858</v>
      </c>
      <c r="H823">
        <v>30249</v>
      </c>
      <c r="I823">
        <v>378217</v>
      </c>
      <c r="J823">
        <v>0.03</v>
      </c>
      <c r="K823">
        <v>226</v>
      </c>
      <c r="L823">
        <v>7.8</v>
      </c>
      <c r="M823">
        <v>127</v>
      </c>
      <c r="N823">
        <v>1.347</v>
      </c>
      <c r="O823">
        <v>8.4000000000000005E-2</v>
      </c>
      <c r="P823">
        <v>22707</v>
      </c>
      <c r="Q823">
        <v>82</v>
      </c>
      <c r="R823">
        <v>98.5</v>
      </c>
      <c r="S823">
        <v>1253</v>
      </c>
      <c r="T823">
        <v>44.6</v>
      </c>
      <c r="U823">
        <v>107.55</v>
      </c>
      <c r="V823">
        <v>0</v>
      </c>
    </row>
    <row r="824" spans="1:22">
      <c r="A824" t="s">
        <v>49</v>
      </c>
      <c r="B824" t="s">
        <v>37</v>
      </c>
      <c r="C824">
        <v>2012</v>
      </c>
      <c r="D824" t="s">
        <v>24</v>
      </c>
      <c r="E824" t="s">
        <v>25</v>
      </c>
      <c r="F824">
        <v>25</v>
      </c>
      <c r="G824">
        <v>141188</v>
      </c>
      <c r="H824">
        <v>94126</v>
      </c>
      <c r="I824">
        <v>235339</v>
      </c>
      <c r="J824">
        <v>0.01</v>
      </c>
      <c r="K824">
        <v>362</v>
      </c>
      <c r="L824">
        <v>11.6</v>
      </c>
      <c r="M824">
        <v>127</v>
      </c>
      <c r="N824">
        <v>1.3029999999999999</v>
      </c>
      <c r="O824">
        <v>8.8999999999999996E-2</v>
      </c>
      <c r="P824">
        <v>24299</v>
      </c>
      <c r="Q824">
        <v>81.7</v>
      </c>
      <c r="R824">
        <v>99.2</v>
      </c>
      <c r="S824">
        <v>2566</v>
      </c>
      <c r="T824">
        <v>46.1</v>
      </c>
      <c r="U824">
        <v>76.78</v>
      </c>
      <c r="V824">
        <v>0</v>
      </c>
    </row>
    <row r="825" spans="1:22">
      <c r="A825" t="s">
        <v>49</v>
      </c>
      <c r="B825" t="s">
        <v>37</v>
      </c>
      <c r="C825">
        <v>2012</v>
      </c>
      <c r="D825" t="s">
        <v>26</v>
      </c>
      <c r="E825" t="s">
        <v>25</v>
      </c>
      <c r="F825">
        <v>276</v>
      </c>
      <c r="G825">
        <v>808794</v>
      </c>
      <c r="H825">
        <v>110290</v>
      </c>
      <c r="I825">
        <v>919360</v>
      </c>
      <c r="J825">
        <v>0.03</v>
      </c>
      <c r="K825">
        <v>362</v>
      </c>
      <c r="L825">
        <v>11.6</v>
      </c>
      <c r="M825">
        <v>127</v>
      </c>
      <c r="N825">
        <v>1.3029999999999999</v>
      </c>
      <c r="O825">
        <v>8.8999999999999996E-2</v>
      </c>
      <c r="P825">
        <v>24299</v>
      </c>
      <c r="Q825">
        <v>81.7</v>
      </c>
      <c r="R825">
        <v>99.2</v>
      </c>
      <c r="S825">
        <v>2566</v>
      </c>
      <c r="T825">
        <v>46.1</v>
      </c>
      <c r="U825">
        <v>53.33</v>
      </c>
      <c r="V825">
        <v>0</v>
      </c>
    </row>
    <row r="826" spans="1:22">
      <c r="A826" t="s">
        <v>49</v>
      </c>
      <c r="B826" t="s">
        <v>37</v>
      </c>
      <c r="C826">
        <v>2012</v>
      </c>
      <c r="D826" t="s">
        <v>27</v>
      </c>
      <c r="E826" t="s">
        <v>25</v>
      </c>
      <c r="F826">
        <v>172</v>
      </c>
      <c r="G826">
        <v>362744</v>
      </c>
      <c r="H826">
        <v>31543</v>
      </c>
      <c r="I826">
        <v>394459</v>
      </c>
      <c r="J826">
        <v>0.04</v>
      </c>
      <c r="K826">
        <v>362</v>
      </c>
      <c r="L826">
        <v>11.6</v>
      </c>
      <c r="M826">
        <v>127</v>
      </c>
      <c r="N826">
        <v>1.3029999999999999</v>
      </c>
      <c r="O826">
        <v>8.8999999999999996E-2</v>
      </c>
      <c r="P826">
        <v>24299</v>
      </c>
      <c r="Q826">
        <v>81.7</v>
      </c>
      <c r="R826">
        <v>99.2</v>
      </c>
      <c r="S826">
        <v>2566</v>
      </c>
      <c r="T826">
        <v>46.1</v>
      </c>
      <c r="U826">
        <v>56.36</v>
      </c>
      <c r="V826">
        <v>0</v>
      </c>
    </row>
    <row r="827" spans="1:22">
      <c r="A827" t="s">
        <v>49</v>
      </c>
      <c r="B827" t="s">
        <v>37</v>
      </c>
      <c r="C827">
        <v>2013</v>
      </c>
      <c r="D827" t="s">
        <v>24</v>
      </c>
      <c r="E827" t="s">
        <v>25</v>
      </c>
      <c r="F827">
        <v>95</v>
      </c>
      <c r="G827">
        <v>135405</v>
      </c>
      <c r="H827">
        <v>90270</v>
      </c>
      <c r="I827">
        <v>225770</v>
      </c>
      <c r="J827">
        <v>0.04</v>
      </c>
      <c r="K827">
        <v>522</v>
      </c>
      <c r="L827">
        <v>14.1</v>
      </c>
      <c r="M827">
        <v>147</v>
      </c>
      <c r="N827">
        <v>1.26</v>
      </c>
      <c r="O827">
        <v>9.4E-2</v>
      </c>
      <c r="P827">
        <v>25261</v>
      </c>
      <c r="Q827">
        <v>81.599999999999994</v>
      </c>
      <c r="R827">
        <v>101.7</v>
      </c>
      <c r="S827">
        <v>3736</v>
      </c>
      <c r="T827">
        <v>48.8</v>
      </c>
      <c r="U827">
        <v>128.15</v>
      </c>
      <c r="V827">
        <v>0</v>
      </c>
    </row>
    <row r="828" spans="1:22">
      <c r="A828" t="s">
        <v>49</v>
      </c>
      <c r="B828" t="s">
        <v>37</v>
      </c>
      <c r="C828">
        <v>2013</v>
      </c>
      <c r="D828" t="s">
        <v>26</v>
      </c>
      <c r="E828" t="s">
        <v>25</v>
      </c>
      <c r="F828">
        <v>1054</v>
      </c>
      <c r="G828">
        <v>771844</v>
      </c>
      <c r="H828">
        <v>105252</v>
      </c>
      <c r="I828">
        <v>878150</v>
      </c>
      <c r="J828">
        <v>0.12</v>
      </c>
      <c r="K828">
        <v>522</v>
      </c>
      <c r="L828">
        <v>14.1</v>
      </c>
      <c r="M828">
        <v>147</v>
      </c>
      <c r="N828">
        <v>1.26</v>
      </c>
      <c r="O828">
        <v>9.4E-2</v>
      </c>
      <c r="P828">
        <v>25261</v>
      </c>
      <c r="Q828">
        <v>81.599999999999994</v>
      </c>
      <c r="R828">
        <v>101.7</v>
      </c>
      <c r="S828">
        <v>3736</v>
      </c>
      <c r="T828">
        <v>48.8</v>
      </c>
      <c r="U828">
        <v>281.88</v>
      </c>
      <c r="V828">
        <v>0</v>
      </c>
    </row>
    <row r="829" spans="1:22">
      <c r="A829" t="s">
        <v>49</v>
      </c>
      <c r="B829" t="s">
        <v>37</v>
      </c>
      <c r="C829">
        <v>2013</v>
      </c>
      <c r="D829" t="s">
        <v>27</v>
      </c>
      <c r="E829" t="s">
        <v>25</v>
      </c>
      <c r="F829">
        <v>669</v>
      </c>
      <c r="G829">
        <v>353288</v>
      </c>
      <c r="H829">
        <v>30721</v>
      </c>
      <c r="I829">
        <v>384678</v>
      </c>
      <c r="J829">
        <v>0.17</v>
      </c>
      <c r="K829">
        <v>522</v>
      </c>
      <c r="L829">
        <v>14.1</v>
      </c>
      <c r="M829">
        <v>147</v>
      </c>
      <c r="N829">
        <v>1.26</v>
      </c>
      <c r="O829">
        <v>9.4E-2</v>
      </c>
      <c r="P829">
        <v>25261</v>
      </c>
      <c r="Q829">
        <v>81.599999999999994</v>
      </c>
      <c r="R829">
        <v>101.7</v>
      </c>
      <c r="S829">
        <v>3736</v>
      </c>
      <c r="T829">
        <v>48.8</v>
      </c>
      <c r="U829">
        <v>288.95</v>
      </c>
      <c r="V829">
        <v>0</v>
      </c>
    </row>
    <row r="830" spans="1:22">
      <c r="A830" t="s">
        <v>49</v>
      </c>
      <c r="B830" t="s">
        <v>37</v>
      </c>
      <c r="C830">
        <v>2014</v>
      </c>
      <c r="D830" t="s">
        <v>24</v>
      </c>
      <c r="E830" t="s">
        <v>25</v>
      </c>
      <c r="F830">
        <v>159</v>
      </c>
      <c r="G830">
        <v>150940</v>
      </c>
      <c r="H830">
        <v>100627</v>
      </c>
      <c r="I830">
        <v>251726</v>
      </c>
      <c r="J830">
        <v>0.06</v>
      </c>
      <c r="K830">
        <v>1746</v>
      </c>
      <c r="L830">
        <v>15.5</v>
      </c>
      <c r="M830">
        <v>161</v>
      </c>
      <c r="N830">
        <v>1.2370000000000001</v>
      </c>
      <c r="O830">
        <v>9.7000000000000003E-2</v>
      </c>
      <c r="P830">
        <v>26036</v>
      </c>
      <c r="Q830">
        <v>81.5</v>
      </c>
      <c r="R830">
        <v>102.4</v>
      </c>
      <c r="S830">
        <v>4893</v>
      </c>
      <c r="T830">
        <v>50.9</v>
      </c>
      <c r="U830">
        <v>114.99</v>
      </c>
      <c r="V830">
        <v>0</v>
      </c>
    </row>
    <row r="831" spans="1:22">
      <c r="A831" t="s">
        <v>49</v>
      </c>
      <c r="B831" t="s">
        <v>37</v>
      </c>
      <c r="C831">
        <v>2014</v>
      </c>
      <c r="D831" t="s">
        <v>26</v>
      </c>
      <c r="E831" t="s">
        <v>25</v>
      </c>
      <c r="F831">
        <v>1813</v>
      </c>
      <c r="G831">
        <v>884602</v>
      </c>
      <c r="H831">
        <v>120627</v>
      </c>
      <c r="I831">
        <v>1007042</v>
      </c>
      <c r="J831">
        <v>0.18</v>
      </c>
      <c r="K831">
        <v>1746</v>
      </c>
      <c r="L831">
        <v>15.5</v>
      </c>
      <c r="M831">
        <v>161</v>
      </c>
      <c r="N831">
        <v>1.2370000000000001</v>
      </c>
      <c r="O831">
        <v>9.7000000000000003E-2</v>
      </c>
      <c r="P831">
        <v>26036</v>
      </c>
      <c r="Q831">
        <v>81.5</v>
      </c>
      <c r="R831">
        <v>102.4</v>
      </c>
      <c r="S831">
        <v>4893</v>
      </c>
      <c r="T831">
        <v>50.9</v>
      </c>
      <c r="U831">
        <v>72.010000000000005</v>
      </c>
      <c r="V831">
        <v>0</v>
      </c>
    </row>
    <row r="832" spans="1:22">
      <c r="A832" t="s">
        <v>49</v>
      </c>
      <c r="B832" t="s">
        <v>37</v>
      </c>
      <c r="C832">
        <v>2014</v>
      </c>
      <c r="D832" t="s">
        <v>27</v>
      </c>
      <c r="E832" t="s">
        <v>25</v>
      </c>
      <c r="F832">
        <v>1113</v>
      </c>
      <c r="G832">
        <v>391455</v>
      </c>
      <c r="H832">
        <v>34040</v>
      </c>
      <c r="I832">
        <v>426608</v>
      </c>
      <c r="J832">
        <v>0.26</v>
      </c>
      <c r="K832">
        <v>1746</v>
      </c>
      <c r="L832">
        <v>15.5</v>
      </c>
      <c r="M832">
        <v>161</v>
      </c>
      <c r="N832">
        <v>1.2370000000000001</v>
      </c>
      <c r="O832">
        <v>9.7000000000000003E-2</v>
      </c>
      <c r="P832">
        <v>26036</v>
      </c>
      <c r="Q832">
        <v>81.5</v>
      </c>
      <c r="R832">
        <v>102.4</v>
      </c>
      <c r="S832">
        <v>4893</v>
      </c>
      <c r="T832">
        <v>50.9</v>
      </c>
      <c r="U832">
        <v>66.37</v>
      </c>
      <c r="V832">
        <v>0</v>
      </c>
    </row>
    <row r="833" spans="1:22">
      <c r="A833" t="s">
        <v>49</v>
      </c>
      <c r="B833" t="s">
        <v>37</v>
      </c>
      <c r="C833">
        <v>2015</v>
      </c>
      <c r="D833" t="s">
        <v>24</v>
      </c>
      <c r="E833" t="s">
        <v>25</v>
      </c>
      <c r="F833">
        <v>383</v>
      </c>
      <c r="G833">
        <v>172691</v>
      </c>
      <c r="H833">
        <v>115128</v>
      </c>
      <c r="I833">
        <v>288202</v>
      </c>
      <c r="J833">
        <v>0.13</v>
      </c>
      <c r="K833">
        <v>2993</v>
      </c>
      <c r="L833">
        <v>20.3</v>
      </c>
      <c r="M833">
        <v>171</v>
      </c>
      <c r="N833">
        <v>1.22</v>
      </c>
      <c r="O833">
        <v>0.1</v>
      </c>
      <c r="P833">
        <v>27373</v>
      </c>
      <c r="Q833">
        <v>81.599999999999994</v>
      </c>
      <c r="R833">
        <v>103.3</v>
      </c>
      <c r="S833">
        <v>5367</v>
      </c>
      <c r="T833">
        <v>51.5</v>
      </c>
      <c r="U833">
        <v>140.88</v>
      </c>
      <c r="V833">
        <v>0</v>
      </c>
    </row>
    <row r="834" spans="1:22">
      <c r="A834" t="s">
        <v>49</v>
      </c>
      <c r="B834" t="s">
        <v>37</v>
      </c>
      <c r="C834">
        <v>2015</v>
      </c>
      <c r="D834" t="s">
        <v>26</v>
      </c>
      <c r="E834" t="s">
        <v>25</v>
      </c>
      <c r="F834">
        <v>4455</v>
      </c>
      <c r="G834">
        <v>1027725</v>
      </c>
      <c r="H834">
        <v>140144</v>
      </c>
      <c r="I834">
        <v>1172324</v>
      </c>
      <c r="J834">
        <v>0.38</v>
      </c>
      <c r="K834">
        <v>2993</v>
      </c>
      <c r="L834">
        <v>20.3</v>
      </c>
      <c r="M834">
        <v>171</v>
      </c>
      <c r="N834">
        <v>1.22</v>
      </c>
      <c r="O834">
        <v>0.1</v>
      </c>
      <c r="P834">
        <v>27373</v>
      </c>
      <c r="Q834">
        <v>81.599999999999994</v>
      </c>
      <c r="R834">
        <v>103.3</v>
      </c>
      <c r="S834">
        <v>5367</v>
      </c>
      <c r="T834">
        <v>51.5</v>
      </c>
      <c r="U834">
        <v>145.72999999999999</v>
      </c>
      <c r="V834">
        <v>0</v>
      </c>
    </row>
    <row r="835" spans="1:22">
      <c r="A835" t="s">
        <v>49</v>
      </c>
      <c r="B835" t="s">
        <v>37</v>
      </c>
      <c r="C835">
        <v>2015</v>
      </c>
      <c r="D835" t="s">
        <v>27</v>
      </c>
      <c r="E835" t="s">
        <v>25</v>
      </c>
      <c r="F835">
        <v>2636</v>
      </c>
      <c r="G835">
        <v>437685</v>
      </c>
      <c r="H835">
        <v>38060</v>
      </c>
      <c r="I835">
        <v>478381</v>
      </c>
      <c r="J835">
        <v>0.55000000000000004</v>
      </c>
      <c r="K835">
        <v>2993</v>
      </c>
      <c r="L835">
        <v>20.3</v>
      </c>
      <c r="M835">
        <v>171</v>
      </c>
      <c r="N835">
        <v>1.22</v>
      </c>
      <c r="O835">
        <v>0.1</v>
      </c>
      <c r="P835">
        <v>27373</v>
      </c>
      <c r="Q835">
        <v>81.599999999999994</v>
      </c>
      <c r="R835">
        <v>103.3</v>
      </c>
      <c r="S835">
        <v>5367</v>
      </c>
      <c r="T835">
        <v>51.5</v>
      </c>
      <c r="U835">
        <v>136.84</v>
      </c>
      <c r="V835">
        <v>0</v>
      </c>
    </row>
    <row r="836" spans="1:22">
      <c r="A836" t="s">
        <v>49</v>
      </c>
      <c r="B836" t="s">
        <v>37</v>
      </c>
      <c r="C836">
        <v>2016</v>
      </c>
      <c r="D836" t="s">
        <v>24</v>
      </c>
      <c r="E836" t="s">
        <v>25</v>
      </c>
      <c r="F836">
        <v>601</v>
      </c>
      <c r="G836">
        <v>163106</v>
      </c>
      <c r="H836">
        <v>108738</v>
      </c>
      <c r="I836">
        <v>272445</v>
      </c>
      <c r="J836">
        <v>0.22</v>
      </c>
      <c r="K836">
        <v>5735</v>
      </c>
      <c r="L836">
        <v>23.8</v>
      </c>
      <c r="M836">
        <v>193</v>
      </c>
      <c r="N836">
        <v>1.2330000000000001</v>
      </c>
      <c r="O836">
        <v>0.10100000000000001</v>
      </c>
      <c r="P836">
        <v>28247</v>
      </c>
      <c r="Q836">
        <v>81.8</v>
      </c>
      <c r="R836">
        <v>102.6</v>
      </c>
      <c r="S836">
        <v>5706</v>
      </c>
      <c r="T836">
        <v>55.9</v>
      </c>
      <c r="U836">
        <v>56.92</v>
      </c>
      <c r="V836">
        <v>0</v>
      </c>
    </row>
    <row r="837" spans="1:22">
      <c r="A837" t="s">
        <v>49</v>
      </c>
      <c r="B837" t="s">
        <v>37</v>
      </c>
      <c r="C837">
        <v>2016</v>
      </c>
      <c r="D837" t="s">
        <v>26</v>
      </c>
      <c r="E837" t="s">
        <v>25</v>
      </c>
      <c r="F837">
        <v>6875</v>
      </c>
      <c r="G837">
        <v>954205</v>
      </c>
      <c r="H837">
        <v>130119</v>
      </c>
      <c r="I837">
        <v>1091199</v>
      </c>
      <c r="J837">
        <v>0.63</v>
      </c>
      <c r="K837">
        <v>5735</v>
      </c>
      <c r="L837">
        <v>23.8</v>
      </c>
      <c r="M837">
        <v>193</v>
      </c>
      <c r="N837">
        <v>1.2330000000000001</v>
      </c>
      <c r="O837">
        <v>0.10100000000000001</v>
      </c>
      <c r="P837">
        <v>28247</v>
      </c>
      <c r="Q837">
        <v>81.8</v>
      </c>
      <c r="R837">
        <v>102.6</v>
      </c>
      <c r="S837">
        <v>5706</v>
      </c>
      <c r="T837">
        <v>55.9</v>
      </c>
      <c r="U837">
        <v>54.32</v>
      </c>
      <c r="V837">
        <v>0</v>
      </c>
    </row>
    <row r="838" spans="1:22">
      <c r="A838" t="s">
        <v>49</v>
      </c>
      <c r="B838" t="s">
        <v>37</v>
      </c>
      <c r="C838">
        <v>2016</v>
      </c>
      <c r="D838" t="s">
        <v>27</v>
      </c>
      <c r="E838" t="s">
        <v>25</v>
      </c>
      <c r="F838">
        <v>4139</v>
      </c>
      <c r="G838">
        <v>413048</v>
      </c>
      <c r="H838">
        <v>35917</v>
      </c>
      <c r="I838">
        <v>453104</v>
      </c>
      <c r="J838">
        <v>0.91</v>
      </c>
      <c r="K838">
        <v>5735</v>
      </c>
      <c r="L838">
        <v>23.8</v>
      </c>
      <c r="M838">
        <v>193</v>
      </c>
      <c r="N838">
        <v>1.2330000000000001</v>
      </c>
      <c r="O838">
        <v>0.10100000000000001</v>
      </c>
      <c r="P838">
        <v>28247</v>
      </c>
      <c r="Q838">
        <v>81.8</v>
      </c>
      <c r="R838">
        <v>102.6</v>
      </c>
      <c r="S838">
        <v>5706</v>
      </c>
      <c r="T838">
        <v>55.9</v>
      </c>
      <c r="U838">
        <v>57.02</v>
      </c>
      <c r="V838">
        <v>0</v>
      </c>
    </row>
    <row r="839" spans="1:22">
      <c r="A839" t="s">
        <v>49</v>
      </c>
      <c r="B839" t="s">
        <v>37</v>
      </c>
      <c r="C839">
        <v>2017</v>
      </c>
      <c r="D839" t="s">
        <v>24</v>
      </c>
      <c r="E839" t="s">
        <v>25</v>
      </c>
      <c r="F839">
        <v>1104</v>
      </c>
      <c r="G839">
        <v>163948</v>
      </c>
      <c r="H839">
        <v>109298</v>
      </c>
      <c r="I839">
        <v>274350</v>
      </c>
      <c r="J839">
        <v>0.4</v>
      </c>
      <c r="K839">
        <v>9749</v>
      </c>
      <c r="L839">
        <v>27.1</v>
      </c>
      <c r="M839">
        <v>213</v>
      </c>
      <c r="N839">
        <v>1.25</v>
      </c>
      <c r="O839">
        <v>0.10100000000000001</v>
      </c>
      <c r="P839">
        <v>29706</v>
      </c>
      <c r="Q839">
        <v>81.599999999999994</v>
      </c>
      <c r="R839">
        <v>102.7</v>
      </c>
      <c r="S839">
        <v>6151</v>
      </c>
      <c r="T839">
        <v>60.3</v>
      </c>
      <c r="U839">
        <v>83.69</v>
      </c>
      <c r="V839">
        <v>0</v>
      </c>
    </row>
    <row r="840" spans="1:22">
      <c r="A840" t="s">
        <v>49</v>
      </c>
      <c r="B840" t="s">
        <v>37</v>
      </c>
      <c r="C840">
        <v>2017</v>
      </c>
      <c r="D840" t="s">
        <v>26</v>
      </c>
      <c r="E840" t="s">
        <v>25</v>
      </c>
      <c r="F840">
        <v>12482</v>
      </c>
      <c r="G840">
        <v>944137</v>
      </c>
      <c r="H840">
        <v>128746</v>
      </c>
      <c r="I840">
        <v>1085365</v>
      </c>
      <c r="J840">
        <v>1.1499999999999999</v>
      </c>
      <c r="K840">
        <v>9749</v>
      </c>
      <c r="L840">
        <v>27.1</v>
      </c>
      <c r="M840">
        <v>213</v>
      </c>
      <c r="N840">
        <v>1.25</v>
      </c>
      <c r="O840">
        <v>0.10100000000000001</v>
      </c>
      <c r="P840">
        <v>29706</v>
      </c>
      <c r="Q840">
        <v>81.599999999999994</v>
      </c>
      <c r="R840">
        <v>102.7</v>
      </c>
      <c r="S840">
        <v>6151</v>
      </c>
      <c r="T840">
        <v>60.3</v>
      </c>
      <c r="U840">
        <v>81.56</v>
      </c>
      <c r="V840">
        <v>0</v>
      </c>
    </row>
    <row r="841" spans="1:22">
      <c r="A841" t="s">
        <v>49</v>
      </c>
      <c r="B841" t="s">
        <v>37</v>
      </c>
      <c r="C841">
        <v>2017</v>
      </c>
      <c r="D841" t="s">
        <v>27</v>
      </c>
      <c r="E841" t="s">
        <v>25</v>
      </c>
      <c r="F841">
        <v>7561</v>
      </c>
      <c r="G841">
        <v>410177</v>
      </c>
      <c r="H841">
        <v>35668</v>
      </c>
      <c r="I841">
        <v>453406</v>
      </c>
      <c r="J841">
        <v>1.67</v>
      </c>
      <c r="K841">
        <v>9749</v>
      </c>
      <c r="L841">
        <v>27.1</v>
      </c>
      <c r="M841">
        <v>213</v>
      </c>
      <c r="N841">
        <v>1.25</v>
      </c>
      <c r="O841">
        <v>0.10100000000000001</v>
      </c>
      <c r="P841">
        <v>29706</v>
      </c>
      <c r="Q841">
        <v>81.599999999999994</v>
      </c>
      <c r="R841">
        <v>102.7</v>
      </c>
      <c r="S841">
        <v>6151</v>
      </c>
      <c r="T841">
        <v>60.3</v>
      </c>
      <c r="U841">
        <v>82.68</v>
      </c>
      <c r="V841">
        <v>0</v>
      </c>
    </row>
    <row r="842" spans="1:22">
      <c r="A842" t="s">
        <v>49</v>
      </c>
      <c r="B842" t="s">
        <v>37</v>
      </c>
      <c r="C842">
        <v>2018</v>
      </c>
      <c r="D842" t="s">
        <v>24</v>
      </c>
      <c r="E842" t="s">
        <v>25</v>
      </c>
      <c r="F842">
        <v>1696</v>
      </c>
      <c r="G842">
        <v>160513</v>
      </c>
      <c r="H842">
        <v>107009</v>
      </c>
      <c r="I842">
        <v>269218</v>
      </c>
      <c r="J842">
        <v>0.63</v>
      </c>
      <c r="K842">
        <v>22623</v>
      </c>
      <c r="L842">
        <v>29.5</v>
      </c>
      <c r="M842">
        <v>266</v>
      </c>
      <c r="N842">
        <v>1.27</v>
      </c>
      <c r="O842">
        <v>0.10100000000000001</v>
      </c>
      <c r="P842">
        <v>30357</v>
      </c>
      <c r="Q842">
        <v>81.400000000000006</v>
      </c>
      <c r="R842">
        <v>101.5</v>
      </c>
      <c r="S842">
        <v>6456</v>
      </c>
      <c r="T842">
        <v>62.5</v>
      </c>
      <c r="U842">
        <v>53.62</v>
      </c>
      <c r="V842">
        <v>0</v>
      </c>
    </row>
    <row r="843" spans="1:22">
      <c r="A843" t="s">
        <v>49</v>
      </c>
      <c r="B843" t="s">
        <v>37</v>
      </c>
      <c r="C843">
        <v>2018</v>
      </c>
      <c r="D843" t="s">
        <v>26</v>
      </c>
      <c r="E843" t="s">
        <v>25</v>
      </c>
      <c r="F843">
        <v>19841</v>
      </c>
      <c r="G843">
        <v>952523</v>
      </c>
      <c r="H843">
        <v>129890</v>
      </c>
      <c r="I843">
        <v>1102254</v>
      </c>
      <c r="J843">
        <v>1.8</v>
      </c>
      <c r="K843">
        <v>22623</v>
      </c>
      <c r="L843">
        <v>29.5</v>
      </c>
      <c r="M843">
        <v>266</v>
      </c>
      <c r="N843">
        <v>1.27</v>
      </c>
      <c r="O843">
        <v>0.10100000000000001</v>
      </c>
      <c r="P843">
        <v>30357</v>
      </c>
      <c r="Q843">
        <v>81.400000000000006</v>
      </c>
      <c r="R843">
        <v>101.5</v>
      </c>
      <c r="S843">
        <v>6456</v>
      </c>
      <c r="T843">
        <v>62.5</v>
      </c>
      <c r="U843">
        <v>58.96</v>
      </c>
      <c r="V843">
        <v>0</v>
      </c>
    </row>
    <row r="844" spans="1:22">
      <c r="A844" t="s">
        <v>49</v>
      </c>
      <c r="B844" t="s">
        <v>37</v>
      </c>
      <c r="C844">
        <v>2018</v>
      </c>
      <c r="D844" t="s">
        <v>27</v>
      </c>
      <c r="E844" t="s">
        <v>25</v>
      </c>
      <c r="F844">
        <v>11922</v>
      </c>
      <c r="G844">
        <v>409273</v>
      </c>
      <c r="H844">
        <v>35589</v>
      </c>
      <c r="I844">
        <v>456784</v>
      </c>
      <c r="J844">
        <v>2.61</v>
      </c>
      <c r="K844">
        <v>22623</v>
      </c>
      <c r="L844">
        <v>29.5</v>
      </c>
      <c r="M844">
        <v>266</v>
      </c>
      <c r="N844">
        <v>1.27</v>
      </c>
      <c r="O844">
        <v>0.10100000000000001</v>
      </c>
      <c r="P844">
        <v>30357</v>
      </c>
      <c r="Q844">
        <v>81.400000000000006</v>
      </c>
      <c r="R844">
        <v>101.5</v>
      </c>
      <c r="S844">
        <v>6456</v>
      </c>
      <c r="T844">
        <v>62.5</v>
      </c>
      <c r="U844">
        <v>57.68</v>
      </c>
      <c r="V844">
        <v>0</v>
      </c>
    </row>
    <row r="845" spans="1:22">
      <c r="A845" t="s">
        <v>49</v>
      </c>
      <c r="B845" t="s">
        <v>37</v>
      </c>
      <c r="C845">
        <v>2019</v>
      </c>
      <c r="D845" t="s">
        <v>24</v>
      </c>
      <c r="E845" t="s">
        <v>25</v>
      </c>
      <c r="F845">
        <v>2242</v>
      </c>
      <c r="G845">
        <v>158104</v>
      </c>
      <c r="H845">
        <v>105403</v>
      </c>
      <c r="I845">
        <v>265749</v>
      </c>
      <c r="J845">
        <v>0.84</v>
      </c>
      <c r="K845">
        <v>31425</v>
      </c>
      <c r="L845">
        <v>32.299999999999997</v>
      </c>
      <c r="M845">
        <v>298</v>
      </c>
      <c r="N845">
        <v>1.327</v>
      </c>
      <c r="O845">
        <v>9.9000000000000005E-2</v>
      </c>
      <c r="P845">
        <v>31971</v>
      </c>
      <c r="Q845">
        <v>81.7</v>
      </c>
      <c r="R845">
        <v>98.4</v>
      </c>
      <c r="S845">
        <v>6351</v>
      </c>
      <c r="T845">
        <v>66.099999999999994</v>
      </c>
      <c r="U845">
        <v>32.19</v>
      </c>
      <c r="V845">
        <v>0</v>
      </c>
    </row>
    <row r="846" spans="1:22">
      <c r="A846" t="s">
        <v>49</v>
      </c>
      <c r="B846" t="s">
        <v>37</v>
      </c>
      <c r="C846">
        <v>2019</v>
      </c>
      <c r="D846" t="s">
        <v>26</v>
      </c>
      <c r="E846" t="s">
        <v>25</v>
      </c>
      <c r="F846">
        <v>25517</v>
      </c>
      <c r="G846">
        <v>909285</v>
      </c>
      <c r="H846">
        <v>123993</v>
      </c>
      <c r="I846">
        <v>1058795</v>
      </c>
      <c r="J846">
        <v>2.41</v>
      </c>
      <c r="K846">
        <v>31425</v>
      </c>
      <c r="L846">
        <v>32.299999999999997</v>
      </c>
      <c r="M846">
        <v>298</v>
      </c>
      <c r="N846">
        <v>1.327</v>
      </c>
      <c r="O846">
        <v>9.9000000000000005E-2</v>
      </c>
      <c r="P846">
        <v>31971</v>
      </c>
      <c r="Q846">
        <v>81.7</v>
      </c>
      <c r="R846">
        <v>98.4</v>
      </c>
      <c r="S846">
        <v>6351</v>
      </c>
      <c r="T846">
        <v>66.099999999999994</v>
      </c>
      <c r="U846">
        <v>28.61</v>
      </c>
      <c r="V846">
        <v>0</v>
      </c>
    </row>
    <row r="847" spans="1:22">
      <c r="A847" t="s">
        <v>49</v>
      </c>
      <c r="B847" t="s">
        <v>37</v>
      </c>
      <c r="C847">
        <v>2019</v>
      </c>
      <c r="D847" t="s">
        <v>27</v>
      </c>
      <c r="E847" t="s">
        <v>25</v>
      </c>
      <c r="F847">
        <v>15642</v>
      </c>
      <c r="G847">
        <v>397430</v>
      </c>
      <c r="H847">
        <v>34559</v>
      </c>
      <c r="I847">
        <v>447631</v>
      </c>
      <c r="J847">
        <v>3.49</v>
      </c>
      <c r="K847">
        <v>31425</v>
      </c>
      <c r="L847">
        <v>32.299999999999997</v>
      </c>
      <c r="M847">
        <v>298</v>
      </c>
      <c r="N847">
        <v>1.327</v>
      </c>
      <c r="O847">
        <v>9.9000000000000005E-2</v>
      </c>
      <c r="P847">
        <v>31971</v>
      </c>
      <c r="Q847">
        <v>81.7</v>
      </c>
      <c r="R847">
        <v>98.4</v>
      </c>
      <c r="S847">
        <v>6351</v>
      </c>
      <c r="T847">
        <v>66.099999999999994</v>
      </c>
      <c r="U847">
        <v>31.2</v>
      </c>
      <c r="V847">
        <v>0</v>
      </c>
    </row>
    <row r="848" spans="1:22">
      <c r="A848" t="s">
        <v>49</v>
      </c>
      <c r="B848" t="s">
        <v>37</v>
      </c>
      <c r="C848">
        <v>2020</v>
      </c>
      <c r="D848" t="s">
        <v>24</v>
      </c>
      <c r="E848" t="s">
        <v>25</v>
      </c>
      <c r="F848">
        <v>2353</v>
      </c>
      <c r="G848">
        <v>168775</v>
      </c>
      <c r="H848">
        <v>112517</v>
      </c>
      <c r="I848">
        <v>283645</v>
      </c>
      <c r="J848">
        <v>0.83</v>
      </c>
      <c r="K848">
        <v>56558</v>
      </c>
      <c r="L848">
        <v>33.6</v>
      </c>
      <c r="M848">
        <v>344</v>
      </c>
      <c r="N848">
        <v>1.41</v>
      </c>
      <c r="O848">
        <v>0.10100000000000001</v>
      </c>
      <c r="P848">
        <v>31531</v>
      </c>
      <c r="Q848">
        <v>81.400000000000006</v>
      </c>
      <c r="R848">
        <v>96</v>
      </c>
      <c r="S848">
        <v>6386</v>
      </c>
      <c r="T848">
        <v>67.900000000000006</v>
      </c>
      <c r="U848">
        <v>4.95</v>
      </c>
      <c r="V848">
        <v>0</v>
      </c>
    </row>
    <row r="849" spans="1:22">
      <c r="A849" t="s">
        <v>49</v>
      </c>
      <c r="B849" t="s">
        <v>37</v>
      </c>
      <c r="C849">
        <v>2020</v>
      </c>
      <c r="D849" t="s">
        <v>26</v>
      </c>
      <c r="E849" t="s">
        <v>25</v>
      </c>
      <c r="F849">
        <v>26865</v>
      </c>
      <c r="G849">
        <v>973863</v>
      </c>
      <c r="H849">
        <v>132800</v>
      </c>
      <c r="I849">
        <v>1133528</v>
      </c>
      <c r="J849">
        <v>2.37</v>
      </c>
      <c r="K849">
        <v>56558</v>
      </c>
      <c r="L849">
        <v>33.6</v>
      </c>
      <c r="M849">
        <v>344</v>
      </c>
      <c r="N849">
        <v>1.41</v>
      </c>
      <c r="O849">
        <v>0.10100000000000001</v>
      </c>
      <c r="P849">
        <v>31531</v>
      </c>
      <c r="Q849">
        <v>81.400000000000006</v>
      </c>
      <c r="R849">
        <v>96</v>
      </c>
      <c r="S849">
        <v>6386</v>
      </c>
      <c r="T849">
        <v>67.900000000000006</v>
      </c>
      <c r="U849">
        <v>5.28</v>
      </c>
      <c r="V849">
        <v>0</v>
      </c>
    </row>
    <row r="850" spans="1:22">
      <c r="A850" t="s">
        <v>49</v>
      </c>
      <c r="B850" t="s">
        <v>37</v>
      </c>
      <c r="C850">
        <v>2020</v>
      </c>
      <c r="D850" t="s">
        <v>27</v>
      </c>
      <c r="E850" t="s">
        <v>25</v>
      </c>
      <c r="F850">
        <v>16229</v>
      </c>
      <c r="G850">
        <v>419556</v>
      </c>
      <c r="H850">
        <v>36483</v>
      </c>
      <c r="I850">
        <v>472268</v>
      </c>
      <c r="J850">
        <v>3.44</v>
      </c>
      <c r="K850">
        <v>56558</v>
      </c>
      <c r="L850">
        <v>33.6</v>
      </c>
      <c r="M850">
        <v>344</v>
      </c>
      <c r="N850">
        <v>1.41</v>
      </c>
      <c r="O850">
        <v>0.10100000000000001</v>
      </c>
      <c r="P850">
        <v>31531</v>
      </c>
      <c r="Q850">
        <v>81.400000000000006</v>
      </c>
      <c r="R850">
        <v>96</v>
      </c>
      <c r="S850">
        <v>6386</v>
      </c>
      <c r="T850">
        <v>67.900000000000006</v>
      </c>
      <c r="U850">
        <v>3.75</v>
      </c>
      <c r="V850">
        <v>0</v>
      </c>
    </row>
    <row r="851" spans="1:22">
      <c r="A851" t="s">
        <v>49</v>
      </c>
      <c r="B851" t="s">
        <v>37</v>
      </c>
      <c r="C851">
        <v>2021</v>
      </c>
      <c r="D851" t="s">
        <v>24</v>
      </c>
      <c r="E851" t="s">
        <v>25</v>
      </c>
      <c r="F851">
        <v>4968</v>
      </c>
      <c r="G851">
        <v>151579</v>
      </c>
      <c r="H851">
        <v>101053</v>
      </c>
      <c r="I851">
        <v>257600</v>
      </c>
      <c r="J851">
        <v>1.93</v>
      </c>
      <c r="K851">
        <v>91122</v>
      </c>
      <c r="L851">
        <v>38.200000000000003</v>
      </c>
      <c r="M851">
        <v>371</v>
      </c>
      <c r="N851">
        <v>1.5269999999999999</v>
      </c>
      <c r="O851">
        <v>0.10299999999999999</v>
      </c>
      <c r="P851">
        <v>32350</v>
      </c>
      <c r="Q851">
        <v>81.2</v>
      </c>
      <c r="R851">
        <v>94.6</v>
      </c>
      <c r="S851">
        <v>5930</v>
      </c>
      <c r="T851">
        <v>72.099999999999994</v>
      </c>
      <c r="U851">
        <v>111.13</v>
      </c>
      <c r="V851">
        <v>0</v>
      </c>
    </row>
    <row r="852" spans="1:22">
      <c r="A852" t="s">
        <v>49</v>
      </c>
      <c r="B852" t="s">
        <v>37</v>
      </c>
      <c r="C852">
        <v>2021</v>
      </c>
      <c r="D852" t="s">
        <v>26</v>
      </c>
      <c r="E852" t="s">
        <v>25</v>
      </c>
      <c r="F852">
        <v>56488</v>
      </c>
      <c r="G852">
        <v>852459</v>
      </c>
      <c r="H852">
        <v>116244</v>
      </c>
      <c r="I852">
        <v>1025191</v>
      </c>
      <c r="J852">
        <v>5.51</v>
      </c>
      <c r="K852">
        <v>91122</v>
      </c>
      <c r="L852">
        <v>38.200000000000003</v>
      </c>
      <c r="M852">
        <v>371</v>
      </c>
      <c r="N852">
        <v>1.5269999999999999</v>
      </c>
      <c r="O852">
        <v>0.10299999999999999</v>
      </c>
      <c r="P852">
        <v>32350</v>
      </c>
      <c r="Q852">
        <v>81.2</v>
      </c>
      <c r="R852">
        <v>94.6</v>
      </c>
      <c r="S852">
        <v>5930</v>
      </c>
      <c r="T852">
        <v>72.099999999999994</v>
      </c>
      <c r="U852">
        <v>110.27</v>
      </c>
      <c r="V852">
        <v>0</v>
      </c>
    </row>
    <row r="853" spans="1:22">
      <c r="A853" t="s">
        <v>49</v>
      </c>
      <c r="B853" t="s">
        <v>37</v>
      </c>
      <c r="C853">
        <v>2021</v>
      </c>
      <c r="D853" t="s">
        <v>27</v>
      </c>
      <c r="E853" t="s">
        <v>25</v>
      </c>
      <c r="F853">
        <v>33891</v>
      </c>
      <c r="G853">
        <v>359081</v>
      </c>
      <c r="H853">
        <v>31224</v>
      </c>
      <c r="I853">
        <v>424196</v>
      </c>
      <c r="J853">
        <v>7.99</v>
      </c>
      <c r="K853">
        <v>91122</v>
      </c>
      <c r="L853">
        <v>38.200000000000003</v>
      </c>
      <c r="M853">
        <v>371</v>
      </c>
      <c r="N853">
        <v>1.5269999999999999</v>
      </c>
      <c r="O853">
        <v>0.10299999999999999</v>
      </c>
      <c r="P853">
        <v>32350</v>
      </c>
      <c r="Q853">
        <v>81.2</v>
      </c>
      <c r="R853">
        <v>94.6</v>
      </c>
      <c r="S853">
        <v>5930</v>
      </c>
      <c r="T853">
        <v>72.099999999999994</v>
      </c>
      <c r="U853">
        <v>108.83</v>
      </c>
      <c r="V853">
        <v>0</v>
      </c>
    </row>
    <row r="854" spans="1:22">
      <c r="A854" t="s">
        <v>49</v>
      </c>
      <c r="B854" t="s">
        <v>37</v>
      </c>
      <c r="C854">
        <v>2022</v>
      </c>
      <c r="D854" t="s">
        <v>24</v>
      </c>
      <c r="E854" t="s">
        <v>25</v>
      </c>
      <c r="F854">
        <v>9271</v>
      </c>
      <c r="G854">
        <v>149487</v>
      </c>
      <c r="H854">
        <v>99658</v>
      </c>
      <c r="I854">
        <v>258416</v>
      </c>
      <c r="J854">
        <v>3.59</v>
      </c>
      <c r="K854">
        <v>127353</v>
      </c>
      <c r="L854">
        <v>38</v>
      </c>
      <c r="M854">
        <v>402</v>
      </c>
      <c r="N854">
        <v>1.573</v>
      </c>
      <c r="O854">
        <v>0.111</v>
      </c>
      <c r="P854">
        <v>32123</v>
      </c>
      <c r="Q854">
        <v>81.3</v>
      </c>
      <c r="R854">
        <v>93.9</v>
      </c>
      <c r="S854">
        <v>5455</v>
      </c>
      <c r="T854">
        <v>74.599999999999994</v>
      </c>
      <c r="U854">
        <v>86.61</v>
      </c>
      <c r="V854">
        <v>0</v>
      </c>
    </row>
    <row r="855" spans="1:22">
      <c r="A855" t="s">
        <v>49</v>
      </c>
      <c r="B855" t="s">
        <v>37</v>
      </c>
      <c r="C855">
        <v>2022</v>
      </c>
      <c r="D855" t="s">
        <v>26</v>
      </c>
      <c r="E855" t="s">
        <v>25</v>
      </c>
      <c r="F855">
        <v>103921</v>
      </c>
      <c r="G855">
        <v>800753</v>
      </c>
      <c r="H855">
        <v>109194</v>
      </c>
      <c r="I855">
        <v>1013868</v>
      </c>
      <c r="J855">
        <v>10.25</v>
      </c>
      <c r="K855">
        <v>127353</v>
      </c>
      <c r="L855">
        <v>38</v>
      </c>
      <c r="M855">
        <v>402</v>
      </c>
      <c r="N855">
        <v>1.573</v>
      </c>
      <c r="O855">
        <v>0.111</v>
      </c>
      <c r="P855">
        <v>32123</v>
      </c>
      <c r="Q855">
        <v>81.3</v>
      </c>
      <c r="R855">
        <v>93.9</v>
      </c>
      <c r="S855">
        <v>5455</v>
      </c>
      <c r="T855">
        <v>74.599999999999994</v>
      </c>
      <c r="U855">
        <v>83.97</v>
      </c>
      <c r="V855">
        <v>0</v>
      </c>
    </row>
    <row r="856" spans="1:22">
      <c r="A856" t="s">
        <v>49</v>
      </c>
      <c r="B856" t="s">
        <v>37</v>
      </c>
      <c r="C856">
        <v>2022</v>
      </c>
      <c r="D856" t="s">
        <v>27</v>
      </c>
      <c r="E856" t="s">
        <v>25</v>
      </c>
      <c r="F856">
        <v>63946</v>
      </c>
      <c r="G856">
        <v>337000</v>
      </c>
      <c r="H856">
        <v>29304</v>
      </c>
      <c r="I856">
        <v>430250</v>
      </c>
      <c r="J856">
        <v>14.86</v>
      </c>
      <c r="K856">
        <v>127353</v>
      </c>
      <c r="L856">
        <v>38</v>
      </c>
      <c r="M856">
        <v>402</v>
      </c>
      <c r="N856">
        <v>1.573</v>
      </c>
      <c r="O856">
        <v>0.111</v>
      </c>
      <c r="P856">
        <v>32123</v>
      </c>
      <c r="Q856">
        <v>81.3</v>
      </c>
      <c r="R856">
        <v>93.9</v>
      </c>
      <c r="S856">
        <v>5455</v>
      </c>
      <c r="T856">
        <v>74.599999999999994</v>
      </c>
      <c r="U856">
        <v>88.68</v>
      </c>
      <c r="V856">
        <v>0</v>
      </c>
    </row>
    <row r="857" spans="1:22">
      <c r="A857" t="s">
        <v>49</v>
      </c>
      <c r="B857" t="s">
        <v>37</v>
      </c>
      <c r="C857">
        <v>2023</v>
      </c>
      <c r="D857" t="s">
        <v>24</v>
      </c>
      <c r="E857" t="s">
        <v>25</v>
      </c>
      <c r="F857">
        <v>9985</v>
      </c>
      <c r="G857">
        <v>147944</v>
      </c>
      <c r="H857">
        <v>98630</v>
      </c>
      <c r="I857">
        <v>256559</v>
      </c>
      <c r="J857">
        <v>3.89</v>
      </c>
      <c r="K857">
        <v>172705</v>
      </c>
      <c r="L857">
        <v>39.6</v>
      </c>
      <c r="M857">
        <v>430</v>
      </c>
      <c r="N857">
        <v>1.587</v>
      </c>
      <c r="O857">
        <v>0.11700000000000001</v>
      </c>
      <c r="P857">
        <v>33307</v>
      </c>
      <c r="Q857">
        <v>81.400000000000006</v>
      </c>
      <c r="R857">
        <v>91.9</v>
      </c>
      <c r="S857">
        <v>5356</v>
      </c>
      <c r="T857">
        <v>76.2</v>
      </c>
      <c r="U857">
        <v>7.7</v>
      </c>
      <c r="V857">
        <v>0</v>
      </c>
    </row>
    <row r="858" spans="1:22">
      <c r="A858" t="s">
        <v>49</v>
      </c>
      <c r="B858" t="s">
        <v>37</v>
      </c>
      <c r="C858">
        <v>2023</v>
      </c>
      <c r="D858" t="s">
        <v>26</v>
      </c>
      <c r="E858" t="s">
        <v>25</v>
      </c>
      <c r="F858">
        <v>115542</v>
      </c>
      <c r="G858">
        <v>812687</v>
      </c>
      <c r="H858">
        <v>110821</v>
      </c>
      <c r="I858">
        <v>1039050</v>
      </c>
      <c r="J858">
        <v>11.12</v>
      </c>
      <c r="K858">
        <v>172705</v>
      </c>
      <c r="L858">
        <v>39.6</v>
      </c>
      <c r="M858">
        <v>430</v>
      </c>
      <c r="N858">
        <v>1.587</v>
      </c>
      <c r="O858">
        <v>0.11700000000000001</v>
      </c>
      <c r="P858">
        <v>33307</v>
      </c>
      <c r="Q858">
        <v>81.400000000000006</v>
      </c>
      <c r="R858">
        <v>91.9</v>
      </c>
      <c r="S858">
        <v>5356</v>
      </c>
      <c r="T858">
        <v>76.2</v>
      </c>
      <c r="U858">
        <v>11.18</v>
      </c>
      <c r="V858">
        <v>0</v>
      </c>
    </row>
    <row r="859" spans="1:22">
      <c r="A859" t="s">
        <v>49</v>
      </c>
      <c r="B859" t="s">
        <v>37</v>
      </c>
      <c r="C859">
        <v>2023</v>
      </c>
      <c r="D859" t="s">
        <v>27</v>
      </c>
      <c r="E859" t="s">
        <v>25</v>
      </c>
      <c r="F859">
        <v>68756</v>
      </c>
      <c r="G859">
        <v>329053</v>
      </c>
      <c r="H859">
        <v>28613</v>
      </c>
      <c r="I859">
        <v>426422</v>
      </c>
      <c r="J859">
        <v>16.12</v>
      </c>
      <c r="K859">
        <v>172705</v>
      </c>
      <c r="L859">
        <v>39.6</v>
      </c>
      <c r="M859">
        <v>430</v>
      </c>
      <c r="N859">
        <v>1.587</v>
      </c>
      <c r="O859">
        <v>0.11700000000000001</v>
      </c>
      <c r="P859">
        <v>33307</v>
      </c>
      <c r="Q859">
        <v>81.400000000000006</v>
      </c>
      <c r="R859">
        <v>91.9</v>
      </c>
      <c r="S859">
        <v>5356</v>
      </c>
      <c r="T859">
        <v>76.2</v>
      </c>
      <c r="U859">
        <v>7.52</v>
      </c>
      <c r="V859">
        <v>0</v>
      </c>
    </row>
    <row r="860" spans="1:22">
      <c r="A860" t="s">
        <v>49</v>
      </c>
      <c r="B860" t="s">
        <v>37</v>
      </c>
      <c r="C860">
        <v>2024</v>
      </c>
      <c r="D860" t="s">
        <v>24</v>
      </c>
      <c r="E860" t="s">
        <v>25</v>
      </c>
      <c r="F860">
        <v>11947</v>
      </c>
      <c r="G860">
        <v>144313</v>
      </c>
      <c r="H860">
        <v>96208</v>
      </c>
      <c r="I860">
        <v>252468</v>
      </c>
      <c r="J860">
        <v>4.7300000000000004</v>
      </c>
      <c r="K860">
        <v>211626</v>
      </c>
      <c r="L860">
        <v>42.4</v>
      </c>
      <c r="M860">
        <v>456</v>
      </c>
      <c r="N860">
        <v>1.5469999999999999</v>
      </c>
      <c r="O860">
        <v>0.125</v>
      </c>
      <c r="P860">
        <v>34764</v>
      </c>
      <c r="Q860">
        <v>81.5</v>
      </c>
      <c r="R860">
        <v>88.9</v>
      </c>
      <c r="S860">
        <v>5171</v>
      </c>
      <c r="T860">
        <v>79.099999999999994</v>
      </c>
      <c r="U860">
        <v>19.649999999999999</v>
      </c>
      <c r="V860">
        <v>0</v>
      </c>
    </row>
    <row r="861" spans="1:22">
      <c r="A861" t="s">
        <v>49</v>
      </c>
      <c r="B861" t="s">
        <v>37</v>
      </c>
      <c r="C861">
        <v>2024</v>
      </c>
      <c r="D861" t="s">
        <v>26</v>
      </c>
      <c r="E861" t="s">
        <v>25</v>
      </c>
      <c r="F861">
        <v>138551</v>
      </c>
      <c r="G861">
        <v>779889</v>
      </c>
      <c r="H861">
        <v>106348</v>
      </c>
      <c r="I861">
        <v>1024788</v>
      </c>
      <c r="J861">
        <v>13.52</v>
      </c>
      <c r="K861">
        <v>211626</v>
      </c>
      <c r="L861">
        <v>42.4</v>
      </c>
      <c r="M861">
        <v>456</v>
      </c>
      <c r="N861">
        <v>1.5469999999999999</v>
      </c>
      <c r="O861">
        <v>0.125</v>
      </c>
      <c r="P861">
        <v>34764</v>
      </c>
      <c r="Q861">
        <v>81.5</v>
      </c>
      <c r="R861">
        <v>88.9</v>
      </c>
      <c r="S861">
        <v>5171</v>
      </c>
      <c r="T861">
        <v>79.099999999999994</v>
      </c>
      <c r="U861">
        <v>19.91</v>
      </c>
      <c r="V861">
        <v>0</v>
      </c>
    </row>
    <row r="862" spans="1:22">
      <c r="A862" t="s">
        <v>49</v>
      </c>
      <c r="B862" t="s">
        <v>37</v>
      </c>
      <c r="C862">
        <v>2024</v>
      </c>
      <c r="D862" t="s">
        <v>27</v>
      </c>
      <c r="E862" t="s">
        <v>25</v>
      </c>
      <c r="F862">
        <v>82777</v>
      </c>
      <c r="G862">
        <v>312313</v>
      </c>
      <c r="H862">
        <v>27158</v>
      </c>
      <c r="I862">
        <v>422248</v>
      </c>
      <c r="J862">
        <v>19.600000000000001</v>
      </c>
      <c r="K862">
        <v>211626</v>
      </c>
      <c r="L862">
        <v>42.4</v>
      </c>
      <c r="M862">
        <v>456</v>
      </c>
      <c r="N862">
        <v>1.5469999999999999</v>
      </c>
      <c r="O862">
        <v>0.125</v>
      </c>
      <c r="P862">
        <v>34764</v>
      </c>
      <c r="Q862">
        <v>81.5</v>
      </c>
      <c r="R862">
        <v>88.9</v>
      </c>
      <c r="S862">
        <v>5171</v>
      </c>
      <c r="T862">
        <v>79.099999999999994</v>
      </c>
      <c r="U862">
        <v>20.39</v>
      </c>
      <c r="V862">
        <v>0</v>
      </c>
    </row>
    <row r="863" spans="1:22">
      <c r="A863" t="s">
        <v>49</v>
      </c>
      <c r="B863" t="s">
        <v>37</v>
      </c>
      <c r="C863">
        <v>2025</v>
      </c>
      <c r="D863" t="s">
        <v>24</v>
      </c>
      <c r="E863" t="s">
        <v>25</v>
      </c>
      <c r="F863">
        <v>13924</v>
      </c>
      <c r="G863">
        <v>145444</v>
      </c>
      <c r="H863">
        <v>96962</v>
      </c>
      <c r="I863">
        <v>256330</v>
      </c>
      <c r="J863">
        <v>5.43</v>
      </c>
      <c r="K863">
        <v>249268</v>
      </c>
      <c r="L863">
        <v>44.6</v>
      </c>
      <c r="M863">
        <v>480</v>
      </c>
      <c r="N863">
        <v>1.51</v>
      </c>
      <c r="O863">
        <v>0.13</v>
      </c>
      <c r="P863">
        <v>35678</v>
      </c>
      <c r="Q863">
        <v>81.400000000000006</v>
      </c>
      <c r="R863">
        <v>87.1</v>
      </c>
      <c r="S863">
        <v>5060</v>
      </c>
      <c r="T863">
        <v>83.3</v>
      </c>
      <c r="U863">
        <v>16.55</v>
      </c>
      <c r="V863">
        <v>0</v>
      </c>
    </row>
    <row r="864" spans="1:22">
      <c r="A864" t="s">
        <v>49</v>
      </c>
      <c r="B864" t="s">
        <v>37</v>
      </c>
      <c r="C864">
        <v>2025</v>
      </c>
      <c r="D864" t="s">
        <v>26</v>
      </c>
      <c r="E864" t="s">
        <v>25</v>
      </c>
      <c r="F864">
        <v>161254</v>
      </c>
      <c r="G864">
        <v>772425</v>
      </c>
      <c r="H864">
        <v>105331</v>
      </c>
      <c r="I864">
        <v>1039010</v>
      </c>
      <c r="J864">
        <v>15.52</v>
      </c>
      <c r="K864">
        <v>249268</v>
      </c>
      <c r="L864">
        <v>44.6</v>
      </c>
      <c r="M864">
        <v>480</v>
      </c>
      <c r="N864">
        <v>1.51</v>
      </c>
      <c r="O864">
        <v>0.13</v>
      </c>
      <c r="P864">
        <v>35678</v>
      </c>
      <c r="Q864">
        <v>81.400000000000006</v>
      </c>
      <c r="R864">
        <v>87.1</v>
      </c>
      <c r="S864">
        <v>5060</v>
      </c>
      <c r="T864">
        <v>83.3</v>
      </c>
      <c r="U864">
        <v>16.39</v>
      </c>
      <c r="V864">
        <v>0</v>
      </c>
    </row>
    <row r="865" spans="1:22">
      <c r="A865" t="s">
        <v>49</v>
      </c>
      <c r="B865" t="s">
        <v>37</v>
      </c>
      <c r="C865">
        <v>2025</v>
      </c>
      <c r="D865" t="s">
        <v>27</v>
      </c>
      <c r="E865" t="s">
        <v>25</v>
      </c>
      <c r="F865">
        <v>97283</v>
      </c>
      <c r="G865">
        <v>308206</v>
      </c>
      <c r="H865">
        <v>26801</v>
      </c>
      <c r="I865">
        <v>432290</v>
      </c>
      <c r="J865">
        <v>22.5</v>
      </c>
      <c r="K865">
        <v>249268</v>
      </c>
      <c r="L865">
        <v>44.6</v>
      </c>
      <c r="M865">
        <v>480</v>
      </c>
      <c r="N865">
        <v>1.51</v>
      </c>
      <c r="O865">
        <v>0.13</v>
      </c>
      <c r="P865">
        <v>35678</v>
      </c>
      <c r="Q865">
        <v>81.400000000000006</v>
      </c>
      <c r="R865">
        <v>87.1</v>
      </c>
      <c r="S865">
        <v>5060</v>
      </c>
      <c r="T865">
        <v>83.3</v>
      </c>
      <c r="U865">
        <v>17.52</v>
      </c>
      <c r="V865">
        <v>0</v>
      </c>
    </row>
    <row r="866" spans="1:22">
      <c r="A866" t="s">
        <v>50</v>
      </c>
      <c r="B866" t="s">
        <v>29</v>
      </c>
      <c r="C866">
        <v>2010</v>
      </c>
      <c r="D866" t="s">
        <v>24</v>
      </c>
      <c r="E866" t="s">
        <v>25</v>
      </c>
      <c r="F866">
        <v>5</v>
      </c>
      <c r="G866">
        <v>87781</v>
      </c>
      <c r="H866">
        <v>58520</v>
      </c>
      <c r="I866">
        <v>146306</v>
      </c>
      <c r="J866">
        <v>0</v>
      </c>
      <c r="K866">
        <v>51</v>
      </c>
      <c r="L866">
        <v>2.2000000000000002</v>
      </c>
      <c r="M866">
        <v>125</v>
      </c>
      <c r="N866">
        <v>1.21</v>
      </c>
      <c r="O866">
        <v>0.18099999999999999</v>
      </c>
      <c r="P866">
        <v>30720</v>
      </c>
      <c r="Q866">
        <v>78.7</v>
      </c>
      <c r="R866">
        <v>89.9</v>
      </c>
      <c r="S866">
        <v>0</v>
      </c>
      <c r="T866">
        <v>47.5</v>
      </c>
      <c r="U866">
        <v>0</v>
      </c>
      <c r="V866">
        <v>0</v>
      </c>
    </row>
    <row r="867" spans="1:22">
      <c r="A867" t="s">
        <v>50</v>
      </c>
      <c r="B867" t="s">
        <v>29</v>
      </c>
      <c r="C867">
        <v>2010</v>
      </c>
      <c r="D867" t="s">
        <v>26</v>
      </c>
      <c r="E867" t="s">
        <v>25</v>
      </c>
      <c r="F867">
        <v>57</v>
      </c>
      <c r="G867">
        <v>503052</v>
      </c>
      <c r="H867">
        <v>68598</v>
      </c>
      <c r="I867">
        <v>571707</v>
      </c>
      <c r="J867">
        <v>0.01</v>
      </c>
      <c r="K867">
        <v>51</v>
      </c>
      <c r="L867">
        <v>2.2000000000000002</v>
      </c>
      <c r="M867">
        <v>125</v>
      </c>
      <c r="N867">
        <v>1.21</v>
      </c>
      <c r="O867">
        <v>0.18099999999999999</v>
      </c>
      <c r="P867">
        <v>30720</v>
      </c>
      <c r="Q867">
        <v>78.7</v>
      </c>
      <c r="R867">
        <v>89.9</v>
      </c>
      <c r="S867">
        <v>0</v>
      </c>
      <c r="T867">
        <v>47.5</v>
      </c>
      <c r="U867">
        <v>0</v>
      </c>
      <c r="V867">
        <v>0</v>
      </c>
    </row>
    <row r="868" spans="1:22">
      <c r="A868" t="s">
        <v>50</v>
      </c>
      <c r="B868" t="s">
        <v>29</v>
      </c>
      <c r="C868">
        <v>2010</v>
      </c>
      <c r="D868" t="s">
        <v>27</v>
      </c>
      <c r="E868" t="s">
        <v>25</v>
      </c>
      <c r="F868">
        <v>36</v>
      </c>
      <c r="G868">
        <v>225706</v>
      </c>
      <c r="H868">
        <v>19627</v>
      </c>
      <c r="I868">
        <v>245369</v>
      </c>
      <c r="J868">
        <v>0.01</v>
      </c>
      <c r="K868">
        <v>51</v>
      </c>
      <c r="L868">
        <v>2.2000000000000002</v>
      </c>
      <c r="M868">
        <v>125</v>
      </c>
      <c r="N868">
        <v>1.21</v>
      </c>
      <c r="O868">
        <v>0.18099999999999999</v>
      </c>
      <c r="P868">
        <v>30720</v>
      </c>
      <c r="Q868">
        <v>78.7</v>
      </c>
      <c r="R868">
        <v>89.9</v>
      </c>
      <c r="S868">
        <v>0</v>
      </c>
      <c r="T868">
        <v>47.5</v>
      </c>
      <c r="U868">
        <v>0</v>
      </c>
      <c r="V868">
        <v>0</v>
      </c>
    </row>
    <row r="869" spans="1:22">
      <c r="A869" t="s">
        <v>50</v>
      </c>
      <c r="B869" t="s">
        <v>29</v>
      </c>
      <c r="C869">
        <v>2011</v>
      </c>
      <c r="D869" t="s">
        <v>24</v>
      </c>
      <c r="E869" t="s">
        <v>25</v>
      </c>
      <c r="F869">
        <v>9</v>
      </c>
      <c r="G869">
        <v>79589</v>
      </c>
      <c r="H869">
        <v>53059</v>
      </c>
      <c r="I869">
        <v>132657</v>
      </c>
      <c r="J869">
        <v>0.01</v>
      </c>
      <c r="K869">
        <v>194</v>
      </c>
      <c r="L869">
        <v>2.6</v>
      </c>
      <c r="M869">
        <v>129</v>
      </c>
      <c r="N869">
        <v>1.1870000000000001</v>
      </c>
      <c r="O869">
        <v>0.191</v>
      </c>
      <c r="P869">
        <v>29742</v>
      </c>
      <c r="Q869">
        <v>78.7</v>
      </c>
      <c r="R869">
        <v>87.8</v>
      </c>
      <c r="S869">
        <v>684</v>
      </c>
      <c r="T869">
        <v>49</v>
      </c>
      <c r="U869">
        <v>80</v>
      </c>
      <c r="V869">
        <v>0</v>
      </c>
    </row>
    <row r="870" spans="1:22">
      <c r="A870" t="s">
        <v>50</v>
      </c>
      <c r="B870" t="s">
        <v>29</v>
      </c>
      <c r="C870">
        <v>2011</v>
      </c>
      <c r="D870" t="s">
        <v>26</v>
      </c>
      <c r="E870" t="s">
        <v>25</v>
      </c>
      <c r="F870">
        <v>109</v>
      </c>
      <c r="G870">
        <v>478930</v>
      </c>
      <c r="H870">
        <v>65309</v>
      </c>
      <c r="I870">
        <v>544348</v>
      </c>
      <c r="J870">
        <v>0.02</v>
      </c>
      <c r="K870">
        <v>194</v>
      </c>
      <c r="L870">
        <v>2.6</v>
      </c>
      <c r="M870">
        <v>129</v>
      </c>
      <c r="N870">
        <v>1.1870000000000001</v>
      </c>
      <c r="O870">
        <v>0.191</v>
      </c>
      <c r="P870">
        <v>29742</v>
      </c>
      <c r="Q870">
        <v>78.7</v>
      </c>
      <c r="R870">
        <v>87.8</v>
      </c>
      <c r="S870">
        <v>684</v>
      </c>
      <c r="T870">
        <v>49</v>
      </c>
      <c r="U870">
        <v>91.23</v>
      </c>
      <c r="V870">
        <v>0</v>
      </c>
    </row>
    <row r="871" spans="1:22">
      <c r="A871" t="s">
        <v>50</v>
      </c>
      <c r="B871" t="s">
        <v>29</v>
      </c>
      <c r="C871">
        <v>2011</v>
      </c>
      <c r="D871" t="s">
        <v>27</v>
      </c>
      <c r="E871" t="s">
        <v>25</v>
      </c>
      <c r="F871">
        <v>65</v>
      </c>
      <c r="G871">
        <v>206014</v>
      </c>
      <c r="H871">
        <v>17914</v>
      </c>
      <c r="I871">
        <v>223993</v>
      </c>
      <c r="J871">
        <v>0.03</v>
      </c>
      <c r="K871">
        <v>194</v>
      </c>
      <c r="L871">
        <v>2.6</v>
      </c>
      <c r="M871">
        <v>129</v>
      </c>
      <c r="N871">
        <v>1.1870000000000001</v>
      </c>
      <c r="O871">
        <v>0.191</v>
      </c>
      <c r="P871">
        <v>29742</v>
      </c>
      <c r="Q871">
        <v>78.7</v>
      </c>
      <c r="R871">
        <v>87.8</v>
      </c>
      <c r="S871">
        <v>684</v>
      </c>
      <c r="T871">
        <v>49</v>
      </c>
      <c r="U871">
        <v>80.56</v>
      </c>
      <c r="V871">
        <v>0</v>
      </c>
    </row>
    <row r="872" spans="1:22">
      <c r="A872" t="s">
        <v>50</v>
      </c>
      <c r="B872" t="s">
        <v>29</v>
      </c>
      <c r="C872">
        <v>2012</v>
      </c>
      <c r="D872" t="s">
        <v>24</v>
      </c>
      <c r="E872" t="s">
        <v>25</v>
      </c>
      <c r="F872">
        <v>17</v>
      </c>
      <c r="G872">
        <v>70979</v>
      </c>
      <c r="H872">
        <v>47320</v>
      </c>
      <c r="I872">
        <v>118316</v>
      </c>
      <c r="J872">
        <v>0.01</v>
      </c>
      <c r="K872">
        <v>343</v>
      </c>
      <c r="L872">
        <v>2.9</v>
      </c>
      <c r="M872">
        <v>146</v>
      </c>
      <c r="N872">
        <v>1.173</v>
      </c>
      <c r="O872">
        <v>0.19800000000000001</v>
      </c>
      <c r="P872">
        <v>28432</v>
      </c>
      <c r="Q872">
        <v>78.7</v>
      </c>
      <c r="R872">
        <v>85.6</v>
      </c>
      <c r="S872">
        <v>1392</v>
      </c>
      <c r="T872">
        <v>49.2</v>
      </c>
      <c r="U872">
        <v>84.39</v>
      </c>
      <c r="V872">
        <v>0</v>
      </c>
    </row>
    <row r="873" spans="1:22">
      <c r="A873" t="s">
        <v>50</v>
      </c>
      <c r="B873" t="s">
        <v>29</v>
      </c>
      <c r="C873">
        <v>2012</v>
      </c>
      <c r="D873" t="s">
        <v>26</v>
      </c>
      <c r="E873" t="s">
        <v>25</v>
      </c>
      <c r="F873">
        <v>197</v>
      </c>
      <c r="G873">
        <v>432966</v>
      </c>
      <c r="H873">
        <v>59041</v>
      </c>
      <c r="I873">
        <v>492204</v>
      </c>
      <c r="J873">
        <v>0.04</v>
      </c>
      <c r="K873">
        <v>343</v>
      </c>
      <c r="L873">
        <v>2.9</v>
      </c>
      <c r="M873">
        <v>146</v>
      </c>
      <c r="N873">
        <v>1.173</v>
      </c>
      <c r="O873">
        <v>0.19800000000000001</v>
      </c>
      <c r="P873">
        <v>28432</v>
      </c>
      <c r="Q873">
        <v>78.7</v>
      </c>
      <c r="R873">
        <v>85.6</v>
      </c>
      <c r="S873">
        <v>1392</v>
      </c>
      <c r="T873">
        <v>49.2</v>
      </c>
      <c r="U873">
        <v>80.73</v>
      </c>
      <c r="V873">
        <v>0</v>
      </c>
    </row>
    <row r="874" spans="1:22">
      <c r="A874" t="s">
        <v>50</v>
      </c>
      <c r="B874" t="s">
        <v>29</v>
      </c>
      <c r="C874">
        <v>2012</v>
      </c>
      <c r="D874" t="s">
        <v>27</v>
      </c>
      <c r="E874" t="s">
        <v>25</v>
      </c>
      <c r="F874">
        <v>115</v>
      </c>
      <c r="G874">
        <v>181784</v>
      </c>
      <c r="H874">
        <v>15807</v>
      </c>
      <c r="I874">
        <v>197706</v>
      </c>
      <c r="J874">
        <v>0.06</v>
      </c>
      <c r="K874">
        <v>343</v>
      </c>
      <c r="L874">
        <v>2.9</v>
      </c>
      <c r="M874">
        <v>146</v>
      </c>
      <c r="N874">
        <v>1.173</v>
      </c>
      <c r="O874">
        <v>0.19800000000000001</v>
      </c>
      <c r="P874">
        <v>28432</v>
      </c>
      <c r="Q874">
        <v>78.7</v>
      </c>
      <c r="R874">
        <v>85.6</v>
      </c>
      <c r="S874">
        <v>1392</v>
      </c>
      <c r="T874">
        <v>49.2</v>
      </c>
      <c r="U874">
        <v>78.73</v>
      </c>
      <c r="V874">
        <v>0</v>
      </c>
    </row>
    <row r="875" spans="1:22">
      <c r="A875" t="s">
        <v>50</v>
      </c>
      <c r="B875" t="s">
        <v>29</v>
      </c>
      <c r="C875">
        <v>2013</v>
      </c>
      <c r="D875" t="s">
        <v>24</v>
      </c>
      <c r="E875" t="s">
        <v>25</v>
      </c>
      <c r="F875">
        <v>48</v>
      </c>
      <c r="G875">
        <v>63243</v>
      </c>
      <c r="H875">
        <v>42162</v>
      </c>
      <c r="I875">
        <v>105453</v>
      </c>
      <c r="J875">
        <v>0.05</v>
      </c>
      <c r="K875">
        <v>513</v>
      </c>
      <c r="L875">
        <v>3.6</v>
      </c>
      <c r="M875">
        <v>151</v>
      </c>
      <c r="N875">
        <v>1.17</v>
      </c>
      <c r="O875">
        <v>0.20599999999999999</v>
      </c>
      <c r="P875">
        <v>27959</v>
      </c>
      <c r="Q875">
        <v>79.3</v>
      </c>
      <c r="R875">
        <v>84.3</v>
      </c>
      <c r="S875">
        <v>2102</v>
      </c>
      <c r="T875">
        <v>53.6</v>
      </c>
      <c r="U875">
        <v>112.53</v>
      </c>
      <c r="V875">
        <v>0</v>
      </c>
    </row>
    <row r="876" spans="1:22">
      <c r="A876" t="s">
        <v>50</v>
      </c>
      <c r="B876" t="s">
        <v>29</v>
      </c>
      <c r="C876">
        <v>2013</v>
      </c>
      <c r="D876" t="s">
        <v>26</v>
      </c>
      <c r="E876" t="s">
        <v>25</v>
      </c>
      <c r="F876">
        <v>559</v>
      </c>
      <c r="G876">
        <v>377628</v>
      </c>
      <c r="H876">
        <v>51495</v>
      </c>
      <c r="I876">
        <v>429682</v>
      </c>
      <c r="J876">
        <v>0.13</v>
      </c>
      <c r="K876">
        <v>513</v>
      </c>
      <c r="L876">
        <v>3.6</v>
      </c>
      <c r="M876">
        <v>151</v>
      </c>
      <c r="N876">
        <v>1.17</v>
      </c>
      <c r="O876">
        <v>0.20599999999999999</v>
      </c>
      <c r="P876">
        <v>27959</v>
      </c>
      <c r="Q876">
        <v>79.3</v>
      </c>
      <c r="R876">
        <v>84.3</v>
      </c>
      <c r="S876">
        <v>2102</v>
      </c>
      <c r="T876">
        <v>53.6</v>
      </c>
      <c r="U876">
        <v>183.76</v>
      </c>
      <c r="V876">
        <v>0</v>
      </c>
    </row>
    <row r="877" spans="1:22">
      <c r="A877" t="s">
        <v>50</v>
      </c>
      <c r="B877" t="s">
        <v>29</v>
      </c>
      <c r="C877">
        <v>2013</v>
      </c>
      <c r="D877" t="s">
        <v>27</v>
      </c>
      <c r="E877" t="s">
        <v>25</v>
      </c>
      <c r="F877">
        <v>334</v>
      </c>
      <c r="G877">
        <v>162708</v>
      </c>
      <c r="H877">
        <v>14148</v>
      </c>
      <c r="I877">
        <v>177190</v>
      </c>
      <c r="J877">
        <v>0.19</v>
      </c>
      <c r="K877">
        <v>513</v>
      </c>
      <c r="L877">
        <v>3.6</v>
      </c>
      <c r="M877">
        <v>151</v>
      </c>
      <c r="N877">
        <v>1.17</v>
      </c>
      <c r="O877">
        <v>0.20599999999999999</v>
      </c>
      <c r="P877">
        <v>27959</v>
      </c>
      <c r="Q877">
        <v>79.3</v>
      </c>
      <c r="R877">
        <v>84.3</v>
      </c>
      <c r="S877">
        <v>2102</v>
      </c>
      <c r="T877">
        <v>53.6</v>
      </c>
      <c r="U877">
        <v>190.43</v>
      </c>
      <c r="V877">
        <v>0</v>
      </c>
    </row>
    <row r="878" spans="1:22">
      <c r="A878" t="s">
        <v>50</v>
      </c>
      <c r="B878" t="s">
        <v>29</v>
      </c>
      <c r="C878">
        <v>2014</v>
      </c>
      <c r="D878" t="s">
        <v>24</v>
      </c>
      <c r="E878" t="s">
        <v>25</v>
      </c>
      <c r="F878">
        <v>84</v>
      </c>
      <c r="G878">
        <v>79781</v>
      </c>
      <c r="H878">
        <v>53187</v>
      </c>
      <c r="I878">
        <v>133052</v>
      </c>
      <c r="J878">
        <v>0.06</v>
      </c>
      <c r="K878">
        <v>1289</v>
      </c>
      <c r="L878">
        <v>4.4000000000000004</v>
      </c>
      <c r="M878">
        <v>159</v>
      </c>
      <c r="N878">
        <v>1.17</v>
      </c>
      <c r="O878">
        <v>0.216</v>
      </c>
      <c r="P878">
        <v>26581</v>
      </c>
      <c r="Q878">
        <v>79.7</v>
      </c>
      <c r="R878">
        <v>82.6</v>
      </c>
      <c r="S878">
        <v>2788</v>
      </c>
      <c r="T878">
        <v>54.9</v>
      </c>
      <c r="U878">
        <v>110.55</v>
      </c>
      <c r="V878">
        <v>0</v>
      </c>
    </row>
    <row r="879" spans="1:22">
      <c r="A879" t="s">
        <v>50</v>
      </c>
      <c r="B879" t="s">
        <v>29</v>
      </c>
      <c r="C879">
        <v>2014</v>
      </c>
      <c r="D879" t="s">
        <v>26</v>
      </c>
      <c r="E879" t="s">
        <v>25</v>
      </c>
      <c r="F879">
        <v>963</v>
      </c>
      <c r="G879">
        <v>470168</v>
      </c>
      <c r="H879">
        <v>64114</v>
      </c>
      <c r="I879">
        <v>535245</v>
      </c>
      <c r="J879">
        <v>0.18</v>
      </c>
      <c r="K879">
        <v>1289</v>
      </c>
      <c r="L879">
        <v>4.4000000000000004</v>
      </c>
      <c r="M879">
        <v>159</v>
      </c>
      <c r="N879">
        <v>1.17</v>
      </c>
      <c r="O879">
        <v>0.216</v>
      </c>
      <c r="P879">
        <v>26581</v>
      </c>
      <c r="Q879">
        <v>79.7</v>
      </c>
      <c r="R879">
        <v>82.6</v>
      </c>
      <c r="S879">
        <v>2788</v>
      </c>
      <c r="T879">
        <v>54.9</v>
      </c>
      <c r="U879">
        <v>72.27</v>
      </c>
      <c r="V879">
        <v>0</v>
      </c>
    </row>
    <row r="880" spans="1:22">
      <c r="A880" t="s">
        <v>50</v>
      </c>
      <c r="B880" t="s">
        <v>29</v>
      </c>
      <c r="C880">
        <v>2014</v>
      </c>
      <c r="D880" t="s">
        <v>27</v>
      </c>
      <c r="E880" t="s">
        <v>25</v>
      </c>
      <c r="F880">
        <v>582</v>
      </c>
      <c r="G880">
        <v>204450</v>
      </c>
      <c r="H880">
        <v>17778</v>
      </c>
      <c r="I880">
        <v>222810</v>
      </c>
      <c r="J880">
        <v>0.26</v>
      </c>
      <c r="K880">
        <v>1289</v>
      </c>
      <c r="L880">
        <v>4.4000000000000004</v>
      </c>
      <c r="M880">
        <v>159</v>
      </c>
      <c r="N880">
        <v>1.17</v>
      </c>
      <c r="O880">
        <v>0.216</v>
      </c>
      <c r="P880">
        <v>26581</v>
      </c>
      <c r="Q880">
        <v>79.7</v>
      </c>
      <c r="R880">
        <v>82.6</v>
      </c>
      <c r="S880">
        <v>2788</v>
      </c>
      <c r="T880">
        <v>54.9</v>
      </c>
      <c r="U880">
        <v>74.25</v>
      </c>
      <c r="V880">
        <v>0</v>
      </c>
    </row>
    <row r="881" spans="1:22">
      <c r="A881" t="s">
        <v>50</v>
      </c>
      <c r="B881" t="s">
        <v>29</v>
      </c>
      <c r="C881">
        <v>2015</v>
      </c>
      <c r="D881" t="s">
        <v>24</v>
      </c>
      <c r="E881" t="s">
        <v>25</v>
      </c>
      <c r="F881">
        <v>156</v>
      </c>
      <c r="G881">
        <v>92038</v>
      </c>
      <c r="H881">
        <v>61358</v>
      </c>
      <c r="I881">
        <v>153552</v>
      </c>
      <c r="J881">
        <v>0.1</v>
      </c>
      <c r="K881">
        <v>2016</v>
      </c>
      <c r="L881">
        <v>5.0999999999999996</v>
      </c>
      <c r="M881">
        <v>172</v>
      </c>
      <c r="N881">
        <v>1.173</v>
      </c>
      <c r="O881">
        <v>0.221</v>
      </c>
      <c r="P881">
        <v>25880</v>
      </c>
      <c r="Q881">
        <v>79.8</v>
      </c>
      <c r="R881">
        <v>83</v>
      </c>
      <c r="S881">
        <v>3514</v>
      </c>
      <c r="T881">
        <v>56.1</v>
      </c>
      <c r="U881">
        <v>109.36</v>
      </c>
      <c r="V881">
        <v>0</v>
      </c>
    </row>
    <row r="882" spans="1:22">
      <c r="A882" t="s">
        <v>50</v>
      </c>
      <c r="B882" t="s">
        <v>29</v>
      </c>
      <c r="C882">
        <v>2015</v>
      </c>
      <c r="D882" t="s">
        <v>26</v>
      </c>
      <c r="E882" t="s">
        <v>25</v>
      </c>
      <c r="F882">
        <v>1785</v>
      </c>
      <c r="G882">
        <v>540115</v>
      </c>
      <c r="H882">
        <v>73652</v>
      </c>
      <c r="I882">
        <v>615552</v>
      </c>
      <c r="J882">
        <v>0.28999999999999998</v>
      </c>
      <c r="K882">
        <v>2016</v>
      </c>
      <c r="L882">
        <v>5.0999999999999996</v>
      </c>
      <c r="M882">
        <v>172</v>
      </c>
      <c r="N882">
        <v>1.173</v>
      </c>
      <c r="O882">
        <v>0.221</v>
      </c>
      <c r="P882">
        <v>25880</v>
      </c>
      <c r="Q882">
        <v>79.8</v>
      </c>
      <c r="R882">
        <v>83</v>
      </c>
      <c r="S882">
        <v>3514</v>
      </c>
      <c r="T882">
        <v>56.1</v>
      </c>
      <c r="U882">
        <v>85.36</v>
      </c>
      <c r="V882">
        <v>0</v>
      </c>
    </row>
    <row r="883" spans="1:22">
      <c r="A883" t="s">
        <v>50</v>
      </c>
      <c r="B883" t="s">
        <v>29</v>
      </c>
      <c r="C883">
        <v>2015</v>
      </c>
      <c r="D883" t="s">
        <v>27</v>
      </c>
      <c r="E883" t="s">
        <v>25</v>
      </c>
      <c r="F883">
        <v>1071</v>
      </c>
      <c r="G883">
        <v>233344</v>
      </c>
      <c r="H883">
        <v>20291</v>
      </c>
      <c r="I883">
        <v>254706</v>
      </c>
      <c r="J883">
        <v>0.42</v>
      </c>
      <c r="K883">
        <v>2016</v>
      </c>
      <c r="L883">
        <v>5.0999999999999996</v>
      </c>
      <c r="M883">
        <v>172</v>
      </c>
      <c r="N883">
        <v>1.173</v>
      </c>
      <c r="O883">
        <v>0.221</v>
      </c>
      <c r="P883">
        <v>25880</v>
      </c>
      <c r="Q883">
        <v>79.8</v>
      </c>
      <c r="R883">
        <v>83</v>
      </c>
      <c r="S883">
        <v>3514</v>
      </c>
      <c r="T883">
        <v>56.1</v>
      </c>
      <c r="U883">
        <v>84.02</v>
      </c>
      <c r="V883">
        <v>0</v>
      </c>
    </row>
    <row r="884" spans="1:22">
      <c r="A884" t="s">
        <v>50</v>
      </c>
      <c r="B884" t="s">
        <v>29</v>
      </c>
      <c r="C884">
        <v>2016</v>
      </c>
      <c r="D884" t="s">
        <v>24</v>
      </c>
      <c r="E884" t="s">
        <v>25</v>
      </c>
      <c r="F884">
        <v>230</v>
      </c>
      <c r="G884">
        <v>103535</v>
      </c>
      <c r="H884">
        <v>69023</v>
      </c>
      <c r="I884">
        <v>172788</v>
      </c>
      <c r="J884">
        <v>0.13</v>
      </c>
      <c r="K884">
        <v>2922</v>
      </c>
      <c r="L884">
        <v>5.9</v>
      </c>
      <c r="M884">
        <v>186</v>
      </c>
      <c r="N884">
        <v>1.2</v>
      </c>
      <c r="O884">
        <v>0.22</v>
      </c>
      <c r="P884">
        <v>26400</v>
      </c>
      <c r="Q884">
        <v>79.8</v>
      </c>
      <c r="R884">
        <v>82</v>
      </c>
      <c r="S884">
        <v>3964</v>
      </c>
      <c r="T884">
        <v>57.4</v>
      </c>
      <c r="U884">
        <v>47.44</v>
      </c>
      <c r="V884">
        <v>0</v>
      </c>
    </row>
    <row r="885" spans="1:22">
      <c r="A885" t="s">
        <v>50</v>
      </c>
      <c r="B885" t="s">
        <v>29</v>
      </c>
      <c r="C885">
        <v>2016</v>
      </c>
      <c r="D885" t="s">
        <v>26</v>
      </c>
      <c r="E885" t="s">
        <v>25</v>
      </c>
      <c r="F885">
        <v>2653</v>
      </c>
      <c r="G885">
        <v>612062</v>
      </c>
      <c r="H885">
        <v>83463</v>
      </c>
      <c r="I885">
        <v>698178</v>
      </c>
      <c r="J885">
        <v>0.38</v>
      </c>
      <c r="K885">
        <v>2922</v>
      </c>
      <c r="L885">
        <v>5.9</v>
      </c>
      <c r="M885">
        <v>186</v>
      </c>
      <c r="N885">
        <v>1.2</v>
      </c>
      <c r="O885">
        <v>0.22</v>
      </c>
      <c r="P885">
        <v>26400</v>
      </c>
      <c r="Q885">
        <v>79.8</v>
      </c>
      <c r="R885">
        <v>82</v>
      </c>
      <c r="S885">
        <v>3964</v>
      </c>
      <c r="T885">
        <v>57.4</v>
      </c>
      <c r="U885">
        <v>48.63</v>
      </c>
      <c r="V885">
        <v>0</v>
      </c>
    </row>
    <row r="886" spans="1:22">
      <c r="A886" t="s">
        <v>50</v>
      </c>
      <c r="B886" t="s">
        <v>29</v>
      </c>
      <c r="C886">
        <v>2016</v>
      </c>
      <c r="D886" t="s">
        <v>27</v>
      </c>
      <c r="E886" t="s">
        <v>25</v>
      </c>
      <c r="F886">
        <v>1589</v>
      </c>
      <c r="G886">
        <v>263788</v>
      </c>
      <c r="H886">
        <v>22938</v>
      </c>
      <c r="I886">
        <v>288315</v>
      </c>
      <c r="J886">
        <v>0.55000000000000004</v>
      </c>
      <c r="K886">
        <v>2922</v>
      </c>
      <c r="L886">
        <v>5.9</v>
      </c>
      <c r="M886">
        <v>186</v>
      </c>
      <c r="N886">
        <v>1.2</v>
      </c>
      <c r="O886">
        <v>0.22</v>
      </c>
      <c r="P886">
        <v>26400</v>
      </c>
      <c r="Q886">
        <v>79.8</v>
      </c>
      <c r="R886">
        <v>82</v>
      </c>
      <c r="S886">
        <v>3964</v>
      </c>
      <c r="T886">
        <v>57.4</v>
      </c>
      <c r="U886">
        <v>48.37</v>
      </c>
      <c r="V886">
        <v>0</v>
      </c>
    </row>
    <row r="887" spans="1:22">
      <c r="A887" t="s">
        <v>50</v>
      </c>
      <c r="B887" t="s">
        <v>29</v>
      </c>
      <c r="C887">
        <v>2017</v>
      </c>
      <c r="D887" t="s">
        <v>24</v>
      </c>
      <c r="E887" t="s">
        <v>25</v>
      </c>
      <c r="F887">
        <v>483</v>
      </c>
      <c r="G887">
        <v>111517</v>
      </c>
      <c r="H887">
        <v>74345</v>
      </c>
      <c r="I887">
        <v>186345</v>
      </c>
      <c r="J887">
        <v>0.26</v>
      </c>
      <c r="K887">
        <v>3895</v>
      </c>
      <c r="L887">
        <v>7.8</v>
      </c>
      <c r="M887">
        <v>225</v>
      </c>
      <c r="N887">
        <v>1.2370000000000001</v>
      </c>
      <c r="O887">
        <v>0.216</v>
      </c>
      <c r="P887">
        <v>27770</v>
      </c>
      <c r="Q887">
        <v>80.2</v>
      </c>
      <c r="R887">
        <v>83.6</v>
      </c>
      <c r="S887">
        <v>4460</v>
      </c>
      <c r="T887">
        <v>61.7</v>
      </c>
      <c r="U887">
        <v>110</v>
      </c>
      <c r="V887">
        <v>0</v>
      </c>
    </row>
    <row r="888" spans="1:22">
      <c r="A888" t="s">
        <v>50</v>
      </c>
      <c r="B888" t="s">
        <v>29</v>
      </c>
      <c r="C888">
        <v>2017</v>
      </c>
      <c r="D888" t="s">
        <v>26</v>
      </c>
      <c r="E888" t="s">
        <v>25</v>
      </c>
      <c r="F888">
        <v>5682</v>
      </c>
      <c r="G888">
        <v>670676</v>
      </c>
      <c r="H888">
        <v>91456</v>
      </c>
      <c r="I888">
        <v>767814</v>
      </c>
      <c r="J888">
        <v>0.74</v>
      </c>
      <c r="K888">
        <v>3895</v>
      </c>
      <c r="L888">
        <v>7.8</v>
      </c>
      <c r="M888">
        <v>225</v>
      </c>
      <c r="N888">
        <v>1.2370000000000001</v>
      </c>
      <c r="O888">
        <v>0.216</v>
      </c>
      <c r="P888">
        <v>27770</v>
      </c>
      <c r="Q888">
        <v>80.2</v>
      </c>
      <c r="R888">
        <v>83.6</v>
      </c>
      <c r="S888">
        <v>4460</v>
      </c>
      <c r="T888">
        <v>61.7</v>
      </c>
      <c r="U888">
        <v>114.17</v>
      </c>
      <c r="V888">
        <v>0</v>
      </c>
    </row>
    <row r="889" spans="1:22">
      <c r="A889" t="s">
        <v>50</v>
      </c>
      <c r="B889" t="s">
        <v>29</v>
      </c>
      <c r="C889">
        <v>2017</v>
      </c>
      <c r="D889" t="s">
        <v>27</v>
      </c>
      <c r="E889" t="s">
        <v>25</v>
      </c>
      <c r="F889">
        <v>3417</v>
      </c>
      <c r="G889">
        <v>289810</v>
      </c>
      <c r="H889">
        <v>25201</v>
      </c>
      <c r="I889">
        <v>318428</v>
      </c>
      <c r="J889">
        <v>1.07</v>
      </c>
      <c r="K889">
        <v>3895</v>
      </c>
      <c r="L889">
        <v>7.8</v>
      </c>
      <c r="M889">
        <v>225</v>
      </c>
      <c r="N889">
        <v>1.2370000000000001</v>
      </c>
      <c r="O889">
        <v>0.216</v>
      </c>
      <c r="P889">
        <v>27770</v>
      </c>
      <c r="Q889">
        <v>80.2</v>
      </c>
      <c r="R889">
        <v>83.6</v>
      </c>
      <c r="S889">
        <v>4460</v>
      </c>
      <c r="T889">
        <v>61.7</v>
      </c>
      <c r="U889">
        <v>115.04</v>
      </c>
      <c r="V889">
        <v>0</v>
      </c>
    </row>
    <row r="890" spans="1:22">
      <c r="A890" t="s">
        <v>50</v>
      </c>
      <c r="B890" t="s">
        <v>29</v>
      </c>
      <c r="C890">
        <v>2018</v>
      </c>
      <c r="D890" t="s">
        <v>24</v>
      </c>
      <c r="E890" t="s">
        <v>25</v>
      </c>
      <c r="F890">
        <v>711</v>
      </c>
      <c r="G890">
        <v>112464</v>
      </c>
      <c r="H890">
        <v>74976</v>
      </c>
      <c r="I890">
        <v>188151</v>
      </c>
      <c r="J890">
        <v>0.38</v>
      </c>
      <c r="K890">
        <v>5672</v>
      </c>
      <c r="L890">
        <v>9.1</v>
      </c>
      <c r="M890">
        <v>262</v>
      </c>
      <c r="N890">
        <v>1.2729999999999999</v>
      </c>
      <c r="O890">
        <v>0.217</v>
      </c>
      <c r="P890">
        <v>28848</v>
      </c>
      <c r="Q890">
        <v>80.2</v>
      </c>
      <c r="R890">
        <v>83.7</v>
      </c>
      <c r="S890">
        <v>5013</v>
      </c>
      <c r="T890">
        <v>63.6</v>
      </c>
      <c r="U890">
        <v>47.2</v>
      </c>
      <c r="V890">
        <v>0</v>
      </c>
    </row>
    <row r="891" spans="1:22">
      <c r="A891" t="s">
        <v>50</v>
      </c>
      <c r="B891" t="s">
        <v>29</v>
      </c>
      <c r="C891">
        <v>2018</v>
      </c>
      <c r="D891" t="s">
        <v>26</v>
      </c>
      <c r="E891" t="s">
        <v>25</v>
      </c>
      <c r="F891">
        <v>8223</v>
      </c>
      <c r="G891">
        <v>662790</v>
      </c>
      <c r="H891">
        <v>90380</v>
      </c>
      <c r="I891">
        <v>761393</v>
      </c>
      <c r="J891">
        <v>1.08</v>
      </c>
      <c r="K891">
        <v>5672</v>
      </c>
      <c r="L891">
        <v>9.1</v>
      </c>
      <c r="M891">
        <v>262</v>
      </c>
      <c r="N891">
        <v>1.2729999999999999</v>
      </c>
      <c r="O891">
        <v>0.217</v>
      </c>
      <c r="P891">
        <v>28848</v>
      </c>
      <c r="Q891">
        <v>80.2</v>
      </c>
      <c r="R891">
        <v>83.7</v>
      </c>
      <c r="S891">
        <v>5013</v>
      </c>
      <c r="T891">
        <v>63.6</v>
      </c>
      <c r="U891">
        <v>44.72</v>
      </c>
      <c r="V891">
        <v>0</v>
      </c>
    </row>
    <row r="892" spans="1:22">
      <c r="A892" t="s">
        <v>50</v>
      </c>
      <c r="B892" t="s">
        <v>29</v>
      </c>
      <c r="C892">
        <v>2018</v>
      </c>
      <c r="D892" t="s">
        <v>27</v>
      </c>
      <c r="E892" t="s">
        <v>25</v>
      </c>
      <c r="F892">
        <v>4873</v>
      </c>
      <c r="G892">
        <v>281824</v>
      </c>
      <c r="H892">
        <v>24506</v>
      </c>
      <c r="I892">
        <v>311203</v>
      </c>
      <c r="J892">
        <v>1.57</v>
      </c>
      <c r="K892">
        <v>5672</v>
      </c>
      <c r="L892">
        <v>9.1</v>
      </c>
      <c r="M892">
        <v>262</v>
      </c>
      <c r="N892">
        <v>1.2729999999999999</v>
      </c>
      <c r="O892">
        <v>0.217</v>
      </c>
      <c r="P892">
        <v>28848</v>
      </c>
      <c r="Q892">
        <v>80.2</v>
      </c>
      <c r="R892">
        <v>83.7</v>
      </c>
      <c r="S892">
        <v>5013</v>
      </c>
      <c r="T892">
        <v>63.6</v>
      </c>
      <c r="U892">
        <v>42.61</v>
      </c>
      <c r="V892">
        <v>0</v>
      </c>
    </row>
    <row r="893" spans="1:22">
      <c r="A893" t="s">
        <v>50</v>
      </c>
      <c r="B893" t="s">
        <v>29</v>
      </c>
      <c r="C893">
        <v>2019</v>
      </c>
      <c r="D893" t="s">
        <v>24</v>
      </c>
      <c r="E893" t="s">
        <v>25</v>
      </c>
      <c r="F893">
        <v>957</v>
      </c>
      <c r="G893">
        <v>110233</v>
      </c>
      <c r="H893">
        <v>73488</v>
      </c>
      <c r="I893">
        <v>184678</v>
      </c>
      <c r="J893">
        <v>0.52</v>
      </c>
      <c r="K893">
        <v>8112</v>
      </c>
      <c r="L893">
        <v>9.1999999999999993</v>
      </c>
      <c r="M893">
        <v>290</v>
      </c>
      <c r="N893">
        <v>1.34</v>
      </c>
      <c r="O893">
        <v>0.219</v>
      </c>
      <c r="P893">
        <v>29815</v>
      </c>
      <c r="Q893">
        <v>80.5</v>
      </c>
      <c r="R893">
        <v>79.099999999999994</v>
      </c>
      <c r="S893">
        <v>5540</v>
      </c>
      <c r="T893">
        <v>67.599999999999994</v>
      </c>
      <c r="U893">
        <v>34.6</v>
      </c>
      <c r="V893">
        <v>0</v>
      </c>
    </row>
    <row r="894" spans="1:22">
      <c r="A894" t="s">
        <v>50</v>
      </c>
      <c r="B894" t="s">
        <v>29</v>
      </c>
      <c r="C894">
        <v>2019</v>
      </c>
      <c r="D894" t="s">
        <v>26</v>
      </c>
      <c r="E894" t="s">
        <v>25</v>
      </c>
      <c r="F894">
        <v>10973</v>
      </c>
      <c r="G894">
        <v>642819</v>
      </c>
      <c r="H894">
        <v>87657</v>
      </c>
      <c r="I894">
        <v>741449</v>
      </c>
      <c r="J894">
        <v>1.48</v>
      </c>
      <c r="K894">
        <v>8112</v>
      </c>
      <c r="L894">
        <v>9.1999999999999993</v>
      </c>
      <c r="M894">
        <v>290</v>
      </c>
      <c r="N894">
        <v>1.34</v>
      </c>
      <c r="O894">
        <v>0.219</v>
      </c>
      <c r="P894">
        <v>29815</v>
      </c>
      <c r="Q894">
        <v>80.5</v>
      </c>
      <c r="R894">
        <v>79.099999999999994</v>
      </c>
      <c r="S894">
        <v>5540</v>
      </c>
      <c r="T894">
        <v>67.599999999999994</v>
      </c>
      <c r="U894">
        <v>33.44</v>
      </c>
      <c r="V894">
        <v>0</v>
      </c>
    </row>
    <row r="895" spans="1:22">
      <c r="A895" t="s">
        <v>50</v>
      </c>
      <c r="B895" t="s">
        <v>29</v>
      </c>
      <c r="C895">
        <v>2019</v>
      </c>
      <c r="D895" t="s">
        <v>27</v>
      </c>
      <c r="E895" t="s">
        <v>25</v>
      </c>
      <c r="F895">
        <v>6702</v>
      </c>
      <c r="G895">
        <v>281138</v>
      </c>
      <c r="H895">
        <v>24447</v>
      </c>
      <c r="I895">
        <v>312287</v>
      </c>
      <c r="J895">
        <v>2.15</v>
      </c>
      <c r="K895">
        <v>8112</v>
      </c>
      <c r="L895">
        <v>9.1999999999999993</v>
      </c>
      <c r="M895">
        <v>290</v>
      </c>
      <c r="N895">
        <v>1.34</v>
      </c>
      <c r="O895">
        <v>0.219</v>
      </c>
      <c r="P895">
        <v>29815</v>
      </c>
      <c r="Q895">
        <v>80.5</v>
      </c>
      <c r="R895">
        <v>79.099999999999994</v>
      </c>
      <c r="S895">
        <v>5540</v>
      </c>
      <c r="T895">
        <v>67.599999999999994</v>
      </c>
      <c r="U895">
        <v>37.53</v>
      </c>
      <c r="V895">
        <v>0</v>
      </c>
    </row>
    <row r="896" spans="1:22">
      <c r="A896" t="s">
        <v>50</v>
      </c>
      <c r="B896" t="s">
        <v>29</v>
      </c>
      <c r="C896">
        <v>2020</v>
      </c>
      <c r="D896" t="s">
        <v>24</v>
      </c>
      <c r="E896" t="s">
        <v>25</v>
      </c>
      <c r="F896">
        <v>1863</v>
      </c>
      <c r="G896">
        <v>76196</v>
      </c>
      <c r="H896">
        <v>50798</v>
      </c>
      <c r="I896">
        <v>128857</v>
      </c>
      <c r="J896">
        <v>1.45</v>
      </c>
      <c r="K896">
        <v>10324</v>
      </c>
      <c r="L896">
        <v>12.5</v>
      </c>
      <c r="M896">
        <v>342</v>
      </c>
      <c r="N896">
        <v>1.48</v>
      </c>
      <c r="O896">
        <v>0.24</v>
      </c>
      <c r="P896">
        <v>29562</v>
      </c>
      <c r="Q896">
        <v>80.8</v>
      </c>
      <c r="R896">
        <v>75.2</v>
      </c>
      <c r="S896">
        <v>6020</v>
      </c>
      <c r="T896">
        <v>69.5</v>
      </c>
      <c r="U896">
        <v>94.67</v>
      </c>
      <c r="V896">
        <v>0</v>
      </c>
    </row>
    <row r="897" spans="1:22">
      <c r="A897" t="s">
        <v>50</v>
      </c>
      <c r="B897" t="s">
        <v>29</v>
      </c>
      <c r="C897">
        <v>2020</v>
      </c>
      <c r="D897" t="s">
        <v>26</v>
      </c>
      <c r="E897" t="s">
        <v>25</v>
      </c>
      <c r="F897">
        <v>21262</v>
      </c>
      <c r="G897">
        <v>434320</v>
      </c>
      <c r="H897">
        <v>59225</v>
      </c>
      <c r="I897">
        <v>514807</v>
      </c>
      <c r="J897">
        <v>4.13</v>
      </c>
      <c r="K897">
        <v>10324</v>
      </c>
      <c r="L897">
        <v>12.5</v>
      </c>
      <c r="M897">
        <v>342</v>
      </c>
      <c r="N897">
        <v>1.48</v>
      </c>
      <c r="O897">
        <v>0.24</v>
      </c>
      <c r="P897">
        <v>29562</v>
      </c>
      <c r="Q897">
        <v>80.8</v>
      </c>
      <c r="R897">
        <v>75.2</v>
      </c>
      <c r="S897">
        <v>6020</v>
      </c>
      <c r="T897">
        <v>69.5</v>
      </c>
      <c r="U897">
        <v>93.77</v>
      </c>
      <c r="V897">
        <v>0</v>
      </c>
    </row>
    <row r="898" spans="1:22">
      <c r="A898" t="s">
        <v>50</v>
      </c>
      <c r="B898" t="s">
        <v>29</v>
      </c>
      <c r="C898">
        <v>2020</v>
      </c>
      <c r="D898" t="s">
        <v>27</v>
      </c>
      <c r="E898" t="s">
        <v>25</v>
      </c>
      <c r="F898">
        <v>12601</v>
      </c>
      <c r="G898">
        <v>181987</v>
      </c>
      <c r="H898">
        <v>15825</v>
      </c>
      <c r="I898">
        <v>210413</v>
      </c>
      <c r="J898">
        <v>5.99</v>
      </c>
      <c r="K898">
        <v>10324</v>
      </c>
      <c r="L898">
        <v>12.5</v>
      </c>
      <c r="M898">
        <v>342</v>
      </c>
      <c r="N898">
        <v>1.48</v>
      </c>
      <c r="O898">
        <v>0.24</v>
      </c>
      <c r="P898">
        <v>29562</v>
      </c>
      <c r="Q898">
        <v>80.8</v>
      </c>
      <c r="R898">
        <v>75.2</v>
      </c>
      <c r="S898">
        <v>6020</v>
      </c>
      <c r="T898">
        <v>69.5</v>
      </c>
      <c r="U898">
        <v>88.02</v>
      </c>
      <c r="V898">
        <v>0</v>
      </c>
    </row>
    <row r="899" spans="1:22">
      <c r="A899" t="s">
        <v>50</v>
      </c>
      <c r="B899" t="s">
        <v>29</v>
      </c>
      <c r="C899">
        <v>2021</v>
      </c>
      <c r="D899" t="s">
        <v>24</v>
      </c>
      <c r="E899" t="s">
        <v>25</v>
      </c>
      <c r="F899">
        <v>3409</v>
      </c>
      <c r="G899">
        <v>78002</v>
      </c>
      <c r="H899">
        <v>52001</v>
      </c>
      <c r="I899">
        <v>133412</v>
      </c>
      <c r="J899">
        <v>2.56</v>
      </c>
      <c r="K899">
        <v>15373</v>
      </c>
      <c r="L899">
        <v>14.9</v>
      </c>
      <c r="M899">
        <v>363</v>
      </c>
      <c r="N899">
        <v>1.673</v>
      </c>
      <c r="O899">
        <v>0.28000000000000003</v>
      </c>
      <c r="P899">
        <v>30251</v>
      </c>
      <c r="Q899">
        <v>81.2</v>
      </c>
      <c r="R899">
        <v>72</v>
      </c>
      <c r="S899">
        <v>6568</v>
      </c>
      <c r="T899">
        <v>72.8</v>
      </c>
      <c r="U899">
        <v>82.98</v>
      </c>
      <c r="V899">
        <v>0</v>
      </c>
    </row>
    <row r="900" spans="1:22">
      <c r="A900" t="s">
        <v>50</v>
      </c>
      <c r="B900" t="s">
        <v>29</v>
      </c>
      <c r="C900">
        <v>2021</v>
      </c>
      <c r="D900" t="s">
        <v>26</v>
      </c>
      <c r="E900" t="s">
        <v>25</v>
      </c>
      <c r="F900">
        <v>38644</v>
      </c>
      <c r="G900">
        <v>431842</v>
      </c>
      <c r="H900">
        <v>58888</v>
      </c>
      <c r="I900">
        <v>529374</v>
      </c>
      <c r="J900">
        <v>7.3</v>
      </c>
      <c r="K900">
        <v>15373</v>
      </c>
      <c r="L900">
        <v>14.9</v>
      </c>
      <c r="M900">
        <v>363</v>
      </c>
      <c r="N900">
        <v>1.673</v>
      </c>
      <c r="O900">
        <v>0.28000000000000003</v>
      </c>
      <c r="P900">
        <v>30251</v>
      </c>
      <c r="Q900">
        <v>81.2</v>
      </c>
      <c r="R900">
        <v>72</v>
      </c>
      <c r="S900">
        <v>6568</v>
      </c>
      <c r="T900">
        <v>72.8</v>
      </c>
      <c r="U900">
        <v>81.75</v>
      </c>
      <c r="V900">
        <v>0</v>
      </c>
    </row>
    <row r="901" spans="1:22">
      <c r="A901" t="s">
        <v>50</v>
      </c>
      <c r="B901" t="s">
        <v>29</v>
      </c>
      <c r="C901">
        <v>2021</v>
      </c>
      <c r="D901" t="s">
        <v>27</v>
      </c>
      <c r="E901" t="s">
        <v>25</v>
      </c>
      <c r="F901">
        <v>23271</v>
      </c>
      <c r="G901">
        <v>180855</v>
      </c>
      <c r="H901">
        <v>15726</v>
      </c>
      <c r="I901">
        <v>219852</v>
      </c>
      <c r="J901">
        <v>10.58</v>
      </c>
      <c r="K901">
        <v>15373</v>
      </c>
      <c r="L901">
        <v>14.9</v>
      </c>
      <c r="M901">
        <v>363</v>
      </c>
      <c r="N901">
        <v>1.673</v>
      </c>
      <c r="O901">
        <v>0.28000000000000003</v>
      </c>
      <c r="P901">
        <v>30251</v>
      </c>
      <c r="Q901">
        <v>81.2</v>
      </c>
      <c r="R901">
        <v>72</v>
      </c>
      <c r="S901">
        <v>6568</v>
      </c>
      <c r="T901">
        <v>72.8</v>
      </c>
      <c r="U901">
        <v>84.68</v>
      </c>
      <c r="V901">
        <v>0</v>
      </c>
    </row>
    <row r="902" spans="1:22">
      <c r="A902" t="s">
        <v>50</v>
      </c>
      <c r="B902" t="s">
        <v>29</v>
      </c>
      <c r="C902">
        <v>2022</v>
      </c>
      <c r="D902" t="s">
        <v>24</v>
      </c>
      <c r="E902" t="s">
        <v>25</v>
      </c>
      <c r="F902">
        <v>3540</v>
      </c>
      <c r="G902">
        <v>71603</v>
      </c>
      <c r="H902">
        <v>47736</v>
      </c>
      <c r="I902">
        <v>122879</v>
      </c>
      <c r="J902">
        <v>2.88</v>
      </c>
      <c r="K902">
        <v>23376</v>
      </c>
      <c r="L902">
        <v>15.3</v>
      </c>
      <c r="M902">
        <v>398</v>
      </c>
      <c r="N902">
        <v>1.7969999999999999</v>
      </c>
      <c r="O902">
        <v>0.307</v>
      </c>
      <c r="P902">
        <v>29259</v>
      </c>
      <c r="Q902">
        <v>81.2</v>
      </c>
      <c r="R902">
        <v>75.2</v>
      </c>
      <c r="S902">
        <v>7044</v>
      </c>
      <c r="T902">
        <v>75.7</v>
      </c>
      <c r="U902">
        <v>3.84</v>
      </c>
      <c r="V902">
        <v>0</v>
      </c>
    </row>
    <row r="903" spans="1:22">
      <c r="A903" t="s">
        <v>50</v>
      </c>
      <c r="B903" t="s">
        <v>29</v>
      </c>
      <c r="C903">
        <v>2022</v>
      </c>
      <c r="D903" t="s">
        <v>26</v>
      </c>
      <c r="E903" t="s">
        <v>25</v>
      </c>
      <c r="F903">
        <v>40060</v>
      </c>
      <c r="G903">
        <v>393097</v>
      </c>
      <c r="H903">
        <v>53604</v>
      </c>
      <c r="I903">
        <v>486761</v>
      </c>
      <c r="J903">
        <v>8.23</v>
      </c>
      <c r="K903">
        <v>23376</v>
      </c>
      <c r="L903">
        <v>15.3</v>
      </c>
      <c r="M903">
        <v>398</v>
      </c>
      <c r="N903">
        <v>1.7969999999999999</v>
      </c>
      <c r="O903">
        <v>0.307</v>
      </c>
      <c r="P903">
        <v>29259</v>
      </c>
      <c r="Q903">
        <v>81.2</v>
      </c>
      <c r="R903">
        <v>75.2</v>
      </c>
      <c r="S903">
        <v>7044</v>
      </c>
      <c r="T903">
        <v>75.7</v>
      </c>
      <c r="U903">
        <v>3.66</v>
      </c>
      <c r="V903">
        <v>0</v>
      </c>
    </row>
    <row r="904" spans="1:22">
      <c r="A904" t="s">
        <v>50</v>
      </c>
      <c r="B904" t="s">
        <v>29</v>
      </c>
      <c r="C904">
        <v>2022</v>
      </c>
      <c r="D904" t="s">
        <v>27</v>
      </c>
      <c r="E904" t="s">
        <v>25</v>
      </c>
      <c r="F904">
        <v>24337</v>
      </c>
      <c r="G904">
        <v>165236</v>
      </c>
      <c r="H904">
        <v>14368</v>
      </c>
      <c r="I904">
        <v>203941</v>
      </c>
      <c r="J904">
        <v>11.93</v>
      </c>
      <c r="K904">
        <v>23376</v>
      </c>
      <c r="L904">
        <v>15.3</v>
      </c>
      <c r="M904">
        <v>398</v>
      </c>
      <c r="N904">
        <v>1.7969999999999999</v>
      </c>
      <c r="O904">
        <v>0.307</v>
      </c>
      <c r="P904">
        <v>29259</v>
      </c>
      <c r="Q904">
        <v>81.2</v>
      </c>
      <c r="R904">
        <v>75.2</v>
      </c>
      <c r="S904">
        <v>7044</v>
      </c>
      <c r="T904">
        <v>75.7</v>
      </c>
      <c r="U904">
        <v>4.58</v>
      </c>
      <c r="V904">
        <v>0</v>
      </c>
    </row>
    <row r="905" spans="1:22">
      <c r="A905" t="s">
        <v>50</v>
      </c>
      <c r="B905" t="s">
        <v>29</v>
      </c>
      <c r="C905">
        <v>2023</v>
      </c>
      <c r="D905" t="s">
        <v>24</v>
      </c>
      <c r="E905" t="s">
        <v>25</v>
      </c>
      <c r="F905">
        <v>4203</v>
      </c>
      <c r="G905">
        <v>83449</v>
      </c>
      <c r="H905">
        <v>55632</v>
      </c>
      <c r="I905">
        <v>143284</v>
      </c>
      <c r="J905">
        <v>2.93</v>
      </c>
      <c r="K905">
        <v>32345</v>
      </c>
      <c r="L905">
        <v>17.5</v>
      </c>
      <c r="M905">
        <v>431</v>
      </c>
      <c r="N905">
        <v>1.8129999999999999</v>
      </c>
      <c r="O905">
        <v>0.309</v>
      </c>
      <c r="P905">
        <v>32207</v>
      </c>
      <c r="Q905">
        <v>81.2</v>
      </c>
      <c r="R905">
        <v>75.599999999999994</v>
      </c>
      <c r="S905">
        <v>7094</v>
      </c>
      <c r="T905">
        <v>78.400000000000006</v>
      </c>
      <c r="U905">
        <v>18.73</v>
      </c>
      <c r="V905">
        <v>0</v>
      </c>
    </row>
    <row r="906" spans="1:22">
      <c r="A906" t="s">
        <v>50</v>
      </c>
      <c r="B906" t="s">
        <v>29</v>
      </c>
      <c r="C906">
        <v>2023</v>
      </c>
      <c r="D906" t="s">
        <v>26</v>
      </c>
      <c r="E906" t="s">
        <v>25</v>
      </c>
      <c r="F906">
        <v>48369</v>
      </c>
      <c r="G906">
        <v>465367</v>
      </c>
      <c r="H906">
        <v>63459</v>
      </c>
      <c r="I906">
        <v>577195</v>
      </c>
      <c r="J906">
        <v>8.3800000000000008</v>
      </c>
      <c r="K906">
        <v>32345</v>
      </c>
      <c r="L906">
        <v>17.5</v>
      </c>
      <c r="M906">
        <v>431</v>
      </c>
      <c r="N906">
        <v>1.8129999999999999</v>
      </c>
      <c r="O906">
        <v>0.309</v>
      </c>
      <c r="P906">
        <v>32207</v>
      </c>
      <c r="Q906">
        <v>81.2</v>
      </c>
      <c r="R906">
        <v>75.599999999999994</v>
      </c>
      <c r="S906">
        <v>7094</v>
      </c>
      <c r="T906">
        <v>78.400000000000006</v>
      </c>
      <c r="U906">
        <v>20.74</v>
      </c>
      <c r="V906">
        <v>0</v>
      </c>
    </row>
    <row r="907" spans="1:22">
      <c r="A907" t="s">
        <v>50</v>
      </c>
      <c r="B907" t="s">
        <v>29</v>
      </c>
      <c r="C907">
        <v>2023</v>
      </c>
      <c r="D907" t="s">
        <v>27</v>
      </c>
      <c r="E907" t="s">
        <v>25</v>
      </c>
      <c r="F907">
        <v>29006</v>
      </c>
      <c r="G907">
        <v>192930</v>
      </c>
      <c r="H907">
        <v>16777</v>
      </c>
      <c r="I907">
        <v>238713</v>
      </c>
      <c r="J907">
        <v>12.15</v>
      </c>
      <c r="K907">
        <v>32345</v>
      </c>
      <c r="L907">
        <v>17.5</v>
      </c>
      <c r="M907">
        <v>431</v>
      </c>
      <c r="N907">
        <v>1.8129999999999999</v>
      </c>
      <c r="O907">
        <v>0.309</v>
      </c>
      <c r="P907">
        <v>32207</v>
      </c>
      <c r="Q907">
        <v>81.2</v>
      </c>
      <c r="R907">
        <v>75.599999999999994</v>
      </c>
      <c r="S907">
        <v>7094</v>
      </c>
      <c r="T907">
        <v>78.400000000000006</v>
      </c>
      <c r="U907">
        <v>19.18</v>
      </c>
      <c r="V907">
        <v>0</v>
      </c>
    </row>
    <row r="908" spans="1:22">
      <c r="A908" t="s">
        <v>50</v>
      </c>
      <c r="B908" t="s">
        <v>29</v>
      </c>
      <c r="C908">
        <v>2024</v>
      </c>
      <c r="D908" t="s">
        <v>24</v>
      </c>
      <c r="E908" t="s">
        <v>25</v>
      </c>
      <c r="F908">
        <v>5138</v>
      </c>
      <c r="G908">
        <v>83531</v>
      </c>
      <c r="H908">
        <v>55687</v>
      </c>
      <c r="I908">
        <v>144356</v>
      </c>
      <c r="J908">
        <v>3.56</v>
      </c>
      <c r="K908">
        <v>42696</v>
      </c>
      <c r="L908">
        <v>20.6</v>
      </c>
      <c r="M908">
        <v>461</v>
      </c>
      <c r="N908">
        <v>1.72</v>
      </c>
      <c r="O908">
        <v>0.28100000000000003</v>
      </c>
      <c r="P908">
        <v>33322</v>
      </c>
      <c r="Q908">
        <v>81.3</v>
      </c>
      <c r="R908">
        <v>74.2</v>
      </c>
      <c r="S908">
        <v>7109</v>
      </c>
      <c r="T908">
        <v>80.099999999999994</v>
      </c>
      <c r="U908">
        <v>22.25</v>
      </c>
      <c r="V908">
        <v>0</v>
      </c>
    </row>
    <row r="909" spans="1:22">
      <c r="A909" t="s">
        <v>50</v>
      </c>
      <c r="B909" t="s">
        <v>29</v>
      </c>
      <c r="C909">
        <v>2024</v>
      </c>
      <c r="D909" t="s">
        <v>26</v>
      </c>
      <c r="E909" t="s">
        <v>25</v>
      </c>
      <c r="F909">
        <v>60168</v>
      </c>
      <c r="G909">
        <v>467681</v>
      </c>
      <c r="H909">
        <v>63775</v>
      </c>
      <c r="I909">
        <v>591624</v>
      </c>
      <c r="J909">
        <v>10.17</v>
      </c>
      <c r="K909">
        <v>42696</v>
      </c>
      <c r="L909">
        <v>20.6</v>
      </c>
      <c r="M909">
        <v>461</v>
      </c>
      <c r="N909">
        <v>1.72</v>
      </c>
      <c r="O909">
        <v>0.28100000000000003</v>
      </c>
      <c r="P909">
        <v>33322</v>
      </c>
      <c r="Q909">
        <v>81.3</v>
      </c>
      <c r="R909">
        <v>74.2</v>
      </c>
      <c r="S909">
        <v>7109</v>
      </c>
      <c r="T909">
        <v>80.099999999999994</v>
      </c>
      <c r="U909">
        <v>24.39</v>
      </c>
      <c r="V909">
        <v>0</v>
      </c>
    </row>
    <row r="910" spans="1:22">
      <c r="A910" t="s">
        <v>50</v>
      </c>
      <c r="B910" t="s">
        <v>29</v>
      </c>
      <c r="C910">
        <v>2024</v>
      </c>
      <c r="D910" t="s">
        <v>27</v>
      </c>
      <c r="E910" t="s">
        <v>25</v>
      </c>
      <c r="F910">
        <v>35282</v>
      </c>
      <c r="G910">
        <v>187658</v>
      </c>
      <c r="H910">
        <v>16318</v>
      </c>
      <c r="I910">
        <v>239258</v>
      </c>
      <c r="J910">
        <v>14.75</v>
      </c>
      <c r="K910">
        <v>42696</v>
      </c>
      <c r="L910">
        <v>20.6</v>
      </c>
      <c r="M910">
        <v>461</v>
      </c>
      <c r="N910">
        <v>1.72</v>
      </c>
      <c r="O910">
        <v>0.28100000000000003</v>
      </c>
      <c r="P910">
        <v>33322</v>
      </c>
      <c r="Q910">
        <v>81.3</v>
      </c>
      <c r="R910">
        <v>74.2</v>
      </c>
      <c r="S910">
        <v>7109</v>
      </c>
      <c r="T910">
        <v>80.099999999999994</v>
      </c>
      <c r="U910">
        <v>21.64</v>
      </c>
      <c r="V910">
        <v>0</v>
      </c>
    </row>
    <row r="911" spans="1:22">
      <c r="A911" t="s">
        <v>50</v>
      </c>
      <c r="B911" t="s">
        <v>29</v>
      </c>
      <c r="C911">
        <v>2025</v>
      </c>
      <c r="D911" t="s">
        <v>24</v>
      </c>
      <c r="E911" t="s">
        <v>25</v>
      </c>
      <c r="F911">
        <v>6460</v>
      </c>
      <c r="G911">
        <v>89337</v>
      </c>
      <c r="H911">
        <v>59558</v>
      </c>
      <c r="I911">
        <v>155355</v>
      </c>
      <c r="J911">
        <v>4.16</v>
      </c>
      <c r="K911">
        <v>50087</v>
      </c>
      <c r="L911">
        <v>22.6</v>
      </c>
      <c r="M911">
        <v>477</v>
      </c>
      <c r="N911">
        <v>1.59</v>
      </c>
      <c r="O911">
        <v>0.25600000000000001</v>
      </c>
      <c r="P911">
        <v>34583</v>
      </c>
      <c r="Q911">
        <v>81.2</v>
      </c>
      <c r="R911">
        <v>70.5</v>
      </c>
      <c r="S911">
        <v>6986</v>
      </c>
      <c r="T911">
        <v>83.4</v>
      </c>
      <c r="U911">
        <v>25.73</v>
      </c>
      <c r="V911">
        <v>0</v>
      </c>
    </row>
    <row r="912" spans="1:22">
      <c r="A912" t="s">
        <v>50</v>
      </c>
      <c r="B912" t="s">
        <v>29</v>
      </c>
      <c r="C912">
        <v>2025</v>
      </c>
      <c r="D912" t="s">
        <v>26</v>
      </c>
      <c r="E912" t="s">
        <v>25</v>
      </c>
      <c r="F912">
        <v>73568</v>
      </c>
      <c r="G912">
        <v>480205</v>
      </c>
      <c r="H912">
        <v>65483</v>
      </c>
      <c r="I912">
        <v>619256</v>
      </c>
      <c r="J912">
        <v>11.88</v>
      </c>
      <c r="K912">
        <v>50087</v>
      </c>
      <c r="L912">
        <v>22.6</v>
      </c>
      <c r="M912">
        <v>477</v>
      </c>
      <c r="N912">
        <v>1.59</v>
      </c>
      <c r="O912">
        <v>0.25600000000000001</v>
      </c>
      <c r="P912">
        <v>34583</v>
      </c>
      <c r="Q912">
        <v>81.2</v>
      </c>
      <c r="R912">
        <v>70.5</v>
      </c>
      <c r="S912">
        <v>6986</v>
      </c>
      <c r="T912">
        <v>83.4</v>
      </c>
      <c r="U912">
        <v>22.27</v>
      </c>
      <c r="V912">
        <v>0</v>
      </c>
    </row>
    <row r="913" spans="1:22">
      <c r="A913" t="s">
        <v>50</v>
      </c>
      <c r="B913" t="s">
        <v>29</v>
      </c>
      <c r="C913">
        <v>2025</v>
      </c>
      <c r="D913" t="s">
        <v>27</v>
      </c>
      <c r="E913" t="s">
        <v>25</v>
      </c>
      <c r="F913">
        <v>43923</v>
      </c>
      <c r="G913">
        <v>194172</v>
      </c>
      <c r="H913">
        <v>16885</v>
      </c>
      <c r="I913">
        <v>254980</v>
      </c>
      <c r="J913">
        <v>17.23</v>
      </c>
      <c r="K913">
        <v>50087</v>
      </c>
      <c r="L913">
        <v>22.6</v>
      </c>
      <c r="M913">
        <v>477</v>
      </c>
      <c r="N913">
        <v>1.59</v>
      </c>
      <c r="O913">
        <v>0.25600000000000001</v>
      </c>
      <c r="P913">
        <v>34583</v>
      </c>
      <c r="Q913">
        <v>81.2</v>
      </c>
      <c r="R913">
        <v>70.5</v>
      </c>
      <c r="S913">
        <v>6986</v>
      </c>
      <c r="T913">
        <v>83.4</v>
      </c>
      <c r="U913">
        <v>24.49</v>
      </c>
      <c r="V913">
        <v>0</v>
      </c>
    </row>
    <row r="914" spans="1:22">
      <c r="A914" t="s">
        <v>51</v>
      </c>
      <c r="B914" t="s">
        <v>29</v>
      </c>
      <c r="C914">
        <v>2010</v>
      </c>
      <c r="D914" t="s">
        <v>24</v>
      </c>
      <c r="E914" t="s">
        <v>25</v>
      </c>
      <c r="F914">
        <v>5</v>
      </c>
      <c r="G914">
        <v>27387</v>
      </c>
      <c r="H914">
        <v>18258</v>
      </c>
      <c r="I914">
        <v>45650</v>
      </c>
      <c r="J914">
        <v>0.01</v>
      </c>
      <c r="K914">
        <v>109</v>
      </c>
      <c r="L914">
        <v>2.9</v>
      </c>
      <c r="M914">
        <v>121</v>
      </c>
      <c r="N914">
        <v>1.56</v>
      </c>
      <c r="O914">
        <v>0.13200000000000001</v>
      </c>
      <c r="P914">
        <v>52754</v>
      </c>
      <c r="Q914">
        <v>85.1</v>
      </c>
      <c r="R914">
        <v>19.5</v>
      </c>
      <c r="S914">
        <v>0</v>
      </c>
      <c r="T914">
        <v>64.5</v>
      </c>
      <c r="U914">
        <v>0</v>
      </c>
      <c r="V914">
        <v>0</v>
      </c>
    </row>
    <row r="915" spans="1:22">
      <c r="A915" t="s">
        <v>51</v>
      </c>
      <c r="B915" t="s">
        <v>29</v>
      </c>
      <c r="C915">
        <v>2010</v>
      </c>
      <c r="D915" t="s">
        <v>26</v>
      </c>
      <c r="E915" t="s">
        <v>25</v>
      </c>
      <c r="F915">
        <v>54</v>
      </c>
      <c r="G915">
        <v>157706</v>
      </c>
      <c r="H915">
        <v>21505</v>
      </c>
      <c r="I915">
        <v>179265</v>
      </c>
      <c r="J915">
        <v>0.03</v>
      </c>
      <c r="K915">
        <v>109</v>
      </c>
      <c r="L915">
        <v>2.9</v>
      </c>
      <c r="M915">
        <v>121</v>
      </c>
      <c r="N915">
        <v>1.56</v>
      </c>
      <c r="O915">
        <v>0.13200000000000001</v>
      </c>
      <c r="P915">
        <v>52754</v>
      </c>
      <c r="Q915">
        <v>85.1</v>
      </c>
      <c r="R915">
        <v>19.5</v>
      </c>
      <c r="S915">
        <v>0</v>
      </c>
      <c r="T915">
        <v>64.5</v>
      </c>
      <c r="U915">
        <v>0</v>
      </c>
      <c r="V915">
        <v>0</v>
      </c>
    </row>
    <row r="916" spans="1:22">
      <c r="A916" t="s">
        <v>51</v>
      </c>
      <c r="B916" t="s">
        <v>29</v>
      </c>
      <c r="C916">
        <v>2010</v>
      </c>
      <c r="D916" t="s">
        <v>27</v>
      </c>
      <c r="E916" t="s">
        <v>25</v>
      </c>
      <c r="F916">
        <v>32</v>
      </c>
      <c r="G916">
        <v>67925</v>
      </c>
      <c r="H916">
        <v>5907</v>
      </c>
      <c r="I916">
        <v>73864</v>
      </c>
      <c r="J916">
        <v>0.04</v>
      </c>
      <c r="K916">
        <v>109</v>
      </c>
      <c r="L916">
        <v>2.9</v>
      </c>
      <c r="M916">
        <v>121</v>
      </c>
      <c r="N916">
        <v>1.56</v>
      </c>
      <c r="O916">
        <v>0.13200000000000001</v>
      </c>
      <c r="P916">
        <v>52754</v>
      </c>
      <c r="Q916">
        <v>85.1</v>
      </c>
      <c r="R916">
        <v>19.5</v>
      </c>
      <c r="S916">
        <v>0</v>
      </c>
      <c r="T916">
        <v>64.5</v>
      </c>
      <c r="U916">
        <v>0</v>
      </c>
      <c r="V916">
        <v>0</v>
      </c>
    </row>
    <row r="917" spans="1:22">
      <c r="A917" t="s">
        <v>51</v>
      </c>
      <c r="B917" t="s">
        <v>29</v>
      </c>
      <c r="C917">
        <v>2011</v>
      </c>
      <c r="D917" t="s">
        <v>24</v>
      </c>
      <c r="E917" t="s">
        <v>25</v>
      </c>
      <c r="F917">
        <v>29</v>
      </c>
      <c r="G917">
        <v>25180</v>
      </c>
      <c r="H917">
        <v>16786</v>
      </c>
      <c r="I917">
        <v>41995</v>
      </c>
      <c r="J917">
        <v>7.0000000000000007E-2</v>
      </c>
      <c r="K917">
        <v>432</v>
      </c>
      <c r="L917">
        <v>4.8</v>
      </c>
      <c r="M917">
        <v>131</v>
      </c>
      <c r="N917">
        <v>1.5129999999999999</v>
      </c>
      <c r="O917">
        <v>0.124</v>
      </c>
      <c r="P917">
        <v>51125</v>
      </c>
      <c r="Q917">
        <v>84.7</v>
      </c>
      <c r="R917">
        <v>19.5</v>
      </c>
      <c r="S917">
        <v>2235</v>
      </c>
      <c r="T917">
        <v>66</v>
      </c>
      <c r="U917">
        <v>300</v>
      </c>
      <c r="V917">
        <v>0</v>
      </c>
    </row>
    <row r="918" spans="1:22">
      <c r="A918" t="s">
        <v>51</v>
      </c>
      <c r="B918" t="s">
        <v>29</v>
      </c>
      <c r="C918">
        <v>2011</v>
      </c>
      <c r="D918" t="s">
        <v>26</v>
      </c>
      <c r="E918" t="s">
        <v>25</v>
      </c>
      <c r="F918">
        <v>336</v>
      </c>
      <c r="G918">
        <v>147374</v>
      </c>
      <c r="H918">
        <v>20096</v>
      </c>
      <c r="I918">
        <v>167806</v>
      </c>
      <c r="J918">
        <v>0.2</v>
      </c>
      <c r="K918">
        <v>432</v>
      </c>
      <c r="L918">
        <v>4.8</v>
      </c>
      <c r="M918">
        <v>131</v>
      </c>
      <c r="N918">
        <v>1.5129999999999999</v>
      </c>
      <c r="O918">
        <v>0.124</v>
      </c>
      <c r="P918">
        <v>51125</v>
      </c>
      <c r="Q918">
        <v>84.7</v>
      </c>
      <c r="R918">
        <v>19.5</v>
      </c>
      <c r="S918">
        <v>2235</v>
      </c>
      <c r="T918">
        <v>66</v>
      </c>
      <c r="U918">
        <v>300</v>
      </c>
      <c r="V918">
        <v>0</v>
      </c>
    </row>
    <row r="919" spans="1:22">
      <c r="A919" t="s">
        <v>51</v>
      </c>
      <c r="B919" t="s">
        <v>29</v>
      </c>
      <c r="C919">
        <v>2011</v>
      </c>
      <c r="D919" t="s">
        <v>27</v>
      </c>
      <c r="E919" t="s">
        <v>25</v>
      </c>
      <c r="F919">
        <v>203</v>
      </c>
      <c r="G919">
        <v>64347</v>
      </c>
      <c r="H919">
        <v>5595</v>
      </c>
      <c r="I919">
        <v>70145</v>
      </c>
      <c r="J919">
        <v>0.28999999999999998</v>
      </c>
      <c r="K919">
        <v>432</v>
      </c>
      <c r="L919">
        <v>4.8</v>
      </c>
      <c r="M919">
        <v>131</v>
      </c>
      <c r="N919">
        <v>1.5129999999999999</v>
      </c>
      <c r="O919">
        <v>0.124</v>
      </c>
      <c r="P919">
        <v>51125</v>
      </c>
      <c r="Q919">
        <v>84.7</v>
      </c>
      <c r="R919">
        <v>19.5</v>
      </c>
      <c r="S919">
        <v>2235</v>
      </c>
      <c r="T919">
        <v>66</v>
      </c>
      <c r="U919">
        <v>300</v>
      </c>
      <c r="V919">
        <v>0</v>
      </c>
    </row>
    <row r="920" spans="1:22">
      <c r="A920" t="s">
        <v>51</v>
      </c>
      <c r="B920" t="s">
        <v>29</v>
      </c>
      <c r="C920">
        <v>2012</v>
      </c>
      <c r="D920" t="s">
        <v>24</v>
      </c>
      <c r="E920" t="s">
        <v>25</v>
      </c>
      <c r="F920">
        <v>54</v>
      </c>
      <c r="G920">
        <v>24205</v>
      </c>
      <c r="H920">
        <v>16136</v>
      </c>
      <c r="I920">
        <v>40395</v>
      </c>
      <c r="J920">
        <v>0.13</v>
      </c>
      <c r="K920">
        <v>720</v>
      </c>
      <c r="L920">
        <v>6.9</v>
      </c>
      <c r="M920">
        <v>150</v>
      </c>
      <c r="N920">
        <v>1.4830000000000001</v>
      </c>
      <c r="O920">
        <v>0.11700000000000001</v>
      </c>
      <c r="P920">
        <v>52345</v>
      </c>
      <c r="Q920">
        <v>85.1</v>
      </c>
      <c r="R920">
        <v>19.399999999999999</v>
      </c>
      <c r="S920">
        <v>4560</v>
      </c>
      <c r="T920">
        <v>68.900000000000006</v>
      </c>
      <c r="U920">
        <v>228.63</v>
      </c>
      <c r="V920">
        <v>0</v>
      </c>
    </row>
    <row r="921" spans="1:22">
      <c r="A921" t="s">
        <v>51</v>
      </c>
      <c r="B921" t="s">
        <v>29</v>
      </c>
      <c r="C921">
        <v>2012</v>
      </c>
      <c r="D921" t="s">
        <v>26</v>
      </c>
      <c r="E921" t="s">
        <v>25</v>
      </c>
      <c r="F921">
        <v>614</v>
      </c>
      <c r="G921">
        <v>141675</v>
      </c>
      <c r="H921">
        <v>19319</v>
      </c>
      <c r="I921">
        <v>161608</v>
      </c>
      <c r="J921">
        <v>0.38</v>
      </c>
      <c r="K921">
        <v>720</v>
      </c>
      <c r="L921">
        <v>6.9</v>
      </c>
      <c r="M921">
        <v>150</v>
      </c>
      <c r="N921">
        <v>1.4830000000000001</v>
      </c>
      <c r="O921">
        <v>0.11700000000000001</v>
      </c>
      <c r="P921">
        <v>52345</v>
      </c>
      <c r="Q921">
        <v>85.1</v>
      </c>
      <c r="R921">
        <v>19.399999999999999</v>
      </c>
      <c r="S921">
        <v>4560</v>
      </c>
      <c r="T921">
        <v>68.900000000000006</v>
      </c>
      <c r="U921">
        <v>82.74</v>
      </c>
      <c r="V921">
        <v>0</v>
      </c>
    </row>
    <row r="922" spans="1:22">
      <c r="A922" t="s">
        <v>51</v>
      </c>
      <c r="B922" t="s">
        <v>29</v>
      </c>
      <c r="C922">
        <v>2012</v>
      </c>
      <c r="D922" t="s">
        <v>27</v>
      </c>
      <c r="E922" t="s">
        <v>25</v>
      </c>
      <c r="F922">
        <v>372</v>
      </c>
      <c r="G922">
        <v>61715</v>
      </c>
      <c r="H922">
        <v>5367</v>
      </c>
      <c r="I922">
        <v>67454</v>
      </c>
      <c r="J922">
        <v>0.55000000000000004</v>
      </c>
      <c r="K922">
        <v>720</v>
      </c>
      <c r="L922">
        <v>6.9</v>
      </c>
      <c r="M922">
        <v>150</v>
      </c>
      <c r="N922">
        <v>1.4830000000000001</v>
      </c>
      <c r="O922">
        <v>0.11700000000000001</v>
      </c>
      <c r="P922">
        <v>52345</v>
      </c>
      <c r="Q922">
        <v>85.1</v>
      </c>
      <c r="R922">
        <v>19.399999999999999</v>
      </c>
      <c r="S922">
        <v>4560</v>
      </c>
      <c r="T922">
        <v>68.900000000000006</v>
      </c>
      <c r="U922">
        <v>83.25</v>
      </c>
      <c r="V922">
        <v>0</v>
      </c>
    </row>
    <row r="923" spans="1:22">
      <c r="A923" t="s">
        <v>51</v>
      </c>
      <c r="B923" t="s">
        <v>29</v>
      </c>
      <c r="C923">
        <v>2013</v>
      </c>
      <c r="D923" t="s">
        <v>24</v>
      </c>
      <c r="E923" t="s">
        <v>25</v>
      </c>
      <c r="F923">
        <v>131</v>
      </c>
      <c r="G923">
        <v>23731</v>
      </c>
      <c r="H923">
        <v>15820</v>
      </c>
      <c r="I923">
        <v>39682</v>
      </c>
      <c r="J923">
        <v>0.33</v>
      </c>
      <c r="K923">
        <v>974</v>
      </c>
      <c r="L923">
        <v>8.8000000000000007</v>
      </c>
      <c r="M923">
        <v>160</v>
      </c>
      <c r="N923">
        <v>1.4470000000000001</v>
      </c>
      <c r="O923">
        <v>0.111</v>
      </c>
      <c r="P923">
        <v>52102</v>
      </c>
      <c r="Q923">
        <v>85.5</v>
      </c>
      <c r="R923">
        <v>19.2</v>
      </c>
      <c r="S923">
        <v>4548</v>
      </c>
      <c r="T923">
        <v>71.8</v>
      </c>
      <c r="U923">
        <v>197.01</v>
      </c>
      <c r="V923">
        <v>0</v>
      </c>
    </row>
    <row r="924" spans="1:22">
      <c r="A924" t="s">
        <v>51</v>
      </c>
      <c r="B924" t="s">
        <v>29</v>
      </c>
      <c r="C924">
        <v>2013</v>
      </c>
      <c r="D924" t="s">
        <v>26</v>
      </c>
      <c r="E924" t="s">
        <v>25</v>
      </c>
      <c r="F924">
        <v>1546</v>
      </c>
      <c r="G924">
        <v>143390</v>
      </c>
      <c r="H924">
        <v>19553</v>
      </c>
      <c r="I924">
        <v>164489</v>
      </c>
      <c r="J924">
        <v>0.94</v>
      </c>
      <c r="K924">
        <v>974</v>
      </c>
      <c r="L924">
        <v>8.8000000000000007</v>
      </c>
      <c r="M924">
        <v>160</v>
      </c>
      <c r="N924">
        <v>1.4470000000000001</v>
      </c>
      <c r="O924">
        <v>0.111</v>
      </c>
      <c r="P924">
        <v>52102</v>
      </c>
      <c r="Q924">
        <v>85.5</v>
      </c>
      <c r="R924">
        <v>19.2</v>
      </c>
      <c r="S924">
        <v>4548</v>
      </c>
      <c r="T924">
        <v>71.8</v>
      </c>
      <c r="U924">
        <v>151.79</v>
      </c>
      <c r="V924">
        <v>0</v>
      </c>
    </row>
    <row r="925" spans="1:22">
      <c r="A925" t="s">
        <v>51</v>
      </c>
      <c r="B925" t="s">
        <v>29</v>
      </c>
      <c r="C925">
        <v>2013</v>
      </c>
      <c r="D925" t="s">
        <v>27</v>
      </c>
      <c r="E925" t="s">
        <v>25</v>
      </c>
      <c r="F925">
        <v>909</v>
      </c>
      <c r="G925">
        <v>60510</v>
      </c>
      <c r="H925">
        <v>5262</v>
      </c>
      <c r="I925">
        <v>66681</v>
      </c>
      <c r="J925">
        <v>1.36</v>
      </c>
      <c r="K925">
        <v>974</v>
      </c>
      <c r="L925">
        <v>8.8000000000000007</v>
      </c>
      <c r="M925">
        <v>160</v>
      </c>
      <c r="N925">
        <v>1.4470000000000001</v>
      </c>
      <c r="O925">
        <v>0.111</v>
      </c>
      <c r="P925">
        <v>52102</v>
      </c>
      <c r="Q925">
        <v>85.5</v>
      </c>
      <c r="R925">
        <v>19.2</v>
      </c>
      <c r="S925">
        <v>4548</v>
      </c>
      <c r="T925">
        <v>71.8</v>
      </c>
      <c r="U925">
        <v>144.35</v>
      </c>
      <c r="V925">
        <v>0</v>
      </c>
    </row>
    <row r="926" spans="1:22">
      <c r="A926" t="s">
        <v>51</v>
      </c>
      <c r="B926" t="s">
        <v>29</v>
      </c>
      <c r="C926">
        <v>2014</v>
      </c>
      <c r="D926" t="s">
        <v>24</v>
      </c>
      <c r="E926" t="s">
        <v>25</v>
      </c>
      <c r="F926">
        <v>208</v>
      </c>
      <c r="G926">
        <v>27668</v>
      </c>
      <c r="H926">
        <v>18445</v>
      </c>
      <c r="I926">
        <v>46321</v>
      </c>
      <c r="J926">
        <v>0.45</v>
      </c>
      <c r="K926">
        <v>1843</v>
      </c>
      <c r="L926">
        <v>11.2</v>
      </c>
      <c r="M926">
        <v>154</v>
      </c>
      <c r="N926">
        <v>1.4370000000000001</v>
      </c>
      <c r="O926">
        <v>0.106</v>
      </c>
      <c r="P926">
        <v>50923</v>
      </c>
      <c r="Q926">
        <v>85.7</v>
      </c>
      <c r="R926">
        <v>19.100000000000001</v>
      </c>
      <c r="S926">
        <v>4539</v>
      </c>
      <c r="T926">
        <v>72.900000000000006</v>
      </c>
      <c r="U926">
        <v>58.78</v>
      </c>
      <c r="V926">
        <v>0</v>
      </c>
    </row>
    <row r="927" spans="1:22">
      <c r="A927" t="s">
        <v>51</v>
      </c>
      <c r="B927" t="s">
        <v>29</v>
      </c>
      <c r="C927">
        <v>2014</v>
      </c>
      <c r="D927" t="s">
        <v>26</v>
      </c>
      <c r="E927" t="s">
        <v>25</v>
      </c>
      <c r="F927">
        <v>2394</v>
      </c>
      <c r="G927">
        <v>162453</v>
      </c>
      <c r="H927">
        <v>22153</v>
      </c>
      <c r="I927">
        <v>187000</v>
      </c>
      <c r="J927">
        <v>1.28</v>
      </c>
      <c r="K927">
        <v>1843</v>
      </c>
      <c r="L927">
        <v>11.2</v>
      </c>
      <c r="M927">
        <v>154</v>
      </c>
      <c r="N927">
        <v>1.4370000000000001</v>
      </c>
      <c r="O927">
        <v>0.106</v>
      </c>
      <c r="P927">
        <v>50923</v>
      </c>
      <c r="Q927">
        <v>85.7</v>
      </c>
      <c r="R927">
        <v>19.100000000000001</v>
      </c>
      <c r="S927">
        <v>4539</v>
      </c>
      <c r="T927">
        <v>72.900000000000006</v>
      </c>
      <c r="U927">
        <v>54.85</v>
      </c>
      <c r="V927">
        <v>0</v>
      </c>
    </row>
    <row r="928" spans="1:22">
      <c r="A928" t="s">
        <v>51</v>
      </c>
      <c r="B928" t="s">
        <v>29</v>
      </c>
      <c r="C928">
        <v>2014</v>
      </c>
      <c r="D928" t="s">
        <v>27</v>
      </c>
      <c r="E928" t="s">
        <v>25</v>
      </c>
      <c r="F928">
        <v>1398</v>
      </c>
      <c r="G928">
        <v>68033</v>
      </c>
      <c r="H928">
        <v>5916</v>
      </c>
      <c r="I928">
        <v>75347</v>
      </c>
      <c r="J928">
        <v>1.86</v>
      </c>
      <c r="K928">
        <v>1843</v>
      </c>
      <c r="L928">
        <v>11.2</v>
      </c>
      <c r="M928">
        <v>154</v>
      </c>
      <c r="N928">
        <v>1.4370000000000001</v>
      </c>
      <c r="O928">
        <v>0.106</v>
      </c>
      <c r="P928">
        <v>50923</v>
      </c>
      <c r="Q928">
        <v>85.7</v>
      </c>
      <c r="R928">
        <v>19.100000000000001</v>
      </c>
      <c r="S928">
        <v>4539</v>
      </c>
      <c r="T928">
        <v>72.900000000000006</v>
      </c>
      <c r="U928">
        <v>53.8</v>
      </c>
      <c r="V928">
        <v>0</v>
      </c>
    </row>
    <row r="929" spans="1:22">
      <c r="A929" t="s">
        <v>51</v>
      </c>
      <c r="B929" t="s">
        <v>29</v>
      </c>
      <c r="C929">
        <v>2015</v>
      </c>
      <c r="D929" t="s">
        <v>24</v>
      </c>
      <c r="E929" t="s">
        <v>25</v>
      </c>
      <c r="F929">
        <v>451</v>
      </c>
      <c r="G929">
        <v>31009</v>
      </c>
      <c r="H929">
        <v>20673</v>
      </c>
      <c r="I929">
        <v>52133</v>
      </c>
      <c r="J929">
        <v>0.87</v>
      </c>
      <c r="K929">
        <v>2970</v>
      </c>
      <c r="L929">
        <v>13</v>
      </c>
      <c r="M929">
        <v>177</v>
      </c>
      <c r="N929">
        <v>1.43</v>
      </c>
      <c r="O929">
        <v>0.10199999999999999</v>
      </c>
      <c r="P929">
        <v>51149</v>
      </c>
      <c r="Q929">
        <v>86.1</v>
      </c>
      <c r="R929">
        <v>19.2</v>
      </c>
      <c r="S929">
        <v>4442</v>
      </c>
      <c r="T929">
        <v>76.3</v>
      </c>
      <c r="U929">
        <v>116.83</v>
      </c>
      <c r="V929">
        <v>0</v>
      </c>
    </row>
    <row r="930" spans="1:22">
      <c r="A930" t="s">
        <v>51</v>
      </c>
      <c r="B930" t="s">
        <v>29</v>
      </c>
      <c r="C930">
        <v>2015</v>
      </c>
      <c r="D930" t="s">
        <v>26</v>
      </c>
      <c r="E930" t="s">
        <v>25</v>
      </c>
      <c r="F930">
        <v>5040</v>
      </c>
      <c r="G930">
        <v>175132</v>
      </c>
      <c r="H930">
        <v>23882</v>
      </c>
      <c r="I930">
        <v>204054</v>
      </c>
      <c r="J930">
        <v>2.4700000000000002</v>
      </c>
      <c r="K930">
        <v>2970</v>
      </c>
      <c r="L930">
        <v>13</v>
      </c>
      <c r="M930">
        <v>177</v>
      </c>
      <c r="N930">
        <v>1.43</v>
      </c>
      <c r="O930">
        <v>0.10199999999999999</v>
      </c>
      <c r="P930">
        <v>51149</v>
      </c>
      <c r="Q930">
        <v>86.1</v>
      </c>
      <c r="R930">
        <v>19.2</v>
      </c>
      <c r="S930">
        <v>4442</v>
      </c>
      <c r="T930">
        <v>76.3</v>
      </c>
      <c r="U930">
        <v>110.53</v>
      </c>
      <c r="V930">
        <v>0</v>
      </c>
    </row>
    <row r="931" spans="1:22">
      <c r="A931" t="s">
        <v>51</v>
      </c>
      <c r="B931" t="s">
        <v>29</v>
      </c>
      <c r="C931">
        <v>2015</v>
      </c>
      <c r="D931" t="s">
        <v>27</v>
      </c>
      <c r="E931" t="s">
        <v>25</v>
      </c>
      <c r="F931">
        <v>3079</v>
      </c>
      <c r="G931">
        <v>76271</v>
      </c>
      <c r="H931">
        <v>6632</v>
      </c>
      <c r="I931">
        <v>85982</v>
      </c>
      <c r="J931">
        <v>3.58</v>
      </c>
      <c r="K931">
        <v>2970</v>
      </c>
      <c r="L931">
        <v>13</v>
      </c>
      <c r="M931">
        <v>177</v>
      </c>
      <c r="N931">
        <v>1.43</v>
      </c>
      <c r="O931">
        <v>0.10199999999999999</v>
      </c>
      <c r="P931">
        <v>51149</v>
      </c>
      <c r="Q931">
        <v>86.1</v>
      </c>
      <c r="R931">
        <v>19.2</v>
      </c>
      <c r="S931">
        <v>4442</v>
      </c>
      <c r="T931">
        <v>76.3</v>
      </c>
      <c r="U931">
        <v>120.24</v>
      </c>
      <c r="V931">
        <v>0</v>
      </c>
    </row>
    <row r="932" spans="1:22">
      <c r="A932" t="s">
        <v>51</v>
      </c>
      <c r="B932" t="s">
        <v>29</v>
      </c>
      <c r="C932">
        <v>2016</v>
      </c>
      <c r="D932" t="s">
        <v>24</v>
      </c>
      <c r="E932" t="s">
        <v>25</v>
      </c>
      <c r="F932">
        <v>663</v>
      </c>
      <c r="G932">
        <v>32090</v>
      </c>
      <c r="H932">
        <v>21393</v>
      </c>
      <c r="I932">
        <v>54146</v>
      </c>
      <c r="J932">
        <v>1.22</v>
      </c>
      <c r="K932">
        <v>4094</v>
      </c>
      <c r="L932">
        <v>14.3</v>
      </c>
      <c r="M932">
        <v>193</v>
      </c>
      <c r="N932">
        <v>1.4370000000000001</v>
      </c>
      <c r="O932">
        <v>0.1</v>
      </c>
      <c r="P932">
        <v>51881</v>
      </c>
      <c r="Q932">
        <v>86.3</v>
      </c>
      <c r="R932">
        <v>18.7</v>
      </c>
      <c r="S932">
        <v>4903</v>
      </c>
      <c r="T932">
        <v>77.3</v>
      </c>
      <c r="U932">
        <v>47.01</v>
      </c>
      <c r="V932">
        <v>0</v>
      </c>
    </row>
    <row r="933" spans="1:22">
      <c r="A933" t="s">
        <v>51</v>
      </c>
      <c r="B933" t="s">
        <v>29</v>
      </c>
      <c r="C933">
        <v>2016</v>
      </c>
      <c r="D933" t="s">
        <v>26</v>
      </c>
      <c r="E933" t="s">
        <v>25</v>
      </c>
      <c r="F933">
        <v>7643</v>
      </c>
      <c r="G933">
        <v>185429</v>
      </c>
      <c r="H933">
        <v>25286</v>
      </c>
      <c r="I933">
        <v>218358</v>
      </c>
      <c r="J933">
        <v>3.5</v>
      </c>
      <c r="K933">
        <v>4094</v>
      </c>
      <c r="L933">
        <v>14.3</v>
      </c>
      <c r="M933">
        <v>193</v>
      </c>
      <c r="N933">
        <v>1.4370000000000001</v>
      </c>
      <c r="O933">
        <v>0.1</v>
      </c>
      <c r="P933">
        <v>51881</v>
      </c>
      <c r="Q933">
        <v>86.3</v>
      </c>
      <c r="R933">
        <v>18.7</v>
      </c>
      <c r="S933">
        <v>4903</v>
      </c>
      <c r="T933">
        <v>77.3</v>
      </c>
      <c r="U933">
        <v>51.65</v>
      </c>
      <c r="V933">
        <v>0</v>
      </c>
    </row>
    <row r="934" spans="1:22">
      <c r="A934" t="s">
        <v>51</v>
      </c>
      <c r="B934" t="s">
        <v>29</v>
      </c>
      <c r="C934">
        <v>2016</v>
      </c>
      <c r="D934" t="s">
        <v>27</v>
      </c>
      <c r="E934" t="s">
        <v>25</v>
      </c>
      <c r="F934">
        <v>4600</v>
      </c>
      <c r="G934">
        <v>79155</v>
      </c>
      <c r="H934">
        <v>6883</v>
      </c>
      <c r="I934">
        <v>90638</v>
      </c>
      <c r="J934">
        <v>5.08</v>
      </c>
      <c r="K934">
        <v>4094</v>
      </c>
      <c r="L934">
        <v>14.3</v>
      </c>
      <c r="M934">
        <v>193</v>
      </c>
      <c r="N934">
        <v>1.4370000000000001</v>
      </c>
      <c r="O934">
        <v>0.1</v>
      </c>
      <c r="P934">
        <v>51881</v>
      </c>
      <c r="Q934">
        <v>86.3</v>
      </c>
      <c r="R934">
        <v>18.7</v>
      </c>
      <c r="S934">
        <v>4903</v>
      </c>
      <c r="T934">
        <v>77.3</v>
      </c>
      <c r="U934">
        <v>49.4</v>
      </c>
      <c r="V934">
        <v>0</v>
      </c>
    </row>
    <row r="935" spans="1:22">
      <c r="A935" t="s">
        <v>51</v>
      </c>
      <c r="B935" t="s">
        <v>29</v>
      </c>
      <c r="C935">
        <v>2017</v>
      </c>
      <c r="D935" t="s">
        <v>24</v>
      </c>
      <c r="E935" t="s">
        <v>25</v>
      </c>
      <c r="F935">
        <v>1093</v>
      </c>
      <c r="G935">
        <v>32384</v>
      </c>
      <c r="H935">
        <v>21590</v>
      </c>
      <c r="I935">
        <v>55067</v>
      </c>
      <c r="J935">
        <v>1.98</v>
      </c>
      <c r="K935">
        <v>5258</v>
      </c>
      <c r="L935">
        <v>15.5</v>
      </c>
      <c r="M935">
        <v>229</v>
      </c>
      <c r="N935">
        <v>1.4670000000000001</v>
      </c>
      <c r="O935">
        <v>0.1</v>
      </c>
      <c r="P935">
        <v>51106</v>
      </c>
      <c r="Q935">
        <v>86.5</v>
      </c>
      <c r="R935">
        <v>18.5</v>
      </c>
      <c r="S935">
        <v>5281</v>
      </c>
      <c r="T935">
        <v>79.7</v>
      </c>
      <c r="U935">
        <v>64.86</v>
      </c>
      <c r="V935">
        <v>0</v>
      </c>
    </row>
    <row r="936" spans="1:22">
      <c r="A936" t="s">
        <v>51</v>
      </c>
      <c r="B936" t="s">
        <v>29</v>
      </c>
      <c r="C936">
        <v>2017</v>
      </c>
      <c r="D936" t="s">
        <v>26</v>
      </c>
      <c r="E936" t="s">
        <v>25</v>
      </c>
      <c r="F936">
        <v>12432</v>
      </c>
      <c r="G936">
        <v>182010</v>
      </c>
      <c r="H936">
        <v>24820</v>
      </c>
      <c r="I936">
        <v>219262</v>
      </c>
      <c r="J936">
        <v>5.67</v>
      </c>
      <c r="K936">
        <v>5258</v>
      </c>
      <c r="L936">
        <v>15.5</v>
      </c>
      <c r="M936">
        <v>229</v>
      </c>
      <c r="N936">
        <v>1.4670000000000001</v>
      </c>
      <c r="O936">
        <v>0.1</v>
      </c>
      <c r="P936">
        <v>51106</v>
      </c>
      <c r="Q936">
        <v>86.5</v>
      </c>
      <c r="R936">
        <v>18.5</v>
      </c>
      <c r="S936">
        <v>5281</v>
      </c>
      <c r="T936">
        <v>79.7</v>
      </c>
      <c r="U936">
        <v>62.66</v>
      </c>
      <c r="V936">
        <v>0</v>
      </c>
    </row>
    <row r="937" spans="1:22">
      <c r="A937" t="s">
        <v>51</v>
      </c>
      <c r="B937" t="s">
        <v>29</v>
      </c>
      <c r="C937">
        <v>2017</v>
      </c>
      <c r="D937" t="s">
        <v>27</v>
      </c>
      <c r="E937" t="s">
        <v>25</v>
      </c>
      <c r="F937">
        <v>7607</v>
      </c>
      <c r="G937">
        <v>78123</v>
      </c>
      <c r="H937">
        <v>6793</v>
      </c>
      <c r="I937">
        <v>92523</v>
      </c>
      <c r="J937">
        <v>8.2200000000000006</v>
      </c>
      <c r="K937">
        <v>5258</v>
      </c>
      <c r="L937">
        <v>15.5</v>
      </c>
      <c r="M937">
        <v>229</v>
      </c>
      <c r="N937">
        <v>1.4670000000000001</v>
      </c>
      <c r="O937">
        <v>0.1</v>
      </c>
      <c r="P937">
        <v>51106</v>
      </c>
      <c r="Q937">
        <v>86.5</v>
      </c>
      <c r="R937">
        <v>18.5</v>
      </c>
      <c r="S937">
        <v>5281</v>
      </c>
      <c r="T937">
        <v>79.7</v>
      </c>
      <c r="U937">
        <v>65.37</v>
      </c>
      <c r="V937">
        <v>0</v>
      </c>
    </row>
    <row r="938" spans="1:22">
      <c r="A938" t="s">
        <v>51</v>
      </c>
      <c r="B938" t="s">
        <v>29</v>
      </c>
      <c r="C938">
        <v>2018</v>
      </c>
      <c r="D938" t="s">
        <v>24</v>
      </c>
      <c r="E938" t="s">
        <v>25</v>
      </c>
      <c r="F938">
        <v>1500</v>
      </c>
      <c r="G938">
        <v>33332</v>
      </c>
      <c r="H938">
        <v>22222</v>
      </c>
      <c r="I938">
        <v>57054</v>
      </c>
      <c r="J938">
        <v>2.63</v>
      </c>
      <c r="K938">
        <v>7633</v>
      </c>
      <c r="L938">
        <v>17.5</v>
      </c>
      <c r="M938">
        <v>262</v>
      </c>
      <c r="N938">
        <v>1.4970000000000001</v>
      </c>
      <c r="O938">
        <v>0.10100000000000001</v>
      </c>
      <c r="P938">
        <v>51422</v>
      </c>
      <c r="Q938">
        <v>87</v>
      </c>
      <c r="R938">
        <v>17.7</v>
      </c>
      <c r="S938">
        <v>5618</v>
      </c>
      <c r="T938">
        <v>83</v>
      </c>
      <c r="U938">
        <v>37.24</v>
      </c>
      <c r="V938">
        <v>0</v>
      </c>
    </row>
    <row r="939" spans="1:22">
      <c r="A939" t="s">
        <v>51</v>
      </c>
      <c r="B939" t="s">
        <v>29</v>
      </c>
      <c r="C939">
        <v>2018</v>
      </c>
      <c r="D939" t="s">
        <v>26</v>
      </c>
      <c r="E939" t="s">
        <v>25</v>
      </c>
      <c r="F939">
        <v>16733</v>
      </c>
      <c r="G939">
        <v>181347</v>
      </c>
      <c r="H939">
        <v>24729</v>
      </c>
      <c r="I939">
        <v>222809</v>
      </c>
      <c r="J939">
        <v>7.51</v>
      </c>
      <c r="K939">
        <v>7633</v>
      </c>
      <c r="L939">
        <v>17.5</v>
      </c>
      <c r="M939">
        <v>262</v>
      </c>
      <c r="N939">
        <v>1.4970000000000001</v>
      </c>
      <c r="O939">
        <v>0.10100000000000001</v>
      </c>
      <c r="P939">
        <v>51422</v>
      </c>
      <c r="Q939">
        <v>87</v>
      </c>
      <c r="R939">
        <v>17.7</v>
      </c>
      <c r="S939">
        <v>5618</v>
      </c>
      <c r="T939">
        <v>83</v>
      </c>
      <c r="U939">
        <v>34.6</v>
      </c>
      <c r="V939">
        <v>0</v>
      </c>
    </row>
    <row r="940" spans="1:22">
      <c r="A940" t="s">
        <v>51</v>
      </c>
      <c r="B940" t="s">
        <v>29</v>
      </c>
      <c r="C940">
        <v>2018</v>
      </c>
      <c r="D940" t="s">
        <v>27</v>
      </c>
      <c r="E940" t="s">
        <v>25</v>
      </c>
      <c r="F940">
        <v>10303</v>
      </c>
      <c r="G940">
        <v>77569</v>
      </c>
      <c r="H940">
        <v>6745</v>
      </c>
      <c r="I940">
        <v>94617</v>
      </c>
      <c r="J940">
        <v>10.89</v>
      </c>
      <c r="K940">
        <v>7633</v>
      </c>
      <c r="L940">
        <v>17.5</v>
      </c>
      <c r="M940">
        <v>262</v>
      </c>
      <c r="N940">
        <v>1.4970000000000001</v>
      </c>
      <c r="O940">
        <v>0.10100000000000001</v>
      </c>
      <c r="P940">
        <v>51422</v>
      </c>
      <c r="Q940">
        <v>87</v>
      </c>
      <c r="R940">
        <v>17.7</v>
      </c>
      <c r="S940">
        <v>5618</v>
      </c>
      <c r="T940">
        <v>83</v>
      </c>
      <c r="U940">
        <v>35.44</v>
      </c>
      <c r="V940">
        <v>0</v>
      </c>
    </row>
    <row r="941" spans="1:22">
      <c r="A941" t="s">
        <v>51</v>
      </c>
      <c r="B941" t="s">
        <v>29</v>
      </c>
      <c r="C941">
        <v>2019</v>
      </c>
      <c r="D941" t="s">
        <v>24</v>
      </c>
      <c r="E941" t="s">
        <v>25</v>
      </c>
      <c r="F941">
        <v>2120</v>
      </c>
      <c r="G941">
        <v>30580</v>
      </c>
      <c r="H941">
        <v>20386</v>
      </c>
      <c r="I941">
        <v>53086</v>
      </c>
      <c r="J941">
        <v>3.99</v>
      </c>
      <c r="K941">
        <v>10289</v>
      </c>
      <c r="L941">
        <v>17.7</v>
      </c>
      <c r="M941">
        <v>307</v>
      </c>
      <c r="N941">
        <v>1.617</v>
      </c>
      <c r="O941">
        <v>0.10100000000000001</v>
      </c>
      <c r="P941">
        <v>51731</v>
      </c>
      <c r="Q941">
        <v>88</v>
      </c>
      <c r="R941">
        <v>17.100000000000001</v>
      </c>
      <c r="S941">
        <v>5894</v>
      </c>
      <c r="T941">
        <v>83.8</v>
      </c>
      <c r="U941">
        <v>41.33</v>
      </c>
      <c r="V941">
        <v>0</v>
      </c>
    </row>
    <row r="942" spans="1:22">
      <c r="A942" t="s">
        <v>51</v>
      </c>
      <c r="B942" t="s">
        <v>29</v>
      </c>
      <c r="C942">
        <v>2019</v>
      </c>
      <c r="D942" t="s">
        <v>26</v>
      </c>
      <c r="E942" t="s">
        <v>25</v>
      </c>
      <c r="F942">
        <v>24617</v>
      </c>
      <c r="G942">
        <v>168195</v>
      </c>
      <c r="H942">
        <v>22936</v>
      </c>
      <c r="I942">
        <v>215748</v>
      </c>
      <c r="J942">
        <v>11.41</v>
      </c>
      <c r="K942">
        <v>10289</v>
      </c>
      <c r="L942">
        <v>17.7</v>
      </c>
      <c r="M942">
        <v>307</v>
      </c>
      <c r="N942">
        <v>1.617</v>
      </c>
      <c r="O942">
        <v>0.10100000000000001</v>
      </c>
      <c r="P942">
        <v>51731</v>
      </c>
      <c r="Q942">
        <v>88</v>
      </c>
      <c r="R942">
        <v>17.100000000000001</v>
      </c>
      <c r="S942">
        <v>5894</v>
      </c>
      <c r="T942">
        <v>83.8</v>
      </c>
      <c r="U942">
        <v>47.12</v>
      </c>
      <c r="V942">
        <v>0</v>
      </c>
    </row>
    <row r="943" spans="1:22">
      <c r="A943" t="s">
        <v>51</v>
      </c>
      <c r="B943" t="s">
        <v>29</v>
      </c>
      <c r="C943">
        <v>2019</v>
      </c>
      <c r="D943" t="s">
        <v>27</v>
      </c>
      <c r="E943" t="s">
        <v>25</v>
      </c>
      <c r="F943">
        <v>14999</v>
      </c>
      <c r="G943">
        <v>69608</v>
      </c>
      <c r="H943">
        <v>6053</v>
      </c>
      <c r="I943">
        <v>90660</v>
      </c>
      <c r="J943">
        <v>16.54</v>
      </c>
      <c r="K943">
        <v>10289</v>
      </c>
      <c r="L943">
        <v>17.7</v>
      </c>
      <c r="M943">
        <v>307</v>
      </c>
      <c r="N943">
        <v>1.617</v>
      </c>
      <c r="O943">
        <v>0.10100000000000001</v>
      </c>
      <c r="P943">
        <v>51731</v>
      </c>
      <c r="Q943">
        <v>88</v>
      </c>
      <c r="R943">
        <v>17.100000000000001</v>
      </c>
      <c r="S943">
        <v>5894</v>
      </c>
      <c r="T943">
        <v>83.8</v>
      </c>
      <c r="U943">
        <v>45.58</v>
      </c>
      <c r="V943">
        <v>0</v>
      </c>
    </row>
    <row r="944" spans="1:22">
      <c r="A944" t="s">
        <v>51</v>
      </c>
      <c r="B944" t="s">
        <v>29</v>
      </c>
      <c r="C944">
        <v>2020</v>
      </c>
      <c r="D944" t="s">
        <v>24</v>
      </c>
      <c r="E944" t="s">
        <v>25</v>
      </c>
      <c r="F944">
        <v>3595</v>
      </c>
      <c r="G944">
        <v>23507</v>
      </c>
      <c r="H944">
        <v>15672</v>
      </c>
      <c r="I944">
        <v>42774</v>
      </c>
      <c r="J944">
        <v>8.4</v>
      </c>
      <c r="K944">
        <v>14330</v>
      </c>
      <c r="L944">
        <v>18.8</v>
      </c>
      <c r="M944">
        <v>347</v>
      </c>
      <c r="N944">
        <v>1.7569999999999999</v>
      </c>
      <c r="O944">
        <v>0.114</v>
      </c>
      <c r="P944">
        <v>53986</v>
      </c>
      <c r="Q944">
        <v>88.7</v>
      </c>
      <c r="R944">
        <v>16.100000000000001</v>
      </c>
      <c r="S944">
        <v>5725</v>
      </c>
      <c r="T944">
        <v>89.3</v>
      </c>
      <c r="U944">
        <v>69.58</v>
      </c>
      <c r="V944">
        <v>0</v>
      </c>
    </row>
    <row r="945" spans="1:22">
      <c r="A945" t="s">
        <v>51</v>
      </c>
      <c r="B945" t="s">
        <v>29</v>
      </c>
      <c r="C945">
        <v>2020</v>
      </c>
      <c r="D945" t="s">
        <v>26</v>
      </c>
      <c r="E945" t="s">
        <v>25</v>
      </c>
      <c r="F945">
        <v>41275</v>
      </c>
      <c r="G945">
        <v>114957</v>
      </c>
      <c r="H945">
        <v>15676</v>
      </c>
      <c r="I945">
        <v>171908</v>
      </c>
      <c r="J945">
        <v>24.01</v>
      </c>
      <c r="K945">
        <v>14330</v>
      </c>
      <c r="L945">
        <v>18.8</v>
      </c>
      <c r="M945">
        <v>347</v>
      </c>
      <c r="N945">
        <v>1.7569999999999999</v>
      </c>
      <c r="O945">
        <v>0.114</v>
      </c>
      <c r="P945">
        <v>53986</v>
      </c>
      <c r="Q945">
        <v>88.7</v>
      </c>
      <c r="R945">
        <v>16.100000000000001</v>
      </c>
      <c r="S945">
        <v>5725</v>
      </c>
      <c r="T945">
        <v>89.3</v>
      </c>
      <c r="U945">
        <v>67.67</v>
      </c>
      <c r="V945">
        <v>0</v>
      </c>
    </row>
    <row r="946" spans="1:22">
      <c r="A946" t="s">
        <v>51</v>
      </c>
      <c r="B946" t="s">
        <v>29</v>
      </c>
      <c r="C946">
        <v>2020</v>
      </c>
      <c r="D946" t="s">
        <v>27</v>
      </c>
      <c r="E946" t="s">
        <v>25</v>
      </c>
      <c r="F946">
        <v>24658</v>
      </c>
      <c r="G946">
        <v>42475</v>
      </c>
      <c r="H946">
        <v>3694</v>
      </c>
      <c r="I946">
        <v>70827</v>
      </c>
      <c r="J946">
        <v>34.81</v>
      </c>
      <c r="K946">
        <v>14330</v>
      </c>
      <c r="L946">
        <v>18.8</v>
      </c>
      <c r="M946">
        <v>347</v>
      </c>
      <c r="N946">
        <v>1.7569999999999999</v>
      </c>
      <c r="O946">
        <v>0.114</v>
      </c>
      <c r="P946">
        <v>53986</v>
      </c>
      <c r="Q946">
        <v>88.7</v>
      </c>
      <c r="R946">
        <v>16.100000000000001</v>
      </c>
      <c r="S946">
        <v>5725</v>
      </c>
      <c r="T946">
        <v>89.3</v>
      </c>
      <c r="U946">
        <v>64.400000000000006</v>
      </c>
      <c r="V946">
        <v>0</v>
      </c>
    </row>
    <row r="947" spans="1:22">
      <c r="A947" t="s">
        <v>51</v>
      </c>
      <c r="B947" t="s">
        <v>29</v>
      </c>
      <c r="C947">
        <v>2021</v>
      </c>
      <c r="D947" t="s">
        <v>24</v>
      </c>
      <c r="E947" t="s">
        <v>25</v>
      </c>
      <c r="F947">
        <v>6335</v>
      </c>
      <c r="G947">
        <v>23368</v>
      </c>
      <c r="H947">
        <v>15579</v>
      </c>
      <c r="I947">
        <v>45282</v>
      </c>
      <c r="J947">
        <v>13.99</v>
      </c>
      <c r="K947">
        <v>15476</v>
      </c>
      <c r="L947">
        <v>20.7</v>
      </c>
      <c r="M947">
        <v>378</v>
      </c>
      <c r="N947">
        <v>1.9830000000000001</v>
      </c>
      <c r="O947">
        <v>0.14000000000000001</v>
      </c>
      <c r="P947">
        <v>54611</v>
      </c>
      <c r="Q947">
        <v>88.6</v>
      </c>
      <c r="R947">
        <v>15.5</v>
      </c>
      <c r="S947">
        <v>5412</v>
      </c>
      <c r="T947">
        <v>89.8</v>
      </c>
      <c r="U947">
        <v>76.22</v>
      </c>
      <c r="V947">
        <v>0</v>
      </c>
    </row>
    <row r="948" spans="1:22">
      <c r="A948" t="s">
        <v>51</v>
      </c>
      <c r="B948" t="s">
        <v>29</v>
      </c>
      <c r="C948">
        <v>2021</v>
      </c>
      <c r="D948" t="s">
        <v>26</v>
      </c>
      <c r="E948" t="s">
        <v>25</v>
      </c>
      <c r="F948">
        <v>73125</v>
      </c>
      <c r="G948">
        <v>96645</v>
      </c>
      <c r="H948">
        <v>13179</v>
      </c>
      <c r="I948">
        <v>182949</v>
      </c>
      <c r="J948">
        <v>39.97</v>
      </c>
      <c r="K948">
        <v>15476</v>
      </c>
      <c r="L948">
        <v>20.7</v>
      </c>
      <c r="M948">
        <v>378</v>
      </c>
      <c r="N948">
        <v>1.9830000000000001</v>
      </c>
      <c r="O948">
        <v>0.14000000000000001</v>
      </c>
      <c r="P948">
        <v>54611</v>
      </c>
      <c r="Q948">
        <v>88.6</v>
      </c>
      <c r="R948">
        <v>15.5</v>
      </c>
      <c r="S948">
        <v>5412</v>
      </c>
      <c r="T948">
        <v>89.8</v>
      </c>
      <c r="U948">
        <v>77.17</v>
      </c>
      <c r="V948">
        <v>0</v>
      </c>
    </row>
    <row r="949" spans="1:22">
      <c r="A949" t="s">
        <v>51</v>
      </c>
      <c r="B949" t="s">
        <v>29</v>
      </c>
      <c r="C949">
        <v>2021</v>
      </c>
      <c r="D949" t="s">
        <v>27</v>
      </c>
      <c r="E949" t="s">
        <v>31</v>
      </c>
      <c r="F949">
        <v>44384</v>
      </c>
      <c r="G949">
        <v>29621</v>
      </c>
      <c r="H949">
        <v>2576</v>
      </c>
      <c r="I949">
        <v>76581</v>
      </c>
      <c r="J949">
        <v>57.96</v>
      </c>
      <c r="K949">
        <v>15476</v>
      </c>
      <c r="L949">
        <v>20.7</v>
      </c>
      <c r="M949">
        <v>378</v>
      </c>
      <c r="N949">
        <v>1.9830000000000001</v>
      </c>
      <c r="O949">
        <v>0.14000000000000001</v>
      </c>
      <c r="P949">
        <v>54611</v>
      </c>
      <c r="Q949">
        <v>88.6</v>
      </c>
      <c r="R949">
        <v>15.5</v>
      </c>
      <c r="S949">
        <v>5412</v>
      </c>
      <c r="T949">
        <v>89.8</v>
      </c>
      <c r="U949">
        <v>80</v>
      </c>
      <c r="V949">
        <v>1</v>
      </c>
    </row>
    <row r="950" spans="1:22">
      <c r="A950" t="s">
        <v>51</v>
      </c>
      <c r="B950" t="s">
        <v>29</v>
      </c>
      <c r="C950">
        <v>2022</v>
      </c>
      <c r="D950" t="s">
        <v>24</v>
      </c>
      <c r="E950" t="s">
        <v>25</v>
      </c>
      <c r="F950">
        <v>7293</v>
      </c>
      <c r="G950">
        <v>20695</v>
      </c>
      <c r="H950">
        <v>13796</v>
      </c>
      <c r="I950">
        <v>41784</v>
      </c>
      <c r="J950">
        <v>17.45</v>
      </c>
      <c r="K950">
        <v>21283</v>
      </c>
      <c r="L950">
        <v>21.9</v>
      </c>
      <c r="M950">
        <v>408</v>
      </c>
      <c r="N950">
        <v>2.093</v>
      </c>
      <c r="O950">
        <v>0.16400000000000001</v>
      </c>
      <c r="P950">
        <v>55893</v>
      </c>
      <c r="Q950">
        <v>88.2</v>
      </c>
      <c r="R950">
        <v>14.7</v>
      </c>
      <c r="S950">
        <v>5061</v>
      </c>
      <c r="T950">
        <v>90.9</v>
      </c>
      <c r="U950">
        <v>15.12</v>
      </c>
      <c r="V950">
        <v>0</v>
      </c>
    </row>
    <row r="951" spans="1:22">
      <c r="A951" t="s">
        <v>51</v>
      </c>
      <c r="B951" t="s">
        <v>29</v>
      </c>
      <c r="C951">
        <v>2022</v>
      </c>
      <c r="D951" t="s">
        <v>26</v>
      </c>
      <c r="E951" t="s">
        <v>31</v>
      </c>
      <c r="F951">
        <v>82922</v>
      </c>
      <c r="G951">
        <v>73352</v>
      </c>
      <c r="H951">
        <v>10003</v>
      </c>
      <c r="I951">
        <v>166277</v>
      </c>
      <c r="J951">
        <v>49.87</v>
      </c>
      <c r="K951">
        <v>21283</v>
      </c>
      <c r="L951">
        <v>21.9</v>
      </c>
      <c r="M951">
        <v>408</v>
      </c>
      <c r="N951">
        <v>2.093</v>
      </c>
      <c r="O951">
        <v>0.16400000000000001</v>
      </c>
      <c r="P951">
        <v>55893</v>
      </c>
      <c r="Q951">
        <v>88.2</v>
      </c>
      <c r="R951">
        <v>14.7</v>
      </c>
      <c r="S951">
        <v>5061</v>
      </c>
      <c r="T951">
        <v>90.9</v>
      </c>
      <c r="U951">
        <v>13.4</v>
      </c>
      <c r="V951">
        <v>0</v>
      </c>
    </row>
    <row r="952" spans="1:22">
      <c r="A952" t="s">
        <v>51</v>
      </c>
      <c r="B952" t="s">
        <v>29</v>
      </c>
      <c r="C952">
        <v>2022</v>
      </c>
      <c r="D952" t="s">
        <v>27</v>
      </c>
      <c r="E952" t="s">
        <v>31</v>
      </c>
      <c r="F952">
        <v>50761</v>
      </c>
      <c r="G952">
        <v>17881</v>
      </c>
      <c r="H952">
        <v>1555</v>
      </c>
      <c r="I952">
        <v>70197</v>
      </c>
      <c r="J952">
        <v>72.31</v>
      </c>
      <c r="K952">
        <v>21283</v>
      </c>
      <c r="L952">
        <v>21.9</v>
      </c>
      <c r="M952">
        <v>408</v>
      </c>
      <c r="N952">
        <v>2.093</v>
      </c>
      <c r="O952">
        <v>0.16400000000000001</v>
      </c>
      <c r="P952">
        <v>55893</v>
      </c>
      <c r="Q952">
        <v>88.2</v>
      </c>
      <c r="R952">
        <v>14.7</v>
      </c>
      <c r="S952">
        <v>5061</v>
      </c>
      <c r="T952">
        <v>90.9</v>
      </c>
      <c r="U952">
        <v>14.37</v>
      </c>
      <c r="V952">
        <v>1</v>
      </c>
    </row>
    <row r="953" spans="1:22">
      <c r="A953" t="s">
        <v>51</v>
      </c>
      <c r="B953" t="s">
        <v>29</v>
      </c>
      <c r="C953">
        <v>2023</v>
      </c>
      <c r="D953" t="s">
        <v>24</v>
      </c>
      <c r="E953" t="s">
        <v>25</v>
      </c>
      <c r="F953">
        <v>6977</v>
      </c>
      <c r="G953">
        <v>21754</v>
      </c>
      <c r="H953">
        <v>14503</v>
      </c>
      <c r="I953">
        <v>43234</v>
      </c>
      <c r="J953">
        <v>16.14</v>
      </c>
      <c r="K953">
        <v>29553</v>
      </c>
      <c r="L953">
        <v>25.3</v>
      </c>
      <c r="M953">
        <v>438</v>
      </c>
      <c r="N953">
        <v>2.097</v>
      </c>
      <c r="O953">
        <v>0.16800000000000001</v>
      </c>
      <c r="P953">
        <v>56992</v>
      </c>
      <c r="Q953">
        <v>88.4</v>
      </c>
      <c r="R953">
        <v>14.1</v>
      </c>
      <c r="S953">
        <v>2456</v>
      </c>
      <c r="T953">
        <v>91.6</v>
      </c>
      <c r="U953">
        <v>-4.33</v>
      </c>
      <c r="V953">
        <v>0</v>
      </c>
    </row>
    <row r="954" spans="1:22">
      <c r="A954" t="s">
        <v>51</v>
      </c>
      <c r="B954" t="s">
        <v>29</v>
      </c>
      <c r="C954">
        <v>2023</v>
      </c>
      <c r="D954" t="s">
        <v>26</v>
      </c>
      <c r="E954" t="s">
        <v>31</v>
      </c>
      <c r="F954">
        <v>84170</v>
      </c>
      <c r="G954">
        <v>78590</v>
      </c>
      <c r="H954">
        <v>11253</v>
      </c>
      <c r="I954">
        <v>174013</v>
      </c>
      <c r="J954">
        <v>48.37</v>
      </c>
      <c r="K954">
        <v>29553</v>
      </c>
      <c r="L954">
        <v>25.3</v>
      </c>
      <c r="M954">
        <v>438</v>
      </c>
      <c r="N954">
        <v>2.097</v>
      </c>
      <c r="O954">
        <v>0.16800000000000001</v>
      </c>
      <c r="P954">
        <v>56992</v>
      </c>
      <c r="Q954">
        <v>88.4</v>
      </c>
      <c r="R954">
        <v>14.1</v>
      </c>
      <c r="S954">
        <v>2456</v>
      </c>
      <c r="T954">
        <v>91.6</v>
      </c>
      <c r="U954">
        <v>1.51</v>
      </c>
      <c r="V954">
        <v>0</v>
      </c>
    </row>
    <row r="955" spans="1:22">
      <c r="A955" t="s">
        <v>51</v>
      </c>
      <c r="B955" t="s">
        <v>29</v>
      </c>
      <c r="C955">
        <v>2023</v>
      </c>
      <c r="D955" t="s">
        <v>27</v>
      </c>
      <c r="E955" t="s">
        <v>31</v>
      </c>
      <c r="F955">
        <v>51268</v>
      </c>
      <c r="G955">
        <v>19214</v>
      </c>
      <c r="H955">
        <v>1920</v>
      </c>
      <c r="I955">
        <v>72402</v>
      </c>
      <c r="J955">
        <v>70.81</v>
      </c>
      <c r="K955">
        <v>29553</v>
      </c>
      <c r="L955">
        <v>25.3</v>
      </c>
      <c r="M955">
        <v>438</v>
      </c>
      <c r="N955">
        <v>2.097</v>
      </c>
      <c r="O955">
        <v>0.16800000000000001</v>
      </c>
      <c r="P955">
        <v>56992</v>
      </c>
      <c r="Q955">
        <v>88.4</v>
      </c>
      <c r="R955">
        <v>14.1</v>
      </c>
      <c r="S955">
        <v>2456</v>
      </c>
      <c r="T955">
        <v>91.6</v>
      </c>
      <c r="U955">
        <v>1</v>
      </c>
      <c r="V955">
        <v>1</v>
      </c>
    </row>
    <row r="956" spans="1:22">
      <c r="A956" t="s">
        <v>51</v>
      </c>
      <c r="B956" t="s">
        <v>29</v>
      </c>
      <c r="C956">
        <v>2024</v>
      </c>
      <c r="D956" t="s">
        <v>24</v>
      </c>
      <c r="E956" t="s">
        <v>25</v>
      </c>
      <c r="F956">
        <v>7746</v>
      </c>
      <c r="G956">
        <v>21616</v>
      </c>
      <c r="H956">
        <v>14411</v>
      </c>
      <c r="I956">
        <v>43773</v>
      </c>
      <c r="J956">
        <v>17.7</v>
      </c>
      <c r="K956">
        <v>35576</v>
      </c>
      <c r="L956">
        <v>26.7</v>
      </c>
      <c r="M956">
        <v>466</v>
      </c>
      <c r="N956">
        <v>2</v>
      </c>
      <c r="O956">
        <v>0.155</v>
      </c>
      <c r="P956">
        <v>57305</v>
      </c>
      <c r="Q956">
        <v>88.8</v>
      </c>
      <c r="R956">
        <v>13.2</v>
      </c>
      <c r="S956">
        <v>0</v>
      </c>
      <c r="T956">
        <v>92.7</v>
      </c>
      <c r="U956">
        <v>11.02</v>
      </c>
      <c r="V956">
        <v>0</v>
      </c>
    </row>
    <row r="957" spans="1:22">
      <c r="A957" t="s">
        <v>51</v>
      </c>
      <c r="B957" t="s">
        <v>29</v>
      </c>
      <c r="C957">
        <v>2024</v>
      </c>
      <c r="D957" t="s">
        <v>26</v>
      </c>
      <c r="E957" t="s">
        <v>31</v>
      </c>
      <c r="F957">
        <v>88121</v>
      </c>
      <c r="G957">
        <v>75829</v>
      </c>
      <c r="H957">
        <v>10340</v>
      </c>
      <c r="I957">
        <v>174290</v>
      </c>
      <c r="J957">
        <v>50.56</v>
      </c>
      <c r="K957">
        <v>35576</v>
      </c>
      <c r="L957">
        <v>26.7</v>
      </c>
      <c r="M957">
        <v>466</v>
      </c>
      <c r="N957">
        <v>2</v>
      </c>
      <c r="O957">
        <v>0.155</v>
      </c>
      <c r="P957">
        <v>57305</v>
      </c>
      <c r="Q957">
        <v>88.8</v>
      </c>
      <c r="R957">
        <v>13.2</v>
      </c>
      <c r="S957">
        <v>0</v>
      </c>
      <c r="T957">
        <v>92.7</v>
      </c>
      <c r="U957">
        <v>4.6900000000000004</v>
      </c>
      <c r="V957">
        <v>1</v>
      </c>
    </row>
    <row r="958" spans="1:22">
      <c r="A958" t="s">
        <v>51</v>
      </c>
      <c r="B958" t="s">
        <v>29</v>
      </c>
      <c r="C958">
        <v>2024</v>
      </c>
      <c r="D958" t="s">
        <v>27</v>
      </c>
      <c r="E958" t="s">
        <v>31</v>
      </c>
      <c r="F958">
        <v>54057</v>
      </c>
      <c r="G958">
        <v>18104</v>
      </c>
      <c r="H958">
        <v>1574</v>
      </c>
      <c r="I958">
        <v>73735</v>
      </c>
      <c r="J958">
        <v>73.31</v>
      </c>
      <c r="K958">
        <v>35576</v>
      </c>
      <c r="L958">
        <v>26.7</v>
      </c>
      <c r="M958">
        <v>466</v>
      </c>
      <c r="N958">
        <v>2</v>
      </c>
      <c r="O958">
        <v>0.155</v>
      </c>
      <c r="P958">
        <v>57305</v>
      </c>
      <c r="Q958">
        <v>88.8</v>
      </c>
      <c r="R958">
        <v>13.2</v>
      </c>
      <c r="S958">
        <v>0</v>
      </c>
      <c r="T958">
        <v>92.7</v>
      </c>
      <c r="U958">
        <v>5.44</v>
      </c>
      <c r="V958">
        <v>1</v>
      </c>
    </row>
    <row r="959" spans="1:22">
      <c r="A959" t="s">
        <v>51</v>
      </c>
      <c r="B959" t="s">
        <v>29</v>
      </c>
      <c r="C959">
        <v>2025</v>
      </c>
      <c r="D959" t="s">
        <v>24</v>
      </c>
      <c r="E959" t="s">
        <v>25</v>
      </c>
      <c r="F959">
        <v>8259</v>
      </c>
      <c r="G959">
        <v>22172</v>
      </c>
      <c r="H959">
        <v>14781</v>
      </c>
      <c r="I959">
        <v>45212</v>
      </c>
      <c r="J959">
        <v>18.27</v>
      </c>
      <c r="K959">
        <v>45844</v>
      </c>
      <c r="L959">
        <v>26.6</v>
      </c>
      <c r="M959">
        <v>486</v>
      </c>
      <c r="N959">
        <v>1.93</v>
      </c>
      <c r="O959">
        <v>0.14099999999999999</v>
      </c>
      <c r="P959">
        <v>61242</v>
      </c>
      <c r="Q959">
        <v>89</v>
      </c>
      <c r="R959">
        <v>12.2</v>
      </c>
      <c r="S959">
        <v>0</v>
      </c>
      <c r="T959" s="13" t="s">
        <v>68</v>
      </c>
      <c r="U959">
        <v>6.62</v>
      </c>
      <c r="V959">
        <v>0</v>
      </c>
    </row>
    <row r="960" spans="1:22">
      <c r="A960" t="s">
        <v>51</v>
      </c>
      <c r="B960" t="s">
        <v>29</v>
      </c>
      <c r="C960">
        <v>2025</v>
      </c>
      <c r="D960" t="s">
        <v>26</v>
      </c>
      <c r="E960" t="s">
        <v>31</v>
      </c>
      <c r="F960">
        <v>95051</v>
      </c>
      <c r="G960">
        <v>76624</v>
      </c>
      <c r="H960">
        <v>10449</v>
      </c>
      <c r="I960">
        <v>182124</v>
      </c>
      <c r="J960">
        <v>52.19</v>
      </c>
      <c r="K960">
        <v>45844</v>
      </c>
      <c r="L960">
        <v>26.6</v>
      </c>
      <c r="M960">
        <v>486</v>
      </c>
      <c r="N960">
        <v>1.93</v>
      </c>
      <c r="O960">
        <v>0.14099999999999999</v>
      </c>
      <c r="P960">
        <v>61242</v>
      </c>
      <c r="Q960">
        <v>89</v>
      </c>
      <c r="R960">
        <v>12.2</v>
      </c>
      <c r="S960">
        <v>0</v>
      </c>
      <c r="T960" s="13" t="s">
        <v>68</v>
      </c>
      <c r="U960">
        <v>7.86</v>
      </c>
      <c r="V960">
        <v>1</v>
      </c>
    </row>
    <row r="961" spans="1:22">
      <c r="A961" t="s">
        <v>51</v>
      </c>
      <c r="B961" t="s">
        <v>29</v>
      </c>
      <c r="C961">
        <v>2025</v>
      </c>
      <c r="D961" t="s">
        <v>27</v>
      </c>
      <c r="E961" t="s">
        <v>31</v>
      </c>
      <c r="F961">
        <v>57311</v>
      </c>
      <c r="G961">
        <v>16948</v>
      </c>
      <c r="H961">
        <v>1474</v>
      </c>
      <c r="I961">
        <v>75733</v>
      </c>
      <c r="J961">
        <v>75.680000000000007</v>
      </c>
      <c r="K961">
        <v>45844</v>
      </c>
      <c r="L961">
        <v>26.6</v>
      </c>
      <c r="M961">
        <v>486</v>
      </c>
      <c r="N961">
        <v>1.93</v>
      </c>
      <c r="O961">
        <v>0.14099999999999999</v>
      </c>
      <c r="P961">
        <v>61242</v>
      </c>
      <c r="Q961">
        <v>89</v>
      </c>
      <c r="R961">
        <v>12.2</v>
      </c>
      <c r="S961">
        <v>0</v>
      </c>
      <c r="T961" s="13" t="s">
        <v>68</v>
      </c>
      <c r="U961">
        <v>6.02</v>
      </c>
      <c r="V961">
        <v>1</v>
      </c>
    </row>
    <row r="962" spans="1:22">
      <c r="A962" t="s">
        <v>52</v>
      </c>
      <c r="B962" t="s">
        <v>29</v>
      </c>
      <c r="C962">
        <v>2010</v>
      </c>
      <c r="D962" t="s">
        <v>24</v>
      </c>
      <c r="E962" t="s">
        <v>25</v>
      </c>
      <c r="F962">
        <v>5</v>
      </c>
      <c r="G962">
        <v>25876</v>
      </c>
      <c r="H962">
        <v>17250</v>
      </c>
      <c r="I962">
        <v>43131</v>
      </c>
      <c r="J962">
        <v>0.01</v>
      </c>
      <c r="K962">
        <v>98</v>
      </c>
      <c r="L962">
        <v>2.9</v>
      </c>
      <c r="M962">
        <v>130</v>
      </c>
      <c r="N962">
        <v>1.4</v>
      </c>
      <c r="O962">
        <v>0.158</v>
      </c>
      <c r="P962">
        <v>74958</v>
      </c>
      <c r="Q962">
        <v>73.099999999999994</v>
      </c>
      <c r="R962">
        <v>16.100000000000001</v>
      </c>
      <c r="S962">
        <v>0</v>
      </c>
      <c r="T962">
        <v>58.1</v>
      </c>
      <c r="U962">
        <v>0</v>
      </c>
      <c r="V962">
        <v>0</v>
      </c>
    </row>
    <row r="963" spans="1:22">
      <c r="A963" t="s">
        <v>52</v>
      </c>
      <c r="B963" t="s">
        <v>29</v>
      </c>
      <c r="C963">
        <v>2010</v>
      </c>
      <c r="D963" t="s">
        <v>26</v>
      </c>
      <c r="E963" t="s">
        <v>25</v>
      </c>
      <c r="F963">
        <v>51</v>
      </c>
      <c r="G963">
        <v>150107</v>
      </c>
      <c r="H963">
        <v>20469</v>
      </c>
      <c r="I963">
        <v>170627</v>
      </c>
      <c r="J963">
        <v>0.03</v>
      </c>
      <c r="K963">
        <v>98</v>
      </c>
      <c r="L963">
        <v>2.9</v>
      </c>
      <c r="M963">
        <v>130</v>
      </c>
      <c r="N963">
        <v>1.4</v>
      </c>
      <c r="O963">
        <v>0.158</v>
      </c>
      <c r="P963">
        <v>74958</v>
      </c>
      <c r="Q963">
        <v>73.099999999999994</v>
      </c>
      <c r="R963">
        <v>16.100000000000001</v>
      </c>
      <c r="S963">
        <v>0</v>
      </c>
      <c r="T963">
        <v>58.1</v>
      </c>
      <c r="U963">
        <v>0</v>
      </c>
      <c r="V963">
        <v>0</v>
      </c>
    </row>
    <row r="964" spans="1:22">
      <c r="A964" t="s">
        <v>52</v>
      </c>
      <c r="B964" t="s">
        <v>29</v>
      </c>
      <c r="C964">
        <v>2010</v>
      </c>
      <c r="D964" t="s">
        <v>27</v>
      </c>
      <c r="E964" t="s">
        <v>25</v>
      </c>
      <c r="F964">
        <v>31</v>
      </c>
      <c r="G964">
        <v>65942</v>
      </c>
      <c r="H964">
        <v>5734</v>
      </c>
      <c r="I964">
        <v>71707</v>
      </c>
      <c r="J964">
        <v>0.04</v>
      </c>
      <c r="K964">
        <v>98</v>
      </c>
      <c r="L964">
        <v>2.9</v>
      </c>
      <c r="M964">
        <v>130</v>
      </c>
      <c r="N964">
        <v>1.4</v>
      </c>
      <c r="O964">
        <v>0.158</v>
      </c>
      <c r="P964">
        <v>74958</v>
      </c>
      <c r="Q964">
        <v>73.099999999999994</v>
      </c>
      <c r="R964">
        <v>16.100000000000001</v>
      </c>
      <c r="S964">
        <v>0</v>
      </c>
      <c r="T964">
        <v>58.1</v>
      </c>
      <c r="U964">
        <v>0</v>
      </c>
      <c r="V964">
        <v>0</v>
      </c>
    </row>
    <row r="965" spans="1:22">
      <c r="A965" t="s">
        <v>52</v>
      </c>
      <c r="B965" t="s">
        <v>29</v>
      </c>
      <c r="C965">
        <v>2011</v>
      </c>
      <c r="D965" t="s">
        <v>24</v>
      </c>
      <c r="E965" t="s">
        <v>25</v>
      </c>
      <c r="F965">
        <v>12</v>
      </c>
      <c r="G965">
        <v>25262</v>
      </c>
      <c r="H965">
        <v>16842</v>
      </c>
      <c r="I965">
        <v>42116</v>
      </c>
      <c r="J965">
        <v>0.03</v>
      </c>
      <c r="K965">
        <v>230</v>
      </c>
      <c r="L965">
        <v>4.2</v>
      </c>
      <c r="M965">
        <v>134</v>
      </c>
      <c r="N965">
        <v>1.417</v>
      </c>
      <c r="O965">
        <v>0.16200000000000001</v>
      </c>
      <c r="P965">
        <v>75673</v>
      </c>
      <c r="Q965">
        <v>73.599999999999994</v>
      </c>
      <c r="R965">
        <v>16.2</v>
      </c>
      <c r="S965">
        <v>0</v>
      </c>
      <c r="T965">
        <v>59.4</v>
      </c>
      <c r="U965">
        <v>140</v>
      </c>
      <c r="V965">
        <v>0</v>
      </c>
    </row>
    <row r="966" spans="1:22">
      <c r="A966" t="s">
        <v>52</v>
      </c>
      <c r="B966" t="s">
        <v>29</v>
      </c>
      <c r="C966">
        <v>2011</v>
      </c>
      <c r="D966" t="s">
        <v>26</v>
      </c>
      <c r="E966" t="s">
        <v>25</v>
      </c>
      <c r="F966">
        <v>132</v>
      </c>
      <c r="G966">
        <v>145420</v>
      </c>
      <c r="H966">
        <v>19830</v>
      </c>
      <c r="I966">
        <v>165382</v>
      </c>
      <c r="J966">
        <v>0.08</v>
      </c>
      <c r="K966">
        <v>230</v>
      </c>
      <c r="L966">
        <v>4.2</v>
      </c>
      <c r="M966">
        <v>134</v>
      </c>
      <c r="N966">
        <v>1.417</v>
      </c>
      <c r="O966">
        <v>0.16200000000000001</v>
      </c>
      <c r="P966">
        <v>75673</v>
      </c>
      <c r="Q966">
        <v>73.599999999999994</v>
      </c>
      <c r="R966">
        <v>16.2</v>
      </c>
      <c r="S966">
        <v>0</v>
      </c>
      <c r="T966">
        <v>59.4</v>
      </c>
      <c r="U966">
        <v>158.82</v>
      </c>
      <c r="V966">
        <v>0</v>
      </c>
    </row>
    <row r="967" spans="1:22">
      <c r="A967" t="s">
        <v>52</v>
      </c>
      <c r="B967" t="s">
        <v>29</v>
      </c>
      <c r="C967">
        <v>2011</v>
      </c>
      <c r="D967" t="s">
        <v>27</v>
      </c>
      <c r="E967" t="s">
        <v>25</v>
      </c>
      <c r="F967">
        <v>80</v>
      </c>
      <c r="G967">
        <v>62999</v>
      </c>
      <c r="H967">
        <v>5478</v>
      </c>
      <c r="I967">
        <v>68557</v>
      </c>
      <c r="J967">
        <v>0.12</v>
      </c>
      <c r="K967">
        <v>230</v>
      </c>
      <c r="L967">
        <v>4.2</v>
      </c>
      <c r="M967">
        <v>134</v>
      </c>
      <c r="N967">
        <v>1.417</v>
      </c>
      <c r="O967">
        <v>0.16200000000000001</v>
      </c>
      <c r="P967">
        <v>75673</v>
      </c>
      <c r="Q967">
        <v>73.599999999999994</v>
      </c>
      <c r="R967">
        <v>16.2</v>
      </c>
      <c r="S967">
        <v>0</v>
      </c>
      <c r="T967">
        <v>59.4</v>
      </c>
      <c r="U967">
        <v>158.06</v>
      </c>
      <c r="V967">
        <v>0</v>
      </c>
    </row>
    <row r="968" spans="1:22">
      <c r="A968" t="s">
        <v>52</v>
      </c>
      <c r="B968" t="s">
        <v>29</v>
      </c>
      <c r="C968">
        <v>2012</v>
      </c>
      <c r="D968" t="s">
        <v>24</v>
      </c>
      <c r="E968" t="s">
        <v>25</v>
      </c>
      <c r="F968">
        <v>21</v>
      </c>
      <c r="G968">
        <v>27242</v>
      </c>
      <c r="H968">
        <v>18162</v>
      </c>
      <c r="I968">
        <v>45425</v>
      </c>
      <c r="J968">
        <v>0.05</v>
      </c>
      <c r="K968">
        <v>361</v>
      </c>
      <c r="L968">
        <v>5.9</v>
      </c>
      <c r="M968">
        <v>149</v>
      </c>
      <c r="N968">
        <v>1.407</v>
      </c>
      <c r="O968">
        <v>0.16700000000000001</v>
      </c>
      <c r="P968">
        <v>77325</v>
      </c>
      <c r="Q968">
        <v>73.599999999999994</v>
      </c>
      <c r="R968">
        <v>15.9</v>
      </c>
      <c r="S968">
        <v>0</v>
      </c>
      <c r="T968">
        <v>61.1</v>
      </c>
      <c r="U968">
        <v>104.94</v>
      </c>
      <c r="V968">
        <v>0</v>
      </c>
    </row>
    <row r="969" spans="1:22">
      <c r="A969" t="s">
        <v>52</v>
      </c>
      <c r="B969" t="s">
        <v>29</v>
      </c>
      <c r="C969">
        <v>2012</v>
      </c>
      <c r="D969" t="s">
        <v>26</v>
      </c>
      <c r="E969" t="s">
        <v>25</v>
      </c>
      <c r="F969">
        <v>226</v>
      </c>
      <c r="G969">
        <v>152449</v>
      </c>
      <c r="H969">
        <v>20789</v>
      </c>
      <c r="I969">
        <v>173464</v>
      </c>
      <c r="J969">
        <v>0.13</v>
      </c>
      <c r="K969">
        <v>361</v>
      </c>
      <c r="L969">
        <v>5.9</v>
      </c>
      <c r="M969">
        <v>149</v>
      </c>
      <c r="N969">
        <v>1.407</v>
      </c>
      <c r="O969">
        <v>0.16700000000000001</v>
      </c>
      <c r="P969">
        <v>77325</v>
      </c>
      <c r="Q969">
        <v>73.599999999999994</v>
      </c>
      <c r="R969">
        <v>15.9</v>
      </c>
      <c r="S969">
        <v>0</v>
      </c>
      <c r="T969">
        <v>61.1</v>
      </c>
      <c r="U969">
        <v>71.209999999999994</v>
      </c>
      <c r="V969">
        <v>0</v>
      </c>
    </row>
    <row r="970" spans="1:22">
      <c r="A970" t="s">
        <v>52</v>
      </c>
      <c r="B970" t="s">
        <v>29</v>
      </c>
      <c r="C970">
        <v>2012</v>
      </c>
      <c r="D970" t="s">
        <v>27</v>
      </c>
      <c r="E970" t="s">
        <v>25</v>
      </c>
      <c r="F970">
        <v>140</v>
      </c>
      <c r="G970">
        <v>68093</v>
      </c>
      <c r="H970">
        <v>5921</v>
      </c>
      <c r="I970">
        <v>74154</v>
      </c>
      <c r="J970">
        <v>0.19</v>
      </c>
      <c r="K970">
        <v>361</v>
      </c>
      <c r="L970">
        <v>5.9</v>
      </c>
      <c r="M970">
        <v>149</v>
      </c>
      <c r="N970">
        <v>1.407</v>
      </c>
      <c r="O970">
        <v>0.16700000000000001</v>
      </c>
      <c r="P970">
        <v>77325</v>
      </c>
      <c r="Q970">
        <v>73.599999999999994</v>
      </c>
      <c r="R970">
        <v>15.9</v>
      </c>
      <c r="S970">
        <v>0</v>
      </c>
      <c r="T970">
        <v>61.1</v>
      </c>
      <c r="U970">
        <v>112.51</v>
      </c>
      <c r="V970">
        <v>0</v>
      </c>
    </row>
    <row r="971" spans="1:22">
      <c r="A971" t="s">
        <v>52</v>
      </c>
      <c r="B971" t="s">
        <v>29</v>
      </c>
      <c r="C971">
        <v>2013</v>
      </c>
      <c r="D971" t="s">
        <v>24</v>
      </c>
      <c r="E971" t="s">
        <v>25</v>
      </c>
      <c r="F971">
        <v>25</v>
      </c>
      <c r="G971">
        <v>26645</v>
      </c>
      <c r="H971">
        <v>17763</v>
      </c>
      <c r="I971">
        <v>44433</v>
      </c>
      <c r="J971">
        <v>0.06</v>
      </c>
      <c r="K971">
        <v>468</v>
      </c>
      <c r="L971">
        <v>6.8</v>
      </c>
      <c r="M971">
        <v>144</v>
      </c>
      <c r="N971">
        <v>1.373</v>
      </c>
      <c r="O971">
        <v>0.17199999999999999</v>
      </c>
      <c r="P971">
        <v>79469</v>
      </c>
      <c r="Q971">
        <v>73.7</v>
      </c>
      <c r="R971">
        <v>15.9</v>
      </c>
      <c r="S971">
        <v>0</v>
      </c>
      <c r="T971">
        <v>64</v>
      </c>
      <c r="U971">
        <v>71</v>
      </c>
      <c r="V971">
        <v>0</v>
      </c>
    </row>
    <row r="972" spans="1:22">
      <c r="A972" t="s">
        <v>52</v>
      </c>
      <c r="B972" t="s">
        <v>29</v>
      </c>
      <c r="C972">
        <v>2013</v>
      </c>
      <c r="D972" t="s">
        <v>26</v>
      </c>
      <c r="E972" t="s">
        <v>25</v>
      </c>
      <c r="F972">
        <v>287</v>
      </c>
      <c r="G972">
        <v>157620</v>
      </c>
      <c r="H972">
        <v>21494</v>
      </c>
      <c r="I972">
        <v>179401</v>
      </c>
      <c r="J972">
        <v>0.16</v>
      </c>
      <c r="K972">
        <v>468</v>
      </c>
      <c r="L972">
        <v>6.8</v>
      </c>
      <c r="M972">
        <v>144</v>
      </c>
      <c r="N972">
        <v>1.373</v>
      </c>
      <c r="O972">
        <v>0.17199999999999999</v>
      </c>
      <c r="P972">
        <v>79469</v>
      </c>
      <c r="Q972">
        <v>73.7</v>
      </c>
      <c r="R972">
        <v>15.9</v>
      </c>
      <c r="S972">
        <v>0</v>
      </c>
      <c r="T972">
        <v>64</v>
      </c>
      <c r="U972">
        <v>26.99</v>
      </c>
      <c r="V972">
        <v>0</v>
      </c>
    </row>
    <row r="973" spans="1:22">
      <c r="A973" t="s">
        <v>52</v>
      </c>
      <c r="B973" t="s">
        <v>29</v>
      </c>
      <c r="C973">
        <v>2013</v>
      </c>
      <c r="D973" t="s">
        <v>27</v>
      </c>
      <c r="E973" t="s">
        <v>25</v>
      </c>
      <c r="F973">
        <v>172</v>
      </c>
      <c r="G973">
        <v>68096</v>
      </c>
      <c r="H973">
        <v>5921</v>
      </c>
      <c r="I973">
        <v>74189</v>
      </c>
      <c r="J973">
        <v>0.23</v>
      </c>
      <c r="K973">
        <v>468</v>
      </c>
      <c r="L973">
        <v>6.8</v>
      </c>
      <c r="M973">
        <v>144</v>
      </c>
      <c r="N973">
        <v>1.373</v>
      </c>
      <c r="O973">
        <v>0.17199999999999999</v>
      </c>
      <c r="P973">
        <v>79469</v>
      </c>
      <c r="Q973">
        <v>73.7</v>
      </c>
      <c r="R973">
        <v>15.9</v>
      </c>
      <c r="S973">
        <v>0</v>
      </c>
      <c r="T973">
        <v>64</v>
      </c>
      <c r="U973">
        <v>22.86</v>
      </c>
      <c r="V973">
        <v>0</v>
      </c>
    </row>
    <row r="974" spans="1:22">
      <c r="A974" t="s">
        <v>52</v>
      </c>
      <c r="B974" t="s">
        <v>29</v>
      </c>
      <c r="C974">
        <v>2014</v>
      </c>
      <c r="D974" t="s">
        <v>24</v>
      </c>
      <c r="E974" t="s">
        <v>25</v>
      </c>
      <c r="F974">
        <v>121</v>
      </c>
      <c r="G974">
        <v>28420</v>
      </c>
      <c r="H974">
        <v>18947</v>
      </c>
      <c r="I974">
        <v>47488</v>
      </c>
      <c r="J974">
        <v>0.25</v>
      </c>
      <c r="K974">
        <v>1271</v>
      </c>
      <c r="L974">
        <v>8.1999999999999993</v>
      </c>
      <c r="M974">
        <v>156</v>
      </c>
      <c r="N974">
        <v>1.347</v>
      </c>
      <c r="O974">
        <v>0.17699999999999999</v>
      </c>
      <c r="P974">
        <v>79105</v>
      </c>
      <c r="Q974">
        <v>73.7</v>
      </c>
      <c r="R974">
        <v>15.8</v>
      </c>
      <c r="S974">
        <v>0</v>
      </c>
      <c r="T974">
        <v>66.7</v>
      </c>
      <c r="U974">
        <v>116.04</v>
      </c>
      <c r="V974">
        <v>0</v>
      </c>
    </row>
    <row r="975" spans="1:22">
      <c r="A975" t="s">
        <v>52</v>
      </c>
      <c r="B975" t="s">
        <v>29</v>
      </c>
      <c r="C975">
        <v>2014</v>
      </c>
      <c r="D975" t="s">
        <v>26</v>
      </c>
      <c r="E975" t="s">
        <v>25</v>
      </c>
      <c r="F975">
        <v>1378</v>
      </c>
      <c r="G975">
        <v>164924</v>
      </c>
      <c r="H975">
        <v>22490</v>
      </c>
      <c r="I975">
        <v>188792</v>
      </c>
      <c r="J975">
        <v>0.73</v>
      </c>
      <c r="K975">
        <v>1271</v>
      </c>
      <c r="L975">
        <v>8.1999999999999993</v>
      </c>
      <c r="M975">
        <v>156</v>
      </c>
      <c r="N975">
        <v>1.347</v>
      </c>
      <c r="O975">
        <v>0.17699999999999999</v>
      </c>
      <c r="P975">
        <v>79105</v>
      </c>
      <c r="Q975">
        <v>73.7</v>
      </c>
      <c r="R975">
        <v>15.8</v>
      </c>
      <c r="S975">
        <v>0</v>
      </c>
      <c r="T975">
        <v>66.7</v>
      </c>
      <c r="U975">
        <v>300</v>
      </c>
      <c r="V975">
        <v>0</v>
      </c>
    </row>
    <row r="976" spans="1:22">
      <c r="A976" t="s">
        <v>52</v>
      </c>
      <c r="B976" t="s">
        <v>29</v>
      </c>
      <c r="C976">
        <v>2014</v>
      </c>
      <c r="D976" t="s">
        <v>27</v>
      </c>
      <c r="E976" t="s">
        <v>25</v>
      </c>
      <c r="F976">
        <v>837</v>
      </c>
      <c r="G976">
        <v>72005</v>
      </c>
      <c r="H976">
        <v>6261</v>
      </c>
      <c r="I976">
        <v>79103</v>
      </c>
      <c r="J976">
        <v>1.06</v>
      </c>
      <c r="K976">
        <v>1271</v>
      </c>
      <c r="L976">
        <v>8.1999999999999993</v>
      </c>
      <c r="M976">
        <v>156</v>
      </c>
      <c r="N976">
        <v>1.347</v>
      </c>
      <c r="O976">
        <v>0.17699999999999999</v>
      </c>
      <c r="P976">
        <v>79105</v>
      </c>
      <c r="Q976">
        <v>73.7</v>
      </c>
      <c r="R976">
        <v>15.8</v>
      </c>
      <c r="S976">
        <v>0</v>
      </c>
      <c r="T976">
        <v>66.7</v>
      </c>
      <c r="U976">
        <v>300</v>
      </c>
      <c r="V976">
        <v>0</v>
      </c>
    </row>
    <row r="977" spans="1:22">
      <c r="A977" t="s">
        <v>52</v>
      </c>
      <c r="B977" t="s">
        <v>29</v>
      </c>
      <c r="C977">
        <v>2015</v>
      </c>
      <c r="D977" t="s">
        <v>24</v>
      </c>
      <c r="E977" t="s">
        <v>25</v>
      </c>
      <c r="F977">
        <v>201</v>
      </c>
      <c r="G977">
        <v>28646</v>
      </c>
      <c r="H977">
        <v>19098</v>
      </c>
      <c r="I977">
        <v>47945</v>
      </c>
      <c r="J977">
        <v>0.42</v>
      </c>
      <c r="K977">
        <v>2022</v>
      </c>
      <c r="L977">
        <v>10</v>
      </c>
      <c r="M977">
        <v>175</v>
      </c>
      <c r="N977">
        <v>1.343</v>
      </c>
      <c r="O977">
        <v>0.17899999999999999</v>
      </c>
      <c r="P977">
        <v>82996</v>
      </c>
      <c r="Q977">
        <v>73.5</v>
      </c>
      <c r="R977">
        <v>15.9</v>
      </c>
      <c r="S977">
        <v>0</v>
      </c>
      <c r="T977">
        <v>67.5</v>
      </c>
      <c r="U977">
        <v>66.12</v>
      </c>
      <c r="V977">
        <v>0</v>
      </c>
    </row>
    <row r="978" spans="1:22">
      <c r="A978" t="s">
        <v>52</v>
      </c>
      <c r="B978" t="s">
        <v>29</v>
      </c>
      <c r="C978">
        <v>2015</v>
      </c>
      <c r="D978" t="s">
        <v>26</v>
      </c>
      <c r="E978" t="s">
        <v>25</v>
      </c>
      <c r="F978">
        <v>2342</v>
      </c>
      <c r="G978">
        <v>169677</v>
      </c>
      <c r="H978">
        <v>23138</v>
      </c>
      <c r="I978">
        <v>195157</v>
      </c>
      <c r="J978">
        <v>1.2</v>
      </c>
      <c r="K978">
        <v>2022</v>
      </c>
      <c r="L978">
        <v>10</v>
      </c>
      <c r="M978">
        <v>175</v>
      </c>
      <c r="N978">
        <v>1.343</v>
      </c>
      <c r="O978">
        <v>0.17899999999999999</v>
      </c>
      <c r="P978">
        <v>82996</v>
      </c>
      <c r="Q978">
        <v>73.5</v>
      </c>
      <c r="R978">
        <v>15.9</v>
      </c>
      <c r="S978">
        <v>0</v>
      </c>
      <c r="T978">
        <v>67.5</v>
      </c>
      <c r="U978">
        <v>69.959999999999994</v>
      </c>
      <c r="V978">
        <v>0</v>
      </c>
    </row>
    <row r="979" spans="1:22">
      <c r="A979" t="s">
        <v>52</v>
      </c>
      <c r="B979" t="s">
        <v>29</v>
      </c>
      <c r="C979">
        <v>2015</v>
      </c>
      <c r="D979" t="s">
        <v>27</v>
      </c>
      <c r="E979" t="s">
        <v>25</v>
      </c>
      <c r="F979">
        <v>1399</v>
      </c>
      <c r="G979">
        <v>72659</v>
      </c>
      <c r="H979">
        <v>6318</v>
      </c>
      <c r="I979">
        <v>80376</v>
      </c>
      <c r="J979">
        <v>1.74</v>
      </c>
      <c r="K979">
        <v>2022</v>
      </c>
      <c r="L979">
        <v>10</v>
      </c>
      <c r="M979">
        <v>175</v>
      </c>
      <c r="N979">
        <v>1.343</v>
      </c>
      <c r="O979">
        <v>0.17899999999999999</v>
      </c>
      <c r="P979">
        <v>82996</v>
      </c>
      <c r="Q979">
        <v>73.5</v>
      </c>
      <c r="R979">
        <v>15.9</v>
      </c>
      <c r="S979">
        <v>0</v>
      </c>
      <c r="T979">
        <v>67.5</v>
      </c>
      <c r="U979">
        <v>67.14</v>
      </c>
      <c r="V979">
        <v>0</v>
      </c>
    </row>
    <row r="980" spans="1:22">
      <c r="A980" t="s">
        <v>52</v>
      </c>
      <c r="B980" t="s">
        <v>29</v>
      </c>
      <c r="C980">
        <v>2016</v>
      </c>
      <c r="D980" t="s">
        <v>24</v>
      </c>
      <c r="E980" t="s">
        <v>25</v>
      </c>
      <c r="F980">
        <v>266</v>
      </c>
      <c r="G980">
        <v>29057</v>
      </c>
      <c r="H980">
        <v>19371</v>
      </c>
      <c r="I980">
        <v>48694</v>
      </c>
      <c r="J980">
        <v>0.55000000000000004</v>
      </c>
      <c r="K980">
        <v>2937</v>
      </c>
      <c r="L980">
        <v>12.1</v>
      </c>
      <c r="M980">
        <v>197</v>
      </c>
      <c r="N980">
        <v>1.387</v>
      </c>
      <c r="O980">
        <v>0.18099999999999999</v>
      </c>
      <c r="P980">
        <v>82128</v>
      </c>
      <c r="Q980">
        <v>74.099999999999994</v>
      </c>
      <c r="R980">
        <v>15.7</v>
      </c>
      <c r="S980">
        <v>0</v>
      </c>
      <c r="T980">
        <v>71.2</v>
      </c>
      <c r="U980">
        <v>32.340000000000003</v>
      </c>
      <c r="V980">
        <v>0</v>
      </c>
    </row>
    <row r="981" spans="1:22">
      <c r="A981" t="s">
        <v>52</v>
      </c>
      <c r="B981" t="s">
        <v>29</v>
      </c>
      <c r="C981">
        <v>2016</v>
      </c>
      <c r="D981" t="s">
        <v>26</v>
      </c>
      <c r="E981" t="s">
        <v>25</v>
      </c>
      <c r="F981">
        <v>3011</v>
      </c>
      <c r="G981">
        <v>167228</v>
      </c>
      <c r="H981">
        <v>22804</v>
      </c>
      <c r="I981">
        <v>193043</v>
      </c>
      <c r="J981">
        <v>1.56</v>
      </c>
      <c r="K981">
        <v>2937</v>
      </c>
      <c r="L981">
        <v>12.1</v>
      </c>
      <c r="M981">
        <v>197</v>
      </c>
      <c r="N981">
        <v>1.387</v>
      </c>
      <c r="O981">
        <v>0.18099999999999999</v>
      </c>
      <c r="P981">
        <v>82128</v>
      </c>
      <c r="Q981">
        <v>74.099999999999994</v>
      </c>
      <c r="R981">
        <v>15.7</v>
      </c>
      <c r="S981">
        <v>0</v>
      </c>
      <c r="T981">
        <v>71.2</v>
      </c>
      <c r="U981">
        <v>28.57</v>
      </c>
      <c r="V981">
        <v>0</v>
      </c>
    </row>
    <row r="982" spans="1:22">
      <c r="A982" t="s">
        <v>52</v>
      </c>
      <c r="B982" t="s">
        <v>29</v>
      </c>
      <c r="C982">
        <v>2016</v>
      </c>
      <c r="D982" t="s">
        <v>27</v>
      </c>
      <c r="E982" t="s">
        <v>25</v>
      </c>
      <c r="F982">
        <v>1836</v>
      </c>
      <c r="G982">
        <v>73003</v>
      </c>
      <c r="H982">
        <v>6348</v>
      </c>
      <c r="I982">
        <v>81187</v>
      </c>
      <c r="J982">
        <v>2.2599999999999998</v>
      </c>
      <c r="K982">
        <v>2937</v>
      </c>
      <c r="L982">
        <v>12.1</v>
      </c>
      <c r="M982">
        <v>197</v>
      </c>
      <c r="N982">
        <v>1.387</v>
      </c>
      <c r="O982">
        <v>0.18099999999999999</v>
      </c>
      <c r="P982">
        <v>82128</v>
      </c>
      <c r="Q982">
        <v>74.099999999999994</v>
      </c>
      <c r="R982">
        <v>15.7</v>
      </c>
      <c r="S982">
        <v>0</v>
      </c>
      <c r="T982">
        <v>71.2</v>
      </c>
      <c r="U982">
        <v>31.24</v>
      </c>
      <c r="V982">
        <v>0</v>
      </c>
    </row>
    <row r="983" spans="1:22">
      <c r="A983" t="s">
        <v>52</v>
      </c>
      <c r="B983" t="s">
        <v>29</v>
      </c>
      <c r="C983">
        <v>2017</v>
      </c>
      <c r="D983" t="s">
        <v>24</v>
      </c>
      <c r="E983" t="s">
        <v>25</v>
      </c>
      <c r="F983">
        <v>314</v>
      </c>
      <c r="G983">
        <v>27889</v>
      </c>
      <c r="H983">
        <v>18593</v>
      </c>
      <c r="I983">
        <v>46796</v>
      </c>
      <c r="J983">
        <v>0.67</v>
      </c>
      <c r="K983">
        <v>3886</v>
      </c>
      <c r="L983">
        <v>13.6</v>
      </c>
      <c r="M983">
        <v>226</v>
      </c>
      <c r="N983">
        <v>1.427</v>
      </c>
      <c r="O983">
        <v>0.183</v>
      </c>
      <c r="P983">
        <v>83563</v>
      </c>
      <c r="Q983">
        <v>74.099999999999994</v>
      </c>
      <c r="R983">
        <v>15.5</v>
      </c>
      <c r="S983">
        <v>0</v>
      </c>
      <c r="T983">
        <v>74.5</v>
      </c>
      <c r="U983">
        <v>18.05</v>
      </c>
      <c r="V983">
        <v>0</v>
      </c>
    </row>
    <row r="984" spans="1:22">
      <c r="A984" t="s">
        <v>52</v>
      </c>
      <c r="B984" t="s">
        <v>29</v>
      </c>
      <c r="C984">
        <v>2017</v>
      </c>
      <c r="D984" t="s">
        <v>26</v>
      </c>
      <c r="E984" t="s">
        <v>25</v>
      </c>
      <c r="F984">
        <v>3582</v>
      </c>
      <c r="G984">
        <v>161008</v>
      </c>
      <c r="H984">
        <v>21956</v>
      </c>
      <c r="I984">
        <v>186546</v>
      </c>
      <c r="J984">
        <v>1.92</v>
      </c>
      <c r="K984">
        <v>3886</v>
      </c>
      <c r="L984">
        <v>13.6</v>
      </c>
      <c r="M984">
        <v>226</v>
      </c>
      <c r="N984">
        <v>1.427</v>
      </c>
      <c r="O984">
        <v>0.183</v>
      </c>
      <c r="P984">
        <v>83563</v>
      </c>
      <c r="Q984">
        <v>74.099999999999994</v>
      </c>
      <c r="R984">
        <v>15.5</v>
      </c>
      <c r="S984">
        <v>0</v>
      </c>
      <c r="T984">
        <v>74.5</v>
      </c>
      <c r="U984">
        <v>18.96</v>
      </c>
      <c r="V984">
        <v>0</v>
      </c>
    </row>
    <row r="985" spans="1:22">
      <c r="A985" t="s">
        <v>52</v>
      </c>
      <c r="B985" t="s">
        <v>29</v>
      </c>
      <c r="C985">
        <v>2017</v>
      </c>
      <c r="D985" t="s">
        <v>27</v>
      </c>
      <c r="E985" t="s">
        <v>25</v>
      </c>
      <c r="F985">
        <v>2153</v>
      </c>
      <c r="G985">
        <v>69173</v>
      </c>
      <c r="H985">
        <v>6015</v>
      </c>
      <c r="I985">
        <v>77341</v>
      </c>
      <c r="J985">
        <v>2.78</v>
      </c>
      <c r="K985">
        <v>3886</v>
      </c>
      <c r="L985">
        <v>13.6</v>
      </c>
      <c r="M985">
        <v>226</v>
      </c>
      <c r="N985">
        <v>1.427</v>
      </c>
      <c r="O985">
        <v>0.183</v>
      </c>
      <c r="P985">
        <v>83563</v>
      </c>
      <c r="Q985">
        <v>74.099999999999994</v>
      </c>
      <c r="R985">
        <v>15.5</v>
      </c>
      <c r="S985">
        <v>0</v>
      </c>
      <c r="T985">
        <v>74.5</v>
      </c>
      <c r="U985">
        <v>17.27</v>
      </c>
      <c r="V985">
        <v>0</v>
      </c>
    </row>
    <row r="986" spans="1:22">
      <c r="A986" t="s">
        <v>52</v>
      </c>
      <c r="B986" t="s">
        <v>29</v>
      </c>
      <c r="C986">
        <v>2018</v>
      </c>
      <c r="D986" t="s">
        <v>24</v>
      </c>
      <c r="E986" t="s">
        <v>25</v>
      </c>
      <c r="F986">
        <v>471</v>
      </c>
      <c r="G986">
        <v>27455</v>
      </c>
      <c r="H986">
        <v>18304</v>
      </c>
      <c r="I986">
        <v>46230</v>
      </c>
      <c r="J986">
        <v>1.02</v>
      </c>
      <c r="K986">
        <v>5609</v>
      </c>
      <c r="L986">
        <v>15.4</v>
      </c>
      <c r="M986">
        <v>268</v>
      </c>
      <c r="N986">
        <v>1.47</v>
      </c>
      <c r="O986">
        <v>0.189</v>
      </c>
      <c r="P986">
        <v>83171</v>
      </c>
      <c r="Q986">
        <v>73.599999999999994</v>
      </c>
      <c r="R986">
        <v>15.4</v>
      </c>
      <c r="S986">
        <v>0</v>
      </c>
      <c r="T986">
        <v>77.5</v>
      </c>
      <c r="U986">
        <v>50</v>
      </c>
      <c r="V986">
        <v>0</v>
      </c>
    </row>
    <row r="987" spans="1:22">
      <c r="A987" t="s">
        <v>52</v>
      </c>
      <c r="B987" t="s">
        <v>29</v>
      </c>
      <c r="C987">
        <v>2018</v>
      </c>
      <c r="D987" t="s">
        <v>26</v>
      </c>
      <c r="E987" t="s">
        <v>25</v>
      </c>
      <c r="F987">
        <v>5483</v>
      </c>
      <c r="G987">
        <v>160987</v>
      </c>
      <c r="H987">
        <v>21953</v>
      </c>
      <c r="I987">
        <v>188423</v>
      </c>
      <c r="J987">
        <v>2.91</v>
      </c>
      <c r="K987">
        <v>5609</v>
      </c>
      <c r="L987">
        <v>15.4</v>
      </c>
      <c r="M987">
        <v>268</v>
      </c>
      <c r="N987">
        <v>1.47</v>
      </c>
      <c r="O987">
        <v>0.189</v>
      </c>
      <c r="P987">
        <v>83171</v>
      </c>
      <c r="Q987">
        <v>73.599999999999994</v>
      </c>
      <c r="R987">
        <v>15.4</v>
      </c>
      <c r="S987">
        <v>0</v>
      </c>
      <c r="T987">
        <v>77.5</v>
      </c>
      <c r="U987">
        <v>53.07</v>
      </c>
      <c r="V987">
        <v>0</v>
      </c>
    </row>
    <row r="988" spans="1:22">
      <c r="A988" t="s">
        <v>52</v>
      </c>
      <c r="B988" t="s">
        <v>29</v>
      </c>
      <c r="C988">
        <v>2018</v>
      </c>
      <c r="D988" t="s">
        <v>27</v>
      </c>
      <c r="E988" t="s">
        <v>25</v>
      </c>
      <c r="F988">
        <v>3295</v>
      </c>
      <c r="G988">
        <v>68804</v>
      </c>
      <c r="H988">
        <v>5983</v>
      </c>
      <c r="I988">
        <v>78082</v>
      </c>
      <c r="J988">
        <v>4.22</v>
      </c>
      <c r="K988">
        <v>5609</v>
      </c>
      <c r="L988">
        <v>15.4</v>
      </c>
      <c r="M988">
        <v>268</v>
      </c>
      <c r="N988">
        <v>1.47</v>
      </c>
      <c r="O988">
        <v>0.189</v>
      </c>
      <c r="P988">
        <v>83171</v>
      </c>
      <c r="Q988">
        <v>73.599999999999994</v>
      </c>
      <c r="R988">
        <v>15.4</v>
      </c>
      <c r="S988">
        <v>0</v>
      </c>
      <c r="T988">
        <v>77.5</v>
      </c>
      <c r="U988">
        <v>53.04</v>
      </c>
      <c r="V988">
        <v>0</v>
      </c>
    </row>
    <row r="989" spans="1:22">
      <c r="A989" t="s">
        <v>52</v>
      </c>
      <c r="B989" t="s">
        <v>29</v>
      </c>
      <c r="C989">
        <v>2019</v>
      </c>
      <c r="D989" t="s">
        <v>24</v>
      </c>
      <c r="E989" t="s">
        <v>25</v>
      </c>
      <c r="F989">
        <v>678</v>
      </c>
      <c r="G989">
        <v>27316</v>
      </c>
      <c r="H989">
        <v>18211</v>
      </c>
      <c r="I989">
        <v>46205</v>
      </c>
      <c r="J989">
        <v>1.47</v>
      </c>
      <c r="K989">
        <v>6779</v>
      </c>
      <c r="L989">
        <v>16</v>
      </c>
      <c r="M989">
        <v>310</v>
      </c>
      <c r="N989">
        <v>1.5269999999999999</v>
      </c>
      <c r="O989">
        <v>0.192</v>
      </c>
      <c r="P989">
        <v>83108</v>
      </c>
      <c r="Q989">
        <v>74</v>
      </c>
      <c r="R989">
        <v>14.5</v>
      </c>
      <c r="S989">
        <v>0</v>
      </c>
      <c r="T989">
        <v>78.3</v>
      </c>
      <c r="U989">
        <v>43.95</v>
      </c>
      <c r="V989">
        <v>0</v>
      </c>
    </row>
    <row r="990" spans="1:22">
      <c r="A990" t="s">
        <v>52</v>
      </c>
      <c r="B990" t="s">
        <v>29</v>
      </c>
      <c r="C990">
        <v>2019</v>
      </c>
      <c r="D990" t="s">
        <v>26</v>
      </c>
      <c r="E990" t="s">
        <v>25</v>
      </c>
      <c r="F990">
        <v>7735</v>
      </c>
      <c r="G990">
        <v>155643</v>
      </c>
      <c r="H990">
        <v>21224</v>
      </c>
      <c r="I990">
        <v>184602</v>
      </c>
      <c r="J990">
        <v>4.1900000000000004</v>
      </c>
      <c r="K990">
        <v>6779</v>
      </c>
      <c r="L990">
        <v>16</v>
      </c>
      <c r="M990">
        <v>310</v>
      </c>
      <c r="N990">
        <v>1.5269999999999999</v>
      </c>
      <c r="O990">
        <v>0.192</v>
      </c>
      <c r="P990">
        <v>83108</v>
      </c>
      <c r="Q990">
        <v>74</v>
      </c>
      <c r="R990">
        <v>14.5</v>
      </c>
      <c r="S990">
        <v>0</v>
      </c>
      <c r="T990">
        <v>78.3</v>
      </c>
      <c r="U990">
        <v>41.07</v>
      </c>
      <c r="V990">
        <v>0</v>
      </c>
    </row>
    <row r="991" spans="1:22">
      <c r="A991" t="s">
        <v>52</v>
      </c>
      <c r="B991" t="s">
        <v>29</v>
      </c>
      <c r="C991">
        <v>2019</v>
      </c>
      <c r="D991" t="s">
        <v>27</v>
      </c>
      <c r="E991" t="s">
        <v>25</v>
      </c>
      <c r="F991">
        <v>4659</v>
      </c>
      <c r="G991">
        <v>66262</v>
      </c>
      <c r="H991">
        <v>5762</v>
      </c>
      <c r="I991">
        <v>76683</v>
      </c>
      <c r="J991">
        <v>6.08</v>
      </c>
      <c r="K991">
        <v>6779</v>
      </c>
      <c r="L991">
        <v>16</v>
      </c>
      <c r="M991">
        <v>310</v>
      </c>
      <c r="N991">
        <v>1.5269999999999999</v>
      </c>
      <c r="O991">
        <v>0.192</v>
      </c>
      <c r="P991">
        <v>83108</v>
      </c>
      <c r="Q991">
        <v>74</v>
      </c>
      <c r="R991">
        <v>14.5</v>
      </c>
      <c r="S991">
        <v>0</v>
      </c>
      <c r="T991">
        <v>78.3</v>
      </c>
      <c r="U991">
        <v>41.4</v>
      </c>
      <c r="V991">
        <v>0</v>
      </c>
    </row>
    <row r="992" spans="1:22">
      <c r="A992" t="s">
        <v>52</v>
      </c>
      <c r="B992" t="s">
        <v>29</v>
      </c>
      <c r="C992">
        <v>2020</v>
      </c>
      <c r="D992" t="s">
        <v>24</v>
      </c>
      <c r="E992" t="s">
        <v>25</v>
      </c>
      <c r="F992">
        <v>1304</v>
      </c>
      <c r="G992">
        <v>20696</v>
      </c>
      <c r="H992">
        <v>13798</v>
      </c>
      <c r="I992">
        <v>35798</v>
      </c>
      <c r="J992">
        <v>3.64</v>
      </c>
      <c r="K992">
        <v>9057</v>
      </c>
      <c r="L992">
        <v>17</v>
      </c>
      <c r="M992">
        <v>347</v>
      </c>
      <c r="N992">
        <v>1.653</v>
      </c>
      <c r="O992">
        <v>0.19800000000000001</v>
      </c>
      <c r="P992">
        <v>87934</v>
      </c>
      <c r="Q992">
        <v>74.2</v>
      </c>
      <c r="R992">
        <v>13.7</v>
      </c>
      <c r="S992">
        <v>0</v>
      </c>
      <c r="T992">
        <v>82</v>
      </c>
      <c r="U992">
        <v>92.33</v>
      </c>
      <c r="V992">
        <v>0</v>
      </c>
    </row>
    <row r="993" spans="1:22">
      <c r="A993" t="s">
        <v>52</v>
      </c>
      <c r="B993" t="s">
        <v>29</v>
      </c>
      <c r="C993">
        <v>2020</v>
      </c>
      <c r="D993" t="s">
        <v>26</v>
      </c>
      <c r="E993" t="s">
        <v>25</v>
      </c>
      <c r="F993">
        <v>14913</v>
      </c>
      <c r="G993">
        <v>112939</v>
      </c>
      <c r="H993">
        <v>15401</v>
      </c>
      <c r="I993">
        <v>143253</v>
      </c>
      <c r="J993">
        <v>10.41</v>
      </c>
      <c r="K993">
        <v>9057</v>
      </c>
      <c r="L993">
        <v>17</v>
      </c>
      <c r="M993">
        <v>347</v>
      </c>
      <c r="N993">
        <v>1.653</v>
      </c>
      <c r="O993">
        <v>0.19800000000000001</v>
      </c>
      <c r="P993">
        <v>87934</v>
      </c>
      <c r="Q993">
        <v>74.2</v>
      </c>
      <c r="R993">
        <v>13.7</v>
      </c>
      <c r="S993">
        <v>0</v>
      </c>
      <c r="T993">
        <v>82</v>
      </c>
      <c r="U993">
        <v>92.8</v>
      </c>
      <c r="V993">
        <v>0</v>
      </c>
    </row>
    <row r="994" spans="1:22">
      <c r="A994" t="s">
        <v>52</v>
      </c>
      <c r="B994" t="s">
        <v>29</v>
      </c>
      <c r="C994">
        <v>2020</v>
      </c>
      <c r="D994" t="s">
        <v>27</v>
      </c>
      <c r="E994" t="s">
        <v>25</v>
      </c>
      <c r="F994">
        <v>8956</v>
      </c>
      <c r="G994">
        <v>46346</v>
      </c>
      <c r="H994">
        <v>4030</v>
      </c>
      <c r="I994">
        <v>59332</v>
      </c>
      <c r="J994">
        <v>15.09</v>
      </c>
      <c r="K994">
        <v>9057</v>
      </c>
      <c r="L994">
        <v>17</v>
      </c>
      <c r="M994">
        <v>347</v>
      </c>
      <c r="N994">
        <v>1.653</v>
      </c>
      <c r="O994">
        <v>0.19800000000000001</v>
      </c>
      <c r="P994">
        <v>87934</v>
      </c>
      <c r="Q994">
        <v>74.2</v>
      </c>
      <c r="R994">
        <v>13.7</v>
      </c>
      <c r="S994">
        <v>0</v>
      </c>
      <c r="T994">
        <v>82</v>
      </c>
      <c r="U994">
        <v>92.23</v>
      </c>
      <c r="V994">
        <v>0</v>
      </c>
    </row>
    <row r="995" spans="1:22">
      <c r="A995" t="s">
        <v>52</v>
      </c>
      <c r="B995" t="s">
        <v>29</v>
      </c>
      <c r="C995">
        <v>2021</v>
      </c>
      <c r="D995" t="s">
        <v>24</v>
      </c>
      <c r="E995" t="s">
        <v>25</v>
      </c>
      <c r="F995">
        <v>2189</v>
      </c>
      <c r="G995">
        <v>19672</v>
      </c>
      <c r="H995">
        <v>13114</v>
      </c>
      <c r="I995">
        <v>34975</v>
      </c>
      <c r="J995">
        <v>6.26</v>
      </c>
      <c r="K995">
        <v>12084</v>
      </c>
      <c r="L995">
        <v>18.2</v>
      </c>
      <c r="M995">
        <v>386</v>
      </c>
      <c r="N995">
        <v>1.8169999999999999</v>
      </c>
      <c r="O995">
        <v>0.20200000000000001</v>
      </c>
      <c r="P995">
        <v>90562</v>
      </c>
      <c r="Q995">
        <v>73.599999999999994</v>
      </c>
      <c r="R995">
        <v>13.1</v>
      </c>
      <c r="S995">
        <v>0</v>
      </c>
      <c r="T995">
        <v>84.3</v>
      </c>
      <c r="U995">
        <v>67.87</v>
      </c>
      <c r="V995">
        <v>0</v>
      </c>
    </row>
    <row r="996" spans="1:22">
      <c r="A996" t="s">
        <v>52</v>
      </c>
      <c r="B996" t="s">
        <v>29</v>
      </c>
      <c r="C996">
        <v>2021</v>
      </c>
      <c r="D996" t="s">
        <v>26</v>
      </c>
      <c r="E996" t="s">
        <v>25</v>
      </c>
      <c r="F996">
        <v>24555</v>
      </c>
      <c r="G996">
        <v>99246</v>
      </c>
      <c r="H996">
        <v>13534</v>
      </c>
      <c r="I996">
        <v>137335</v>
      </c>
      <c r="J996">
        <v>17.88</v>
      </c>
      <c r="K996">
        <v>12084</v>
      </c>
      <c r="L996">
        <v>18.2</v>
      </c>
      <c r="M996">
        <v>386</v>
      </c>
      <c r="N996">
        <v>1.8169999999999999</v>
      </c>
      <c r="O996">
        <v>0.20200000000000001</v>
      </c>
      <c r="P996">
        <v>90562</v>
      </c>
      <c r="Q996">
        <v>73.599999999999994</v>
      </c>
      <c r="R996">
        <v>13.1</v>
      </c>
      <c r="S996">
        <v>0</v>
      </c>
      <c r="T996">
        <v>84.3</v>
      </c>
      <c r="U996">
        <v>64.650000000000006</v>
      </c>
      <c r="V996">
        <v>0</v>
      </c>
    </row>
    <row r="997" spans="1:22">
      <c r="A997" t="s">
        <v>52</v>
      </c>
      <c r="B997" t="s">
        <v>29</v>
      </c>
      <c r="C997">
        <v>2021</v>
      </c>
      <c r="D997" t="s">
        <v>27</v>
      </c>
      <c r="E997" t="s">
        <v>25</v>
      </c>
      <c r="F997">
        <v>14992</v>
      </c>
      <c r="G997">
        <v>39409</v>
      </c>
      <c r="H997">
        <v>3427</v>
      </c>
      <c r="I997">
        <v>57828</v>
      </c>
      <c r="J997">
        <v>25.93</v>
      </c>
      <c r="K997">
        <v>12084</v>
      </c>
      <c r="L997">
        <v>18.2</v>
      </c>
      <c r="M997">
        <v>386</v>
      </c>
      <c r="N997">
        <v>1.8169999999999999</v>
      </c>
      <c r="O997">
        <v>0.20200000000000001</v>
      </c>
      <c r="P997">
        <v>90562</v>
      </c>
      <c r="Q997">
        <v>73.599999999999994</v>
      </c>
      <c r="R997">
        <v>13.1</v>
      </c>
      <c r="S997">
        <v>0</v>
      </c>
      <c r="T997">
        <v>84.3</v>
      </c>
      <c r="U997">
        <v>67.400000000000006</v>
      </c>
      <c r="V997">
        <v>0</v>
      </c>
    </row>
    <row r="998" spans="1:22">
      <c r="A998" t="s">
        <v>52</v>
      </c>
      <c r="B998" t="s">
        <v>29</v>
      </c>
      <c r="C998">
        <v>2022</v>
      </c>
      <c r="D998" t="s">
        <v>24</v>
      </c>
      <c r="E998" t="s">
        <v>25</v>
      </c>
      <c r="F998">
        <v>2725</v>
      </c>
      <c r="G998">
        <v>18906</v>
      </c>
      <c r="H998">
        <v>12604</v>
      </c>
      <c r="I998">
        <v>34235</v>
      </c>
      <c r="J998">
        <v>7.96</v>
      </c>
      <c r="K998">
        <v>15350</v>
      </c>
      <c r="L998">
        <v>21.1</v>
      </c>
      <c r="M998">
        <v>419</v>
      </c>
      <c r="N998">
        <v>1.9370000000000001</v>
      </c>
      <c r="O998">
        <v>0.21099999999999999</v>
      </c>
      <c r="P998">
        <v>94194</v>
      </c>
      <c r="Q998">
        <v>74.5</v>
      </c>
      <c r="R998">
        <v>13.2</v>
      </c>
      <c r="S998">
        <v>0</v>
      </c>
      <c r="T998">
        <v>85.4</v>
      </c>
      <c r="U998">
        <v>24.49</v>
      </c>
      <c r="V998">
        <v>0</v>
      </c>
    </row>
    <row r="999" spans="1:22">
      <c r="A999" t="s">
        <v>52</v>
      </c>
      <c r="B999" t="s">
        <v>29</v>
      </c>
      <c r="C999">
        <v>2022</v>
      </c>
      <c r="D999" t="s">
        <v>26</v>
      </c>
      <c r="E999" t="s">
        <v>25</v>
      </c>
      <c r="F999">
        <v>30949</v>
      </c>
      <c r="G999">
        <v>92534</v>
      </c>
      <c r="H999">
        <v>12618</v>
      </c>
      <c r="I999">
        <v>136101</v>
      </c>
      <c r="J999">
        <v>22.74</v>
      </c>
      <c r="K999">
        <v>15350</v>
      </c>
      <c r="L999">
        <v>21.1</v>
      </c>
      <c r="M999">
        <v>419</v>
      </c>
      <c r="N999">
        <v>1.9370000000000001</v>
      </c>
      <c r="O999">
        <v>0.21099999999999999</v>
      </c>
      <c r="P999">
        <v>94194</v>
      </c>
      <c r="Q999">
        <v>74.5</v>
      </c>
      <c r="R999">
        <v>13.2</v>
      </c>
      <c r="S999">
        <v>0</v>
      </c>
      <c r="T999">
        <v>85.4</v>
      </c>
      <c r="U999">
        <v>26.04</v>
      </c>
      <c r="V999">
        <v>0</v>
      </c>
    </row>
    <row r="1000" spans="1:22">
      <c r="A1000" t="s">
        <v>52</v>
      </c>
      <c r="B1000" t="s">
        <v>29</v>
      </c>
      <c r="C1000">
        <v>2022</v>
      </c>
      <c r="D1000" t="s">
        <v>27</v>
      </c>
      <c r="E1000" t="s">
        <v>25</v>
      </c>
      <c r="F1000">
        <v>18872</v>
      </c>
      <c r="G1000">
        <v>35293</v>
      </c>
      <c r="H1000">
        <v>3069</v>
      </c>
      <c r="I1000">
        <v>57234</v>
      </c>
      <c r="J1000">
        <v>32.97</v>
      </c>
      <c r="K1000">
        <v>15350</v>
      </c>
      <c r="L1000">
        <v>21.1</v>
      </c>
      <c r="M1000">
        <v>419</v>
      </c>
      <c r="N1000">
        <v>1.9370000000000001</v>
      </c>
      <c r="O1000">
        <v>0.21099999999999999</v>
      </c>
      <c r="P1000">
        <v>94194</v>
      </c>
      <c r="Q1000">
        <v>74.5</v>
      </c>
      <c r="R1000">
        <v>13.2</v>
      </c>
      <c r="S1000">
        <v>0</v>
      </c>
      <c r="T1000">
        <v>85.4</v>
      </c>
      <c r="U1000">
        <v>25.88</v>
      </c>
      <c r="V1000">
        <v>0</v>
      </c>
    </row>
    <row r="1001" spans="1:22">
      <c r="A1001" t="s">
        <v>52</v>
      </c>
      <c r="B1001" t="s">
        <v>29</v>
      </c>
      <c r="C1001">
        <v>2023</v>
      </c>
      <c r="D1001" t="s">
        <v>24</v>
      </c>
      <c r="E1001" t="s">
        <v>25</v>
      </c>
      <c r="F1001">
        <v>3070</v>
      </c>
      <c r="G1001">
        <v>20185</v>
      </c>
      <c r="H1001">
        <v>13456</v>
      </c>
      <c r="I1001">
        <v>36711</v>
      </c>
      <c r="J1001">
        <v>8.36</v>
      </c>
      <c r="K1001">
        <v>18901</v>
      </c>
      <c r="L1001">
        <v>26</v>
      </c>
      <c r="M1001">
        <v>444</v>
      </c>
      <c r="N1001">
        <v>1.93</v>
      </c>
      <c r="O1001">
        <v>0.219</v>
      </c>
      <c r="P1001">
        <v>95322</v>
      </c>
      <c r="Q1001">
        <v>74.599999999999994</v>
      </c>
      <c r="R1001">
        <v>13.1</v>
      </c>
      <c r="S1001">
        <v>0</v>
      </c>
      <c r="T1001">
        <v>88.4</v>
      </c>
      <c r="U1001">
        <v>12.66</v>
      </c>
      <c r="V1001">
        <v>0</v>
      </c>
    </row>
    <row r="1002" spans="1:22">
      <c r="A1002" t="s">
        <v>52</v>
      </c>
      <c r="B1002" t="s">
        <v>29</v>
      </c>
      <c r="C1002">
        <v>2023</v>
      </c>
      <c r="D1002" t="s">
        <v>26</v>
      </c>
      <c r="E1002" t="s">
        <v>25</v>
      </c>
      <c r="F1002">
        <v>35725</v>
      </c>
      <c r="G1002">
        <v>100156</v>
      </c>
      <c r="H1002">
        <v>13658</v>
      </c>
      <c r="I1002">
        <v>149539</v>
      </c>
      <c r="J1002">
        <v>23.89</v>
      </c>
      <c r="K1002">
        <v>18901</v>
      </c>
      <c r="L1002">
        <v>26</v>
      </c>
      <c r="M1002">
        <v>444</v>
      </c>
      <c r="N1002">
        <v>1.93</v>
      </c>
      <c r="O1002">
        <v>0.219</v>
      </c>
      <c r="P1002">
        <v>95322</v>
      </c>
      <c r="Q1002">
        <v>74.599999999999994</v>
      </c>
      <c r="R1002">
        <v>13.1</v>
      </c>
      <c r="S1002">
        <v>0</v>
      </c>
      <c r="T1002">
        <v>88.4</v>
      </c>
      <c r="U1002">
        <v>15.43</v>
      </c>
      <c r="V1002">
        <v>0</v>
      </c>
    </row>
    <row r="1003" spans="1:22">
      <c r="A1003" t="s">
        <v>52</v>
      </c>
      <c r="B1003" t="s">
        <v>29</v>
      </c>
      <c r="C1003">
        <v>2023</v>
      </c>
      <c r="D1003" t="s">
        <v>27</v>
      </c>
      <c r="E1003" t="s">
        <v>25</v>
      </c>
      <c r="F1003">
        <v>21298</v>
      </c>
      <c r="G1003">
        <v>36971</v>
      </c>
      <c r="H1003">
        <v>3215</v>
      </c>
      <c r="I1003">
        <v>61484</v>
      </c>
      <c r="J1003">
        <v>34.64</v>
      </c>
      <c r="K1003">
        <v>18901</v>
      </c>
      <c r="L1003">
        <v>26</v>
      </c>
      <c r="M1003">
        <v>444</v>
      </c>
      <c r="N1003">
        <v>1.93</v>
      </c>
      <c r="O1003">
        <v>0.219</v>
      </c>
      <c r="P1003">
        <v>95322</v>
      </c>
      <c r="Q1003">
        <v>74.599999999999994</v>
      </c>
      <c r="R1003">
        <v>13.1</v>
      </c>
      <c r="S1003">
        <v>0</v>
      </c>
      <c r="T1003">
        <v>88.4</v>
      </c>
      <c r="U1003">
        <v>12.86</v>
      </c>
      <c r="V1003">
        <v>0</v>
      </c>
    </row>
    <row r="1004" spans="1:22">
      <c r="A1004" t="s">
        <v>52</v>
      </c>
      <c r="B1004" t="s">
        <v>29</v>
      </c>
      <c r="C1004">
        <v>2024</v>
      </c>
      <c r="D1004" t="s">
        <v>24</v>
      </c>
      <c r="E1004" t="s">
        <v>25</v>
      </c>
      <c r="F1004">
        <v>3342</v>
      </c>
      <c r="G1004">
        <v>20731</v>
      </c>
      <c r="H1004">
        <v>13821</v>
      </c>
      <c r="I1004">
        <v>37894</v>
      </c>
      <c r="J1004">
        <v>8.82</v>
      </c>
      <c r="K1004">
        <v>23201</v>
      </c>
      <c r="L1004">
        <v>27.3</v>
      </c>
      <c r="M1004">
        <v>466</v>
      </c>
      <c r="N1004">
        <v>1.867</v>
      </c>
      <c r="O1004">
        <v>0.22700000000000001</v>
      </c>
      <c r="P1004">
        <v>97910</v>
      </c>
      <c r="Q1004">
        <v>74.400000000000006</v>
      </c>
      <c r="R1004">
        <v>12.6</v>
      </c>
      <c r="S1004">
        <v>0</v>
      </c>
      <c r="T1004">
        <v>90.3</v>
      </c>
      <c r="U1004">
        <v>8.86</v>
      </c>
      <c r="V1004">
        <v>0</v>
      </c>
    </row>
    <row r="1005" spans="1:22">
      <c r="A1005" t="s">
        <v>52</v>
      </c>
      <c r="B1005" t="s">
        <v>29</v>
      </c>
      <c r="C1005">
        <v>2024</v>
      </c>
      <c r="D1005" t="s">
        <v>26</v>
      </c>
      <c r="E1005" t="s">
        <v>25</v>
      </c>
      <c r="F1005">
        <v>38017</v>
      </c>
      <c r="G1005">
        <v>99303</v>
      </c>
      <c r="H1005">
        <v>13541</v>
      </c>
      <c r="I1005">
        <v>150861</v>
      </c>
      <c r="J1005">
        <v>25.2</v>
      </c>
      <c r="K1005">
        <v>23201</v>
      </c>
      <c r="L1005">
        <v>27.3</v>
      </c>
      <c r="M1005">
        <v>466</v>
      </c>
      <c r="N1005">
        <v>1.867</v>
      </c>
      <c r="O1005">
        <v>0.22700000000000001</v>
      </c>
      <c r="P1005">
        <v>97910</v>
      </c>
      <c r="Q1005">
        <v>74.400000000000006</v>
      </c>
      <c r="R1005">
        <v>12.6</v>
      </c>
      <c r="S1005">
        <v>0</v>
      </c>
      <c r="T1005">
        <v>90.3</v>
      </c>
      <c r="U1005">
        <v>6.42</v>
      </c>
      <c r="V1005">
        <v>0</v>
      </c>
    </row>
    <row r="1006" spans="1:22">
      <c r="A1006" t="s">
        <v>52</v>
      </c>
      <c r="B1006" t="s">
        <v>29</v>
      </c>
      <c r="C1006">
        <v>2024</v>
      </c>
      <c r="D1006" t="s">
        <v>27</v>
      </c>
      <c r="E1006" t="s">
        <v>25</v>
      </c>
      <c r="F1006">
        <v>22949</v>
      </c>
      <c r="G1006">
        <v>36668</v>
      </c>
      <c r="H1006">
        <v>3188</v>
      </c>
      <c r="I1006">
        <v>62805</v>
      </c>
      <c r="J1006">
        <v>36.54</v>
      </c>
      <c r="K1006">
        <v>23201</v>
      </c>
      <c r="L1006">
        <v>27.3</v>
      </c>
      <c r="M1006">
        <v>466</v>
      </c>
      <c r="N1006">
        <v>1.867</v>
      </c>
      <c r="O1006">
        <v>0.22700000000000001</v>
      </c>
      <c r="P1006">
        <v>97910</v>
      </c>
      <c r="Q1006">
        <v>74.400000000000006</v>
      </c>
      <c r="R1006">
        <v>12.6</v>
      </c>
      <c r="S1006">
        <v>0</v>
      </c>
      <c r="T1006">
        <v>90.3</v>
      </c>
      <c r="U1006">
        <v>7.75</v>
      </c>
      <c r="V1006">
        <v>0</v>
      </c>
    </row>
    <row r="1007" spans="1:22">
      <c r="A1007" t="s">
        <v>52</v>
      </c>
      <c r="B1007" t="s">
        <v>29</v>
      </c>
      <c r="C1007">
        <v>2025</v>
      </c>
      <c r="D1007" t="s">
        <v>24</v>
      </c>
      <c r="E1007" t="s">
        <v>25</v>
      </c>
      <c r="F1007">
        <v>3872</v>
      </c>
      <c r="G1007">
        <v>21231</v>
      </c>
      <c r="H1007">
        <v>14154</v>
      </c>
      <c r="I1007">
        <v>39257</v>
      </c>
      <c r="J1007">
        <v>9.86</v>
      </c>
      <c r="K1007">
        <v>28251</v>
      </c>
      <c r="L1007">
        <v>27.5</v>
      </c>
      <c r="M1007">
        <v>503</v>
      </c>
      <c r="N1007">
        <v>1.79</v>
      </c>
      <c r="O1007">
        <v>0.23200000000000001</v>
      </c>
      <c r="P1007">
        <v>99664</v>
      </c>
      <c r="Q1007">
        <v>74.7</v>
      </c>
      <c r="R1007">
        <v>12.1</v>
      </c>
      <c r="S1007">
        <v>0</v>
      </c>
      <c r="T1007">
        <v>93.1</v>
      </c>
      <c r="U1007">
        <v>15.86</v>
      </c>
      <c r="V1007">
        <v>0</v>
      </c>
    </row>
    <row r="1008" spans="1:22">
      <c r="A1008" t="s">
        <v>52</v>
      </c>
      <c r="B1008" t="s">
        <v>29</v>
      </c>
      <c r="C1008">
        <v>2025</v>
      </c>
      <c r="D1008" t="s">
        <v>26</v>
      </c>
      <c r="E1008" t="s">
        <v>25</v>
      </c>
      <c r="F1008">
        <v>43731</v>
      </c>
      <c r="G1008">
        <v>98079</v>
      </c>
      <c r="H1008">
        <v>13374</v>
      </c>
      <c r="I1008">
        <v>155184</v>
      </c>
      <c r="J1008">
        <v>28.18</v>
      </c>
      <c r="K1008">
        <v>28251</v>
      </c>
      <c r="L1008">
        <v>27.5</v>
      </c>
      <c r="M1008">
        <v>503</v>
      </c>
      <c r="N1008">
        <v>1.79</v>
      </c>
      <c r="O1008">
        <v>0.23200000000000001</v>
      </c>
      <c r="P1008">
        <v>99664</v>
      </c>
      <c r="Q1008">
        <v>74.7</v>
      </c>
      <c r="R1008">
        <v>12.1</v>
      </c>
      <c r="S1008">
        <v>0</v>
      </c>
      <c r="T1008">
        <v>93.1</v>
      </c>
      <c r="U1008">
        <v>15.03</v>
      </c>
      <c r="V1008">
        <v>0</v>
      </c>
    </row>
    <row r="1009" spans="1:22">
      <c r="A1009" t="s">
        <v>52</v>
      </c>
      <c r="B1009" t="s">
        <v>29</v>
      </c>
      <c r="C1009">
        <v>2025</v>
      </c>
      <c r="D1009" t="s">
        <v>27</v>
      </c>
      <c r="E1009" t="s">
        <v>31</v>
      </c>
      <c r="F1009">
        <v>26536</v>
      </c>
      <c r="G1009">
        <v>35333</v>
      </c>
      <c r="H1009">
        <v>3072</v>
      </c>
      <c r="I1009">
        <v>64941</v>
      </c>
      <c r="J1009">
        <v>40.86</v>
      </c>
      <c r="K1009">
        <v>28251</v>
      </c>
      <c r="L1009">
        <v>27.5</v>
      </c>
      <c r="M1009">
        <v>503</v>
      </c>
      <c r="N1009">
        <v>1.79</v>
      </c>
      <c r="O1009">
        <v>0.23200000000000001</v>
      </c>
      <c r="P1009">
        <v>99664</v>
      </c>
      <c r="Q1009">
        <v>74.7</v>
      </c>
      <c r="R1009">
        <v>12.1</v>
      </c>
      <c r="S1009">
        <v>0</v>
      </c>
      <c r="T1009">
        <v>93.1</v>
      </c>
      <c r="U1009">
        <v>15.63</v>
      </c>
      <c r="V1009">
        <v>0</v>
      </c>
    </row>
    <row r="1010" spans="1:22">
      <c r="A1010" t="s">
        <v>53</v>
      </c>
      <c r="B1010" t="s">
        <v>37</v>
      </c>
      <c r="C1010">
        <v>2010</v>
      </c>
      <c r="D1010" t="s">
        <v>24</v>
      </c>
      <c r="E1010" t="s">
        <v>25</v>
      </c>
      <c r="F1010">
        <v>5</v>
      </c>
      <c r="G1010">
        <v>74582</v>
      </c>
      <c r="H1010">
        <v>49724</v>
      </c>
      <c r="I1010">
        <v>124311</v>
      </c>
      <c r="J1010">
        <v>0</v>
      </c>
      <c r="K1010">
        <v>0</v>
      </c>
      <c r="L1010">
        <v>0</v>
      </c>
      <c r="M1010">
        <v>119</v>
      </c>
      <c r="N1010">
        <v>0.9</v>
      </c>
      <c r="O1010">
        <v>6.9000000000000006E-2</v>
      </c>
      <c r="P1010">
        <v>5170</v>
      </c>
      <c r="Q1010">
        <v>44</v>
      </c>
      <c r="R1010">
        <v>68.3</v>
      </c>
      <c r="S1010">
        <v>0</v>
      </c>
      <c r="T1010">
        <v>20.8</v>
      </c>
      <c r="U1010">
        <v>0</v>
      </c>
      <c r="V1010">
        <v>0</v>
      </c>
    </row>
    <row r="1011" spans="1:22">
      <c r="A1011" t="s">
        <v>53</v>
      </c>
      <c r="B1011" t="s">
        <v>37</v>
      </c>
      <c r="C1011">
        <v>2010</v>
      </c>
      <c r="D1011" t="s">
        <v>26</v>
      </c>
      <c r="E1011" t="s">
        <v>25</v>
      </c>
      <c r="F1011">
        <v>15</v>
      </c>
      <c r="G1011">
        <v>427070</v>
      </c>
      <c r="H1011">
        <v>58239</v>
      </c>
      <c r="I1011">
        <v>485324</v>
      </c>
      <c r="J1011">
        <v>0</v>
      </c>
      <c r="K1011">
        <v>0</v>
      </c>
      <c r="L1011">
        <v>0</v>
      </c>
      <c r="M1011">
        <v>119</v>
      </c>
      <c r="N1011">
        <v>0.9</v>
      </c>
      <c r="O1011">
        <v>6.9000000000000006E-2</v>
      </c>
      <c r="P1011">
        <v>5170</v>
      </c>
      <c r="Q1011">
        <v>44</v>
      </c>
      <c r="R1011">
        <v>68.3</v>
      </c>
      <c r="S1011">
        <v>0</v>
      </c>
      <c r="T1011">
        <v>20.8</v>
      </c>
      <c r="U1011">
        <v>0</v>
      </c>
      <c r="V1011">
        <v>0</v>
      </c>
    </row>
    <row r="1012" spans="1:22">
      <c r="A1012" t="s">
        <v>53</v>
      </c>
      <c r="B1012" t="s">
        <v>37</v>
      </c>
      <c r="C1012">
        <v>2010</v>
      </c>
      <c r="D1012" t="s">
        <v>27</v>
      </c>
      <c r="E1012" t="s">
        <v>25</v>
      </c>
      <c r="F1012">
        <v>10</v>
      </c>
      <c r="G1012">
        <v>184012</v>
      </c>
      <c r="H1012">
        <v>16002</v>
      </c>
      <c r="I1012">
        <v>200024</v>
      </c>
      <c r="J1012">
        <v>0</v>
      </c>
      <c r="K1012">
        <v>0</v>
      </c>
      <c r="L1012">
        <v>0</v>
      </c>
      <c r="M1012">
        <v>119</v>
      </c>
      <c r="N1012">
        <v>0.9</v>
      </c>
      <c r="O1012">
        <v>6.9000000000000006E-2</v>
      </c>
      <c r="P1012">
        <v>5170</v>
      </c>
      <c r="Q1012">
        <v>44</v>
      </c>
      <c r="R1012">
        <v>68.3</v>
      </c>
      <c r="S1012">
        <v>0</v>
      </c>
      <c r="T1012">
        <v>20.8</v>
      </c>
      <c r="U1012">
        <v>0</v>
      </c>
      <c r="V1012">
        <v>0</v>
      </c>
    </row>
    <row r="1013" spans="1:22">
      <c r="A1013" t="s">
        <v>53</v>
      </c>
      <c r="B1013" t="s">
        <v>37</v>
      </c>
      <c r="C1013">
        <v>2011</v>
      </c>
      <c r="D1013" t="s">
        <v>24</v>
      </c>
      <c r="E1013" t="s">
        <v>25</v>
      </c>
      <c r="F1013">
        <v>5</v>
      </c>
      <c r="G1013">
        <v>85329</v>
      </c>
      <c r="H1013">
        <v>56890</v>
      </c>
      <c r="I1013">
        <v>142224</v>
      </c>
      <c r="J1013">
        <v>0</v>
      </c>
      <c r="K1013">
        <v>13</v>
      </c>
      <c r="L1013">
        <v>1</v>
      </c>
      <c r="M1013">
        <v>124</v>
      </c>
      <c r="N1013">
        <v>0.88300000000000001</v>
      </c>
      <c r="O1013">
        <v>7.2999999999999995E-2</v>
      </c>
      <c r="P1013">
        <v>5316</v>
      </c>
      <c r="Q1013">
        <v>45.2</v>
      </c>
      <c r="R1013">
        <v>70</v>
      </c>
      <c r="S1013">
        <v>251</v>
      </c>
      <c r="T1013">
        <v>20.5</v>
      </c>
      <c r="U1013">
        <v>0</v>
      </c>
      <c r="V1013">
        <v>0</v>
      </c>
    </row>
    <row r="1014" spans="1:22">
      <c r="A1014" t="s">
        <v>53</v>
      </c>
      <c r="B1014" t="s">
        <v>37</v>
      </c>
      <c r="C1014">
        <v>2011</v>
      </c>
      <c r="D1014" t="s">
        <v>26</v>
      </c>
      <c r="E1014" t="s">
        <v>25</v>
      </c>
      <c r="F1014">
        <v>30</v>
      </c>
      <c r="G1014">
        <v>508639</v>
      </c>
      <c r="H1014">
        <v>69364</v>
      </c>
      <c r="I1014">
        <v>578033</v>
      </c>
      <c r="J1014">
        <v>0.01</v>
      </c>
      <c r="K1014">
        <v>13</v>
      </c>
      <c r="L1014">
        <v>1</v>
      </c>
      <c r="M1014">
        <v>124</v>
      </c>
      <c r="N1014">
        <v>0.88300000000000001</v>
      </c>
      <c r="O1014">
        <v>7.2999999999999995E-2</v>
      </c>
      <c r="P1014">
        <v>5316</v>
      </c>
      <c r="Q1014">
        <v>45.2</v>
      </c>
      <c r="R1014">
        <v>70</v>
      </c>
      <c r="S1014">
        <v>251</v>
      </c>
      <c r="T1014">
        <v>20.5</v>
      </c>
      <c r="U1014">
        <v>100</v>
      </c>
      <c r="V1014">
        <v>0</v>
      </c>
    </row>
    <row r="1015" spans="1:22">
      <c r="A1015" t="s">
        <v>53</v>
      </c>
      <c r="B1015" t="s">
        <v>37</v>
      </c>
      <c r="C1015">
        <v>2011</v>
      </c>
      <c r="D1015" t="s">
        <v>27</v>
      </c>
      <c r="E1015" t="s">
        <v>25</v>
      </c>
      <c r="F1015">
        <v>16</v>
      </c>
      <c r="G1015">
        <v>219464</v>
      </c>
      <c r="H1015">
        <v>19085</v>
      </c>
      <c r="I1015">
        <v>238565</v>
      </c>
      <c r="J1015">
        <v>0.01</v>
      </c>
      <c r="K1015">
        <v>13</v>
      </c>
      <c r="L1015">
        <v>1</v>
      </c>
      <c r="M1015">
        <v>124</v>
      </c>
      <c r="N1015">
        <v>0.88300000000000001</v>
      </c>
      <c r="O1015">
        <v>7.2999999999999995E-2</v>
      </c>
      <c r="P1015">
        <v>5316</v>
      </c>
      <c r="Q1015">
        <v>45.2</v>
      </c>
      <c r="R1015">
        <v>70</v>
      </c>
      <c r="S1015">
        <v>251</v>
      </c>
      <c r="T1015">
        <v>20.5</v>
      </c>
      <c r="U1015">
        <v>60</v>
      </c>
      <c r="V1015">
        <v>0</v>
      </c>
    </row>
    <row r="1016" spans="1:22">
      <c r="A1016" t="s">
        <v>53</v>
      </c>
      <c r="B1016" t="s">
        <v>37</v>
      </c>
      <c r="C1016">
        <v>2012</v>
      </c>
      <c r="D1016" t="s">
        <v>24</v>
      </c>
      <c r="E1016" t="s">
        <v>25</v>
      </c>
      <c r="F1016">
        <v>6</v>
      </c>
      <c r="G1016">
        <v>100324</v>
      </c>
      <c r="H1016">
        <v>66882</v>
      </c>
      <c r="I1016">
        <v>167212</v>
      </c>
      <c r="J1016">
        <v>0</v>
      </c>
      <c r="K1016">
        <v>24</v>
      </c>
      <c r="L1016">
        <v>2</v>
      </c>
      <c r="M1016">
        <v>129</v>
      </c>
      <c r="N1016">
        <v>0.87</v>
      </c>
      <c r="O1016">
        <v>7.6999999999999999E-2</v>
      </c>
      <c r="P1016">
        <v>5415</v>
      </c>
      <c r="Q1016">
        <v>46.1</v>
      </c>
      <c r="R1016">
        <v>71.7</v>
      </c>
      <c r="S1016">
        <v>500</v>
      </c>
      <c r="T1016">
        <v>23.6</v>
      </c>
      <c r="U1016">
        <v>9.5399999999999991</v>
      </c>
      <c r="V1016">
        <v>0</v>
      </c>
    </row>
    <row r="1017" spans="1:22">
      <c r="A1017" t="s">
        <v>53</v>
      </c>
      <c r="B1017" t="s">
        <v>37</v>
      </c>
      <c r="C1017">
        <v>2012</v>
      </c>
      <c r="D1017" t="s">
        <v>26</v>
      </c>
      <c r="E1017" t="s">
        <v>25</v>
      </c>
      <c r="F1017">
        <v>69</v>
      </c>
      <c r="G1017">
        <v>608769</v>
      </c>
      <c r="H1017">
        <v>83014</v>
      </c>
      <c r="I1017">
        <v>691852</v>
      </c>
      <c r="J1017">
        <v>0.01</v>
      </c>
      <c r="K1017">
        <v>24</v>
      </c>
      <c r="L1017">
        <v>2</v>
      </c>
      <c r="M1017">
        <v>129</v>
      </c>
      <c r="N1017">
        <v>0.87</v>
      </c>
      <c r="O1017">
        <v>7.6999999999999999E-2</v>
      </c>
      <c r="P1017">
        <v>5415</v>
      </c>
      <c r="Q1017">
        <v>46.1</v>
      </c>
      <c r="R1017">
        <v>71.7</v>
      </c>
      <c r="S1017">
        <v>500</v>
      </c>
      <c r="T1017">
        <v>23.6</v>
      </c>
      <c r="U1017">
        <v>114.48</v>
      </c>
      <c r="V1017">
        <v>0</v>
      </c>
    </row>
    <row r="1018" spans="1:22">
      <c r="A1018" t="s">
        <v>53</v>
      </c>
      <c r="B1018" t="s">
        <v>37</v>
      </c>
      <c r="C1018">
        <v>2012</v>
      </c>
      <c r="D1018" t="s">
        <v>27</v>
      </c>
      <c r="E1018" t="s">
        <v>25</v>
      </c>
      <c r="F1018">
        <v>41</v>
      </c>
      <c r="G1018">
        <v>261656</v>
      </c>
      <c r="H1018">
        <v>22753</v>
      </c>
      <c r="I1018">
        <v>284450</v>
      </c>
      <c r="J1018">
        <v>0.01</v>
      </c>
      <c r="K1018">
        <v>24</v>
      </c>
      <c r="L1018">
        <v>2</v>
      </c>
      <c r="M1018">
        <v>129</v>
      </c>
      <c r="N1018">
        <v>0.87</v>
      </c>
      <c r="O1018">
        <v>7.6999999999999999E-2</v>
      </c>
      <c r="P1018">
        <v>5415</v>
      </c>
      <c r="Q1018">
        <v>46.1</v>
      </c>
      <c r="R1018">
        <v>71.7</v>
      </c>
      <c r="S1018">
        <v>500</v>
      </c>
      <c r="T1018">
        <v>23.6</v>
      </c>
      <c r="U1018">
        <v>102.48</v>
      </c>
      <c r="V1018">
        <v>0</v>
      </c>
    </row>
    <row r="1019" spans="1:22">
      <c r="A1019" t="s">
        <v>53</v>
      </c>
      <c r="B1019" t="s">
        <v>37</v>
      </c>
      <c r="C1019">
        <v>2013</v>
      </c>
      <c r="D1019" t="s">
        <v>24</v>
      </c>
      <c r="E1019" t="s">
        <v>25</v>
      </c>
      <c r="F1019">
        <v>7</v>
      </c>
      <c r="G1019">
        <v>120778</v>
      </c>
      <c r="H1019">
        <v>80518</v>
      </c>
      <c r="I1019">
        <v>201303</v>
      </c>
      <c r="J1019">
        <v>0</v>
      </c>
      <c r="K1019">
        <v>36</v>
      </c>
      <c r="L1019">
        <v>2.8</v>
      </c>
      <c r="M1019">
        <v>132</v>
      </c>
      <c r="N1019">
        <v>0.86699999999999999</v>
      </c>
      <c r="O1019">
        <v>8.1000000000000003E-2</v>
      </c>
      <c r="P1019">
        <v>5516</v>
      </c>
      <c r="Q1019">
        <v>47</v>
      </c>
      <c r="R1019">
        <v>73.8</v>
      </c>
      <c r="S1019">
        <v>751</v>
      </c>
      <c r="T1019">
        <v>24.4</v>
      </c>
      <c r="U1019">
        <v>11.87</v>
      </c>
      <c r="V1019">
        <v>0</v>
      </c>
    </row>
    <row r="1020" spans="1:22">
      <c r="A1020" t="s">
        <v>53</v>
      </c>
      <c r="B1020" t="s">
        <v>37</v>
      </c>
      <c r="C1020">
        <v>2013</v>
      </c>
      <c r="D1020" t="s">
        <v>26</v>
      </c>
      <c r="E1020" t="s">
        <v>25</v>
      </c>
      <c r="F1020">
        <v>81</v>
      </c>
      <c r="G1020">
        <v>709990</v>
      </c>
      <c r="H1020">
        <v>96817</v>
      </c>
      <c r="I1020">
        <v>806888</v>
      </c>
      <c r="J1020">
        <v>0.01</v>
      </c>
      <c r="K1020">
        <v>36</v>
      </c>
      <c r="L1020">
        <v>2.8</v>
      </c>
      <c r="M1020">
        <v>132</v>
      </c>
      <c r="N1020">
        <v>0.86699999999999999</v>
      </c>
      <c r="O1020">
        <v>8.1000000000000003E-2</v>
      </c>
      <c r="P1020">
        <v>5516</v>
      </c>
      <c r="Q1020">
        <v>47</v>
      </c>
      <c r="R1020">
        <v>73.8</v>
      </c>
      <c r="S1020">
        <v>751</v>
      </c>
      <c r="T1020">
        <v>24.4</v>
      </c>
      <c r="U1020">
        <v>75.44</v>
      </c>
      <c r="V1020">
        <v>0</v>
      </c>
    </row>
    <row r="1021" spans="1:22">
      <c r="A1021" t="s">
        <v>53</v>
      </c>
      <c r="B1021" t="s">
        <v>37</v>
      </c>
      <c r="C1021">
        <v>2013</v>
      </c>
      <c r="D1021" t="s">
        <v>27</v>
      </c>
      <c r="E1021" t="s">
        <v>25</v>
      </c>
      <c r="F1021">
        <v>48</v>
      </c>
      <c r="G1021">
        <v>303500</v>
      </c>
      <c r="H1021">
        <v>26391</v>
      </c>
      <c r="I1021">
        <v>329939</v>
      </c>
      <c r="J1021">
        <v>0.01</v>
      </c>
      <c r="K1021">
        <v>36</v>
      </c>
      <c r="L1021">
        <v>2.8</v>
      </c>
      <c r="M1021">
        <v>132</v>
      </c>
      <c r="N1021">
        <v>0.86699999999999999</v>
      </c>
      <c r="O1021">
        <v>8.1000000000000003E-2</v>
      </c>
      <c r="P1021">
        <v>5516</v>
      </c>
      <c r="Q1021">
        <v>47</v>
      </c>
      <c r="R1021">
        <v>73.8</v>
      </c>
      <c r="S1021">
        <v>751</v>
      </c>
      <c r="T1021">
        <v>24.4</v>
      </c>
      <c r="U1021">
        <v>68.69</v>
      </c>
      <c r="V1021">
        <v>0</v>
      </c>
    </row>
    <row r="1022" spans="1:22">
      <c r="A1022" t="s">
        <v>53</v>
      </c>
      <c r="B1022" t="s">
        <v>37</v>
      </c>
      <c r="C1022">
        <v>2014</v>
      </c>
      <c r="D1022" t="s">
        <v>24</v>
      </c>
      <c r="E1022" t="s">
        <v>25</v>
      </c>
      <c r="F1022">
        <v>6</v>
      </c>
      <c r="G1022">
        <v>95716</v>
      </c>
      <c r="H1022">
        <v>63811</v>
      </c>
      <c r="I1022">
        <v>159533</v>
      </c>
      <c r="J1022">
        <v>0</v>
      </c>
      <c r="K1022">
        <v>48</v>
      </c>
      <c r="L1022">
        <v>4</v>
      </c>
      <c r="M1022">
        <v>142</v>
      </c>
      <c r="N1022">
        <v>0.85699999999999998</v>
      </c>
      <c r="O1022">
        <v>8.5000000000000006E-2</v>
      </c>
      <c r="P1022">
        <v>5586</v>
      </c>
      <c r="Q1022">
        <v>48.1</v>
      </c>
      <c r="R1022">
        <v>75.900000000000006</v>
      </c>
      <c r="S1022">
        <v>1002</v>
      </c>
      <c r="T1022">
        <v>26.4</v>
      </c>
      <c r="U1022">
        <v>6.27</v>
      </c>
      <c r="V1022">
        <v>0</v>
      </c>
    </row>
    <row r="1023" spans="1:22">
      <c r="A1023" t="s">
        <v>53</v>
      </c>
      <c r="B1023" t="s">
        <v>37</v>
      </c>
      <c r="C1023">
        <v>2014</v>
      </c>
      <c r="D1023" t="s">
        <v>26</v>
      </c>
      <c r="E1023" t="s">
        <v>25</v>
      </c>
      <c r="F1023">
        <v>65</v>
      </c>
      <c r="G1023">
        <v>570301</v>
      </c>
      <c r="H1023">
        <v>77768</v>
      </c>
      <c r="I1023">
        <v>648134</v>
      </c>
      <c r="J1023">
        <v>0.01</v>
      </c>
      <c r="K1023">
        <v>48</v>
      </c>
      <c r="L1023">
        <v>4</v>
      </c>
      <c r="M1023">
        <v>142</v>
      </c>
      <c r="N1023">
        <v>0.85699999999999998</v>
      </c>
      <c r="O1023">
        <v>8.5000000000000006E-2</v>
      </c>
      <c r="P1023">
        <v>5586</v>
      </c>
      <c r="Q1023">
        <v>48.1</v>
      </c>
      <c r="R1023">
        <v>75.900000000000006</v>
      </c>
      <c r="S1023">
        <v>1002</v>
      </c>
      <c r="T1023">
        <v>26.4</v>
      </c>
      <c r="U1023">
        <v>29.4</v>
      </c>
      <c r="V1023">
        <v>0</v>
      </c>
    </row>
    <row r="1024" spans="1:22">
      <c r="A1024" t="s">
        <v>53</v>
      </c>
      <c r="B1024" t="s">
        <v>37</v>
      </c>
      <c r="C1024">
        <v>2014</v>
      </c>
      <c r="D1024" t="s">
        <v>27</v>
      </c>
      <c r="E1024" t="s">
        <v>25</v>
      </c>
      <c r="F1024">
        <v>39</v>
      </c>
      <c r="G1024">
        <v>247279</v>
      </c>
      <c r="H1024">
        <v>21503</v>
      </c>
      <c r="I1024">
        <v>268821</v>
      </c>
      <c r="J1024">
        <v>0.01</v>
      </c>
      <c r="K1024">
        <v>48</v>
      </c>
      <c r="L1024">
        <v>4</v>
      </c>
      <c r="M1024">
        <v>142</v>
      </c>
      <c r="N1024">
        <v>0.85699999999999998</v>
      </c>
      <c r="O1024">
        <v>8.5000000000000006E-2</v>
      </c>
      <c r="P1024">
        <v>5586</v>
      </c>
      <c r="Q1024">
        <v>48.1</v>
      </c>
      <c r="R1024">
        <v>75.900000000000006</v>
      </c>
      <c r="S1024">
        <v>1002</v>
      </c>
      <c r="T1024">
        <v>26.4</v>
      </c>
      <c r="U1024">
        <v>34.58</v>
      </c>
      <c r="V1024">
        <v>0</v>
      </c>
    </row>
    <row r="1025" spans="1:22">
      <c r="A1025" t="s">
        <v>53</v>
      </c>
      <c r="B1025" t="s">
        <v>37</v>
      </c>
      <c r="C1025">
        <v>2015</v>
      </c>
      <c r="D1025" t="s">
        <v>24</v>
      </c>
      <c r="E1025" t="s">
        <v>25</v>
      </c>
      <c r="F1025">
        <v>9</v>
      </c>
      <c r="G1025">
        <v>74111</v>
      </c>
      <c r="H1025">
        <v>49408</v>
      </c>
      <c r="I1025">
        <v>123528</v>
      </c>
      <c r="J1025">
        <v>0.01</v>
      </c>
      <c r="K1025">
        <v>62</v>
      </c>
      <c r="L1025">
        <v>4.5999999999999996</v>
      </c>
      <c r="M1025">
        <v>153</v>
      </c>
      <c r="N1025">
        <v>0.86699999999999999</v>
      </c>
      <c r="O1025">
        <v>8.8999999999999996E-2</v>
      </c>
      <c r="P1025">
        <v>5869</v>
      </c>
      <c r="Q1025">
        <v>49.1</v>
      </c>
      <c r="R1025">
        <v>78.599999999999994</v>
      </c>
      <c r="S1025">
        <v>1242</v>
      </c>
      <c r="T1025">
        <v>29</v>
      </c>
      <c r="U1025">
        <v>14.47</v>
      </c>
      <c r="V1025">
        <v>0</v>
      </c>
    </row>
    <row r="1026" spans="1:22">
      <c r="A1026" t="s">
        <v>53</v>
      </c>
      <c r="B1026" t="s">
        <v>37</v>
      </c>
      <c r="C1026">
        <v>2015</v>
      </c>
      <c r="D1026" t="s">
        <v>26</v>
      </c>
      <c r="E1026" t="s">
        <v>25</v>
      </c>
      <c r="F1026">
        <v>100</v>
      </c>
      <c r="G1026">
        <v>438130</v>
      </c>
      <c r="H1026">
        <v>59745</v>
      </c>
      <c r="I1026">
        <v>497975</v>
      </c>
      <c r="J1026">
        <v>0.02</v>
      </c>
      <c r="K1026">
        <v>62</v>
      </c>
      <c r="L1026">
        <v>4.5999999999999996</v>
      </c>
      <c r="M1026">
        <v>153</v>
      </c>
      <c r="N1026">
        <v>0.86699999999999999</v>
      </c>
      <c r="O1026">
        <v>8.8999999999999996E-2</v>
      </c>
      <c r="P1026">
        <v>5869</v>
      </c>
      <c r="Q1026">
        <v>49.1</v>
      </c>
      <c r="R1026">
        <v>78.599999999999994</v>
      </c>
      <c r="S1026">
        <v>1242</v>
      </c>
      <c r="T1026">
        <v>29</v>
      </c>
      <c r="U1026">
        <v>13.17</v>
      </c>
      <c r="V1026">
        <v>0</v>
      </c>
    </row>
    <row r="1027" spans="1:22">
      <c r="A1027" t="s">
        <v>53</v>
      </c>
      <c r="B1027" t="s">
        <v>37</v>
      </c>
      <c r="C1027">
        <v>2015</v>
      </c>
      <c r="D1027" t="s">
        <v>27</v>
      </c>
      <c r="E1027" t="s">
        <v>25</v>
      </c>
      <c r="F1027">
        <v>60</v>
      </c>
      <c r="G1027">
        <v>191086</v>
      </c>
      <c r="H1027">
        <v>16616</v>
      </c>
      <c r="I1027">
        <v>207762</v>
      </c>
      <c r="J1027">
        <v>0.03</v>
      </c>
      <c r="K1027">
        <v>62</v>
      </c>
      <c r="L1027">
        <v>4.5999999999999996</v>
      </c>
      <c r="M1027">
        <v>153</v>
      </c>
      <c r="N1027">
        <v>0.86699999999999999</v>
      </c>
      <c r="O1027">
        <v>8.8999999999999996E-2</v>
      </c>
      <c r="P1027">
        <v>5869</v>
      </c>
      <c r="Q1027">
        <v>49.1</v>
      </c>
      <c r="R1027">
        <v>78.599999999999994</v>
      </c>
      <c r="S1027">
        <v>1242</v>
      </c>
      <c r="T1027">
        <v>29</v>
      </c>
      <c r="U1027">
        <v>13.53</v>
      </c>
      <c r="V1027">
        <v>0</v>
      </c>
    </row>
    <row r="1028" spans="1:22">
      <c r="A1028" t="s">
        <v>53</v>
      </c>
      <c r="B1028" t="s">
        <v>37</v>
      </c>
      <c r="C1028">
        <v>2016</v>
      </c>
      <c r="D1028" t="s">
        <v>24</v>
      </c>
      <c r="E1028" t="s">
        <v>25</v>
      </c>
      <c r="F1028">
        <v>14</v>
      </c>
      <c r="G1028">
        <v>78422</v>
      </c>
      <c r="H1028">
        <v>52281</v>
      </c>
      <c r="I1028">
        <v>130717</v>
      </c>
      <c r="J1028">
        <v>0.01</v>
      </c>
      <c r="K1028">
        <v>77</v>
      </c>
      <c r="L1028">
        <v>5.9</v>
      </c>
      <c r="M1028">
        <v>186</v>
      </c>
      <c r="N1028">
        <v>0.88300000000000001</v>
      </c>
      <c r="O1028">
        <v>9.2999999999999999E-2</v>
      </c>
      <c r="P1028">
        <v>6192</v>
      </c>
      <c r="Q1028">
        <v>49.6</v>
      </c>
      <c r="R1028">
        <v>81.3</v>
      </c>
      <c r="S1028">
        <v>1499</v>
      </c>
      <c r="T1028">
        <v>30</v>
      </c>
      <c r="U1028">
        <v>25.99</v>
      </c>
      <c r="V1028">
        <v>0</v>
      </c>
    </row>
    <row r="1029" spans="1:22">
      <c r="A1029" t="s">
        <v>53</v>
      </c>
      <c r="B1029" t="s">
        <v>37</v>
      </c>
      <c r="C1029">
        <v>2016</v>
      </c>
      <c r="D1029" t="s">
        <v>26</v>
      </c>
      <c r="E1029" t="s">
        <v>25</v>
      </c>
      <c r="F1029">
        <v>153</v>
      </c>
      <c r="G1029">
        <v>448242</v>
      </c>
      <c r="H1029">
        <v>61124</v>
      </c>
      <c r="I1029">
        <v>509519</v>
      </c>
      <c r="J1029">
        <v>0.03</v>
      </c>
      <c r="K1029">
        <v>77</v>
      </c>
      <c r="L1029">
        <v>5.9</v>
      </c>
      <c r="M1029">
        <v>186</v>
      </c>
      <c r="N1029">
        <v>0.88300000000000001</v>
      </c>
      <c r="O1029">
        <v>9.2999999999999999E-2</v>
      </c>
      <c r="P1029">
        <v>6192</v>
      </c>
      <c r="Q1029">
        <v>49.6</v>
      </c>
      <c r="R1029">
        <v>81.3</v>
      </c>
      <c r="S1029">
        <v>1499</v>
      </c>
      <c r="T1029">
        <v>30</v>
      </c>
      <c r="U1029">
        <v>53</v>
      </c>
      <c r="V1029">
        <v>0</v>
      </c>
    </row>
    <row r="1030" spans="1:22">
      <c r="A1030" t="s">
        <v>53</v>
      </c>
      <c r="B1030" t="s">
        <v>37</v>
      </c>
      <c r="C1030">
        <v>2016</v>
      </c>
      <c r="D1030" t="s">
        <v>27</v>
      </c>
      <c r="E1030" t="s">
        <v>25</v>
      </c>
      <c r="F1030">
        <v>93</v>
      </c>
      <c r="G1030">
        <v>196633</v>
      </c>
      <c r="H1030">
        <v>17098</v>
      </c>
      <c r="I1030">
        <v>213824</v>
      </c>
      <c r="J1030">
        <v>0.04</v>
      </c>
      <c r="K1030">
        <v>77</v>
      </c>
      <c r="L1030">
        <v>5.9</v>
      </c>
      <c r="M1030">
        <v>186</v>
      </c>
      <c r="N1030">
        <v>0.88300000000000001</v>
      </c>
      <c r="O1030">
        <v>9.2999999999999999E-2</v>
      </c>
      <c r="P1030">
        <v>6192</v>
      </c>
      <c r="Q1030">
        <v>49.6</v>
      </c>
      <c r="R1030">
        <v>81.3</v>
      </c>
      <c r="S1030">
        <v>1499</v>
      </c>
      <c r="T1030">
        <v>30</v>
      </c>
      <c r="U1030">
        <v>24.67</v>
      </c>
      <c r="V1030">
        <v>0</v>
      </c>
    </row>
    <row r="1031" spans="1:22">
      <c r="A1031" t="s">
        <v>53</v>
      </c>
      <c r="B1031" t="s">
        <v>37</v>
      </c>
      <c r="C1031">
        <v>2017</v>
      </c>
      <c r="D1031" t="s">
        <v>24</v>
      </c>
      <c r="E1031" t="s">
        <v>25</v>
      </c>
      <c r="F1031">
        <v>22</v>
      </c>
      <c r="G1031">
        <v>76564</v>
      </c>
      <c r="H1031">
        <v>51042</v>
      </c>
      <c r="I1031">
        <v>127628</v>
      </c>
      <c r="J1031">
        <v>0.02</v>
      </c>
      <c r="K1031">
        <v>92</v>
      </c>
      <c r="L1031">
        <v>6.5</v>
      </c>
      <c r="M1031">
        <v>213</v>
      </c>
      <c r="N1031">
        <v>0.92700000000000005</v>
      </c>
      <c r="O1031">
        <v>9.5000000000000001E-2</v>
      </c>
      <c r="P1031">
        <v>6696</v>
      </c>
      <c r="Q1031">
        <v>49.9</v>
      </c>
      <c r="R1031">
        <v>82.7</v>
      </c>
      <c r="S1031">
        <v>1745</v>
      </c>
      <c r="T1031">
        <v>31.7</v>
      </c>
      <c r="U1031">
        <v>54.2</v>
      </c>
      <c r="V1031">
        <v>0</v>
      </c>
    </row>
    <row r="1032" spans="1:22">
      <c r="A1032" t="s">
        <v>53</v>
      </c>
      <c r="B1032" t="s">
        <v>37</v>
      </c>
      <c r="C1032">
        <v>2017</v>
      </c>
      <c r="D1032" t="s">
        <v>26</v>
      </c>
      <c r="E1032" t="s">
        <v>25</v>
      </c>
      <c r="F1032">
        <v>252</v>
      </c>
      <c r="G1032">
        <v>442709</v>
      </c>
      <c r="H1032">
        <v>60369</v>
      </c>
      <c r="I1032">
        <v>503330</v>
      </c>
      <c r="J1032">
        <v>0.05</v>
      </c>
      <c r="K1032">
        <v>92</v>
      </c>
      <c r="L1032">
        <v>6.5</v>
      </c>
      <c r="M1032">
        <v>213</v>
      </c>
      <c r="N1032">
        <v>0.92700000000000005</v>
      </c>
      <c r="O1032">
        <v>9.5000000000000001E-2</v>
      </c>
      <c r="P1032">
        <v>6696</v>
      </c>
      <c r="Q1032">
        <v>49.9</v>
      </c>
      <c r="R1032">
        <v>82.7</v>
      </c>
      <c r="S1032">
        <v>1745</v>
      </c>
      <c r="T1032">
        <v>31.7</v>
      </c>
      <c r="U1032">
        <v>64.709999999999994</v>
      </c>
      <c r="V1032">
        <v>0</v>
      </c>
    </row>
    <row r="1033" spans="1:22">
      <c r="A1033" t="s">
        <v>53</v>
      </c>
      <c r="B1033" t="s">
        <v>37</v>
      </c>
      <c r="C1033">
        <v>2017</v>
      </c>
      <c r="D1033" t="s">
        <v>27</v>
      </c>
      <c r="E1033" t="s">
        <v>25</v>
      </c>
      <c r="F1033">
        <v>157</v>
      </c>
      <c r="G1033">
        <v>198848</v>
      </c>
      <c r="H1033">
        <v>17291</v>
      </c>
      <c r="I1033">
        <v>216296</v>
      </c>
      <c r="J1033">
        <v>7.0000000000000007E-2</v>
      </c>
      <c r="K1033">
        <v>92</v>
      </c>
      <c r="L1033">
        <v>6.5</v>
      </c>
      <c r="M1033">
        <v>213</v>
      </c>
      <c r="N1033">
        <v>0.92700000000000005</v>
      </c>
      <c r="O1033">
        <v>9.5000000000000001E-2</v>
      </c>
      <c r="P1033">
        <v>6696</v>
      </c>
      <c r="Q1033">
        <v>49.9</v>
      </c>
      <c r="R1033">
        <v>82.7</v>
      </c>
      <c r="S1033">
        <v>1745</v>
      </c>
      <c r="T1033">
        <v>31.7</v>
      </c>
      <c r="U1033">
        <v>59.08</v>
      </c>
      <c r="V1033">
        <v>0</v>
      </c>
    </row>
    <row r="1034" spans="1:22">
      <c r="A1034" t="s">
        <v>53</v>
      </c>
      <c r="B1034" t="s">
        <v>37</v>
      </c>
      <c r="C1034">
        <v>2018</v>
      </c>
      <c r="D1034" t="s">
        <v>24</v>
      </c>
      <c r="E1034" t="s">
        <v>25</v>
      </c>
      <c r="F1034">
        <v>25</v>
      </c>
      <c r="G1034">
        <v>85724</v>
      </c>
      <c r="H1034">
        <v>57149</v>
      </c>
      <c r="I1034">
        <v>142898</v>
      </c>
      <c r="J1034">
        <v>0.02</v>
      </c>
      <c r="K1034">
        <v>107</v>
      </c>
      <c r="L1034">
        <v>8.1</v>
      </c>
      <c r="M1034">
        <v>251</v>
      </c>
      <c r="N1034">
        <v>0.97</v>
      </c>
      <c r="O1034">
        <v>9.6000000000000002E-2</v>
      </c>
      <c r="P1034">
        <v>7199</v>
      </c>
      <c r="Q1034">
        <v>50.7</v>
      </c>
      <c r="R1034">
        <v>84.9</v>
      </c>
      <c r="S1034">
        <v>2004</v>
      </c>
      <c r="T1034">
        <v>34.700000000000003</v>
      </c>
      <c r="U1034">
        <v>40.57</v>
      </c>
      <c r="V1034">
        <v>0</v>
      </c>
    </row>
    <row r="1035" spans="1:22">
      <c r="A1035" t="s">
        <v>53</v>
      </c>
      <c r="B1035" t="s">
        <v>37</v>
      </c>
      <c r="C1035">
        <v>2018</v>
      </c>
      <c r="D1035" t="s">
        <v>26</v>
      </c>
      <c r="E1035" t="s">
        <v>25</v>
      </c>
      <c r="F1035">
        <v>284</v>
      </c>
      <c r="G1035">
        <v>498869</v>
      </c>
      <c r="H1035">
        <v>68028</v>
      </c>
      <c r="I1035">
        <v>567181</v>
      </c>
      <c r="J1035">
        <v>0.05</v>
      </c>
      <c r="K1035">
        <v>107</v>
      </c>
      <c r="L1035">
        <v>8.1</v>
      </c>
      <c r="M1035">
        <v>251</v>
      </c>
      <c r="N1035">
        <v>0.97</v>
      </c>
      <c r="O1035">
        <v>9.6000000000000002E-2</v>
      </c>
      <c r="P1035">
        <v>7199</v>
      </c>
      <c r="Q1035">
        <v>50.7</v>
      </c>
      <c r="R1035">
        <v>84.9</v>
      </c>
      <c r="S1035">
        <v>2004</v>
      </c>
      <c r="T1035">
        <v>34.700000000000003</v>
      </c>
      <c r="U1035">
        <v>12.7</v>
      </c>
      <c r="V1035">
        <v>0</v>
      </c>
    </row>
    <row r="1036" spans="1:22">
      <c r="A1036" t="s">
        <v>53</v>
      </c>
      <c r="B1036" t="s">
        <v>37</v>
      </c>
      <c r="C1036">
        <v>2018</v>
      </c>
      <c r="D1036" t="s">
        <v>27</v>
      </c>
      <c r="E1036" t="s">
        <v>25</v>
      </c>
      <c r="F1036">
        <v>169</v>
      </c>
      <c r="G1036">
        <v>213723</v>
      </c>
      <c r="H1036">
        <v>18585</v>
      </c>
      <c r="I1036">
        <v>232477</v>
      </c>
      <c r="J1036">
        <v>7.0000000000000007E-2</v>
      </c>
      <c r="K1036">
        <v>107</v>
      </c>
      <c r="L1036">
        <v>8.1</v>
      </c>
      <c r="M1036">
        <v>251</v>
      </c>
      <c r="N1036">
        <v>0.97</v>
      </c>
      <c r="O1036">
        <v>9.6000000000000002E-2</v>
      </c>
      <c r="P1036">
        <v>7199</v>
      </c>
      <c r="Q1036">
        <v>50.7</v>
      </c>
      <c r="R1036">
        <v>84.9</v>
      </c>
      <c r="S1036">
        <v>2004</v>
      </c>
      <c r="T1036">
        <v>34.700000000000003</v>
      </c>
      <c r="U1036">
        <v>7.64</v>
      </c>
      <c r="V1036">
        <v>0</v>
      </c>
    </row>
    <row r="1037" spans="1:22">
      <c r="A1037" t="s">
        <v>53</v>
      </c>
      <c r="B1037" t="s">
        <v>37</v>
      </c>
      <c r="C1037">
        <v>2019</v>
      </c>
      <c r="D1037" t="s">
        <v>24</v>
      </c>
      <c r="E1037" t="s">
        <v>25</v>
      </c>
      <c r="F1037">
        <v>78</v>
      </c>
      <c r="G1037">
        <v>88552</v>
      </c>
      <c r="H1037">
        <v>59034</v>
      </c>
      <c r="I1037">
        <v>147664</v>
      </c>
      <c r="J1037">
        <v>0.05</v>
      </c>
      <c r="K1037">
        <v>293</v>
      </c>
      <c r="L1037">
        <v>7.8</v>
      </c>
      <c r="M1037">
        <v>275</v>
      </c>
      <c r="N1037">
        <v>1.0169999999999999</v>
      </c>
      <c r="O1037">
        <v>9.8000000000000004E-2</v>
      </c>
      <c r="P1037">
        <v>7722</v>
      </c>
      <c r="Q1037">
        <v>51</v>
      </c>
      <c r="R1037">
        <v>80.599999999999994</v>
      </c>
      <c r="S1037">
        <v>2238</v>
      </c>
      <c r="T1037">
        <v>38.1</v>
      </c>
      <c r="U1037">
        <v>77.28</v>
      </c>
      <c r="V1037">
        <v>0</v>
      </c>
    </row>
    <row r="1038" spans="1:22">
      <c r="A1038" t="s">
        <v>53</v>
      </c>
      <c r="B1038" t="s">
        <v>37</v>
      </c>
      <c r="C1038">
        <v>2019</v>
      </c>
      <c r="D1038" t="s">
        <v>26</v>
      </c>
      <c r="E1038" t="s">
        <v>25</v>
      </c>
      <c r="F1038">
        <v>887</v>
      </c>
      <c r="G1038">
        <v>519613</v>
      </c>
      <c r="H1038">
        <v>70856</v>
      </c>
      <c r="I1038">
        <v>591356</v>
      </c>
      <c r="J1038">
        <v>0.15</v>
      </c>
      <c r="K1038">
        <v>293</v>
      </c>
      <c r="L1038">
        <v>7.8</v>
      </c>
      <c r="M1038">
        <v>275</v>
      </c>
      <c r="N1038">
        <v>1.0169999999999999</v>
      </c>
      <c r="O1038">
        <v>9.8000000000000004E-2</v>
      </c>
      <c r="P1038">
        <v>7722</v>
      </c>
      <c r="Q1038">
        <v>51</v>
      </c>
      <c r="R1038">
        <v>80.599999999999994</v>
      </c>
      <c r="S1038">
        <v>2238</v>
      </c>
      <c r="T1038">
        <v>38.1</v>
      </c>
      <c r="U1038">
        <v>212.32</v>
      </c>
      <c r="V1038">
        <v>0</v>
      </c>
    </row>
    <row r="1039" spans="1:22">
      <c r="A1039" t="s">
        <v>53</v>
      </c>
      <c r="B1039" t="s">
        <v>37</v>
      </c>
      <c r="C1039">
        <v>2019</v>
      </c>
      <c r="D1039" t="s">
        <v>27</v>
      </c>
      <c r="E1039" t="s">
        <v>25</v>
      </c>
      <c r="F1039">
        <v>550</v>
      </c>
      <c r="G1039">
        <v>232206</v>
      </c>
      <c r="H1039">
        <v>20192</v>
      </c>
      <c r="I1039">
        <v>252948</v>
      </c>
      <c r="J1039">
        <v>0.22</v>
      </c>
      <c r="K1039">
        <v>293</v>
      </c>
      <c r="L1039">
        <v>7.8</v>
      </c>
      <c r="M1039">
        <v>275</v>
      </c>
      <c r="N1039">
        <v>1.0169999999999999</v>
      </c>
      <c r="O1039">
        <v>9.8000000000000004E-2</v>
      </c>
      <c r="P1039">
        <v>7722</v>
      </c>
      <c r="Q1039">
        <v>51</v>
      </c>
      <c r="R1039">
        <v>80.599999999999994</v>
      </c>
      <c r="S1039">
        <v>2238</v>
      </c>
      <c r="T1039">
        <v>38.1</v>
      </c>
      <c r="U1039">
        <v>225.44</v>
      </c>
      <c r="V1039">
        <v>0</v>
      </c>
    </row>
    <row r="1040" spans="1:22">
      <c r="A1040" t="s">
        <v>53</v>
      </c>
      <c r="B1040" t="s">
        <v>37</v>
      </c>
      <c r="C1040">
        <v>2020</v>
      </c>
      <c r="D1040" t="s">
        <v>24</v>
      </c>
      <c r="E1040" t="s">
        <v>25</v>
      </c>
      <c r="F1040">
        <v>104</v>
      </c>
      <c r="G1040">
        <v>71551</v>
      </c>
      <c r="H1040">
        <v>47701</v>
      </c>
      <c r="I1040">
        <v>119356</v>
      </c>
      <c r="J1040">
        <v>0.09</v>
      </c>
      <c r="K1040">
        <v>504</v>
      </c>
      <c r="L1040">
        <v>11.7</v>
      </c>
      <c r="M1040">
        <v>322</v>
      </c>
      <c r="N1040">
        <v>1.077</v>
      </c>
      <c r="O1040">
        <v>9.9000000000000005E-2</v>
      </c>
      <c r="P1040">
        <v>7613</v>
      </c>
      <c r="Q1040">
        <v>51.5</v>
      </c>
      <c r="R1040">
        <v>78.400000000000006</v>
      </c>
      <c r="S1040">
        <v>2479</v>
      </c>
      <c r="T1040">
        <v>40.6</v>
      </c>
      <c r="U1040">
        <v>67.83</v>
      </c>
      <c r="V1040">
        <v>0</v>
      </c>
    </row>
    <row r="1041" spans="1:22">
      <c r="A1041" t="s">
        <v>53</v>
      </c>
      <c r="B1041" t="s">
        <v>37</v>
      </c>
      <c r="C1041">
        <v>2020</v>
      </c>
      <c r="D1041" t="s">
        <v>26</v>
      </c>
      <c r="E1041" t="s">
        <v>25</v>
      </c>
      <c r="F1041">
        <v>1179</v>
      </c>
      <c r="G1041">
        <v>413874</v>
      </c>
      <c r="H1041">
        <v>56437</v>
      </c>
      <c r="I1041">
        <v>471490</v>
      </c>
      <c r="J1041">
        <v>0.25</v>
      </c>
      <c r="K1041">
        <v>504</v>
      </c>
      <c r="L1041">
        <v>11.7</v>
      </c>
      <c r="M1041">
        <v>322</v>
      </c>
      <c r="N1041">
        <v>1.077</v>
      </c>
      <c r="O1041">
        <v>9.9000000000000005E-2</v>
      </c>
      <c r="P1041">
        <v>7613</v>
      </c>
      <c r="Q1041">
        <v>51.5</v>
      </c>
      <c r="R1041">
        <v>78.400000000000006</v>
      </c>
      <c r="S1041">
        <v>2479</v>
      </c>
      <c r="T1041">
        <v>40.6</v>
      </c>
      <c r="U1041">
        <v>32.92</v>
      </c>
      <c r="V1041">
        <v>0</v>
      </c>
    </row>
    <row r="1042" spans="1:22">
      <c r="A1042" t="s">
        <v>53</v>
      </c>
      <c r="B1042" t="s">
        <v>37</v>
      </c>
      <c r="C1042">
        <v>2020</v>
      </c>
      <c r="D1042" t="s">
        <v>27</v>
      </c>
      <c r="E1042" t="s">
        <v>25</v>
      </c>
      <c r="F1042">
        <v>719</v>
      </c>
      <c r="G1042">
        <v>181882</v>
      </c>
      <c r="H1042">
        <v>15816</v>
      </c>
      <c r="I1042">
        <v>198417</v>
      </c>
      <c r="J1042">
        <v>0.36</v>
      </c>
      <c r="K1042">
        <v>504</v>
      </c>
      <c r="L1042">
        <v>11.7</v>
      </c>
      <c r="M1042">
        <v>322</v>
      </c>
      <c r="N1042">
        <v>1.077</v>
      </c>
      <c r="O1042">
        <v>9.9000000000000005E-2</v>
      </c>
      <c r="P1042">
        <v>7613</v>
      </c>
      <c r="Q1042">
        <v>51.5</v>
      </c>
      <c r="R1042">
        <v>78.400000000000006</v>
      </c>
      <c r="S1042">
        <v>2479</v>
      </c>
      <c r="T1042">
        <v>40.6</v>
      </c>
      <c r="U1042">
        <v>30.73</v>
      </c>
      <c r="V1042">
        <v>0</v>
      </c>
    </row>
    <row r="1043" spans="1:22">
      <c r="A1043" t="s">
        <v>53</v>
      </c>
      <c r="B1043" t="s">
        <v>37</v>
      </c>
      <c r="C1043">
        <v>2021</v>
      </c>
      <c r="D1043" t="s">
        <v>24</v>
      </c>
      <c r="E1043" t="s">
        <v>25</v>
      </c>
      <c r="F1043">
        <v>266</v>
      </c>
      <c r="G1043">
        <v>66785</v>
      </c>
      <c r="H1043">
        <v>44523</v>
      </c>
      <c r="I1043">
        <v>111574</v>
      </c>
      <c r="J1043">
        <v>0.24</v>
      </c>
      <c r="K1043">
        <v>975</v>
      </c>
      <c r="L1043">
        <v>16.399999999999999</v>
      </c>
      <c r="M1043">
        <v>350</v>
      </c>
      <c r="N1043">
        <v>1.1299999999999999</v>
      </c>
      <c r="O1043">
        <v>0.10299999999999999</v>
      </c>
      <c r="P1043">
        <v>7312</v>
      </c>
      <c r="Q1043">
        <v>51.7</v>
      </c>
      <c r="R1043">
        <v>77.2</v>
      </c>
      <c r="S1043">
        <v>2732</v>
      </c>
      <c r="T1043">
        <v>43.6</v>
      </c>
      <c r="U1043">
        <v>155.77000000000001</v>
      </c>
      <c r="V1043">
        <v>0</v>
      </c>
    </row>
    <row r="1044" spans="1:22">
      <c r="A1044" t="s">
        <v>53</v>
      </c>
      <c r="B1044" t="s">
        <v>37</v>
      </c>
      <c r="C1044">
        <v>2021</v>
      </c>
      <c r="D1044" t="s">
        <v>26</v>
      </c>
      <c r="E1044" t="s">
        <v>25</v>
      </c>
      <c r="F1044">
        <v>3033</v>
      </c>
      <c r="G1044">
        <v>389774</v>
      </c>
      <c r="H1044">
        <v>53151</v>
      </c>
      <c r="I1044">
        <v>445958</v>
      </c>
      <c r="J1044">
        <v>0.68</v>
      </c>
      <c r="K1044">
        <v>975</v>
      </c>
      <c r="L1044">
        <v>16.399999999999999</v>
      </c>
      <c r="M1044">
        <v>350</v>
      </c>
      <c r="N1044">
        <v>1.1299999999999999</v>
      </c>
      <c r="O1044">
        <v>0.10299999999999999</v>
      </c>
      <c r="P1044">
        <v>7312</v>
      </c>
      <c r="Q1044">
        <v>51.7</v>
      </c>
      <c r="R1044">
        <v>77.2</v>
      </c>
      <c r="S1044">
        <v>2732</v>
      </c>
      <c r="T1044">
        <v>43.6</v>
      </c>
      <c r="U1044">
        <v>157.25</v>
      </c>
      <c r="V1044">
        <v>0</v>
      </c>
    </row>
    <row r="1045" spans="1:22">
      <c r="A1045" t="s">
        <v>53</v>
      </c>
      <c r="B1045" t="s">
        <v>37</v>
      </c>
      <c r="C1045">
        <v>2021</v>
      </c>
      <c r="D1045" t="s">
        <v>27</v>
      </c>
      <c r="E1045" t="s">
        <v>25</v>
      </c>
      <c r="F1045">
        <v>1855</v>
      </c>
      <c r="G1045">
        <v>171333</v>
      </c>
      <c r="H1045">
        <v>14899</v>
      </c>
      <c r="I1045">
        <v>188087</v>
      </c>
      <c r="J1045">
        <v>0.99</v>
      </c>
      <c r="K1045">
        <v>975</v>
      </c>
      <c r="L1045">
        <v>16.399999999999999</v>
      </c>
      <c r="M1045">
        <v>350</v>
      </c>
      <c r="N1045">
        <v>1.1299999999999999</v>
      </c>
      <c r="O1045">
        <v>0.10299999999999999</v>
      </c>
      <c r="P1045">
        <v>7312</v>
      </c>
      <c r="Q1045">
        <v>51.7</v>
      </c>
      <c r="R1045">
        <v>77.2</v>
      </c>
      <c r="S1045">
        <v>2732</v>
      </c>
      <c r="T1045">
        <v>43.6</v>
      </c>
      <c r="U1045">
        <v>158</v>
      </c>
      <c r="V1045">
        <v>0</v>
      </c>
    </row>
    <row r="1046" spans="1:22">
      <c r="A1046" t="s">
        <v>53</v>
      </c>
      <c r="B1046" t="s">
        <v>37</v>
      </c>
      <c r="C1046">
        <v>2022</v>
      </c>
      <c r="D1046" t="s">
        <v>24</v>
      </c>
      <c r="E1046" t="s">
        <v>25</v>
      </c>
      <c r="F1046">
        <v>1310</v>
      </c>
      <c r="G1046">
        <v>76100</v>
      </c>
      <c r="H1046">
        <v>50734</v>
      </c>
      <c r="I1046">
        <v>128144</v>
      </c>
      <c r="J1046">
        <v>1.02</v>
      </c>
      <c r="K1046">
        <v>2746</v>
      </c>
      <c r="L1046">
        <v>19.399999999999999</v>
      </c>
      <c r="M1046">
        <v>361</v>
      </c>
      <c r="N1046">
        <v>1.2070000000000001</v>
      </c>
      <c r="O1046">
        <v>0.107</v>
      </c>
      <c r="P1046">
        <v>7032</v>
      </c>
      <c r="Q1046">
        <v>52.2</v>
      </c>
      <c r="R1046">
        <v>80.099999999999994</v>
      </c>
      <c r="S1046">
        <v>2988</v>
      </c>
      <c r="T1046">
        <v>48.8</v>
      </c>
      <c r="U1046">
        <v>300</v>
      </c>
      <c r="V1046">
        <v>0</v>
      </c>
    </row>
    <row r="1047" spans="1:22">
      <c r="A1047" t="s">
        <v>53</v>
      </c>
      <c r="B1047" t="s">
        <v>37</v>
      </c>
      <c r="C1047">
        <v>2022</v>
      </c>
      <c r="D1047" t="s">
        <v>26</v>
      </c>
      <c r="E1047" t="s">
        <v>25</v>
      </c>
      <c r="F1047">
        <v>14960</v>
      </c>
      <c r="G1047">
        <v>437686</v>
      </c>
      <c r="H1047">
        <v>59685</v>
      </c>
      <c r="I1047">
        <v>512331</v>
      </c>
      <c r="J1047">
        <v>2.92</v>
      </c>
      <c r="K1047">
        <v>2746</v>
      </c>
      <c r="L1047">
        <v>19.399999999999999</v>
      </c>
      <c r="M1047">
        <v>361</v>
      </c>
      <c r="N1047">
        <v>1.2070000000000001</v>
      </c>
      <c r="O1047">
        <v>0.107</v>
      </c>
      <c r="P1047">
        <v>7032</v>
      </c>
      <c r="Q1047">
        <v>52.2</v>
      </c>
      <c r="R1047">
        <v>80.099999999999994</v>
      </c>
      <c r="S1047">
        <v>2988</v>
      </c>
      <c r="T1047">
        <v>48.8</v>
      </c>
      <c r="U1047">
        <v>300</v>
      </c>
      <c r="V1047">
        <v>0</v>
      </c>
    </row>
    <row r="1048" spans="1:22">
      <c r="A1048" t="s">
        <v>53</v>
      </c>
      <c r="B1048" t="s">
        <v>37</v>
      </c>
      <c r="C1048">
        <v>2022</v>
      </c>
      <c r="D1048" t="s">
        <v>27</v>
      </c>
      <c r="E1048" t="s">
        <v>25</v>
      </c>
      <c r="F1048">
        <v>8993</v>
      </c>
      <c r="G1048">
        <v>187135</v>
      </c>
      <c r="H1048">
        <v>16273</v>
      </c>
      <c r="I1048">
        <v>212401</v>
      </c>
      <c r="J1048">
        <v>4.2300000000000004</v>
      </c>
      <c r="K1048">
        <v>2746</v>
      </c>
      <c r="L1048">
        <v>19.399999999999999</v>
      </c>
      <c r="M1048">
        <v>361</v>
      </c>
      <c r="N1048">
        <v>1.2070000000000001</v>
      </c>
      <c r="O1048">
        <v>0.107</v>
      </c>
      <c r="P1048">
        <v>7032</v>
      </c>
      <c r="Q1048">
        <v>52.2</v>
      </c>
      <c r="R1048">
        <v>80.099999999999994</v>
      </c>
      <c r="S1048">
        <v>2988</v>
      </c>
      <c r="T1048">
        <v>48.8</v>
      </c>
      <c r="U1048">
        <v>300</v>
      </c>
      <c r="V1048">
        <v>0</v>
      </c>
    </row>
    <row r="1049" spans="1:22">
      <c r="A1049" t="s">
        <v>53</v>
      </c>
      <c r="B1049" t="s">
        <v>37</v>
      </c>
      <c r="C1049">
        <v>2023</v>
      </c>
      <c r="D1049" t="s">
        <v>24</v>
      </c>
      <c r="E1049" t="s">
        <v>25</v>
      </c>
      <c r="F1049">
        <v>3983</v>
      </c>
      <c r="G1049">
        <v>74584</v>
      </c>
      <c r="H1049">
        <v>49722</v>
      </c>
      <c r="I1049">
        <v>128289</v>
      </c>
      <c r="J1049">
        <v>3.1</v>
      </c>
      <c r="K1049">
        <v>8246</v>
      </c>
      <c r="L1049">
        <v>25.3</v>
      </c>
      <c r="M1049">
        <v>389</v>
      </c>
      <c r="N1049">
        <v>1.2030000000000001</v>
      </c>
      <c r="O1049">
        <v>0.113</v>
      </c>
      <c r="P1049">
        <v>7181</v>
      </c>
      <c r="Q1049">
        <v>52.9</v>
      </c>
      <c r="R1049">
        <v>82.3</v>
      </c>
      <c r="S1049">
        <v>3009</v>
      </c>
      <c r="T1049">
        <v>49.7</v>
      </c>
      <c r="U1049">
        <v>204.05</v>
      </c>
      <c r="V1049">
        <v>0</v>
      </c>
    </row>
    <row r="1050" spans="1:22">
      <c r="A1050" t="s">
        <v>53</v>
      </c>
      <c r="B1050" t="s">
        <v>37</v>
      </c>
      <c r="C1050">
        <v>2023</v>
      </c>
      <c r="D1050" t="s">
        <v>26</v>
      </c>
      <c r="E1050" t="s">
        <v>25</v>
      </c>
      <c r="F1050">
        <v>45373</v>
      </c>
      <c r="G1050">
        <v>410220</v>
      </c>
      <c r="H1050">
        <v>55939</v>
      </c>
      <c r="I1050">
        <v>511532</v>
      </c>
      <c r="J1050">
        <v>8.8699999999999992</v>
      </c>
      <c r="K1050">
        <v>8246</v>
      </c>
      <c r="L1050">
        <v>25.3</v>
      </c>
      <c r="M1050">
        <v>389</v>
      </c>
      <c r="N1050">
        <v>1.2030000000000001</v>
      </c>
      <c r="O1050">
        <v>0.113</v>
      </c>
      <c r="P1050">
        <v>7181</v>
      </c>
      <c r="Q1050">
        <v>52.9</v>
      </c>
      <c r="R1050">
        <v>82.3</v>
      </c>
      <c r="S1050">
        <v>3009</v>
      </c>
      <c r="T1050">
        <v>49.7</v>
      </c>
      <c r="U1050">
        <v>203.3</v>
      </c>
      <c r="V1050">
        <v>0</v>
      </c>
    </row>
    <row r="1051" spans="1:22">
      <c r="A1051" t="s">
        <v>53</v>
      </c>
      <c r="B1051" t="s">
        <v>37</v>
      </c>
      <c r="C1051">
        <v>2023</v>
      </c>
      <c r="D1051" t="s">
        <v>27</v>
      </c>
      <c r="E1051" t="s">
        <v>25</v>
      </c>
      <c r="F1051">
        <v>28014</v>
      </c>
      <c r="G1051">
        <v>174615</v>
      </c>
      <c r="H1051">
        <v>15184</v>
      </c>
      <c r="I1051">
        <v>217813</v>
      </c>
      <c r="J1051">
        <v>12.86</v>
      </c>
      <c r="K1051">
        <v>8246</v>
      </c>
      <c r="L1051">
        <v>25.3</v>
      </c>
      <c r="M1051">
        <v>389</v>
      </c>
      <c r="N1051">
        <v>1.2030000000000001</v>
      </c>
      <c r="O1051">
        <v>0.113</v>
      </c>
      <c r="P1051">
        <v>7181</v>
      </c>
      <c r="Q1051">
        <v>52.9</v>
      </c>
      <c r="R1051">
        <v>82.3</v>
      </c>
      <c r="S1051">
        <v>3009</v>
      </c>
      <c r="T1051">
        <v>49.7</v>
      </c>
      <c r="U1051">
        <v>211.51</v>
      </c>
      <c r="V1051">
        <v>0</v>
      </c>
    </row>
    <row r="1052" spans="1:22">
      <c r="A1052" t="s">
        <v>53</v>
      </c>
      <c r="B1052" t="s">
        <v>37</v>
      </c>
      <c r="C1052">
        <v>2024</v>
      </c>
      <c r="D1052" t="s">
        <v>24</v>
      </c>
      <c r="E1052" t="s">
        <v>25</v>
      </c>
      <c r="F1052">
        <v>5740</v>
      </c>
      <c r="G1052">
        <v>78083</v>
      </c>
      <c r="H1052">
        <v>52055</v>
      </c>
      <c r="I1052">
        <v>135878</v>
      </c>
      <c r="J1052">
        <v>4.22</v>
      </c>
      <c r="K1052">
        <v>15198</v>
      </c>
      <c r="L1052">
        <v>27.7</v>
      </c>
      <c r="M1052">
        <v>420</v>
      </c>
      <c r="N1052">
        <v>1.18</v>
      </c>
      <c r="O1052">
        <v>0.11700000000000001</v>
      </c>
      <c r="P1052">
        <v>7514</v>
      </c>
      <c r="Q1052">
        <v>53</v>
      </c>
      <c r="R1052">
        <v>79.8</v>
      </c>
      <c r="S1052">
        <v>2487</v>
      </c>
      <c r="T1052">
        <v>53.6</v>
      </c>
      <c r="U1052">
        <v>44.11</v>
      </c>
      <c r="V1052">
        <v>0</v>
      </c>
    </row>
    <row r="1053" spans="1:22">
      <c r="A1053" t="s">
        <v>53</v>
      </c>
      <c r="B1053" t="s">
        <v>37</v>
      </c>
      <c r="C1053">
        <v>2024</v>
      </c>
      <c r="D1053" t="s">
        <v>26</v>
      </c>
      <c r="E1053" t="s">
        <v>25</v>
      </c>
      <c r="F1053">
        <v>65483</v>
      </c>
      <c r="G1053">
        <v>419800</v>
      </c>
      <c r="H1053">
        <v>57245</v>
      </c>
      <c r="I1053">
        <v>542528</v>
      </c>
      <c r="J1053">
        <v>12.07</v>
      </c>
      <c r="K1053">
        <v>15198</v>
      </c>
      <c r="L1053">
        <v>27.7</v>
      </c>
      <c r="M1053">
        <v>420</v>
      </c>
      <c r="N1053">
        <v>1.18</v>
      </c>
      <c r="O1053">
        <v>0.11700000000000001</v>
      </c>
      <c r="P1053">
        <v>7514</v>
      </c>
      <c r="Q1053">
        <v>53</v>
      </c>
      <c r="R1053">
        <v>79.8</v>
      </c>
      <c r="S1053">
        <v>2487</v>
      </c>
      <c r="T1053">
        <v>53.6</v>
      </c>
      <c r="U1053">
        <v>44.32</v>
      </c>
      <c r="V1053">
        <v>0</v>
      </c>
    </row>
    <row r="1054" spans="1:22">
      <c r="A1054" t="s">
        <v>53</v>
      </c>
      <c r="B1054" t="s">
        <v>37</v>
      </c>
      <c r="C1054">
        <v>2024</v>
      </c>
      <c r="D1054" t="s">
        <v>27</v>
      </c>
      <c r="E1054" t="s">
        <v>25</v>
      </c>
      <c r="F1054">
        <v>39818</v>
      </c>
      <c r="G1054">
        <v>172679</v>
      </c>
      <c r="H1054">
        <v>15016</v>
      </c>
      <c r="I1054">
        <v>227513</v>
      </c>
      <c r="J1054">
        <v>17.5</v>
      </c>
      <c r="K1054">
        <v>15198</v>
      </c>
      <c r="L1054">
        <v>27.7</v>
      </c>
      <c r="M1054">
        <v>420</v>
      </c>
      <c r="N1054">
        <v>1.18</v>
      </c>
      <c r="O1054">
        <v>0.11700000000000001</v>
      </c>
      <c r="P1054">
        <v>7514</v>
      </c>
      <c r="Q1054">
        <v>53</v>
      </c>
      <c r="R1054">
        <v>79.8</v>
      </c>
      <c r="S1054">
        <v>2487</v>
      </c>
      <c r="T1054">
        <v>53.6</v>
      </c>
      <c r="U1054">
        <v>42.14</v>
      </c>
      <c r="V1054">
        <v>0</v>
      </c>
    </row>
    <row r="1055" spans="1:22">
      <c r="A1055" t="s">
        <v>53</v>
      </c>
      <c r="B1055" t="s">
        <v>37</v>
      </c>
      <c r="C1055">
        <v>2025</v>
      </c>
      <c r="D1055" t="s">
        <v>24</v>
      </c>
      <c r="E1055" t="s">
        <v>25</v>
      </c>
      <c r="F1055">
        <v>7297</v>
      </c>
      <c r="G1055">
        <v>81953</v>
      </c>
      <c r="H1055">
        <v>54636</v>
      </c>
      <c r="I1055">
        <v>143886</v>
      </c>
      <c r="J1055">
        <v>5.07</v>
      </c>
      <c r="K1055">
        <v>25686</v>
      </c>
      <c r="L1055">
        <v>38.200000000000003</v>
      </c>
      <c r="M1055">
        <v>446</v>
      </c>
      <c r="N1055">
        <v>1.1100000000000001</v>
      </c>
      <c r="O1055">
        <v>0.12</v>
      </c>
      <c r="P1055">
        <v>7908</v>
      </c>
      <c r="Q1055">
        <v>53.7</v>
      </c>
      <c r="R1055">
        <v>76.900000000000006</v>
      </c>
      <c r="S1055">
        <v>2519</v>
      </c>
      <c r="T1055">
        <v>58.8</v>
      </c>
      <c r="U1055">
        <v>27.13</v>
      </c>
      <c r="V1055">
        <v>0</v>
      </c>
    </row>
    <row r="1056" spans="1:22">
      <c r="A1056" t="s">
        <v>53</v>
      </c>
      <c r="B1056" t="s">
        <v>37</v>
      </c>
      <c r="C1056">
        <v>2025</v>
      </c>
      <c r="D1056" t="s">
        <v>26</v>
      </c>
      <c r="E1056" t="s">
        <v>25</v>
      </c>
      <c r="F1056">
        <v>81541</v>
      </c>
      <c r="G1056">
        <v>423456</v>
      </c>
      <c r="H1056">
        <v>57744</v>
      </c>
      <c r="I1056">
        <v>562741</v>
      </c>
      <c r="J1056">
        <v>14.49</v>
      </c>
      <c r="K1056">
        <v>25686</v>
      </c>
      <c r="L1056">
        <v>38.200000000000003</v>
      </c>
      <c r="M1056">
        <v>446</v>
      </c>
      <c r="N1056">
        <v>1.1100000000000001</v>
      </c>
      <c r="O1056">
        <v>0.12</v>
      </c>
      <c r="P1056">
        <v>7908</v>
      </c>
      <c r="Q1056">
        <v>53.7</v>
      </c>
      <c r="R1056">
        <v>76.900000000000006</v>
      </c>
      <c r="S1056">
        <v>2519</v>
      </c>
      <c r="T1056">
        <v>58.8</v>
      </c>
      <c r="U1056">
        <v>24.52</v>
      </c>
      <c r="V1056">
        <v>0</v>
      </c>
    </row>
    <row r="1057" spans="1:22">
      <c r="A1057" t="s">
        <v>53</v>
      </c>
      <c r="B1057" t="s">
        <v>37</v>
      </c>
      <c r="C1057">
        <v>2025</v>
      </c>
      <c r="D1057" t="s">
        <v>27</v>
      </c>
      <c r="E1057" t="s">
        <v>25</v>
      </c>
      <c r="F1057">
        <v>48934</v>
      </c>
      <c r="G1057">
        <v>169252</v>
      </c>
      <c r="H1057">
        <v>14718</v>
      </c>
      <c r="I1057">
        <v>232904</v>
      </c>
      <c r="J1057">
        <v>21.01</v>
      </c>
      <c r="K1057">
        <v>25686</v>
      </c>
      <c r="L1057">
        <v>38.200000000000003</v>
      </c>
      <c r="M1057">
        <v>446</v>
      </c>
      <c r="N1057">
        <v>1.1100000000000001</v>
      </c>
      <c r="O1057">
        <v>0.12</v>
      </c>
      <c r="P1057">
        <v>7908</v>
      </c>
      <c r="Q1057">
        <v>53.7</v>
      </c>
      <c r="R1057">
        <v>76.900000000000006</v>
      </c>
      <c r="S1057">
        <v>2519</v>
      </c>
      <c r="T1057">
        <v>58.8</v>
      </c>
      <c r="U1057">
        <v>22.89</v>
      </c>
      <c r="V1057">
        <v>0</v>
      </c>
    </row>
    <row r="1058" spans="1:22">
      <c r="A1058" t="s">
        <v>54</v>
      </c>
      <c r="B1058" t="s">
        <v>29</v>
      </c>
      <c r="C1058">
        <v>2010</v>
      </c>
      <c r="D1058" t="s">
        <v>24</v>
      </c>
      <c r="E1058" t="s">
        <v>25</v>
      </c>
      <c r="F1058">
        <v>5</v>
      </c>
      <c r="G1058">
        <v>69083</v>
      </c>
      <c r="H1058">
        <v>46059</v>
      </c>
      <c r="I1058">
        <v>115147</v>
      </c>
      <c r="J1058">
        <v>0</v>
      </c>
      <c r="K1058">
        <v>0</v>
      </c>
      <c r="L1058">
        <v>0</v>
      </c>
      <c r="M1058">
        <v>114</v>
      </c>
      <c r="N1058">
        <v>1.56</v>
      </c>
      <c r="O1058">
        <v>0.10199999999999999</v>
      </c>
      <c r="P1058">
        <v>10688</v>
      </c>
      <c r="Q1058">
        <v>70.599999999999994</v>
      </c>
      <c r="R1058">
        <v>51.3</v>
      </c>
      <c r="S1058">
        <v>0</v>
      </c>
      <c r="T1058">
        <v>24.7</v>
      </c>
      <c r="U1058">
        <v>0</v>
      </c>
      <c r="V1058">
        <v>0</v>
      </c>
    </row>
    <row r="1059" spans="1:22">
      <c r="A1059" t="s">
        <v>54</v>
      </c>
      <c r="B1059" t="s">
        <v>29</v>
      </c>
      <c r="C1059">
        <v>2010</v>
      </c>
      <c r="D1059" t="s">
        <v>26</v>
      </c>
      <c r="E1059" t="s">
        <v>25</v>
      </c>
      <c r="F1059">
        <v>15</v>
      </c>
      <c r="G1059">
        <v>402048</v>
      </c>
      <c r="H1059">
        <v>54827</v>
      </c>
      <c r="I1059">
        <v>456890</v>
      </c>
      <c r="J1059">
        <v>0</v>
      </c>
      <c r="K1059">
        <v>0</v>
      </c>
      <c r="L1059">
        <v>0</v>
      </c>
      <c r="M1059">
        <v>114</v>
      </c>
      <c r="N1059">
        <v>1.56</v>
      </c>
      <c r="O1059">
        <v>0.10199999999999999</v>
      </c>
      <c r="P1059">
        <v>10688</v>
      </c>
      <c r="Q1059">
        <v>70.599999999999994</v>
      </c>
      <c r="R1059">
        <v>51.3</v>
      </c>
      <c r="S1059">
        <v>0</v>
      </c>
      <c r="T1059">
        <v>24.7</v>
      </c>
      <c r="U1059">
        <v>0</v>
      </c>
      <c r="V1059">
        <v>0</v>
      </c>
    </row>
    <row r="1060" spans="1:22">
      <c r="A1060" t="s">
        <v>54</v>
      </c>
      <c r="B1060" t="s">
        <v>29</v>
      </c>
      <c r="C1060">
        <v>2010</v>
      </c>
      <c r="D1060" t="s">
        <v>27</v>
      </c>
      <c r="E1060" t="s">
        <v>25</v>
      </c>
      <c r="F1060">
        <v>10</v>
      </c>
      <c r="G1060">
        <v>177904</v>
      </c>
      <c r="H1060">
        <v>15471</v>
      </c>
      <c r="I1060">
        <v>193385</v>
      </c>
      <c r="J1060">
        <v>0.01</v>
      </c>
      <c r="K1060">
        <v>0</v>
      </c>
      <c r="L1060">
        <v>0</v>
      </c>
      <c r="M1060">
        <v>114</v>
      </c>
      <c r="N1060">
        <v>1.56</v>
      </c>
      <c r="O1060">
        <v>0.10199999999999999</v>
      </c>
      <c r="P1060">
        <v>10688</v>
      </c>
      <c r="Q1060">
        <v>70.599999999999994</v>
      </c>
      <c r="R1060">
        <v>51.3</v>
      </c>
      <c r="S1060">
        <v>0</v>
      </c>
      <c r="T1060">
        <v>24.7</v>
      </c>
      <c r="U1060">
        <v>0</v>
      </c>
      <c r="V1060">
        <v>0</v>
      </c>
    </row>
    <row r="1061" spans="1:22">
      <c r="A1061" t="s">
        <v>54</v>
      </c>
      <c r="B1061" t="s">
        <v>29</v>
      </c>
      <c r="C1061">
        <v>2011</v>
      </c>
      <c r="D1061" t="s">
        <v>24</v>
      </c>
      <c r="E1061" t="s">
        <v>25</v>
      </c>
      <c r="F1061">
        <v>5</v>
      </c>
      <c r="G1061">
        <v>73155</v>
      </c>
      <c r="H1061">
        <v>48774</v>
      </c>
      <c r="I1061">
        <v>121934</v>
      </c>
      <c r="J1061">
        <v>0</v>
      </c>
      <c r="K1061">
        <v>13</v>
      </c>
      <c r="L1061">
        <v>1</v>
      </c>
      <c r="M1061">
        <v>118</v>
      </c>
      <c r="N1061">
        <v>1.5329999999999999</v>
      </c>
      <c r="O1061">
        <v>0.10100000000000001</v>
      </c>
      <c r="P1061">
        <v>10943</v>
      </c>
      <c r="Q1061">
        <v>71.099999999999994</v>
      </c>
      <c r="R1061">
        <v>53.3</v>
      </c>
      <c r="S1061">
        <v>270</v>
      </c>
      <c r="T1061">
        <v>26.8</v>
      </c>
      <c r="U1061">
        <v>0</v>
      </c>
      <c r="V1061">
        <v>0</v>
      </c>
    </row>
    <row r="1062" spans="1:22">
      <c r="A1062" t="s">
        <v>54</v>
      </c>
      <c r="B1062" t="s">
        <v>29</v>
      </c>
      <c r="C1062">
        <v>2011</v>
      </c>
      <c r="D1062" t="s">
        <v>26</v>
      </c>
      <c r="E1062" t="s">
        <v>25</v>
      </c>
      <c r="F1062">
        <v>15</v>
      </c>
      <c r="G1062">
        <v>434453</v>
      </c>
      <c r="H1062">
        <v>59246</v>
      </c>
      <c r="I1062">
        <v>493714</v>
      </c>
      <c r="J1062">
        <v>0</v>
      </c>
      <c r="K1062">
        <v>13</v>
      </c>
      <c r="L1062">
        <v>1</v>
      </c>
      <c r="M1062">
        <v>118</v>
      </c>
      <c r="N1062">
        <v>1.5329999999999999</v>
      </c>
      <c r="O1062">
        <v>0.10100000000000001</v>
      </c>
      <c r="P1062">
        <v>10943</v>
      </c>
      <c r="Q1062">
        <v>71.099999999999994</v>
      </c>
      <c r="R1062">
        <v>53.3</v>
      </c>
      <c r="S1062">
        <v>270</v>
      </c>
      <c r="T1062">
        <v>26.8</v>
      </c>
      <c r="U1062">
        <v>0</v>
      </c>
      <c r="V1062">
        <v>0</v>
      </c>
    </row>
    <row r="1063" spans="1:22">
      <c r="A1063" t="s">
        <v>54</v>
      </c>
      <c r="B1063" t="s">
        <v>29</v>
      </c>
      <c r="C1063">
        <v>2011</v>
      </c>
      <c r="D1063" t="s">
        <v>27</v>
      </c>
      <c r="E1063" t="s">
        <v>25</v>
      </c>
      <c r="F1063">
        <v>10</v>
      </c>
      <c r="G1063">
        <v>184044</v>
      </c>
      <c r="H1063">
        <v>16005</v>
      </c>
      <c r="I1063">
        <v>200059</v>
      </c>
      <c r="J1063">
        <v>0</v>
      </c>
      <c r="K1063">
        <v>13</v>
      </c>
      <c r="L1063">
        <v>1</v>
      </c>
      <c r="M1063">
        <v>118</v>
      </c>
      <c r="N1063">
        <v>1.5329999999999999</v>
      </c>
      <c r="O1063">
        <v>0.10100000000000001</v>
      </c>
      <c r="P1063">
        <v>10943</v>
      </c>
      <c r="Q1063">
        <v>71.099999999999994</v>
      </c>
      <c r="R1063">
        <v>53.3</v>
      </c>
      <c r="S1063">
        <v>270</v>
      </c>
      <c r="T1063">
        <v>26.8</v>
      </c>
      <c r="U1063">
        <v>0</v>
      </c>
      <c r="V1063">
        <v>0</v>
      </c>
    </row>
    <row r="1064" spans="1:22">
      <c r="A1064" t="s">
        <v>54</v>
      </c>
      <c r="B1064" t="s">
        <v>29</v>
      </c>
      <c r="C1064">
        <v>2012</v>
      </c>
      <c r="D1064" t="s">
        <v>24</v>
      </c>
      <c r="E1064" t="s">
        <v>25</v>
      </c>
      <c r="F1064">
        <v>5</v>
      </c>
      <c r="G1064">
        <v>75132</v>
      </c>
      <c r="H1064">
        <v>50092</v>
      </c>
      <c r="I1064">
        <v>125229</v>
      </c>
      <c r="J1064">
        <v>0</v>
      </c>
      <c r="K1064">
        <v>26</v>
      </c>
      <c r="L1064">
        <v>2.1</v>
      </c>
      <c r="M1064">
        <v>124</v>
      </c>
      <c r="N1064">
        <v>1.4870000000000001</v>
      </c>
      <c r="O1064">
        <v>0.10100000000000001</v>
      </c>
      <c r="P1064">
        <v>10924</v>
      </c>
      <c r="Q1064">
        <v>71.900000000000006</v>
      </c>
      <c r="R1064">
        <v>55</v>
      </c>
      <c r="S1064">
        <v>541</v>
      </c>
      <c r="T1064">
        <v>27.8</v>
      </c>
      <c r="U1064">
        <v>0</v>
      </c>
      <c r="V1064">
        <v>0</v>
      </c>
    </row>
    <row r="1065" spans="1:22">
      <c r="A1065" t="s">
        <v>54</v>
      </c>
      <c r="B1065" t="s">
        <v>29</v>
      </c>
      <c r="C1065">
        <v>2012</v>
      </c>
      <c r="D1065" t="s">
        <v>26</v>
      </c>
      <c r="E1065" t="s">
        <v>25</v>
      </c>
      <c r="F1065">
        <v>23</v>
      </c>
      <c r="G1065">
        <v>439735</v>
      </c>
      <c r="H1065">
        <v>59967</v>
      </c>
      <c r="I1065">
        <v>499725</v>
      </c>
      <c r="J1065">
        <v>0</v>
      </c>
      <c r="K1065">
        <v>26</v>
      </c>
      <c r="L1065">
        <v>2.1</v>
      </c>
      <c r="M1065">
        <v>124</v>
      </c>
      <c r="N1065">
        <v>1.4870000000000001</v>
      </c>
      <c r="O1065">
        <v>0.10100000000000001</v>
      </c>
      <c r="P1065">
        <v>10924</v>
      </c>
      <c r="Q1065">
        <v>71.900000000000006</v>
      </c>
      <c r="R1065">
        <v>55</v>
      </c>
      <c r="S1065">
        <v>541</v>
      </c>
      <c r="T1065">
        <v>27.8</v>
      </c>
      <c r="U1065">
        <v>23.83</v>
      </c>
      <c r="V1065">
        <v>0</v>
      </c>
    </row>
    <row r="1066" spans="1:22">
      <c r="A1066" t="s">
        <v>54</v>
      </c>
      <c r="B1066" t="s">
        <v>29</v>
      </c>
      <c r="C1066">
        <v>2012</v>
      </c>
      <c r="D1066" t="s">
        <v>27</v>
      </c>
      <c r="E1066" t="s">
        <v>25</v>
      </c>
      <c r="F1066">
        <v>13</v>
      </c>
      <c r="G1066">
        <v>193955</v>
      </c>
      <c r="H1066">
        <v>16867</v>
      </c>
      <c r="I1066">
        <v>210835</v>
      </c>
      <c r="J1066">
        <v>0.01</v>
      </c>
      <c r="K1066">
        <v>26</v>
      </c>
      <c r="L1066">
        <v>2.1</v>
      </c>
      <c r="M1066">
        <v>124</v>
      </c>
      <c r="N1066">
        <v>1.4870000000000001</v>
      </c>
      <c r="O1066">
        <v>0.10100000000000001</v>
      </c>
      <c r="P1066">
        <v>10924</v>
      </c>
      <c r="Q1066">
        <v>71.900000000000006</v>
      </c>
      <c r="R1066">
        <v>55</v>
      </c>
      <c r="S1066">
        <v>541</v>
      </c>
      <c r="T1066">
        <v>27.8</v>
      </c>
      <c r="U1066">
        <v>14.02</v>
      </c>
      <c r="V1066">
        <v>0</v>
      </c>
    </row>
    <row r="1067" spans="1:22">
      <c r="A1067" t="s">
        <v>54</v>
      </c>
      <c r="B1067" t="s">
        <v>29</v>
      </c>
      <c r="C1067">
        <v>2013</v>
      </c>
      <c r="D1067" t="s">
        <v>24</v>
      </c>
      <c r="E1067" t="s">
        <v>25</v>
      </c>
      <c r="F1067">
        <v>9</v>
      </c>
      <c r="G1067">
        <v>75222</v>
      </c>
      <c r="H1067">
        <v>50152</v>
      </c>
      <c r="I1067">
        <v>125383</v>
      </c>
      <c r="J1067">
        <v>0.01</v>
      </c>
      <c r="K1067">
        <v>39</v>
      </c>
      <c r="L1067">
        <v>2.8</v>
      </c>
      <c r="M1067">
        <v>123</v>
      </c>
      <c r="N1067">
        <v>1.43</v>
      </c>
      <c r="O1067">
        <v>0.10100000000000001</v>
      </c>
      <c r="P1067">
        <v>10837</v>
      </c>
      <c r="Q1067">
        <v>72.2</v>
      </c>
      <c r="R1067">
        <v>56.9</v>
      </c>
      <c r="S1067">
        <v>819</v>
      </c>
      <c r="T1067">
        <v>29.6</v>
      </c>
      <c r="U1067">
        <v>21.64</v>
      </c>
      <c r="V1067">
        <v>0</v>
      </c>
    </row>
    <row r="1068" spans="1:22">
      <c r="A1068" t="s">
        <v>54</v>
      </c>
      <c r="B1068" t="s">
        <v>29</v>
      </c>
      <c r="C1068">
        <v>2013</v>
      </c>
      <c r="D1068" t="s">
        <v>26</v>
      </c>
      <c r="E1068" t="s">
        <v>25</v>
      </c>
      <c r="F1068">
        <v>51</v>
      </c>
      <c r="G1068">
        <v>449813</v>
      </c>
      <c r="H1068">
        <v>61338</v>
      </c>
      <c r="I1068">
        <v>511202</v>
      </c>
      <c r="J1068">
        <v>0.01</v>
      </c>
      <c r="K1068">
        <v>39</v>
      </c>
      <c r="L1068">
        <v>2.8</v>
      </c>
      <c r="M1068">
        <v>123</v>
      </c>
      <c r="N1068">
        <v>1.43</v>
      </c>
      <c r="O1068">
        <v>0.10100000000000001</v>
      </c>
      <c r="P1068">
        <v>10837</v>
      </c>
      <c r="Q1068">
        <v>72.2</v>
      </c>
      <c r="R1068">
        <v>56.9</v>
      </c>
      <c r="S1068">
        <v>819</v>
      </c>
      <c r="T1068">
        <v>29.6</v>
      </c>
      <c r="U1068">
        <v>50.37</v>
      </c>
      <c r="V1068">
        <v>0</v>
      </c>
    </row>
    <row r="1069" spans="1:22">
      <c r="A1069" t="s">
        <v>54</v>
      </c>
      <c r="B1069" t="s">
        <v>29</v>
      </c>
      <c r="C1069">
        <v>2013</v>
      </c>
      <c r="D1069" t="s">
        <v>27</v>
      </c>
      <c r="E1069" t="s">
        <v>25</v>
      </c>
      <c r="F1069">
        <v>30</v>
      </c>
      <c r="G1069">
        <v>193146</v>
      </c>
      <c r="H1069">
        <v>16795</v>
      </c>
      <c r="I1069">
        <v>209971</v>
      </c>
      <c r="J1069">
        <v>0.01</v>
      </c>
      <c r="K1069">
        <v>39</v>
      </c>
      <c r="L1069">
        <v>2.8</v>
      </c>
      <c r="M1069">
        <v>123</v>
      </c>
      <c r="N1069">
        <v>1.43</v>
      </c>
      <c r="O1069">
        <v>0.10100000000000001</v>
      </c>
      <c r="P1069">
        <v>10837</v>
      </c>
      <c r="Q1069">
        <v>72.2</v>
      </c>
      <c r="R1069">
        <v>56.9</v>
      </c>
      <c r="S1069">
        <v>819</v>
      </c>
      <c r="T1069">
        <v>29.6</v>
      </c>
      <c r="U1069">
        <v>44.22</v>
      </c>
      <c r="V1069">
        <v>0</v>
      </c>
    </row>
    <row r="1070" spans="1:22">
      <c r="A1070" t="s">
        <v>54</v>
      </c>
      <c r="B1070" t="s">
        <v>29</v>
      </c>
      <c r="C1070">
        <v>2014</v>
      </c>
      <c r="D1070" t="s">
        <v>24</v>
      </c>
      <c r="E1070" t="s">
        <v>25</v>
      </c>
      <c r="F1070">
        <v>5</v>
      </c>
      <c r="G1070">
        <v>78056</v>
      </c>
      <c r="H1070">
        <v>52038</v>
      </c>
      <c r="I1070">
        <v>130099</v>
      </c>
      <c r="J1070">
        <v>0</v>
      </c>
      <c r="K1070">
        <v>48</v>
      </c>
      <c r="L1070">
        <v>3.8</v>
      </c>
      <c r="M1070">
        <v>144</v>
      </c>
      <c r="N1070">
        <v>1.393</v>
      </c>
      <c r="O1070">
        <v>0.10199999999999999</v>
      </c>
      <c r="P1070">
        <v>10796</v>
      </c>
      <c r="Q1070">
        <v>73.099999999999994</v>
      </c>
      <c r="R1070">
        <v>58.6</v>
      </c>
      <c r="S1070">
        <v>1067</v>
      </c>
      <c r="T1070">
        <v>29.8</v>
      </c>
      <c r="U1070">
        <v>0</v>
      </c>
      <c r="V1070">
        <v>0</v>
      </c>
    </row>
    <row r="1071" spans="1:22">
      <c r="A1071" t="s">
        <v>54</v>
      </c>
      <c r="B1071" t="s">
        <v>29</v>
      </c>
      <c r="C1071">
        <v>2014</v>
      </c>
      <c r="D1071" t="s">
        <v>26</v>
      </c>
      <c r="E1071" t="s">
        <v>25</v>
      </c>
      <c r="F1071">
        <v>52</v>
      </c>
      <c r="G1071">
        <v>453907</v>
      </c>
      <c r="H1071">
        <v>61896</v>
      </c>
      <c r="I1071">
        <v>515855</v>
      </c>
      <c r="J1071">
        <v>0.01</v>
      </c>
      <c r="K1071">
        <v>48</v>
      </c>
      <c r="L1071">
        <v>3.8</v>
      </c>
      <c r="M1071">
        <v>144</v>
      </c>
      <c r="N1071">
        <v>1.393</v>
      </c>
      <c r="O1071">
        <v>0.10199999999999999</v>
      </c>
      <c r="P1071">
        <v>10796</v>
      </c>
      <c r="Q1071">
        <v>73.099999999999994</v>
      </c>
      <c r="R1071">
        <v>58.6</v>
      </c>
      <c r="S1071">
        <v>1067</v>
      </c>
      <c r="T1071">
        <v>29.8</v>
      </c>
      <c r="U1071">
        <v>51.35</v>
      </c>
      <c r="V1071">
        <v>0</v>
      </c>
    </row>
    <row r="1072" spans="1:22">
      <c r="A1072" t="s">
        <v>54</v>
      </c>
      <c r="B1072" t="s">
        <v>29</v>
      </c>
      <c r="C1072">
        <v>2014</v>
      </c>
      <c r="D1072" t="s">
        <v>27</v>
      </c>
      <c r="E1072" t="s">
        <v>25</v>
      </c>
      <c r="F1072">
        <v>32</v>
      </c>
      <c r="G1072">
        <v>205829</v>
      </c>
      <c r="H1072">
        <v>17898</v>
      </c>
      <c r="I1072">
        <v>223759</v>
      </c>
      <c r="J1072">
        <v>0.01</v>
      </c>
      <c r="K1072">
        <v>48</v>
      </c>
      <c r="L1072">
        <v>3.8</v>
      </c>
      <c r="M1072">
        <v>144</v>
      </c>
      <c r="N1072">
        <v>1.393</v>
      </c>
      <c r="O1072">
        <v>0.10199999999999999</v>
      </c>
      <c r="P1072">
        <v>10796</v>
      </c>
      <c r="Q1072">
        <v>73.099999999999994</v>
      </c>
      <c r="R1072">
        <v>58.6</v>
      </c>
      <c r="S1072">
        <v>1067</v>
      </c>
      <c r="T1072">
        <v>29.8</v>
      </c>
      <c r="U1072">
        <v>47.36</v>
      </c>
      <c r="V1072">
        <v>0</v>
      </c>
    </row>
    <row r="1073" spans="1:22">
      <c r="A1073" t="s">
        <v>54</v>
      </c>
      <c r="B1073" t="s">
        <v>29</v>
      </c>
      <c r="C1073">
        <v>2015</v>
      </c>
      <c r="D1073" t="s">
        <v>24</v>
      </c>
      <c r="E1073" t="s">
        <v>25</v>
      </c>
      <c r="F1073">
        <v>5</v>
      </c>
      <c r="G1073">
        <v>88113</v>
      </c>
      <c r="H1073">
        <v>58742</v>
      </c>
      <c r="I1073">
        <v>146860</v>
      </c>
      <c r="J1073">
        <v>0</v>
      </c>
      <c r="K1073">
        <v>65</v>
      </c>
      <c r="L1073">
        <v>5.0999999999999996</v>
      </c>
      <c r="M1073">
        <v>162</v>
      </c>
      <c r="N1073">
        <v>1.36</v>
      </c>
      <c r="O1073">
        <v>0.1</v>
      </c>
      <c r="P1073">
        <v>10985</v>
      </c>
      <c r="Q1073">
        <v>73.099999999999994</v>
      </c>
      <c r="R1073">
        <v>59</v>
      </c>
      <c r="S1073">
        <v>1374</v>
      </c>
      <c r="T1073">
        <v>31.8</v>
      </c>
      <c r="U1073">
        <v>0</v>
      </c>
      <c r="V1073">
        <v>0</v>
      </c>
    </row>
    <row r="1074" spans="1:22">
      <c r="A1074" t="s">
        <v>54</v>
      </c>
      <c r="B1074" t="s">
        <v>29</v>
      </c>
      <c r="C1074">
        <v>2015</v>
      </c>
      <c r="D1074" t="s">
        <v>26</v>
      </c>
      <c r="E1074" t="s">
        <v>25</v>
      </c>
      <c r="F1074">
        <v>58</v>
      </c>
      <c r="G1074">
        <v>511294</v>
      </c>
      <c r="H1074">
        <v>69722</v>
      </c>
      <c r="I1074">
        <v>581074</v>
      </c>
      <c r="J1074">
        <v>0.01</v>
      </c>
      <c r="K1074">
        <v>65</v>
      </c>
      <c r="L1074">
        <v>5.0999999999999996</v>
      </c>
      <c r="M1074">
        <v>162</v>
      </c>
      <c r="N1074">
        <v>1.36</v>
      </c>
      <c r="O1074">
        <v>0.1</v>
      </c>
      <c r="P1074">
        <v>10985</v>
      </c>
      <c r="Q1074">
        <v>73.099999999999994</v>
      </c>
      <c r="R1074">
        <v>59</v>
      </c>
      <c r="S1074">
        <v>1374</v>
      </c>
      <c r="T1074">
        <v>31.8</v>
      </c>
      <c r="U1074">
        <v>36.11</v>
      </c>
      <c r="V1074">
        <v>0</v>
      </c>
    </row>
    <row r="1075" spans="1:22">
      <c r="A1075" t="s">
        <v>54</v>
      </c>
      <c r="B1075" t="s">
        <v>29</v>
      </c>
      <c r="C1075">
        <v>2015</v>
      </c>
      <c r="D1075" t="s">
        <v>27</v>
      </c>
      <c r="E1075" t="s">
        <v>25</v>
      </c>
      <c r="F1075">
        <v>35</v>
      </c>
      <c r="G1075">
        <v>224018</v>
      </c>
      <c r="H1075">
        <v>19480</v>
      </c>
      <c r="I1075">
        <v>243533</v>
      </c>
      <c r="J1075">
        <v>0.01</v>
      </c>
      <c r="K1075">
        <v>65</v>
      </c>
      <c r="L1075">
        <v>5.0999999999999996</v>
      </c>
      <c r="M1075">
        <v>162</v>
      </c>
      <c r="N1075">
        <v>1.36</v>
      </c>
      <c r="O1075">
        <v>0.1</v>
      </c>
      <c r="P1075">
        <v>10985</v>
      </c>
      <c r="Q1075">
        <v>73.099999999999994</v>
      </c>
      <c r="R1075">
        <v>59</v>
      </c>
      <c r="S1075">
        <v>1374</v>
      </c>
      <c r="T1075">
        <v>31.8</v>
      </c>
      <c r="U1075">
        <v>39.119999999999997</v>
      </c>
      <c r="V1075">
        <v>0</v>
      </c>
    </row>
    <row r="1076" spans="1:22">
      <c r="A1076" t="s">
        <v>54</v>
      </c>
      <c r="B1076" t="s">
        <v>29</v>
      </c>
      <c r="C1076">
        <v>2016</v>
      </c>
      <c r="D1076" t="s">
        <v>24</v>
      </c>
      <c r="E1076" t="s">
        <v>25</v>
      </c>
      <c r="F1076">
        <v>10</v>
      </c>
      <c r="G1076">
        <v>85497</v>
      </c>
      <c r="H1076">
        <v>56998</v>
      </c>
      <c r="I1076">
        <v>142505</v>
      </c>
      <c r="J1076">
        <v>0.01</v>
      </c>
      <c r="K1076">
        <v>75</v>
      </c>
      <c r="L1076">
        <v>5.9</v>
      </c>
      <c r="M1076">
        <v>177</v>
      </c>
      <c r="N1076">
        <v>1.3069999999999999</v>
      </c>
      <c r="O1076">
        <v>9.5000000000000001E-2</v>
      </c>
      <c r="P1076">
        <v>10520</v>
      </c>
      <c r="Q1076">
        <v>73.7</v>
      </c>
      <c r="R1076">
        <v>59.3</v>
      </c>
      <c r="S1076">
        <v>1620</v>
      </c>
      <c r="T1076">
        <v>35.299999999999997</v>
      </c>
      <c r="U1076">
        <v>3.57</v>
      </c>
      <c r="V1076">
        <v>0</v>
      </c>
    </row>
    <row r="1077" spans="1:22">
      <c r="A1077" t="s">
        <v>54</v>
      </c>
      <c r="B1077" t="s">
        <v>29</v>
      </c>
      <c r="C1077">
        <v>2016</v>
      </c>
      <c r="D1077" t="s">
        <v>26</v>
      </c>
      <c r="E1077" t="s">
        <v>25</v>
      </c>
      <c r="F1077">
        <v>113</v>
      </c>
      <c r="G1077">
        <v>497189</v>
      </c>
      <c r="H1077">
        <v>67798</v>
      </c>
      <c r="I1077">
        <v>565100</v>
      </c>
      <c r="J1077">
        <v>0.02</v>
      </c>
      <c r="K1077">
        <v>75</v>
      </c>
      <c r="L1077">
        <v>5.9</v>
      </c>
      <c r="M1077">
        <v>177</v>
      </c>
      <c r="N1077">
        <v>1.3069999999999999</v>
      </c>
      <c r="O1077">
        <v>9.5000000000000001E-2</v>
      </c>
      <c r="P1077">
        <v>10520</v>
      </c>
      <c r="Q1077">
        <v>73.7</v>
      </c>
      <c r="R1077">
        <v>59.3</v>
      </c>
      <c r="S1077">
        <v>1620</v>
      </c>
      <c r="T1077">
        <v>35.299999999999997</v>
      </c>
      <c r="U1077">
        <v>30.37</v>
      </c>
      <c r="V1077">
        <v>0</v>
      </c>
    </row>
    <row r="1078" spans="1:22">
      <c r="A1078" t="s">
        <v>54</v>
      </c>
      <c r="B1078" t="s">
        <v>29</v>
      </c>
      <c r="C1078">
        <v>2016</v>
      </c>
      <c r="D1078" t="s">
        <v>27</v>
      </c>
      <c r="E1078" t="s">
        <v>25</v>
      </c>
      <c r="F1078">
        <v>69</v>
      </c>
      <c r="G1078">
        <v>217464</v>
      </c>
      <c r="H1078">
        <v>18910</v>
      </c>
      <c r="I1078">
        <v>236443</v>
      </c>
      <c r="J1078">
        <v>0.03</v>
      </c>
      <c r="K1078">
        <v>75</v>
      </c>
      <c r="L1078">
        <v>5.9</v>
      </c>
      <c r="M1078">
        <v>177</v>
      </c>
      <c r="N1078">
        <v>1.3069999999999999</v>
      </c>
      <c r="O1078">
        <v>9.5000000000000001E-2</v>
      </c>
      <c r="P1078">
        <v>10520</v>
      </c>
      <c r="Q1078">
        <v>73.7</v>
      </c>
      <c r="R1078">
        <v>59.3</v>
      </c>
      <c r="S1078">
        <v>1620</v>
      </c>
      <c r="T1078">
        <v>35.299999999999997</v>
      </c>
      <c r="U1078">
        <v>32</v>
      </c>
      <c r="V1078">
        <v>0</v>
      </c>
    </row>
    <row r="1079" spans="1:22">
      <c r="A1079" t="s">
        <v>54</v>
      </c>
      <c r="B1079" t="s">
        <v>29</v>
      </c>
      <c r="C1079">
        <v>2017</v>
      </c>
      <c r="D1079" t="s">
        <v>24</v>
      </c>
      <c r="E1079" t="s">
        <v>25</v>
      </c>
      <c r="F1079">
        <v>21</v>
      </c>
      <c r="G1079">
        <v>88095</v>
      </c>
      <c r="H1079">
        <v>58730</v>
      </c>
      <c r="I1079">
        <v>146846</v>
      </c>
      <c r="J1079">
        <v>0.01</v>
      </c>
      <c r="K1079">
        <v>85</v>
      </c>
      <c r="L1079">
        <v>7.1</v>
      </c>
      <c r="M1079">
        <v>202</v>
      </c>
      <c r="N1079">
        <v>1.2</v>
      </c>
      <c r="O1079">
        <v>8.8999999999999996E-2</v>
      </c>
      <c r="P1079">
        <v>9859</v>
      </c>
      <c r="Q1079">
        <v>74.8</v>
      </c>
      <c r="R1079">
        <v>58.3</v>
      </c>
      <c r="S1079">
        <v>1911</v>
      </c>
      <c r="T1079">
        <v>37</v>
      </c>
      <c r="U1079">
        <v>61.34</v>
      </c>
      <c r="V1079">
        <v>0</v>
      </c>
    </row>
    <row r="1080" spans="1:22">
      <c r="A1080" t="s">
        <v>54</v>
      </c>
      <c r="B1080" t="s">
        <v>29</v>
      </c>
      <c r="C1080">
        <v>2017</v>
      </c>
      <c r="D1080" t="s">
        <v>26</v>
      </c>
      <c r="E1080" t="s">
        <v>25</v>
      </c>
      <c r="F1080">
        <v>237</v>
      </c>
      <c r="G1080">
        <v>521165</v>
      </c>
      <c r="H1080">
        <v>71068</v>
      </c>
      <c r="I1080">
        <v>592470</v>
      </c>
      <c r="J1080">
        <v>0.04</v>
      </c>
      <c r="K1080">
        <v>85</v>
      </c>
      <c r="L1080">
        <v>7.1</v>
      </c>
      <c r="M1080">
        <v>202</v>
      </c>
      <c r="N1080">
        <v>1.2</v>
      </c>
      <c r="O1080">
        <v>8.8999999999999996E-2</v>
      </c>
      <c r="P1080">
        <v>9859</v>
      </c>
      <c r="Q1080">
        <v>74.8</v>
      </c>
      <c r="R1080">
        <v>58.3</v>
      </c>
      <c r="S1080">
        <v>1911</v>
      </c>
      <c r="T1080">
        <v>37</v>
      </c>
      <c r="U1080">
        <v>109.73</v>
      </c>
      <c r="V1080">
        <v>0</v>
      </c>
    </row>
    <row r="1081" spans="1:22">
      <c r="A1081" t="s">
        <v>54</v>
      </c>
      <c r="B1081" t="s">
        <v>29</v>
      </c>
      <c r="C1081">
        <v>2017</v>
      </c>
      <c r="D1081" t="s">
        <v>27</v>
      </c>
      <c r="E1081" t="s">
        <v>25</v>
      </c>
      <c r="F1081">
        <v>142</v>
      </c>
      <c r="G1081">
        <v>224487</v>
      </c>
      <c r="H1081">
        <v>19521</v>
      </c>
      <c r="I1081">
        <v>244150</v>
      </c>
      <c r="J1081">
        <v>0.06</v>
      </c>
      <c r="K1081">
        <v>85</v>
      </c>
      <c r="L1081">
        <v>7.1</v>
      </c>
      <c r="M1081">
        <v>202</v>
      </c>
      <c r="N1081">
        <v>1.2</v>
      </c>
      <c r="O1081">
        <v>8.8999999999999996E-2</v>
      </c>
      <c r="P1081">
        <v>9859</v>
      </c>
      <c r="Q1081">
        <v>74.8</v>
      </c>
      <c r="R1081">
        <v>58.3</v>
      </c>
      <c r="S1081">
        <v>1911</v>
      </c>
      <c r="T1081">
        <v>37</v>
      </c>
      <c r="U1081">
        <v>64.33</v>
      </c>
      <c r="V1081">
        <v>0</v>
      </c>
    </row>
    <row r="1082" spans="1:22">
      <c r="A1082" t="s">
        <v>54</v>
      </c>
      <c r="B1082" t="s">
        <v>29</v>
      </c>
      <c r="C1082">
        <v>2018</v>
      </c>
      <c r="D1082" t="s">
        <v>24</v>
      </c>
      <c r="E1082" t="s">
        <v>25</v>
      </c>
      <c r="F1082">
        <v>26</v>
      </c>
      <c r="G1082">
        <v>62439</v>
      </c>
      <c r="H1082">
        <v>41626</v>
      </c>
      <c r="I1082">
        <v>104091</v>
      </c>
      <c r="J1082">
        <v>0.02</v>
      </c>
      <c r="K1082">
        <v>102</v>
      </c>
      <c r="L1082">
        <v>9.5</v>
      </c>
      <c r="M1082">
        <v>238</v>
      </c>
      <c r="N1082">
        <v>1.097</v>
      </c>
      <c r="O1082">
        <v>8.2000000000000003E-2</v>
      </c>
      <c r="P1082">
        <v>9430</v>
      </c>
      <c r="Q1082">
        <v>75.3</v>
      </c>
      <c r="R1082">
        <v>58.3</v>
      </c>
      <c r="S1082">
        <v>2189</v>
      </c>
      <c r="T1082">
        <v>40.299999999999997</v>
      </c>
      <c r="U1082">
        <v>73.25</v>
      </c>
      <c r="V1082">
        <v>0</v>
      </c>
    </row>
    <row r="1083" spans="1:22">
      <c r="A1083" t="s">
        <v>54</v>
      </c>
      <c r="B1083" t="s">
        <v>29</v>
      </c>
      <c r="C1083">
        <v>2018</v>
      </c>
      <c r="D1083" t="s">
        <v>26</v>
      </c>
      <c r="E1083" t="s">
        <v>25</v>
      </c>
      <c r="F1083">
        <v>299</v>
      </c>
      <c r="G1083">
        <v>375306</v>
      </c>
      <c r="H1083">
        <v>51178</v>
      </c>
      <c r="I1083">
        <v>426783</v>
      </c>
      <c r="J1083">
        <v>7.0000000000000007E-2</v>
      </c>
      <c r="K1083">
        <v>102</v>
      </c>
      <c r="L1083">
        <v>9.5</v>
      </c>
      <c r="M1083">
        <v>238</v>
      </c>
      <c r="N1083">
        <v>1.097</v>
      </c>
      <c r="O1083">
        <v>8.2000000000000003E-2</v>
      </c>
      <c r="P1083">
        <v>9430</v>
      </c>
      <c r="Q1083">
        <v>75.3</v>
      </c>
      <c r="R1083">
        <v>58.3</v>
      </c>
      <c r="S1083">
        <v>2189</v>
      </c>
      <c r="T1083">
        <v>40.299999999999997</v>
      </c>
      <c r="U1083">
        <v>26.16</v>
      </c>
      <c r="V1083">
        <v>0</v>
      </c>
    </row>
    <row r="1084" spans="1:22">
      <c r="A1084" t="s">
        <v>54</v>
      </c>
      <c r="B1084" t="s">
        <v>29</v>
      </c>
      <c r="C1084">
        <v>2018</v>
      </c>
      <c r="D1084" t="s">
        <v>27</v>
      </c>
      <c r="E1084" t="s">
        <v>25</v>
      </c>
      <c r="F1084">
        <v>179</v>
      </c>
      <c r="G1084">
        <v>161831</v>
      </c>
      <c r="H1084">
        <v>14072</v>
      </c>
      <c r="I1084">
        <v>176082</v>
      </c>
      <c r="J1084">
        <v>0.1</v>
      </c>
      <c r="K1084">
        <v>102</v>
      </c>
      <c r="L1084">
        <v>9.5</v>
      </c>
      <c r="M1084">
        <v>238</v>
      </c>
      <c r="N1084">
        <v>1.097</v>
      </c>
      <c r="O1084">
        <v>8.2000000000000003E-2</v>
      </c>
      <c r="P1084">
        <v>9430</v>
      </c>
      <c r="Q1084">
        <v>75.3</v>
      </c>
      <c r="R1084">
        <v>58.3</v>
      </c>
      <c r="S1084">
        <v>2189</v>
      </c>
      <c r="T1084">
        <v>40.299999999999997</v>
      </c>
      <c r="U1084">
        <v>26.06</v>
      </c>
      <c r="V1084">
        <v>0</v>
      </c>
    </row>
    <row r="1085" spans="1:22">
      <c r="A1085" t="s">
        <v>54</v>
      </c>
      <c r="B1085" t="s">
        <v>29</v>
      </c>
      <c r="C1085">
        <v>2019</v>
      </c>
      <c r="D1085" t="s">
        <v>24</v>
      </c>
      <c r="E1085" t="s">
        <v>25</v>
      </c>
      <c r="F1085">
        <v>45</v>
      </c>
      <c r="G1085">
        <v>43151</v>
      </c>
      <c r="H1085">
        <v>28767</v>
      </c>
      <c r="I1085">
        <v>71963</v>
      </c>
      <c r="J1085">
        <v>0.06</v>
      </c>
      <c r="K1085">
        <v>298</v>
      </c>
      <c r="L1085">
        <v>9.6999999999999993</v>
      </c>
      <c r="M1085">
        <v>279</v>
      </c>
      <c r="N1085">
        <v>1.0329999999999999</v>
      </c>
      <c r="O1085">
        <v>7.4999999999999997E-2</v>
      </c>
      <c r="P1085">
        <v>9049</v>
      </c>
      <c r="Q1085">
        <v>75.400000000000006</v>
      </c>
      <c r="R1085">
        <v>55.6</v>
      </c>
      <c r="S1085">
        <v>2425</v>
      </c>
      <c r="T1085">
        <v>42.7</v>
      </c>
      <c r="U1085">
        <v>65.099999999999994</v>
      </c>
      <c r="V1085">
        <v>0</v>
      </c>
    </row>
    <row r="1086" spans="1:22">
      <c r="A1086" t="s">
        <v>54</v>
      </c>
      <c r="B1086" t="s">
        <v>29</v>
      </c>
      <c r="C1086">
        <v>2019</v>
      </c>
      <c r="D1086" t="s">
        <v>26</v>
      </c>
      <c r="E1086" t="s">
        <v>25</v>
      </c>
      <c r="F1086">
        <v>512</v>
      </c>
      <c r="G1086">
        <v>249742</v>
      </c>
      <c r="H1086">
        <v>34056</v>
      </c>
      <c r="I1086">
        <v>284310</v>
      </c>
      <c r="J1086">
        <v>0.18</v>
      </c>
      <c r="K1086">
        <v>298</v>
      </c>
      <c r="L1086">
        <v>9.6999999999999993</v>
      </c>
      <c r="M1086">
        <v>279</v>
      </c>
      <c r="N1086">
        <v>1.0329999999999999</v>
      </c>
      <c r="O1086">
        <v>7.4999999999999997E-2</v>
      </c>
      <c r="P1086">
        <v>9049</v>
      </c>
      <c r="Q1086">
        <v>75.400000000000006</v>
      </c>
      <c r="R1086">
        <v>55.6</v>
      </c>
      <c r="S1086">
        <v>2425</v>
      </c>
      <c r="T1086">
        <v>42.7</v>
      </c>
      <c r="U1086">
        <v>71.239999999999995</v>
      </c>
      <c r="V1086">
        <v>0</v>
      </c>
    </row>
    <row r="1087" spans="1:22">
      <c r="A1087" t="s">
        <v>54</v>
      </c>
      <c r="B1087" t="s">
        <v>29</v>
      </c>
      <c r="C1087">
        <v>2019</v>
      </c>
      <c r="D1087" t="s">
        <v>27</v>
      </c>
      <c r="E1087" t="s">
        <v>25</v>
      </c>
      <c r="F1087">
        <v>310</v>
      </c>
      <c r="G1087">
        <v>108835</v>
      </c>
      <c r="H1087">
        <v>9464</v>
      </c>
      <c r="I1087">
        <v>118609</v>
      </c>
      <c r="J1087">
        <v>0.26</v>
      </c>
      <c r="K1087">
        <v>298</v>
      </c>
      <c r="L1087">
        <v>9.6999999999999993</v>
      </c>
      <c r="M1087">
        <v>279</v>
      </c>
      <c r="N1087">
        <v>1.0329999999999999</v>
      </c>
      <c r="O1087">
        <v>7.4999999999999997E-2</v>
      </c>
      <c r="P1087">
        <v>9049</v>
      </c>
      <c r="Q1087">
        <v>75.400000000000006</v>
      </c>
      <c r="R1087">
        <v>55.6</v>
      </c>
      <c r="S1087">
        <v>2425</v>
      </c>
      <c r="T1087">
        <v>42.7</v>
      </c>
      <c r="U1087">
        <v>73.180000000000007</v>
      </c>
      <c r="V1087">
        <v>0</v>
      </c>
    </row>
    <row r="1088" spans="1:22">
      <c r="A1088" t="s">
        <v>54</v>
      </c>
      <c r="B1088" t="s">
        <v>29</v>
      </c>
      <c r="C1088">
        <v>2020</v>
      </c>
      <c r="D1088" t="s">
        <v>24</v>
      </c>
      <c r="E1088" t="s">
        <v>25</v>
      </c>
      <c r="F1088">
        <v>108</v>
      </c>
      <c r="G1088">
        <v>68430</v>
      </c>
      <c r="H1088">
        <v>45620</v>
      </c>
      <c r="I1088">
        <v>114158</v>
      </c>
      <c r="J1088">
        <v>0.09</v>
      </c>
      <c r="K1088">
        <v>477</v>
      </c>
      <c r="L1088">
        <v>13.7</v>
      </c>
      <c r="M1088">
        <v>308</v>
      </c>
      <c r="N1088">
        <v>1.0169999999999999</v>
      </c>
      <c r="O1088">
        <v>7.3999999999999996E-2</v>
      </c>
      <c r="P1088">
        <v>9518</v>
      </c>
      <c r="Q1088">
        <v>76.5</v>
      </c>
      <c r="R1088">
        <v>54.1</v>
      </c>
      <c r="S1088">
        <v>2697</v>
      </c>
      <c r="T1088">
        <v>46</v>
      </c>
      <c r="U1088">
        <v>72.61</v>
      </c>
      <c r="V1088">
        <v>0</v>
      </c>
    </row>
    <row r="1089" spans="1:22">
      <c r="A1089" t="s">
        <v>54</v>
      </c>
      <c r="B1089" t="s">
        <v>29</v>
      </c>
      <c r="C1089">
        <v>2020</v>
      </c>
      <c r="D1089" t="s">
        <v>26</v>
      </c>
      <c r="E1089" t="s">
        <v>25</v>
      </c>
      <c r="F1089">
        <v>1213</v>
      </c>
      <c r="G1089">
        <v>394128</v>
      </c>
      <c r="H1089">
        <v>53745</v>
      </c>
      <c r="I1089">
        <v>449086</v>
      </c>
      <c r="J1089">
        <v>0.27</v>
      </c>
      <c r="K1089">
        <v>477</v>
      </c>
      <c r="L1089">
        <v>13.7</v>
      </c>
      <c r="M1089">
        <v>308</v>
      </c>
      <c r="N1089">
        <v>1.0169999999999999</v>
      </c>
      <c r="O1089">
        <v>7.3999999999999996E-2</v>
      </c>
      <c r="P1089">
        <v>9518</v>
      </c>
      <c r="Q1089">
        <v>76.5</v>
      </c>
      <c r="R1089">
        <v>54.1</v>
      </c>
      <c r="S1089">
        <v>2697</v>
      </c>
      <c r="T1089">
        <v>46</v>
      </c>
      <c r="U1089">
        <v>136.91</v>
      </c>
      <c r="V1089">
        <v>0</v>
      </c>
    </row>
    <row r="1090" spans="1:22">
      <c r="A1090" t="s">
        <v>54</v>
      </c>
      <c r="B1090" t="s">
        <v>29</v>
      </c>
      <c r="C1090">
        <v>2020</v>
      </c>
      <c r="D1090" t="s">
        <v>27</v>
      </c>
      <c r="E1090" t="s">
        <v>25</v>
      </c>
      <c r="F1090">
        <v>735</v>
      </c>
      <c r="G1090">
        <v>171968</v>
      </c>
      <c r="H1090">
        <v>14954</v>
      </c>
      <c r="I1090">
        <v>187657</v>
      </c>
      <c r="J1090">
        <v>0.39</v>
      </c>
      <c r="K1090">
        <v>477</v>
      </c>
      <c r="L1090">
        <v>13.7</v>
      </c>
      <c r="M1090">
        <v>308</v>
      </c>
      <c r="N1090">
        <v>1.0169999999999999</v>
      </c>
      <c r="O1090">
        <v>7.3999999999999996E-2</v>
      </c>
      <c r="P1090">
        <v>9518</v>
      </c>
      <c r="Q1090">
        <v>76.5</v>
      </c>
      <c r="R1090">
        <v>54.1</v>
      </c>
      <c r="S1090">
        <v>2697</v>
      </c>
      <c r="T1090">
        <v>46</v>
      </c>
      <c r="U1090">
        <v>137.1</v>
      </c>
      <c r="V1090">
        <v>0</v>
      </c>
    </row>
    <row r="1091" spans="1:22">
      <c r="A1091" t="s">
        <v>54</v>
      </c>
      <c r="B1091" t="s">
        <v>29</v>
      </c>
      <c r="C1091">
        <v>2021</v>
      </c>
      <c r="D1091" t="s">
        <v>24</v>
      </c>
      <c r="E1091" t="s">
        <v>25</v>
      </c>
      <c r="F1091">
        <v>260</v>
      </c>
      <c r="G1091">
        <v>68510</v>
      </c>
      <c r="H1091">
        <v>45674</v>
      </c>
      <c r="I1091">
        <v>114444</v>
      </c>
      <c r="J1091">
        <v>0.23</v>
      </c>
      <c r="K1091">
        <v>952</v>
      </c>
      <c r="L1091">
        <v>21.5</v>
      </c>
      <c r="M1091">
        <v>340</v>
      </c>
      <c r="N1091">
        <v>1.0429999999999999</v>
      </c>
      <c r="O1091">
        <v>7.6999999999999999E-2</v>
      </c>
      <c r="P1091">
        <v>10026</v>
      </c>
      <c r="Q1091">
        <v>76.3</v>
      </c>
      <c r="R1091">
        <v>53.8</v>
      </c>
      <c r="S1091">
        <v>2977</v>
      </c>
      <c r="T1091">
        <v>48.6</v>
      </c>
      <c r="U1091">
        <v>140.74</v>
      </c>
      <c r="V1091">
        <v>0</v>
      </c>
    </row>
    <row r="1092" spans="1:22">
      <c r="A1092" t="s">
        <v>54</v>
      </c>
      <c r="B1092" t="s">
        <v>29</v>
      </c>
      <c r="C1092">
        <v>2021</v>
      </c>
      <c r="D1092" t="s">
        <v>26</v>
      </c>
      <c r="E1092" t="s">
        <v>25</v>
      </c>
      <c r="F1092">
        <v>3108</v>
      </c>
      <c r="G1092">
        <v>417998</v>
      </c>
      <c r="H1092">
        <v>57000</v>
      </c>
      <c r="I1092">
        <v>478106</v>
      </c>
      <c r="J1092">
        <v>0.65</v>
      </c>
      <c r="K1092">
        <v>952</v>
      </c>
      <c r="L1092">
        <v>21.5</v>
      </c>
      <c r="M1092">
        <v>340</v>
      </c>
      <c r="N1092">
        <v>1.0429999999999999</v>
      </c>
      <c r="O1092">
        <v>7.6999999999999999E-2</v>
      </c>
      <c r="P1092">
        <v>10026</v>
      </c>
      <c r="Q1092">
        <v>76.3</v>
      </c>
      <c r="R1092">
        <v>53.8</v>
      </c>
      <c r="S1092">
        <v>2977</v>
      </c>
      <c r="T1092">
        <v>48.6</v>
      </c>
      <c r="U1092">
        <v>156.22</v>
      </c>
      <c r="V1092">
        <v>0</v>
      </c>
    </row>
    <row r="1093" spans="1:22">
      <c r="A1093" t="s">
        <v>54</v>
      </c>
      <c r="B1093" t="s">
        <v>29</v>
      </c>
      <c r="C1093">
        <v>2021</v>
      </c>
      <c r="D1093" t="s">
        <v>27</v>
      </c>
      <c r="E1093" t="s">
        <v>25</v>
      </c>
      <c r="F1093">
        <v>1840</v>
      </c>
      <c r="G1093">
        <v>177944</v>
      </c>
      <c r="H1093">
        <v>15473</v>
      </c>
      <c r="I1093">
        <v>195257</v>
      </c>
      <c r="J1093">
        <v>0.94</v>
      </c>
      <c r="K1093">
        <v>952</v>
      </c>
      <c r="L1093">
        <v>21.5</v>
      </c>
      <c r="M1093">
        <v>340</v>
      </c>
      <c r="N1093">
        <v>1.0429999999999999</v>
      </c>
      <c r="O1093">
        <v>7.6999999999999999E-2</v>
      </c>
      <c r="P1093">
        <v>10026</v>
      </c>
      <c r="Q1093">
        <v>76.3</v>
      </c>
      <c r="R1093">
        <v>53.8</v>
      </c>
      <c r="S1093">
        <v>2977</v>
      </c>
      <c r="T1093">
        <v>48.6</v>
      </c>
      <c r="U1093">
        <v>150.34</v>
      </c>
      <c r="V1093">
        <v>0</v>
      </c>
    </row>
    <row r="1094" spans="1:22">
      <c r="A1094" t="s">
        <v>54</v>
      </c>
      <c r="B1094" t="s">
        <v>29</v>
      </c>
      <c r="C1094">
        <v>2022</v>
      </c>
      <c r="D1094" t="s">
        <v>24</v>
      </c>
      <c r="E1094" t="s">
        <v>25</v>
      </c>
      <c r="F1094">
        <v>452</v>
      </c>
      <c r="G1094">
        <v>70795</v>
      </c>
      <c r="H1094">
        <v>47196</v>
      </c>
      <c r="I1094">
        <v>118443</v>
      </c>
      <c r="J1094">
        <v>0.38</v>
      </c>
      <c r="K1094">
        <v>3026</v>
      </c>
      <c r="L1094">
        <v>26.3</v>
      </c>
      <c r="M1094">
        <v>374</v>
      </c>
      <c r="N1094">
        <v>1.07</v>
      </c>
      <c r="O1094">
        <v>8.3000000000000004E-2</v>
      </c>
      <c r="P1094">
        <v>10587</v>
      </c>
      <c r="Q1094">
        <v>76.7</v>
      </c>
      <c r="R1094">
        <v>55</v>
      </c>
      <c r="S1094">
        <v>3235</v>
      </c>
      <c r="T1094">
        <v>52.4</v>
      </c>
      <c r="U1094">
        <v>73.849999999999994</v>
      </c>
      <c r="V1094">
        <v>0</v>
      </c>
    </row>
    <row r="1095" spans="1:22">
      <c r="A1095" t="s">
        <v>54</v>
      </c>
      <c r="B1095" t="s">
        <v>29</v>
      </c>
      <c r="C1095">
        <v>2022</v>
      </c>
      <c r="D1095" t="s">
        <v>26</v>
      </c>
      <c r="E1095" t="s">
        <v>25</v>
      </c>
      <c r="F1095">
        <v>5149</v>
      </c>
      <c r="G1095">
        <v>411177</v>
      </c>
      <c r="H1095">
        <v>56070</v>
      </c>
      <c r="I1095">
        <v>472396</v>
      </c>
      <c r="J1095">
        <v>1.0900000000000001</v>
      </c>
      <c r="K1095">
        <v>3026</v>
      </c>
      <c r="L1095">
        <v>26.3</v>
      </c>
      <c r="M1095">
        <v>374</v>
      </c>
      <c r="N1095">
        <v>1.07</v>
      </c>
      <c r="O1095">
        <v>8.3000000000000004E-2</v>
      </c>
      <c r="P1095">
        <v>10587</v>
      </c>
      <c r="Q1095">
        <v>76.7</v>
      </c>
      <c r="R1095">
        <v>55</v>
      </c>
      <c r="S1095">
        <v>3235</v>
      </c>
      <c r="T1095">
        <v>52.4</v>
      </c>
      <c r="U1095">
        <v>65.67</v>
      </c>
      <c r="V1095">
        <v>0</v>
      </c>
    </row>
    <row r="1096" spans="1:22">
      <c r="A1096" t="s">
        <v>54</v>
      </c>
      <c r="B1096" t="s">
        <v>29</v>
      </c>
      <c r="C1096">
        <v>2022</v>
      </c>
      <c r="D1096" t="s">
        <v>27</v>
      </c>
      <c r="E1096" t="s">
        <v>25</v>
      </c>
      <c r="F1096">
        <v>3139</v>
      </c>
      <c r="G1096">
        <v>179836</v>
      </c>
      <c r="H1096">
        <v>15638</v>
      </c>
      <c r="I1096">
        <v>198613</v>
      </c>
      <c r="J1096">
        <v>1.58</v>
      </c>
      <c r="K1096">
        <v>3026</v>
      </c>
      <c r="L1096">
        <v>26.3</v>
      </c>
      <c r="M1096">
        <v>374</v>
      </c>
      <c r="N1096">
        <v>1.07</v>
      </c>
      <c r="O1096">
        <v>8.3000000000000004E-2</v>
      </c>
      <c r="P1096">
        <v>10587</v>
      </c>
      <c r="Q1096">
        <v>76.7</v>
      </c>
      <c r="R1096">
        <v>55</v>
      </c>
      <c r="S1096">
        <v>3235</v>
      </c>
      <c r="T1096">
        <v>52.4</v>
      </c>
      <c r="U1096">
        <v>70.599999999999994</v>
      </c>
      <c r="V1096">
        <v>0</v>
      </c>
    </row>
    <row r="1097" spans="1:22">
      <c r="A1097" t="s">
        <v>54</v>
      </c>
      <c r="B1097" t="s">
        <v>29</v>
      </c>
      <c r="C1097">
        <v>2023</v>
      </c>
      <c r="D1097" t="s">
        <v>24</v>
      </c>
      <c r="E1097" t="s">
        <v>25</v>
      </c>
      <c r="F1097">
        <v>4067</v>
      </c>
      <c r="G1097">
        <v>104809</v>
      </c>
      <c r="H1097">
        <v>69873</v>
      </c>
      <c r="I1097">
        <v>178749</v>
      </c>
      <c r="J1097">
        <v>2.2799999999999998</v>
      </c>
      <c r="K1097">
        <v>9970</v>
      </c>
      <c r="L1097">
        <v>31.1</v>
      </c>
      <c r="M1097">
        <v>395</v>
      </c>
      <c r="N1097">
        <v>1.083</v>
      </c>
      <c r="O1097">
        <v>8.7999999999999995E-2</v>
      </c>
      <c r="P1097">
        <v>11100</v>
      </c>
      <c r="Q1097">
        <v>77.5</v>
      </c>
      <c r="R1097">
        <v>55.5</v>
      </c>
      <c r="S1097">
        <v>3517</v>
      </c>
      <c r="T1097">
        <v>55.1</v>
      </c>
      <c r="U1097">
        <v>300</v>
      </c>
      <c r="V1097">
        <v>0</v>
      </c>
    </row>
    <row r="1098" spans="1:22">
      <c r="A1098" t="s">
        <v>54</v>
      </c>
      <c r="B1098" t="s">
        <v>29</v>
      </c>
      <c r="C1098">
        <v>2023</v>
      </c>
      <c r="D1098" t="s">
        <v>26</v>
      </c>
      <c r="E1098" t="s">
        <v>25</v>
      </c>
      <c r="F1098">
        <v>46300</v>
      </c>
      <c r="G1098">
        <v>586080</v>
      </c>
      <c r="H1098">
        <v>79920</v>
      </c>
      <c r="I1098">
        <v>712300</v>
      </c>
      <c r="J1098">
        <v>6.5</v>
      </c>
      <c r="K1098">
        <v>9970</v>
      </c>
      <c r="L1098">
        <v>31.1</v>
      </c>
      <c r="M1098">
        <v>395</v>
      </c>
      <c r="N1098">
        <v>1.083</v>
      </c>
      <c r="O1098">
        <v>8.7999999999999995E-2</v>
      </c>
      <c r="P1098">
        <v>11100</v>
      </c>
      <c r="Q1098">
        <v>77.5</v>
      </c>
      <c r="R1098">
        <v>55.5</v>
      </c>
      <c r="S1098">
        <v>3517</v>
      </c>
      <c r="T1098">
        <v>55.1</v>
      </c>
      <c r="U1098">
        <v>300</v>
      </c>
      <c r="V1098">
        <v>0</v>
      </c>
    </row>
    <row r="1099" spans="1:22">
      <c r="A1099" t="s">
        <v>54</v>
      </c>
      <c r="B1099" t="s">
        <v>29</v>
      </c>
      <c r="C1099">
        <v>2023</v>
      </c>
      <c r="D1099" t="s">
        <v>27</v>
      </c>
      <c r="E1099" t="s">
        <v>25</v>
      </c>
      <c r="F1099">
        <v>28260</v>
      </c>
      <c r="G1099">
        <v>249855</v>
      </c>
      <c r="H1099">
        <v>21727</v>
      </c>
      <c r="I1099">
        <v>299842</v>
      </c>
      <c r="J1099">
        <v>9.42</v>
      </c>
      <c r="K1099">
        <v>9970</v>
      </c>
      <c r="L1099">
        <v>31.1</v>
      </c>
      <c r="M1099">
        <v>395</v>
      </c>
      <c r="N1099">
        <v>1.083</v>
      </c>
      <c r="O1099">
        <v>8.7999999999999995E-2</v>
      </c>
      <c r="P1099">
        <v>11100</v>
      </c>
      <c r="Q1099">
        <v>77.5</v>
      </c>
      <c r="R1099">
        <v>55.5</v>
      </c>
      <c r="S1099">
        <v>3517</v>
      </c>
      <c r="T1099">
        <v>55.1</v>
      </c>
      <c r="U1099">
        <v>300</v>
      </c>
      <c r="V1099">
        <v>0</v>
      </c>
    </row>
    <row r="1100" spans="1:22">
      <c r="A1100" t="s">
        <v>54</v>
      </c>
      <c r="B1100" t="s">
        <v>29</v>
      </c>
      <c r="C1100">
        <v>2024</v>
      </c>
      <c r="D1100" t="s">
        <v>24</v>
      </c>
      <c r="E1100" t="s">
        <v>25</v>
      </c>
      <c r="F1100">
        <v>5567</v>
      </c>
      <c r="G1100">
        <v>96900</v>
      </c>
      <c r="H1100">
        <v>64600</v>
      </c>
      <c r="I1100">
        <v>167067</v>
      </c>
      <c r="J1100">
        <v>3.33</v>
      </c>
      <c r="K1100">
        <v>18314</v>
      </c>
      <c r="L1100">
        <v>27.7</v>
      </c>
      <c r="M1100">
        <v>418</v>
      </c>
      <c r="N1100">
        <v>1.06</v>
      </c>
      <c r="O1100">
        <v>9.4E-2</v>
      </c>
      <c r="P1100">
        <v>11175</v>
      </c>
      <c r="Q1100">
        <v>77.7</v>
      </c>
      <c r="R1100">
        <v>54.4</v>
      </c>
      <c r="S1100">
        <v>3486</v>
      </c>
      <c r="T1100">
        <v>58.1</v>
      </c>
      <c r="U1100">
        <v>36.880000000000003</v>
      </c>
      <c r="V1100">
        <v>0</v>
      </c>
    </row>
    <row r="1101" spans="1:22">
      <c r="A1101" t="s">
        <v>54</v>
      </c>
      <c r="B1101" t="s">
        <v>29</v>
      </c>
      <c r="C1101">
        <v>2024</v>
      </c>
      <c r="D1101" t="s">
        <v>26</v>
      </c>
      <c r="E1101" t="s">
        <v>25</v>
      </c>
      <c r="F1101">
        <v>63742</v>
      </c>
      <c r="G1101">
        <v>533118</v>
      </c>
      <c r="H1101">
        <v>72698</v>
      </c>
      <c r="I1101">
        <v>669558</v>
      </c>
      <c r="J1101">
        <v>9.52</v>
      </c>
      <c r="K1101">
        <v>18314</v>
      </c>
      <c r="L1101">
        <v>27.7</v>
      </c>
      <c r="M1101">
        <v>418</v>
      </c>
      <c r="N1101">
        <v>1.06</v>
      </c>
      <c r="O1101">
        <v>9.4E-2</v>
      </c>
      <c r="P1101">
        <v>11175</v>
      </c>
      <c r="Q1101">
        <v>77.7</v>
      </c>
      <c r="R1101">
        <v>54.4</v>
      </c>
      <c r="S1101">
        <v>3486</v>
      </c>
      <c r="T1101">
        <v>58.1</v>
      </c>
      <c r="U1101">
        <v>37.67</v>
      </c>
      <c r="V1101">
        <v>0</v>
      </c>
    </row>
    <row r="1102" spans="1:22">
      <c r="A1102" t="s">
        <v>54</v>
      </c>
      <c r="B1102" t="s">
        <v>29</v>
      </c>
      <c r="C1102">
        <v>2024</v>
      </c>
      <c r="D1102" t="s">
        <v>27</v>
      </c>
      <c r="E1102" t="s">
        <v>25</v>
      </c>
      <c r="F1102">
        <v>38925</v>
      </c>
      <c r="G1102">
        <v>223612</v>
      </c>
      <c r="H1102">
        <v>19445</v>
      </c>
      <c r="I1102">
        <v>281982</v>
      </c>
      <c r="J1102">
        <v>13.8</v>
      </c>
      <c r="K1102">
        <v>18314</v>
      </c>
      <c r="L1102">
        <v>27.7</v>
      </c>
      <c r="M1102">
        <v>418</v>
      </c>
      <c r="N1102">
        <v>1.06</v>
      </c>
      <c r="O1102">
        <v>9.4E-2</v>
      </c>
      <c r="P1102">
        <v>11175</v>
      </c>
      <c r="Q1102">
        <v>77.7</v>
      </c>
      <c r="R1102">
        <v>54.4</v>
      </c>
      <c r="S1102">
        <v>3486</v>
      </c>
      <c r="T1102">
        <v>58.1</v>
      </c>
      <c r="U1102">
        <v>37.74</v>
      </c>
      <c r="V1102">
        <v>0</v>
      </c>
    </row>
    <row r="1103" spans="1:22">
      <c r="A1103" t="s">
        <v>54</v>
      </c>
      <c r="B1103" t="s">
        <v>29</v>
      </c>
      <c r="C1103">
        <v>2025</v>
      </c>
      <c r="D1103" t="s">
        <v>24</v>
      </c>
      <c r="E1103" t="s">
        <v>25</v>
      </c>
      <c r="F1103">
        <v>6105</v>
      </c>
      <c r="G1103">
        <v>93067</v>
      </c>
      <c r="H1103">
        <v>62044</v>
      </c>
      <c r="I1103">
        <v>161216</v>
      </c>
      <c r="J1103">
        <v>3.79</v>
      </c>
      <c r="K1103">
        <v>27835</v>
      </c>
      <c r="L1103">
        <v>36.5</v>
      </c>
      <c r="M1103">
        <v>434</v>
      </c>
      <c r="N1103">
        <v>1.02</v>
      </c>
      <c r="O1103">
        <v>0.1</v>
      </c>
      <c r="P1103">
        <v>11439</v>
      </c>
      <c r="Q1103">
        <v>77.400000000000006</v>
      </c>
      <c r="R1103">
        <v>53.9</v>
      </c>
      <c r="S1103">
        <v>3515</v>
      </c>
      <c r="T1103">
        <v>61</v>
      </c>
      <c r="U1103">
        <v>9.66</v>
      </c>
      <c r="V1103">
        <v>0</v>
      </c>
    </row>
    <row r="1104" spans="1:22">
      <c r="A1104" t="s">
        <v>54</v>
      </c>
      <c r="B1104" t="s">
        <v>29</v>
      </c>
      <c r="C1104">
        <v>2025</v>
      </c>
      <c r="D1104" t="s">
        <v>26</v>
      </c>
      <c r="E1104" t="s">
        <v>25</v>
      </c>
      <c r="F1104">
        <v>70514</v>
      </c>
      <c r="G1104">
        <v>511448</v>
      </c>
      <c r="H1104">
        <v>69743</v>
      </c>
      <c r="I1104">
        <v>651705</v>
      </c>
      <c r="J1104">
        <v>10.82</v>
      </c>
      <c r="K1104">
        <v>27835</v>
      </c>
      <c r="L1104">
        <v>36.5</v>
      </c>
      <c r="M1104">
        <v>434</v>
      </c>
      <c r="N1104">
        <v>1.02</v>
      </c>
      <c r="O1104">
        <v>0.1</v>
      </c>
      <c r="P1104">
        <v>11439</v>
      </c>
      <c r="Q1104">
        <v>77.400000000000006</v>
      </c>
      <c r="R1104">
        <v>53.9</v>
      </c>
      <c r="S1104">
        <v>3515</v>
      </c>
      <c r="T1104">
        <v>61</v>
      </c>
      <c r="U1104">
        <v>10.62</v>
      </c>
      <c r="V1104">
        <v>0</v>
      </c>
    </row>
    <row r="1105" spans="1:22">
      <c r="A1105" t="s">
        <v>54</v>
      </c>
      <c r="B1105" t="s">
        <v>29</v>
      </c>
      <c r="C1105">
        <v>2025</v>
      </c>
      <c r="D1105" t="s">
        <v>27</v>
      </c>
      <c r="E1105" t="s">
        <v>25</v>
      </c>
      <c r="F1105">
        <v>42921</v>
      </c>
      <c r="G1105">
        <v>212204</v>
      </c>
      <c r="H1105">
        <v>18452</v>
      </c>
      <c r="I1105">
        <v>273577</v>
      </c>
      <c r="J1105">
        <v>15.69</v>
      </c>
      <c r="K1105">
        <v>27835</v>
      </c>
      <c r="L1105">
        <v>36.5</v>
      </c>
      <c r="M1105">
        <v>434</v>
      </c>
      <c r="N1105">
        <v>1.02</v>
      </c>
      <c r="O1105">
        <v>0.1</v>
      </c>
      <c r="P1105">
        <v>11439</v>
      </c>
      <c r="Q1105">
        <v>77.400000000000006</v>
      </c>
      <c r="R1105">
        <v>53.9</v>
      </c>
      <c r="S1105">
        <v>3515</v>
      </c>
      <c r="T1105">
        <v>61</v>
      </c>
      <c r="U1105">
        <v>10.27</v>
      </c>
      <c r="V1105">
        <v>0</v>
      </c>
    </row>
    <row r="1106" spans="1:22">
      <c r="A1106" t="s">
        <v>55</v>
      </c>
      <c r="B1106" t="s">
        <v>29</v>
      </c>
      <c r="C1106">
        <v>2010</v>
      </c>
      <c r="D1106" t="s">
        <v>24</v>
      </c>
      <c r="E1106" t="s">
        <v>25</v>
      </c>
      <c r="F1106">
        <v>35</v>
      </c>
      <c r="G1106">
        <v>182996</v>
      </c>
      <c r="H1106">
        <v>122020</v>
      </c>
      <c r="I1106">
        <v>305051</v>
      </c>
      <c r="J1106">
        <v>0.01</v>
      </c>
      <c r="K1106">
        <v>104</v>
      </c>
      <c r="L1106">
        <v>3</v>
      </c>
      <c r="M1106">
        <v>114</v>
      </c>
      <c r="N1106">
        <v>1.43</v>
      </c>
      <c r="O1106">
        <v>0.158</v>
      </c>
      <c r="P1106">
        <v>38619</v>
      </c>
      <c r="Q1106">
        <v>81</v>
      </c>
      <c r="R1106">
        <v>118.2</v>
      </c>
      <c r="S1106">
        <v>5030</v>
      </c>
      <c r="T1106">
        <v>54.9</v>
      </c>
      <c r="U1106">
        <v>0</v>
      </c>
      <c r="V1106">
        <v>0</v>
      </c>
    </row>
    <row r="1107" spans="1:22">
      <c r="A1107" t="s">
        <v>55</v>
      </c>
      <c r="B1107" t="s">
        <v>29</v>
      </c>
      <c r="C1107">
        <v>2010</v>
      </c>
      <c r="D1107" t="s">
        <v>26</v>
      </c>
      <c r="E1107" t="s">
        <v>25</v>
      </c>
      <c r="F1107">
        <v>414</v>
      </c>
      <c r="G1107">
        <v>1066605</v>
      </c>
      <c r="H1107">
        <v>145503</v>
      </c>
      <c r="I1107">
        <v>1212522</v>
      </c>
      <c r="J1107">
        <v>0.03</v>
      </c>
      <c r="K1107">
        <v>104</v>
      </c>
      <c r="L1107">
        <v>3</v>
      </c>
      <c r="M1107">
        <v>114</v>
      </c>
      <c r="N1107">
        <v>1.43</v>
      </c>
      <c r="O1107">
        <v>0.158</v>
      </c>
      <c r="P1107">
        <v>38619</v>
      </c>
      <c r="Q1107">
        <v>81</v>
      </c>
      <c r="R1107">
        <v>118.2</v>
      </c>
      <c r="S1107">
        <v>5030</v>
      </c>
      <c r="T1107">
        <v>54.9</v>
      </c>
      <c r="U1107">
        <v>0</v>
      </c>
      <c r="V1107">
        <v>0</v>
      </c>
    </row>
    <row r="1108" spans="1:22">
      <c r="A1108" t="s">
        <v>55</v>
      </c>
      <c r="B1108" t="s">
        <v>29</v>
      </c>
      <c r="C1108">
        <v>2010</v>
      </c>
      <c r="D1108" t="s">
        <v>27</v>
      </c>
      <c r="E1108" t="s">
        <v>25</v>
      </c>
      <c r="F1108">
        <v>226</v>
      </c>
      <c r="G1108">
        <v>460859</v>
      </c>
      <c r="H1108">
        <v>40094</v>
      </c>
      <c r="I1108">
        <v>501179</v>
      </c>
      <c r="J1108">
        <v>0.05</v>
      </c>
      <c r="K1108">
        <v>104</v>
      </c>
      <c r="L1108">
        <v>3</v>
      </c>
      <c r="M1108">
        <v>114</v>
      </c>
      <c r="N1108">
        <v>1.43</v>
      </c>
      <c r="O1108">
        <v>0.158</v>
      </c>
      <c r="P1108">
        <v>38619</v>
      </c>
      <c r="Q1108">
        <v>81</v>
      </c>
      <c r="R1108">
        <v>118.2</v>
      </c>
      <c r="S1108">
        <v>5030</v>
      </c>
      <c r="T1108">
        <v>54.9</v>
      </c>
      <c r="U1108">
        <v>0</v>
      </c>
      <c r="V1108">
        <v>0</v>
      </c>
    </row>
    <row r="1109" spans="1:22">
      <c r="A1109" t="s">
        <v>55</v>
      </c>
      <c r="B1109" t="s">
        <v>29</v>
      </c>
      <c r="C1109">
        <v>2011</v>
      </c>
      <c r="D1109" t="s">
        <v>24</v>
      </c>
      <c r="E1109" t="s">
        <v>25</v>
      </c>
      <c r="F1109">
        <v>76</v>
      </c>
      <c r="G1109">
        <v>185246</v>
      </c>
      <c r="H1109">
        <v>123497</v>
      </c>
      <c r="I1109">
        <v>308819</v>
      </c>
      <c r="J1109">
        <v>0.02</v>
      </c>
      <c r="K1109">
        <v>605</v>
      </c>
      <c r="L1109">
        <v>4.4000000000000004</v>
      </c>
      <c r="M1109">
        <v>120</v>
      </c>
      <c r="N1109">
        <v>1.4</v>
      </c>
      <c r="O1109">
        <v>0.16800000000000001</v>
      </c>
      <c r="P1109">
        <v>40135</v>
      </c>
      <c r="Q1109">
        <v>81.599999999999994</v>
      </c>
      <c r="R1109">
        <v>121.8</v>
      </c>
      <c r="S1109">
        <v>5006</v>
      </c>
      <c r="T1109">
        <v>56.9</v>
      </c>
      <c r="U1109">
        <v>117.14</v>
      </c>
      <c r="V1109">
        <v>0</v>
      </c>
    </row>
    <row r="1110" spans="1:22">
      <c r="A1110" t="s">
        <v>55</v>
      </c>
      <c r="B1110" t="s">
        <v>29</v>
      </c>
      <c r="C1110">
        <v>2011</v>
      </c>
      <c r="D1110" t="s">
        <v>26</v>
      </c>
      <c r="E1110" t="s">
        <v>25</v>
      </c>
      <c r="F1110">
        <v>872</v>
      </c>
      <c r="G1110">
        <v>1095633</v>
      </c>
      <c r="H1110">
        <v>149404</v>
      </c>
      <c r="I1110">
        <v>1245909</v>
      </c>
      <c r="J1110">
        <v>7.0000000000000007E-2</v>
      </c>
      <c r="K1110">
        <v>605</v>
      </c>
      <c r="L1110">
        <v>4.4000000000000004</v>
      </c>
      <c r="M1110">
        <v>120</v>
      </c>
      <c r="N1110">
        <v>1.4</v>
      </c>
      <c r="O1110">
        <v>0.16800000000000001</v>
      </c>
      <c r="P1110">
        <v>40135</v>
      </c>
      <c r="Q1110">
        <v>81.599999999999994</v>
      </c>
      <c r="R1110">
        <v>121.8</v>
      </c>
      <c r="S1110">
        <v>5006</v>
      </c>
      <c r="T1110">
        <v>56.9</v>
      </c>
      <c r="U1110">
        <v>110.63</v>
      </c>
      <c r="V1110">
        <v>0</v>
      </c>
    </row>
    <row r="1111" spans="1:22">
      <c r="A1111" t="s">
        <v>55</v>
      </c>
      <c r="B1111" t="s">
        <v>29</v>
      </c>
      <c r="C1111">
        <v>2011</v>
      </c>
      <c r="D1111" t="s">
        <v>27</v>
      </c>
      <c r="E1111" t="s">
        <v>25</v>
      </c>
      <c r="F1111">
        <v>520</v>
      </c>
      <c r="G1111">
        <v>470904</v>
      </c>
      <c r="H1111">
        <v>40948</v>
      </c>
      <c r="I1111">
        <v>512372</v>
      </c>
      <c r="J1111">
        <v>0.1</v>
      </c>
      <c r="K1111">
        <v>605</v>
      </c>
      <c r="L1111">
        <v>4.4000000000000004</v>
      </c>
      <c r="M1111">
        <v>120</v>
      </c>
      <c r="N1111">
        <v>1.4</v>
      </c>
      <c r="O1111">
        <v>0.16800000000000001</v>
      </c>
      <c r="P1111">
        <v>40135</v>
      </c>
      <c r="Q1111">
        <v>81.599999999999994</v>
      </c>
      <c r="R1111">
        <v>121.8</v>
      </c>
      <c r="S1111">
        <v>5006</v>
      </c>
      <c r="T1111">
        <v>56.9</v>
      </c>
      <c r="U1111">
        <v>130.09</v>
      </c>
      <c r="V1111">
        <v>0</v>
      </c>
    </row>
    <row r="1112" spans="1:22">
      <c r="A1112" t="s">
        <v>55</v>
      </c>
      <c r="B1112" t="s">
        <v>29</v>
      </c>
      <c r="C1112">
        <v>2012</v>
      </c>
      <c r="D1112" t="s">
        <v>24</v>
      </c>
      <c r="E1112" t="s">
        <v>25</v>
      </c>
      <c r="F1112">
        <v>126</v>
      </c>
      <c r="G1112">
        <v>196380</v>
      </c>
      <c r="H1112">
        <v>130920</v>
      </c>
      <c r="I1112">
        <v>327426</v>
      </c>
      <c r="J1112">
        <v>0.04</v>
      </c>
      <c r="K1112">
        <v>1046</v>
      </c>
      <c r="L1112">
        <v>5.3</v>
      </c>
      <c r="M1112">
        <v>140</v>
      </c>
      <c r="N1112">
        <v>1.39</v>
      </c>
      <c r="O1112">
        <v>0.17599999999999999</v>
      </c>
      <c r="P1112">
        <v>41128</v>
      </c>
      <c r="Q1112">
        <v>81.8</v>
      </c>
      <c r="R1112">
        <v>124.1</v>
      </c>
      <c r="S1112">
        <v>5017</v>
      </c>
      <c r="T1112">
        <v>59.6</v>
      </c>
      <c r="U1112">
        <v>89.74</v>
      </c>
      <c r="V1112">
        <v>0</v>
      </c>
    </row>
    <row r="1113" spans="1:22">
      <c r="A1113" t="s">
        <v>55</v>
      </c>
      <c r="B1113" t="s">
        <v>29</v>
      </c>
      <c r="C1113">
        <v>2012</v>
      </c>
      <c r="D1113" t="s">
        <v>26</v>
      </c>
      <c r="E1113" t="s">
        <v>25</v>
      </c>
      <c r="F1113">
        <v>1441</v>
      </c>
      <c r="G1113">
        <v>1151581</v>
      </c>
      <c r="H1113">
        <v>157034</v>
      </c>
      <c r="I1113">
        <v>1310056</v>
      </c>
      <c r="J1113">
        <v>0.11</v>
      </c>
      <c r="K1113">
        <v>1046</v>
      </c>
      <c r="L1113">
        <v>5.3</v>
      </c>
      <c r="M1113">
        <v>140</v>
      </c>
      <c r="N1113">
        <v>1.39</v>
      </c>
      <c r="O1113">
        <v>0.17599999999999999</v>
      </c>
      <c r="P1113">
        <v>41128</v>
      </c>
      <c r="Q1113">
        <v>81.8</v>
      </c>
      <c r="R1113">
        <v>124.1</v>
      </c>
      <c r="S1113">
        <v>5017</v>
      </c>
      <c r="T1113">
        <v>59.6</v>
      </c>
      <c r="U1113">
        <v>65.25</v>
      </c>
      <c r="V1113">
        <v>0</v>
      </c>
    </row>
    <row r="1114" spans="1:22">
      <c r="A1114" t="s">
        <v>55</v>
      </c>
      <c r="B1114" t="s">
        <v>29</v>
      </c>
      <c r="C1114">
        <v>2012</v>
      </c>
      <c r="D1114" t="s">
        <v>27</v>
      </c>
      <c r="E1114" t="s">
        <v>25</v>
      </c>
      <c r="F1114">
        <v>889</v>
      </c>
      <c r="G1114">
        <v>511954</v>
      </c>
      <c r="H1114">
        <v>44518</v>
      </c>
      <c r="I1114">
        <v>557361</v>
      </c>
      <c r="J1114">
        <v>0.16</v>
      </c>
      <c r="K1114">
        <v>1046</v>
      </c>
      <c r="L1114">
        <v>5.3</v>
      </c>
      <c r="M1114">
        <v>140</v>
      </c>
      <c r="N1114">
        <v>1.39</v>
      </c>
      <c r="O1114">
        <v>0.17599999999999999</v>
      </c>
      <c r="P1114">
        <v>41128</v>
      </c>
      <c r="Q1114">
        <v>81.8</v>
      </c>
      <c r="R1114">
        <v>124.1</v>
      </c>
      <c r="S1114">
        <v>5017</v>
      </c>
      <c r="T1114">
        <v>59.6</v>
      </c>
      <c r="U1114">
        <v>70.959999999999994</v>
      </c>
      <c r="V1114">
        <v>0</v>
      </c>
    </row>
    <row r="1115" spans="1:22">
      <c r="A1115" t="s">
        <v>55</v>
      </c>
      <c r="B1115" t="s">
        <v>29</v>
      </c>
      <c r="C1115">
        <v>2013</v>
      </c>
      <c r="D1115" t="s">
        <v>24</v>
      </c>
      <c r="E1115" t="s">
        <v>25</v>
      </c>
      <c r="F1115">
        <v>417</v>
      </c>
      <c r="G1115">
        <v>198389</v>
      </c>
      <c r="H1115">
        <v>132259</v>
      </c>
      <c r="I1115">
        <v>331065</v>
      </c>
      <c r="J1115">
        <v>0.13</v>
      </c>
      <c r="K1115">
        <v>1441</v>
      </c>
      <c r="L1115">
        <v>7.3</v>
      </c>
      <c r="M1115">
        <v>146</v>
      </c>
      <c r="N1115">
        <v>1.38</v>
      </c>
      <c r="O1115">
        <v>0.187</v>
      </c>
      <c r="P1115">
        <v>42339</v>
      </c>
      <c r="Q1115">
        <v>82.1</v>
      </c>
      <c r="R1115">
        <v>122.9</v>
      </c>
      <c r="S1115">
        <v>5083</v>
      </c>
      <c r="T1115">
        <v>61.2</v>
      </c>
      <c r="U1115">
        <v>230.95</v>
      </c>
      <c r="V1115">
        <v>0</v>
      </c>
    </row>
    <row r="1116" spans="1:22">
      <c r="A1116" t="s">
        <v>55</v>
      </c>
      <c r="B1116" t="s">
        <v>29</v>
      </c>
      <c r="C1116">
        <v>2013</v>
      </c>
      <c r="D1116" t="s">
        <v>26</v>
      </c>
      <c r="E1116" t="s">
        <v>25</v>
      </c>
      <c r="F1116">
        <v>4898</v>
      </c>
      <c r="G1116">
        <v>1192990</v>
      </c>
      <c r="H1116">
        <v>162680</v>
      </c>
      <c r="I1116">
        <v>1360568</v>
      </c>
      <c r="J1116">
        <v>0.36</v>
      </c>
      <c r="K1116">
        <v>1441</v>
      </c>
      <c r="L1116">
        <v>7.3</v>
      </c>
      <c r="M1116">
        <v>146</v>
      </c>
      <c r="N1116">
        <v>1.38</v>
      </c>
      <c r="O1116">
        <v>0.187</v>
      </c>
      <c r="P1116">
        <v>42339</v>
      </c>
      <c r="Q1116">
        <v>82.1</v>
      </c>
      <c r="R1116">
        <v>122.9</v>
      </c>
      <c r="S1116">
        <v>5083</v>
      </c>
      <c r="T1116">
        <v>61.2</v>
      </c>
      <c r="U1116">
        <v>239.9</v>
      </c>
      <c r="V1116">
        <v>0</v>
      </c>
    </row>
    <row r="1117" spans="1:22">
      <c r="A1117" t="s">
        <v>55</v>
      </c>
      <c r="B1117" t="s">
        <v>29</v>
      </c>
      <c r="C1117">
        <v>2013</v>
      </c>
      <c r="D1117" t="s">
        <v>27</v>
      </c>
      <c r="E1117" t="s">
        <v>25</v>
      </c>
      <c r="F1117">
        <v>2890</v>
      </c>
      <c r="G1117">
        <v>506744</v>
      </c>
      <c r="H1117">
        <v>44065</v>
      </c>
      <c r="I1117">
        <v>553699</v>
      </c>
      <c r="J1117">
        <v>0.52</v>
      </c>
      <c r="K1117">
        <v>1441</v>
      </c>
      <c r="L1117">
        <v>7.3</v>
      </c>
      <c r="M1117">
        <v>146</v>
      </c>
      <c r="N1117">
        <v>1.38</v>
      </c>
      <c r="O1117">
        <v>0.187</v>
      </c>
      <c r="P1117">
        <v>42339</v>
      </c>
      <c r="Q1117">
        <v>82.1</v>
      </c>
      <c r="R1117">
        <v>122.9</v>
      </c>
      <c r="S1117">
        <v>5083</v>
      </c>
      <c r="T1117">
        <v>61.2</v>
      </c>
      <c r="U1117">
        <v>225.08</v>
      </c>
      <c r="V1117">
        <v>0</v>
      </c>
    </row>
    <row r="1118" spans="1:22">
      <c r="A1118" t="s">
        <v>55</v>
      </c>
      <c r="B1118" t="s">
        <v>29</v>
      </c>
      <c r="C1118">
        <v>2014</v>
      </c>
      <c r="D1118" t="s">
        <v>24</v>
      </c>
      <c r="E1118" t="s">
        <v>25</v>
      </c>
      <c r="F1118">
        <v>710</v>
      </c>
      <c r="G1118">
        <v>229062</v>
      </c>
      <c r="H1118">
        <v>152708</v>
      </c>
      <c r="I1118">
        <v>382480</v>
      </c>
      <c r="J1118">
        <v>0.19</v>
      </c>
      <c r="K1118">
        <v>3169</v>
      </c>
      <c r="L1118">
        <v>8.6</v>
      </c>
      <c r="M1118">
        <v>149</v>
      </c>
      <c r="N1118">
        <v>1.367</v>
      </c>
      <c r="O1118">
        <v>0.20200000000000001</v>
      </c>
      <c r="P1118">
        <v>43303</v>
      </c>
      <c r="Q1118">
        <v>82.2</v>
      </c>
      <c r="R1118">
        <v>123.7</v>
      </c>
      <c r="S1118">
        <v>4930</v>
      </c>
      <c r="T1118">
        <v>61.8</v>
      </c>
      <c r="U1118">
        <v>70.260000000000005</v>
      </c>
      <c r="V1118">
        <v>0</v>
      </c>
    </row>
    <row r="1119" spans="1:22">
      <c r="A1119" t="s">
        <v>55</v>
      </c>
      <c r="B1119" t="s">
        <v>29</v>
      </c>
      <c r="C1119">
        <v>2014</v>
      </c>
      <c r="D1119" t="s">
        <v>26</v>
      </c>
      <c r="E1119" t="s">
        <v>25</v>
      </c>
      <c r="F1119">
        <v>8006</v>
      </c>
      <c r="G1119">
        <v>1322276</v>
      </c>
      <c r="H1119">
        <v>180310</v>
      </c>
      <c r="I1119">
        <v>1510592</v>
      </c>
      <c r="J1119">
        <v>0.53</v>
      </c>
      <c r="K1119">
        <v>3169</v>
      </c>
      <c r="L1119">
        <v>8.6</v>
      </c>
      <c r="M1119">
        <v>149</v>
      </c>
      <c r="N1119">
        <v>1.367</v>
      </c>
      <c r="O1119">
        <v>0.20200000000000001</v>
      </c>
      <c r="P1119">
        <v>43303</v>
      </c>
      <c r="Q1119">
        <v>82.2</v>
      </c>
      <c r="R1119">
        <v>123.7</v>
      </c>
      <c r="S1119">
        <v>4930</v>
      </c>
      <c r="T1119">
        <v>61.8</v>
      </c>
      <c r="U1119">
        <v>63.45</v>
      </c>
      <c r="V1119">
        <v>0</v>
      </c>
    </row>
    <row r="1120" spans="1:22">
      <c r="A1120" t="s">
        <v>55</v>
      </c>
      <c r="B1120" t="s">
        <v>29</v>
      </c>
      <c r="C1120">
        <v>2014</v>
      </c>
      <c r="D1120" t="s">
        <v>27</v>
      </c>
      <c r="E1120" t="s">
        <v>25</v>
      </c>
      <c r="F1120">
        <v>4750</v>
      </c>
      <c r="G1120">
        <v>564315</v>
      </c>
      <c r="H1120">
        <v>49071</v>
      </c>
      <c r="I1120">
        <v>618136</v>
      </c>
      <c r="J1120">
        <v>0.77</v>
      </c>
      <c r="K1120">
        <v>3169</v>
      </c>
      <c r="L1120">
        <v>8.6</v>
      </c>
      <c r="M1120">
        <v>149</v>
      </c>
      <c r="N1120">
        <v>1.367</v>
      </c>
      <c r="O1120">
        <v>0.20200000000000001</v>
      </c>
      <c r="P1120">
        <v>43303</v>
      </c>
      <c r="Q1120">
        <v>82.2</v>
      </c>
      <c r="R1120">
        <v>123.7</v>
      </c>
      <c r="S1120">
        <v>4930</v>
      </c>
      <c r="T1120">
        <v>61.8</v>
      </c>
      <c r="U1120">
        <v>64.36</v>
      </c>
      <c r="V1120">
        <v>0</v>
      </c>
    </row>
    <row r="1121" spans="1:22">
      <c r="A1121" t="s">
        <v>55</v>
      </c>
      <c r="B1121" t="s">
        <v>29</v>
      </c>
      <c r="C1121">
        <v>2015</v>
      </c>
      <c r="D1121" t="s">
        <v>24</v>
      </c>
      <c r="E1121" t="s">
        <v>25</v>
      </c>
      <c r="F1121">
        <v>1279</v>
      </c>
      <c r="G1121">
        <v>237609</v>
      </c>
      <c r="H1121">
        <v>158406</v>
      </c>
      <c r="I1121">
        <v>397294</v>
      </c>
      <c r="J1121">
        <v>0.32</v>
      </c>
      <c r="K1121">
        <v>5211</v>
      </c>
      <c r="L1121">
        <v>9.5</v>
      </c>
      <c r="M1121">
        <v>165</v>
      </c>
      <c r="N1121">
        <v>1.373</v>
      </c>
      <c r="O1121">
        <v>0.21299999999999999</v>
      </c>
      <c r="P1121">
        <v>44387</v>
      </c>
      <c r="Q1121">
        <v>82.4</v>
      </c>
      <c r="R1121">
        <v>123.3</v>
      </c>
      <c r="S1121">
        <v>4971</v>
      </c>
      <c r="T1121">
        <v>64.5</v>
      </c>
      <c r="U1121">
        <v>80.14</v>
      </c>
      <c r="V1121">
        <v>0</v>
      </c>
    </row>
    <row r="1122" spans="1:22">
      <c r="A1122" t="s">
        <v>55</v>
      </c>
      <c r="B1122" t="s">
        <v>29</v>
      </c>
      <c r="C1122">
        <v>2015</v>
      </c>
      <c r="D1122" t="s">
        <v>26</v>
      </c>
      <c r="E1122" t="s">
        <v>25</v>
      </c>
      <c r="F1122">
        <v>14359</v>
      </c>
      <c r="G1122">
        <v>1360865</v>
      </c>
      <c r="H1122">
        <v>185573</v>
      </c>
      <c r="I1122">
        <v>1560797</v>
      </c>
      <c r="J1122">
        <v>0.92</v>
      </c>
      <c r="K1122">
        <v>5211</v>
      </c>
      <c r="L1122">
        <v>9.5</v>
      </c>
      <c r="M1122">
        <v>165</v>
      </c>
      <c r="N1122">
        <v>1.373</v>
      </c>
      <c r="O1122">
        <v>0.21299999999999999</v>
      </c>
      <c r="P1122">
        <v>44387</v>
      </c>
      <c r="Q1122">
        <v>82.4</v>
      </c>
      <c r="R1122">
        <v>123.3</v>
      </c>
      <c r="S1122">
        <v>4971</v>
      </c>
      <c r="T1122">
        <v>64.5</v>
      </c>
      <c r="U1122">
        <v>79.349999999999994</v>
      </c>
      <c r="V1122">
        <v>0</v>
      </c>
    </row>
    <row r="1123" spans="1:22">
      <c r="A1123" t="s">
        <v>55</v>
      </c>
      <c r="B1123" t="s">
        <v>29</v>
      </c>
      <c r="C1123">
        <v>2015</v>
      </c>
      <c r="D1123" t="s">
        <v>27</v>
      </c>
      <c r="E1123" t="s">
        <v>25</v>
      </c>
      <c r="F1123">
        <v>8793</v>
      </c>
      <c r="G1123">
        <v>598324</v>
      </c>
      <c r="H1123">
        <v>52028</v>
      </c>
      <c r="I1123">
        <v>659145</v>
      </c>
      <c r="J1123">
        <v>1.33</v>
      </c>
      <c r="K1123">
        <v>5211</v>
      </c>
      <c r="L1123">
        <v>9.5</v>
      </c>
      <c r="M1123">
        <v>165</v>
      </c>
      <c r="N1123">
        <v>1.373</v>
      </c>
      <c r="O1123">
        <v>0.21299999999999999</v>
      </c>
      <c r="P1123">
        <v>44387</v>
      </c>
      <c r="Q1123">
        <v>82.4</v>
      </c>
      <c r="R1123">
        <v>123.3</v>
      </c>
      <c r="S1123">
        <v>4971</v>
      </c>
      <c r="T1123">
        <v>64.5</v>
      </c>
      <c r="U1123">
        <v>85.12</v>
      </c>
      <c r="V1123">
        <v>0</v>
      </c>
    </row>
    <row r="1124" spans="1:22">
      <c r="A1124" t="s">
        <v>55</v>
      </c>
      <c r="B1124" t="s">
        <v>29</v>
      </c>
      <c r="C1124">
        <v>2016</v>
      </c>
      <c r="D1124" t="s">
        <v>24</v>
      </c>
      <c r="E1124" t="s">
        <v>25</v>
      </c>
      <c r="F1124">
        <v>2053</v>
      </c>
      <c r="G1124">
        <v>233407</v>
      </c>
      <c r="H1124">
        <v>155604</v>
      </c>
      <c r="I1124">
        <v>391064</v>
      </c>
      <c r="J1124">
        <v>0.52</v>
      </c>
      <c r="K1124">
        <v>8891</v>
      </c>
      <c r="L1124">
        <v>11.6</v>
      </c>
      <c r="M1124">
        <v>190</v>
      </c>
      <c r="N1124">
        <v>1.387</v>
      </c>
      <c r="O1124">
        <v>0.219</v>
      </c>
      <c r="P1124">
        <v>43543</v>
      </c>
      <c r="Q1124">
        <v>83.3</v>
      </c>
      <c r="R1124">
        <v>122.3</v>
      </c>
      <c r="S1124">
        <v>4599</v>
      </c>
      <c r="T1124">
        <v>69.599999999999994</v>
      </c>
      <c r="U1124">
        <v>60.52</v>
      </c>
      <c r="V1124">
        <v>0</v>
      </c>
    </row>
    <row r="1125" spans="1:22">
      <c r="A1125" t="s">
        <v>55</v>
      </c>
      <c r="B1125" t="s">
        <v>29</v>
      </c>
      <c r="C1125">
        <v>2016</v>
      </c>
      <c r="D1125" t="s">
        <v>26</v>
      </c>
      <c r="E1125" t="s">
        <v>25</v>
      </c>
      <c r="F1125">
        <v>23607</v>
      </c>
      <c r="G1125">
        <v>1364198</v>
      </c>
      <c r="H1125">
        <v>186027</v>
      </c>
      <c r="I1125">
        <v>1573832</v>
      </c>
      <c r="J1125">
        <v>1.5</v>
      </c>
      <c r="K1125">
        <v>8891</v>
      </c>
      <c r="L1125">
        <v>11.6</v>
      </c>
      <c r="M1125">
        <v>190</v>
      </c>
      <c r="N1125">
        <v>1.387</v>
      </c>
      <c r="O1125">
        <v>0.219</v>
      </c>
      <c r="P1125">
        <v>43543</v>
      </c>
      <c r="Q1125">
        <v>83.3</v>
      </c>
      <c r="R1125">
        <v>122.3</v>
      </c>
      <c r="S1125">
        <v>4599</v>
      </c>
      <c r="T1125">
        <v>69.599999999999994</v>
      </c>
      <c r="U1125">
        <v>64.41</v>
      </c>
      <c r="V1125">
        <v>0</v>
      </c>
    </row>
    <row r="1126" spans="1:22">
      <c r="A1126" t="s">
        <v>55</v>
      </c>
      <c r="B1126" t="s">
        <v>29</v>
      </c>
      <c r="C1126">
        <v>2016</v>
      </c>
      <c r="D1126" t="s">
        <v>27</v>
      </c>
      <c r="E1126" t="s">
        <v>25</v>
      </c>
      <c r="F1126">
        <v>14237</v>
      </c>
      <c r="G1126">
        <v>589105</v>
      </c>
      <c r="H1126">
        <v>51227</v>
      </c>
      <c r="I1126">
        <v>654569</v>
      </c>
      <c r="J1126">
        <v>2.1800000000000002</v>
      </c>
      <c r="K1126">
        <v>8891</v>
      </c>
      <c r="L1126">
        <v>11.6</v>
      </c>
      <c r="M1126">
        <v>190</v>
      </c>
      <c r="N1126">
        <v>1.387</v>
      </c>
      <c r="O1126">
        <v>0.219</v>
      </c>
      <c r="P1126">
        <v>43543</v>
      </c>
      <c r="Q1126">
        <v>83.3</v>
      </c>
      <c r="R1126">
        <v>122.3</v>
      </c>
      <c r="S1126">
        <v>4599</v>
      </c>
      <c r="T1126">
        <v>69.599999999999994</v>
      </c>
      <c r="U1126">
        <v>61.91</v>
      </c>
      <c r="V1126">
        <v>0</v>
      </c>
    </row>
    <row r="1127" spans="1:22">
      <c r="A1127" t="s">
        <v>55</v>
      </c>
      <c r="B1127" t="s">
        <v>29</v>
      </c>
      <c r="C1127">
        <v>2017</v>
      </c>
      <c r="D1127" t="s">
        <v>24</v>
      </c>
      <c r="E1127" t="s">
        <v>25</v>
      </c>
      <c r="F1127">
        <v>2599</v>
      </c>
      <c r="G1127">
        <v>229292</v>
      </c>
      <c r="H1127">
        <v>152862</v>
      </c>
      <c r="I1127">
        <v>384753</v>
      </c>
      <c r="J1127">
        <v>0.68</v>
      </c>
      <c r="K1127">
        <v>11246</v>
      </c>
      <c r="L1127">
        <v>13.5</v>
      </c>
      <c r="M1127">
        <v>223</v>
      </c>
      <c r="N1127">
        <v>1.387</v>
      </c>
      <c r="O1127">
        <v>0.222</v>
      </c>
      <c r="P1127">
        <v>43598</v>
      </c>
      <c r="Q1127">
        <v>83.2</v>
      </c>
      <c r="R1127">
        <v>121.2</v>
      </c>
      <c r="S1127">
        <v>4266</v>
      </c>
      <c r="T1127">
        <v>71.599999999999994</v>
      </c>
      <c r="U1127">
        <v>26.6</v>
      </c>
      <c r="V1127">
        <v>0</v>
      </c>
    </row>
    <row r="1128" spans="1:22">
      <c r="A1128" t="s">
        <v>55</v>
      </c>
      <c r="B1128" t="s">
        <v>29</v>
      </c>
      <c r="C1128">
        <v>2017</v>
      </c>
      <c r="D1128" t="s">
        <v>26</v>
      </c>
      <c r="E1128" t="s">
        <v>25</v>
      </c>
      <c r="F1128">
        <v>29540</v>
      </c>
      <c r="G1128">
        <v>1320914</v>
      </c>
      <c r="H1128">
        <v>180125</v>
      </c>
      <c r="I1128">
        <v>1530579</v>
      </c>
      <c r="J1128">
        <v>1.93</v>
      </c>
      <c r="K1128">
        <v>11246</v>
      </c>
      <c r="L1128">
        <v>13.5</v>
      </c>
      <c r="M1128">
        <v>223</v>
      </c>
      <c r="N1128">
        <v>1.387</v>
      </c>
      <c r="O1128">
        <v>0.222</v>
      </c>
      <c r="P1128">
        <v>43598</v>
      </c>
      <c r="Q1128">
        <v>83.2</v>
      </c>
      <c r="R1128">
        <v>121.2</v>
      </c>
      <c r="S1128">
        <v>4266</v>
      </c>
      <c r="T1128">
        <v>71.599999999999994</v>
      </c>
      <c r="U1128">
        <v>25.13</v>
      </c>
      <c r="V1128">
        <v>0</v>
      </c>
    </row>
    <row r="1129" spans="1:22">
      <c r="A1129" t="s">
        <v>55</v>
      </c>
      <c r="B1129" t="s">
        <v>29</v>
      </c>
      <c r="C1129">
        <v>2017</v>
      </c>
      <c r="D1129" t="s">
        <v>27</v>
      </c>
      <c r="E1129" t="s">
        <v>25</v>
      </c>
      <c r="F1129">
        <v>17799</v>
      </c>
      <c r="G1129">
        <v>568772</v>
      </c>
      <c r="H1129">
        <v>49458</v>
      </c>
      <c r="I1129">
        <v>636029</v>
      </c>
      <c r="J1129">
        <v>2.8</v>
      </c>
      <c r="K1129">
        <v>11246</v>
      </c>
      <c r="L1129">
        <v>13.5</v>
      </c>
      <c r="M1129">
        <v>223</v>
      </c>
      <c r="N1129">
        <v>1.387</v>
      </c>
      <c r="O1129">
        <v>0.222</v>
      </c>
      <c r="P1129">
        <v>43598</v>
      </c>
      <c r="Q1129">
        <v>83.2</v>
      </c>
      <c r="R1129">
        <v>121.2</v>
      </c>
      <c r="S1129">
        <v>4266</v>
      </c>
      <c r="T1129">
        <v>71.599999999999994</v>
      </c>
      <c r="U1129">
        <v>25.02</v>
      </c>
      <c r="V1129">
        <v>0</v>
      </c>
    </row>
    <row r="1130" spans="1:22">
      <c r="A1130" t="s">
        <v>55</v>
      </c>
      <c r="B1130" t="s">
        <v>29</v>
      </c>
      <c r="C1130">
        <v>2018</v>
      </c>
      <c r="D1130" t="s">
        <v>24</v>
      </c>
      <c r="E1130" t="s">
        <v>25</v>
      </c>
      <c r="F1130">
        <v>3231</v>
      </c>
      <c r="G1130">
        <v>220506</v>
      </c>
      <c r="H1130">
        <v>147004</v>
      </c>
      <c r="I1130">
        <v>370741</v>
      </c>
      <c r="J1130">
        <v>0.87</v>
      </c>
      <c r="K1130">
        <v>18600</v>
      </c>
      <c r="L1130">
        <v>16.399999999999999</v>
      </c>
      <c r="M1130">
        <v>265</v>
      </c>
      <c r="N1130">
        <v>1.397</v>
      </c>
      <c r="O1130">
        <v>0.22800000000000001</v>
      </c>
      <c r="P1130">
        <v>43026</v>
      </c>
      <c r="Q1130">
        <v>83.4</v>
      </c>
      <c r="R1130">
        <v>119.5</v>
      </c>
      <c r="S1130">
        <v>3826</v>
      </c>
      <c r="T1130">
        <v>73.900000000000006</v>
      </c>
      <c r="U1130">
        <v>24.32</v>
      </c>
      <c r="V1130">
        <v>0</v>
      </c>
    </row>
    <row r="1131" spans="1:22">
      <c r="A1131" t="s">
        <v>55</v>
      </c>
      <c r="B1131" t="s">
        <v>29</v>
      </c>
      <c r="C1131">
        <v>2018</v>
      </c>
      <c r="D1131" t="s">
        <v>26</v>
      </c>
      <c r="E1131" t="s">
        <v>25</v>
      </c>
      <c r="F1131">
        <v>36411</v>
      </c>
      <c r="G1131">
        <v>1254759</v>
      </c>
      <c r="H1131">
        <v>171104</v>
      </c>
      <c r="I1131">
        <v>1462274</v>
      </c>
      <c r="J1131">
        <v>2.4900000000000002</v>
      </c>
      <c r="K1131">
        <v>18600</v>
      </c>
      <c r="L1131">
        <v>16.399999999999999</v>
      </c>
      <c r="M1131">
        <v>265</v>
      </c>
      <c r="N1131">
        <v>1.397</v>
      </c>
      <c r="O1131">
        <v>0.22800000000000001</v>
      </c>
      <c r="P1131">
        <v>43026</v>
      </c>
      <c r="Q1131">
        <v>83.4</v>
      </c>
      <c r="R1131">
        <v>119.5</v>
      </c>
      <c r="S1131">
        <v>3826</v>
      </c>
      <c r="T1131">
        <v>73.900000000000006</v>
      </c>
      <c r="U1131">
        <v>23.26</v>
      </c>
      <c r="V1131">
        <v>0</v>
      </c>
    </row>
    <row r="1132" spans="1:22">
      <c r="A1132" t="s">
        <v>55</v>
      </c>
      <c r="B1132" t="s">
        <v>29</v>
      </c>
      <c r="C1132">
        <v>2018</v>
      </c>
      <c r="D1132" t="s">
        <v>27</v>
      </c>
      <c r="E1132" t="s">
        <v>25</v>
      </c>
      <c r="F1132">
        <v>22252</v>
      </c>
      <c r="G1132">
        <v>546540</v>
      </c>
      <c r="H1132">
        <v>47525</v>
      </c>
      <c r="I1132">
        <v>616317</v>
      </c>
      <c r="J1132">
        <v>3.61</v>
      </c>
      <c r="K1132">
        <v>18600</v>
      </c>
      <c r="L1132">
        <v>16.399999999999999</v>
      </c>
      <c r="M1132">
        <v>265</v>
      </c>
      <c r="N1132">
        <v>1.397</v>
      </c>
      <c r="O1132">
        <v>0.22800000000000001</v>
      </c>
      <c r="P1132">
        <v>43026</v>
      </c>
      <c r="Q1132">
        <v>83.4</v>
      </c>
      <c r="R1132">
        <v>119.5</v>
      </c>
      <c r="S1132">
        <v>3826</v>
      </c>
      <c r="T1132">
        <v>73.900000000000006</v>
      </c>
      <c r="U1132">
        <v>25.02</v>
      </c>
      <c r="V1132">
        <v>0</v>
      </c>
    </row>
    <row r="1133" spans="1:22">
      <c r="A1133" t="s">
        <v>55</v>
      </c>
      <c r="B1133" t="s">
        <v>29</v>
      </c>
      <c r="C1133">
        <v>2019</v>
      </c>
      <c r="D1133" t="s">
        <v>24</v>
      </c>
      <c r="E1133" t="s">
        <v>25</v>
      </c>
      <c r="F1133">
        <v>3896</v>
      </c>
      <c r="G1133">
        <v>201883</v>
      </c>
      <c r="H1133">
        <v>134589</v>
      </c>
      <c r="I1133">
        <v>340368</v>
      </c>
      <c r="J1133">
        <v>1.1399999999999999</v>
      </c>
      <c r="K1133">
        <v>24654</v>
      </c>
      <c r="L1133">
        <v>18</v>
      </c>
      <c r="M1133">
        <v>300</v>
      </c>
      <c r="N1133">
        <v>1.4630000000000001</v>
      </c>
      <c r="O1133">
        <v>0.23400000000000001</v>
      </c>
      <c r="P1133">
        <v>42135</v>
      </c>
      <c r="Q1133">
        <v>83.7</v>
      </c>
      <c r="R1133">
        <v>113.4</v>
      </c>
      <c r="S1133">
        <v>3485</v>
      </c>
      <c r="T1133">
        <v>77.099999999999994</v>
      </c>
      <c r="U1133">
        <v>20.58</v>
      </c>
      <c r="V1133">
        <v>0</v>
      </c>
    </row>
    <row r="1134" spans="1:22">
      <c r="A1134" t="s">
        <v>55</v>
      </c>
      <c r="B1134" t="s">
        <v>29</v>
      </c>
      <c r="C1134">
        <v>2019</v>
      </c>
      <c r="D1134" t="s">
        <v>26</v>
      </c>
      <c r="E1134" t="s">
        <v>25</v>
      </c>
      <c r="F1134">
        <v>45266</v>
      </c>
      <c r="G1134">
        <v>1178324</v>
      </c>
      <c r="H1134">
        <v>160680</v>
      </c>
      <c r="I1134">
        <v>1384270</v>
      </c>
      <c r="J1134">
        <v>3.27</v>
      </c>
      <c r="K1134">
        <v>24654</v>
      </c>
      <c r="L1134">
        <v>18</v>
      </c>
      <c r="M1134">
        <v>300</v>
      </c>
      <c r="N1134">
        <v>1.4630000000000001</v>
      </c>
      <c r="O1134">
        <v>0.23400000000000001</v>
      </c>
      <c r="P1134">
        <v>42135</v>
      </c>
      <c r="Q1134">
        <v>83.7</v>
      </c>
      <c r="R1134">
        <v>113.4</v>
      </c>
      <c r="S1134">
        <v>3485</v>
      </c>
      <c r="T1134">
        <v>77.099999999999994</v>
      </c>
      <c r="U1134">
        <v>24.32</v>
      </c>
      <c r="V1134">
        <v>0</v>
      </c>
    </row>
    <row r="1135" spans="1:22">
      <c r="A1135" t="s">
        <v>55</v>
      </c>
      <c r="B1135" t="s">
        <v>29</v>
      </c>
      <c r="C1135">
        <v>2019</v>
      </c>
      <c r="D1135" t="s">
        <v>27</v>
      </c>
      <c r="E1135" t="s">
        <v>25</v>
      </c>
      <c r="F1135">
        <v>26642</v>
      </c>
      <c r="G1135">
        <v>492430</v>
      </c>
      <c r="H1135">
        <v>42820</v>
      </c>
      <c r="I1135">
        <v>561892</v>
      </c>
      <c r="J1135">
        <v>4.74</v>
      </c>
      <c r="K1135">
        <v>24654</v>
      </c>
      <c r="L1135">
        <v>18</v>
      </c>
      <c r="M1135">
        <v>300</v>
      </c>
      <c r="N1135">
        <v>1.4630000000000001</v>
      </c>
      <c r="O1135">
        <v>0.23400000000000001</v>
      </c>
      <c r="P1135">
        <v>42135</v>
      </c>
      <c r="Q1135">
        <v>83.7</v>
      </c>
      <c r="R1135">
        <v>113.4</v>
      </c>
      <c r="S1135">
        <v>3485</v>
      </c>
      <c r="T1135">
        <v>77.099999999999994</v>
      </c>
      <c r="U1135">
        <v>19.73</v>
      </c>
      <c r="V1135">
        <v>0</v>
      </c>
    </row>
    <row r="1136" spans="1:22">
      <c r="A1136" t="s">
        <v>55</v>
      </c>
      <c r="B1136" t="s">
        <v>29</v>
      </c>
      <c r="C1136">
        <v>2020</v>
      </c>
      <c r="D1136" t="s">
        <v>24</v>
      </c>
      <c r="E1136" t="s">
        <v>25</v>
      </c>
      <c r="F1136">
        <v>9287</v>
      </c>
      <c r="G1136">
        <v>140359</v>
      </c>
      <c r="H1136">
        <v>93573</v>
      </c>
      <c r="I1136">
        <v>243219</v>
      </c>
      <c r="J1136">
        <v>3.82</v>
      </c>
      <c r="K1136">
        <v>36758</v>
      </c>
      <c r="L1136">
        <v>19.399999999999999</v>
      </c>
      <c r="M1136">
        <v>338</v>
      </c>
      <c r="N1136">
        <v>1.627</v>
      </c>
      <c r="O1136">
        <v>0.25700000000000001</v>
      </c>
      <c r="P1136">
        <v>44242</v>
      </c>
      <c r="Q1136">
        <v>83.9</v>
      </c>
      <c r="R1136">
        <v>108.3</v>
      </c>
      <c r="S1136">
        <v>2955</v>
      </c>
      <c r="T1136">
        <v>79.400000000000006</v>
      </c>
      <c r="U1136">
        <v>138.37</v>
      </c>
      <c r="V1136">
        <v>0</v>
      </c>
    </row>
    <row r="1137" spans="1:22">
      <c r="A1137" t="s">
        <v>55</v>
      </c>
      <c r="B1137" t="s">
        <v>29</v>
      </c>
      <c r="C1137">
        <v>2020</v>
      </c>
      <c r="D1137" t="s">
        <v>26</v>
      </c>
      <c r="E1137" t="s">
        <v>25</v>
      </c>
      <c r="F1137">
        <v>104287</v>
      </c>
      <c r="G1137">
        <v>749402</v>
      </c>
      <c r="H1137">
        <v>102191</v>
      </c>
      <c r="I1137">
        <v>955880</v>
      </c>
      <c r="J1137">
        <v>10.91</v>
      </c>
      <c r="K1137">
        <v>36758</v>
      </c>
      <c r="L1137">
        <v>19.399999999999999</v>
      </c>
      <c r="M1137">
        <v>338</v>
      </c>
      <c r="N1137">
        <v>1.627</v>
      </c>
      <c r="O1137">
        <v>0.25700000000000001</v>
      </c>
      <c r="P1137">
        <v>44242</v>
      </c>
      <c r="Q1137">
        <v>83.9</v>
      </c>
      <c r="R1137">
        <v>108.3</v>
      </c>
      <c r="S1137">
        <v>2955</v>
      </c>
      <c r="T1137">
        <v>79.400000000000006</v>
      </c>
      <c r="U1137">
        <v>130.38999999999999</v>
      </c>
      <c r="V1137">
        <v>0</v>
      </c>
    </row>
    <row r="1138" spans="1:22">
      <c r="A1138" t="s">
        <v>55</v>
      </c>
      <c r="B1138" t="s">
        <v>29</v>
      </c>
      <c r="C1138">
        <v>2020</v>
      </c>
      <c r="D1138" t="s">
        <v>27</v>
      </c>
      <c r="E1138" t="s">
        <v>25</v>
      </c>
      <c r="F1138">
        <v>64152</v>
      </c>
      <c r="G1138">
        <v>314061</v>
      </c>
      <c r="H1138">
        <v>27310</v>
      </c>
      <c r="I1138">
        <v>405523</v>
      </c>
      <c r="J1138">
        <v>15.82</v>
      </c>
      <c r="K1138">
        <v>36758</v>
      </c>
      <c r="L1138">
        <v>19.399999999999999</v>
      </c>
      <c r="M1138">
        <v>338</v>
      </c>
      <c r="N1138">
        <v>1.627</v>
      </c>
      <c r="O1138">
        <v>0.25700000000000001</v>
      </c>
      <c r="P1138">
        <v>44242</v>
      </c>
      <c r="Q1138">
        <v>83.9</v>
      </c>
      <c r="R1138">
        <v>108.3</v>
      </c>
      <c r="S1138">
        <v>2955</v>
      </c>
      <c r="T1138">
        <v>79.400000000000006</v>
      </c>
      <c r="U1138">
        <v>140.79</v>
      </c>
      <c r="V1138">
        <v>0</v>
      </c>
    </row>
    <row r="1139" spans="1:22">
      <c r="A1139" t="s">
        <v>55</v>
      </c>
      <c r="B1139" t="s">
        <v>29</v>
      </c>
      <c r="C1139">
        <v>2021</v>
      </c>
      <c r="D1139" t="s">
        <v>24</v>
      </c>
      <c r="E1139" t="s">
        <v>25</v>
      </c>
      <c r="F1139">
        <v>16747</v>
      </c>
      <c r="G1139">
        <v>141535</v>
      </c>
      <c r="H1139">
        <v>94356</v>
      </c>
      <c r="I1139">
        <v>252638</v>
      </c>
      <c r="J1139">
        <v>6.63</v>
      </c>
      <c r="K1139">
        <v>43790</v>
      </c>
      <c r="L1139">
        <v>22.1</v>
      </c>
      <c r="M1139">
        <v>370</v>
      </c>
      <c r="N1139">
        <v>1.7829999999999999</v>
      </c>
      <c r="O1139">
        <v>0.28999999999999998</v>
      </c>
      <c r="P1139">
        <v>44705</v>
      </c>
      <c r="Q1139">
        <v>84</v>
      </c>
      <c r="R1139">
        <v>105.8</v>
      </c>
      <c r="S1139">
        <v>2539</v>
      </c>
      <c r="T1139">
        <v>83.6</v>
      </c>
      <c r="U1139">
        <v>80.33</v>
      </c>
      <c r="V1139">
        <v>0</v>
      </c>
    </row>
    <row r="1140" spans="1:22">
      <c r="A1140" t="s">
        <v>55</v>
      </c>
      <c r="B1140" t="s">
        <v>29</v>
      </c>
      <c r="C1140">
        <v>2021</v>
      </c>
      <c r="D1140" t="s">
        <v>26</v>
      </c>
      <c r="E1140" t="s">
        <v>25</v>
      </c>
      <c r="F1140">
        <v>189100</v>
      </c>
      <c r="G1140">
        <v>712199</v>
      </c>
      <c r="H1140">
        <v>97118</v>
      </c>
      <c r="I1140">
        <v>998417</v>
      </c>
      <c r="J1140">
        <v>18.940000000000001</v>
      </c>
      <c r="K1140">
        <v>43790</v>
      </c>
      <c r="L1140">
        <v>22.1</v>
      </c>
      <c r="M1140">
        <v>370</v>
      </c>
      <c r="N1140">
        <v>1.7829999999999999</v>
      </c>
      <c r="O1140">
        <v>0.28999999999999998</v>
      </c>
      <c r="P1140">
        <v>44705</v>
      </c>
      <c r="Q1140">
        <v>84</v>
      </c>
      <c r="R1140">
        <v>105.8</v>
      </c>
      <c r="S1140">
        <v>2539</v>
      </c>
      <c r="T1140">
        <v>83.6</v>
      </c>
      <c r="U1140">
        <v>81.33</v>
      </c>
      <c r="V1140">
        <v>0</v>
      </c>
    </row>
    <row r="1141" spans="1:22">
      <c r="A1141" t="s">
        <v>55</v>
      </c>
      <c r="B1141" t="s">
        <v>29</v>
      </c>
      <c r="C1141">
        <v>2021</v>
      </c>
      <c r="D1141" t="s">
        <v>27</v>
      </c>
      <c r="E1141" t="s">
        <v>25</v>
      </c>
      <c r="F1141">
        <v>112369</v>
      </c>
      <c r="G1141">
        <v>273052</v>
      </c>
      <c r="H1141">
        <v>23744</v>
      </c>
      <c r="I1141">
        <v>409165</v>
      </c>
      <c r="J1141">
        <v>27.46</v>
      </c>
      <c r="K1141">
        <v>43790</v>
      </c>
      <c r="L1141">
        <v>22.1</v>
      </c>
      <c r="M1141">
        <v>370</v>
      </c>
      <c r="N1141">
        <v>1.7829999999999999</v>
      </c>
      <c r="O1141">
        <v>0.28999999999999998</v>
      </c>
      <c r="P1141">
        <v>44705</v>
      </c>
      <c r="Q1141">
        <v>84</v>
      </c>
      <c r="R1141">
        <v>105.8</v>
      </c>
      <c r="S1141">
        <v>2539</v>
      </c>
      <c r="T1141">
        <v>83.6</v>
      </c>
      <c r="U1141">
        <v>75.16</v>
      </c>
      <c r="V1141">
        <v>0</v>
      </c>
    </row>
    <row r="1142" spans="1:22">
      <c r="A1142" t="s">
        <v>55</v>
      </c>
      <c r="B1142" t="s">
        <v>29</v>
      </c>
      <c r="C1142">
        <v>2022</v>
      </c>
      <c r="D1142" t="s">
        <v>24</v>
      </c>
      <c r="E1142" t="s">
        <v>25</v>
      </c>
      <c r="F1142">
        <v>18993</v>
      </c>
      <c r="G1142">
        <v>131342</v>
      </c>
      <c r="H1142">
        <v>87562</v>
      </c>
      <c r="I1142">
        <v>237897</v>
      </c>
      <c r="J1142">
        <v>7.98</v>
      </c>
      <c r="K1142">
        <v>46365</v>
      </c>
      <c r="L1142">
        <v>23.9</v>
      </c>
      <c r="M1142">
        <v>399</v>
      </c>
      <c r="N1142">
        <v>1.883</v>
      </c>
      <c r="O1142">
        <v>0.32</v>
      </c>
      <c r="P1142">
        <v>46109</v>
      </c>
      <c r="Q1142">
        <v>84.3</v>
      </c>
      <c r="R1142">
        <v>109.2</v>
      </c>
      <c r="S1142">
        <v>1485</v>
      </c>
      <c r="T1142">
        <v>85.8</v>
      </c>
      <c r="U1142">
        <v>13.41</v>
      </c>
      <c r="V1142">
        <v>0</v>
      </c>
    </row>
    <row r="1143" spans="1:22">
      <c r="A1143" t="s">
        <v>55</v>
      </c>
      <c r="B1143" t="s">
        <v>29</v>
      </c>
      <c r="C1143">
        <v>2022</v>
      </c>
      <c r="D1143" t="s">
        <v>26</v>
      </c>
      <c r="E1143" t="s">
        <v>25</v>
      </c>
      <c r="F1143">
        <v>220435</v>
      </c>
      <c r="G1143">
        <v>656447</v>
      </c>
      <c r="H1143">
        <v>89516</v>
      </c>
      <c r="I1143">
        <v>966398</v>
      </c>
      <c r="J1143">
        <v>22.81</v>
      </c>
      <c r="K1143">
        <v>46365</v>
      </c>
      <c r="L1143">
        <v>23.9</v>
      </c>
      <c r="M1143">
        <v>399</v>
      </c>
      <c r="N1143">
        <v>1.883</v>
      </c>
      <c r="O1143">
        <v>0.32</v>
      </c>
      <c r="P1143">
        <v>46109</v>
      </c>
      <c r="Q1143">
        <v>84.3</v>
      </c>
      <c r="R1143">
        <v>109.2</v>
      </c>
      <c r="S1143">
        <v>1485</v>
      </c>
      <c r="T1143">
        <v>85.8</v>
      </c>
      <c r="U1143">
        <v>16.57</v>
      </c>
      <c r="V1143">
        <v>0</v>
      </c>
    </row>
    <row r="1144" spans="1:22">
      <c r="A1144" t="s">
        <v>55</v>
      </c>
      <c r="B1144" t="s">
        <v>29</v>
      </c>
      <c r="C1144">
        <v>2022</v>
      </c>
      <c r="D1144" t="s">
        <v>27</v>
      </c>
      <c r="E1144" t="s">
        <v>25</v>
      </c>
      <c r="F1144">
        <v>132109</v>
      </c>
      <c r="G1144">
        <v>245934</v>
      </c>
      <c r="H1144">
        <v>21386</v>
      </c>
      <c r="I1144">
        <v>399429</v>
      </c>
      <c r="J1144">
        <v>33.07</v>
      </c>
      <c r="K1144">
        <v>46365</v>
      </c>
      <c r="L1144">
        <v>23.9</v>
      </c>
      <c r="M1144">
        <v>399</v>
      </c>
      <c r="N1144">
        <v>1.883</v>
      </c>
      <c r="O1144">
        <v>0.32</v>
      </c>
      <c r="P1144">
        <v>46109</v>
      </c>
      <c r="Q1144">
        <v>84.3</v>
      </c>
      <c r="R1144">
        <v>109.2</v>
      </c>
      <c r="S1144">
        <v>1485</v>
      </c>
      <c r="T1144">
        <v>85.8</v>
      </c>
      <c r="U1144">
        <v>17.57</v>
      </c>
      <c r="V1144">
        <v>0</v>
      </c>
    </row>
    <row r="1145" spans="1:22">
      <c r="A1145" t="s">
        <v>55</v>
      </c>
      <c r="B1145" t="s">
        <v>29</v>
      </c>
      <c r="C1145">
        <v>2023</v>
      </c>
      <c r="D1145" t="s">
        <v>24</v>
      </c>
      <c r="E1145" t="s">
        <v>25</v>
      </c>
      <c r="F1145">
        <v>20126</v>
      </c>
      <c r="G1145">
        <v>152535</v>
      </c>
      <c r="H1145">
        <v>101690</v>
      </c>
      <c r="I1145">
        <v>274351</v>
      </c>
      <c r="J1145">
        <v>7.34</v>
      </c>
      <c r="K1145">
        <v>56485</v>
      </c>
      <c r="L1145">
        <v>25.8</v>
      </c>
      <c r="M1145">
        <v>430</v>
      </c>
      <c r="N1145">
        <v>1.883</v>
      </c>
      <c r="O1145">
        <v>0.32800000000000001</v>
      </c>
      <c r="P1145">
        <v>47646</v>
      </c>
      <c r="Q1145">
        <v>84.5</v>
      </c>
      <c r="R1145">
        <v>108.2</v>
      </c>
      <c r="S1145">
        <v>0</v>
      </c>
      <c r="T1145">
        <v>86.9</v>
      </c>
      <c r="U1145">
        <v>5.97</v>
      </c>
      <c r="V1145">
        <v>0</v>
      </c>
    </row>
    <row r="1146" spans="1:22">
      <c r="A1146" t="s">
        <v>55</v>
      </c>
      <c r="B1146" t="s">
        <v>29</v>
      </c>
      <c r="C1146">
        <v>2023</v>
      </c>
      <c r="D1146" t="s">
        <v>26</v>
      </c>
      <c r="E1146" t="s">
        <v>25</v>
      </c>
      <c r="F1146">
        <v>228986</v>
      </c>
      <c r="G1146">
        <v>759884</v>
      </c>
      <c r="H1146">
        <v>103621</v>
      </c>
      <c r="I1146">
        <v>1092491</v>
      </c>
      <c r="J1146">
        <v>20.96</v>
      </c>
      <c r="K1146">
        <v>56485</v>
      </c>
      <c r="L1146">
        <v>25.8</v>
      </c>
      <c r="M1146">
        <v>430</v>
      </c>
      <c r="N1146">
        <v>1.883</v>
      </c>
      <c r="O1146">
        <v>0.32800000000000001</v>
      </c>
      <c r="P1146">
        <v>47646</v>
      </c>
      <c r="Q1146">
        <v>84.5</v>
      </c>
      <c r="R1146">
        <v>108.2</v>
      </c>
      <c r="S1146">
        <v>0</v>
      </c>
      <c r="T1146">
        <v>86.9</v>
      </c>
      <c r="U1146">
        <v>3.88</v>
      </c>
      <c r="V1146">
        <v>0</v>
      </c>
    </row>
    <row r="1147" spans="1:22">
      <c r="A1147" t="s">
        <v>55</v>
      </c>
      <c r="B1147" t="s">
        <v>29</v>
      </c>
      <c r="C1147">
        <v>2023</v>
      </c>
      <c r="D1147" t="s">
        <v>27</v>
      </c>
      <c r="E1147" t="s">
        <v>25</v>
      </c>
      <c r="F1147">
        <v>144839</v>
      </c>
      <c r="G1147">
        <v>288401</v>
      </c>
      <c r="H1147">
        <v>25548</v>
      </c>
      <c r="I1147">
        <v>458788</v>
      </c>
      <c r="J1147">
        <v>31.57</v>
      </c>
      <c r="K1147">
        <v>56485</v>
      </c>
      <c r="L1147">
        <v>25.8</v>
      </c>
      <c r="M1147">
        <v>430</v>
      </c>
      <c r="N1147">
        <v>1.883</v>
      </c>
      <c r="O1147">
        <v>0.32800000000000001</v>
      </c>
      <c r="P1147">
        <v>47646</v>
      </c>
      <c r="Q1147">
        <v>84.5</v>
      </c>
      <c r="R1147">
        <v>108.2</v>
      </c>
      <c r="S1147">
        <v>0</v>
      </c>
      <c r="T1147">
        <v>86.9</v>
      </c>
      <c r="U1147">
        <v>9.64</v>
      </c>
      <c r="V1147">
        <v>0</v>
      </c>
    </row>
    <row r="1148" spans="1:22">
      <c r="A1148" t="s">
        <v>55</v>
      </c>
      <c r="B1148" t="s">
        <v>29</v>
      </c>
      <c r="C1148">
        <v>2024</v>
      </c>
      <c r="D1148" t="s">
        <v>24</v>
      </c>
      <c r="E1148" t="s">
        <v>25</v>
      </c>
      <c r="F1148">
        <v>21312</v>
      </c>
      <c r="G1148">
        <v>153582</v>
      </c>
      <c r="H1148">
        <v>102388</v>
      </c>
      <c r="I1148">
        <v>277282</v>
      </c>
      <c r="J1148">
        <v>7.69</v>
      </c>
      <c r="K1148">
        <v>68445</v>
      </c>
      <c r="L1148">
        <v>28.7</v>
      </c>
      <c r="M1148">
        <v>452</v>
      </c>
      <c r="N1148">
        <v>1.81</v>
      </c>
      <c r="O1148">
        <v>0.32</v>
      </c>
      <c r="P1148">
        <v>48422</v>
      </c>
      <c r="Q1148">
        <v>84.4</v>
      </c>
      <c r="R1148">
        <v>104</v>
      </c>
      <c r="S1148">
        <v>0</v>
      </c>
      <c r="T1148">
        <v>89.2</v>
      </c>
      <c r="U1148">
        <v>5.89</v>
      </c>
      <c r="V1148">
        <v>0</v>
      </c>
    </row>
    <row r="1149" spans="1:22">
      <c r="A1149" t="s">
        <v>55</v>
      </c>
      <c r="B1149" t="s">
        <v>29</v>
      </c>
      <c r="C1149">
        <v>2024</v>
      </c>
      <c r="D1149" t="s">
        <v>26</v>
      </c>
      <c r="E1149" t="s">
        <v>25</v>
      </c>
      <c r="F1149">
        <v>245173</v>
      </c>
      <c r="G1149">
        <v>766726</v>
      </c>
      <c r="H1149">
        <v>104554</v>
      </c>
      <c r="I1149">
        <v>1116453</v>
      </c>
      <c r="J1149">
        <v>21.96</v>
      </c>
      <c r="K1149">
        <v>68445</v>
      </c>
      <c r="L1149">
        <v>28.7</v>
      </c>
      <c r="M1149">
        <v>452</v>
      </c>
      <c r="N1149">
        <v>1.81</v>
      </c>
      <c r="O1149">
        <v>0.32</v>
      </c>
      <c r="P1149">
        <v>48422</v>
      </c>
      <c r="Q1149">
        <v>84.4</v>
      </c>
      <c r="R1149">
        <v>104</v>
      </c>
      <c r="S1149">
        <v>0</v>
      </c>
      <c r="T1149">
        <v>89.2</v>
      </c>
      <c r="U1149">
        <v>7.07</v>
      </c>
      <c r="V1149">
        <v>0</v>
      </c>
    </row>
    <row r="1150" spans="1:22">
      <c r="A1150" t="s">
        <v>55</v>
      </c>
      <c r="B1150" t="s">
        <v>29</v>
      </c>
      <c r="C1150">
        <v>2024</v>
      </c>
      <c r="D1150" t="s">
        <v>27</v>
      </c>
      <c r="E1150" t="s">
        <v>25</v>
      </c>
      <c r="F1150">
        <v>150014</v>
      </c>
      <c r="G1150">
        <v>295417</v>
      </c>
      <c r="H1150">
        <v>25688</v>
      </c>
      <c r="I1150">
        <v>471119</v>
      </c>
      <c r="J1150">
        <v>31.84</v>
      </c>
      <c r="K1150">
        <v>68445</v>
      </c>
      <c r="L1150">
        <v>28.7</v>
      </c>
      <c r="M1150">
        <v>452</v>
      </c>
      <c r="N1150">
        <v>1.81</v>
      </c>
      <c r="O1150">
        <v>0.32</v>
      </c>
      <c r="P1150">
        <v>48422</v>
      </c>
      <c r="Q1150">
        <v>84.4</v>
      </c>
      <c r="R1150">
        <v>104</v>
      </c>
      <c r="S1150">
        <v>0</v>
      </c>
      <c r="T1150">
        <v>89.2</v>
      </c>
      <c r="U1150">
        <v>3.57</v>
      </c>
      <c r="V1150">
        <v>0</v>
      </c>
    </row>
    <row r="1151" spans="1:22">
      <c r="A1151" t="s">
        <v>55</v>
      </c>
      <c r="B1151" t="s">
        <v>29</v>
      </c>
      <c r="C1151">
        <v>2025</v>
      </c>
      <c r="D1151" t="s">
        <v>24</v>
      </c>
      <c r="E1151" t="s">
        <v>25</v>
      </c>
      <c r="F1151">
        <v>25267</v>
      </c>
      <c r="G1151">
        <v>156110</v>
      </c>
      <c r="H1151">
        <v>104074</v>
      </c>
      <c r="I1151">
        <v>285451</v>
      </c>
      <c r="J1151">
        <v>8.85</v>
      </c>
      <c r="K1151">
        <v>82665</v>
      </c>
      <c r="L1151">
        <v>34.5</v>
      </c>
      <c r="M1151">
        <v>476</v>
      </c>
      <c r="N1151">
        <v>1.7</v>
      </c>
      <c r="O1151">
        <v>0.311</v>
      </c>
      <c r="P1151">
        <v>49906</v>
      </c>
      <c r="Q1151">
        <v>84.9</v>
      </c>
      <c r="R1151">
        <v>98.7</v>
      </c>
      <c r="S1151">
        <v>0</v>
      </c>
      <c r="T1151">
        <v>92.3</v>
      </c>
      <c r="U1151">
        <v>18.559999999999999</v>
      </c>
      <c r="V1151">
        <v>0</v>
      </c>
    </row>
    <row r="1152" spans="1:22">
      <c r="A1152" t="s">
        <v>55</v>
      </c>
      <c r="B1152" t="s">
        <v>29</v>
      </c>
      <c r="C1152">
        <v>2025</v>
      </c>
      <c r="D1152" t="s">
        <v>26</v>
      </c>
      <c r="E1152" t="s">
        <v>25</v>
      </c>
      <c r="F1152">
        <v>293009</v>
      </c>
      <c r="G1152">
        <v>761717</v>
      </c>
      <c r="H1152">
        <v>103870</v>
      </c>
      <c r="I1152">
        <v>1158596</v>
      </c>
      <c r="J1152">
        <v>25.29</v>
      </c>
      <c r="K1152">
        <v>82665</v>
      </c>
      <c r="L1152">
        <v>34.5</v>
      </c>
      <c r="M1152">
        <v>476</v>
      </c>
      <c r="N1152">
        <v>1.7</v>
      </c>
      <c r="O1152">
        <v>0.311</v>
      </c>
      <c r="P1152">
        <v>49906</v>
      </c>
      <c r="Q1152">
        <v>84.9</v>
      </c>
      <c r="R1152">
        <v>98.7</v>
      </c>
      <c r="S1152">
        <v>0</v>
      </c>
      <c r="T1152">
        <v>92.3</v>
      </c>
      <c r="U1152">
        <v>19.510000000000002</v>
      </c>
      <c r="V1152">
        <v>0</v>
      </c>
    </row>
    <row r="1153" spans="1:22">
      <c r="A1153" t="s">
        <v>55</v>
      </c>
      <c r="B1153" t="s">
        <v>29</v>
      </c>
      <c r="C1153">
        <v>2025</v>
      </c>
      <c r="D1153" t="s">
        <v>27</v>
      </c>
      <c r="E1153" t="s">
        <v>25</v>
      </c>
      <c r="F1153">
        <v>176462</v>
      </c>
      <c r="G1153">
        <v>280367</v>
      </c>
      <c r="H1153">
        <v>24380</v>
      </c>
      <c r="I1153">
        <v>481209</v>
      </c>
      <c r="J1153">
        <v>36.67</v>
      </c>
      <c r="K1153">
        <v>82665</v>
      </c>
      <c r="L1153">
        <v>34.5</v>
      </c>
      <c r="M1153">
        <v>476</v>
      </c>
      <c r="N1153">
        <v>1.7</v>
      </c>
      <c r="O1153">
        <v>0.311</v>
      </c>
      <c r="P1153">
        <v>49906</v>
      </c>
      <c r="Q1153">
        <v>84.9</v>
      </c>
      <c r="R1153">
        <v>98.7</v>
      </c>
      <c r="S1153">
        <v>0</v>
      </c>
      <c r="T1153">
        <v>92.3</v>
      </c>
      <c r="U1153">
        <v>17.63</v>
      </c>
      <c r="V1153">
        <v>0</v>
      </c>
    </row>
    <row r="1154" spans="1:22">
      <c r="A1154" t="s">
        <v>56</v>
      </c>
      <c r="B1154" t="s">
        <v>35</v>
      </c>
      <c r="C1154">
        <v>2010</v>
      </c>
      <c r="D1154" t="s">
        <v>24</v>
      </c>
      <c r="E1154" t="s">
        <v>25</v>
      </c>
      <c r="F1154">
        <v>630</v>
      </c>
      <c r="G1154">
        <v>1014179</v>
      </c>
      <c r="H1154">
        <v>676540</v>
      </c>
      <c r="I1154">
        <v>1691349</v>
      </c>
      <c r="J1154">
        <v>0.04</v>
      </c>
      <c r="K1154">
        <v>500</v>
      </c>
      <c r="L1154">
        <v>5.4</v>
      </c>
      <c r="M1154">
        <v>127</v>
      </c>
      <c r="N1154">
        <v>0.79</v>
      </c>
      <c r="O1154">
        <v>0.11899999999999999</v>
      </c>
      <c r="P1154">
        <v>48771</v>
      </c>
      <c r="Q1154">
        <v>80.5</v>
      </c>
      <c r="R1154">
        <v>1771.2</v>
      </c>
      <c r="S1154">
        <v>7536</v>
      </c>
      <c r="T1154">
        <v>40.4</v>
      </c>
      <c r="U1154">
        <v>0</v>
      </c>
      <c r="V1154">
        <v>0</v>
      </c>
    </row>
    <row r="1155" spans="1:22">
      <c r="A1155" t="s">
        <v>56</v>
      </c>
      <c r="B1155" t="s">
        <v>35</v>
      </c>
      <c r="C1155">
        <v>2010</v>
      </c>
      <c r="D1155" t="s">
        <v>26</v>
      </c>
      <c r="E1155" t="s">
        <v>25</v>
      </c>
      <c r="F1155">
        <v>7603</v>
      </c>
      <c r="G1155">
        <v>6089352</v>
      </c>
      <c r="H1155">
        <v>831403</v>
      </c>
      <c r="I1155">
        <v>6928358</v>
      </c>
      <c r="J1155">
        <v>0.11</v>
      </c>
      <c r="K1155">
        <v>500</v>
      </c>
      <c r="L1155">
        <v>5.4</v>
      </c>
      <c r="M1155">
        <v>127</v>
      </c>
      <c r="N1155">
        <v>0.79</v>
      </c>
      <c r="O1155">
        <v>0.11899999999999999</v>
      </c>
      <c r="P1155">
        <v>48771</v>
      </c>
      <c r="Q1155">
        <v>80.5</v>
      </c>
      <c r="R1155">
        <v>1771.2</v>
      </c>
      <c r="S1155">
        <v>7536</v>
      </c>
      <c r="T1155">
        <v>40.4</v>
      </c>
      <c r="U1155">
        <v>0</v>
      </c>
      <c r="V1155">
        <v>0</v>
      </c>
    </row>
    <row r="1156" spans="1:22">
      <c r="A1156" t="s">
        <v>56</v>
      </c>
      <c r="B1156" t="s">
        <v>35</v>
      </c>
      <c r="C1156">
        <v>2010</v>
      </c>
      <c r="D1156" t="s">
        <v>27</v>
      </c>
      <c r="E1156" t="s">
        <v>25</v>
      </c>
      <c r="F1156">
        <v>4734</v>
      </c>
      <c r="G1156">
        <v>2634122</v>
      </c>
      <c r="H1156">
        <v>229466</v>
      </c>
      <c r="I1156">
        <v>2868322</v>
      </c>
      <c r="J1156">
        <v>0.17</v>
      </c>
      <c r="K1156">
        <v>500</v>
      </c>
      <c r="L1156">
        <v>5.4</v>
      </c>
      <c r="M1156">
        <v>127</v>
      </c>
      <c r="N1156">
        <v>0.79</v>
      </c>
      <c r="O1156">
        <v>0.11899999999999999</v>
      </c>
      <c r="P1156">
        <v>48771</v>
      </c>
      <c r="Q1156">
        <v>80.5</v>
      </c>
      <c r="R1156">
        <v>1771.2</v>
      </c>
      <c r="S1156">
        <v>7536</v>
      </c>
      <c r="T1156">
        <v>40.4</v>
      </c>
      <c r="U1156">
        <v>0</v>
      </c>
      <c r="V1156">
        <v>0</v>
      </c>
    </row>
    <row r="1157" spans="1:22">
      <c r="A1157" t="s">
        <v>56</v>
      </c>
      <c r="B1157" t="s">
        <v>35</v>
      </c>
      <c r="C1157">
        <v>2011</v>
      </c>
      <c r="D1157" t="s">
        <v>24</v>
      </c>
      <c r="E1157" t="s">
        <v>25</v>
      </c>
      <c r="F1157">
        <v>1408</v>
      </c>
      <c r="G1157">
        <v>1148891</v>
      </c>
      <c r="H1157">
        <v>765928</v>
      </c>
      <c r="I1157">
        <v>1916227</v>
      </c>
      <c r="J1157">
        <v>7.0000000000000007E-2</v>
      </c>
      <c r="K1157">
        <v>2327</v>
      </c>
      <c r="L1157">
        <v>6.7</v>
      </c>
      <c r="M1157">
        <v>135</v>
      </c>
      <c r="N1157">
        <v>0.73299999999999998</v>
      </c>
      <c r="O1157">
        <v>0.121</v>
      </c>
      <c r="P1157">
        <v>50576</v>
      </c>
      <c r="Q1157">
        <v>81</v>
      </c>
      <c r="R1157">
        <v>1767.4</v>
      </c>
      <c r="S1157">
        <v>7513</v>
      </c>
      <c r="T1157">
        <v>41.6</v>
      </c>
      <c r="U1157">
        <v>123.49</v>
      </c>
      <c r="V1157">
        <v>0</v>
      </c>
    </row>
    <row r="1158" spans="1:22">
      <c r="A1158" t="s">
        <v>56</v>
      </c>
      <c r="B1158" t="s">
        <v>35</v>
      </c>
      <c r="C1158">
        <v>2011</v>
      </c>
      <c r="D1158" t="s">
        <v>26</v>
      </c>
      <c r="E1158" t="s">
        <v>25</v>
      </c>
      <c r="F1158">
        <v>16457</v>
      </c>
      <c r="G1158">
        <v>6881698</v>
      </c>
      <c r="H1158">
        <v>938413</v>
      </c>
      <c r="I1158">
        <v>7836568</v>
      </c>
      <c r="J1158">
        <v>0.21</v>
      </c>
      <c r="K1158">
        <v>2327</v>
      </c>
      <c r="L1158">
        <v>6.7</v>
      </c>
      <c r="M1158">
        <v>135</v>
      </c>
      <c r="N1158">
        <v>0.73299999999999998</v>
      </c>
      <c r="O1158">
        <v>0.121</v>
      </c>
      <c r="P1158">
        <v>50576</v>
      </c>
      <c r="Q1158">
        <v>81</v>
      </c>
      <c r="R1158">
        <v>1767.4</v>
      </c>
      <c r="S1158">
        <v>7513</v>
      </c>
      <c r="T1158">
        <v>41.6</v>
      </c>
      <c r="U1158">
        <v>116.45</v>
      </c>
      <c r="V1158">
        <v>0</v>
      </c>
    </row>
    <row r="1159" spans="1:22">
      <c r="A1159" t="s">
        <v>56</v>
      </c>
      <c r="B1159" t="s">
        <v>35</v>
      </c>
      <c r="C1159">
        <v>2011</v>
      </c>
      <c r="D1159" t="s">
        <v>27</v>
      </c>
      <c r="E1159" t="s">
        <v>25</v>
      </c>
      <c r="F1159">
        <v>9932</v>
      </c>
      <c r="G1159">
        <v>2991604</v>
      </c>
      <c r="H1159">
        <v>260140</v>
      </c>
      <c r="I1159">
        <v>3261676</v>
      </c>
      <c r="J1159">
        <v>0.3</v>
      </c>
      <c r="K1159">
        <v>2327</v>
      </c>
      <c r="L1159">
        <v>6.7</v>
      </c>
      <c r="M1159">
        <v>135</v>
      </c>
      <c r="N1159">
        <v>0.73299999999999998</v>
      </c>
      <c r="O1159">
        <v>0.121</v>
      </c>
      <c r="P1159">
        <v>50576</v>
      </c>
      <c r="Q1159">
        <v>81</v>
      </c>
      <c r="R1159">
        <v>1767.4</v>
      </c>
      <c r="S1159">
        <v>7513</v>
      </c>
      <c r="T1159">
        <v>41.6</v>
      </c>
      <c r="U1159">
        <v>109.8</v>
      </c>
      <c r="V1159">
        <v>0</v>
      </c>
    </row>
    <row r="1160" spans="1:22">
      <c r="A1160" t="s">
        <v>56</v>
      </c>
      <c r="B1160" t="s">
        <v>35</v>
      </c>
      <c r="C1160">
        <v>2012</v>
      </c>
      <c r="D1160" t="s">
        <v>24</v>
      </c>
      <c r="E1160" t="s">
        <v>25</v>
      </c>
      <c r="F1160">
        <v>2708</v>
      </c>
      <c r="G1160">
        <v>1287944</v>
      </c>
      <c r="H1160">
        <v>858629</v>
      </c>
      <c r="I1160">
        <v>2149281</v>
      </c>
      <c r="J1160">
        <v>0.13</v>
      </c>
      <c r="K1160">
        <v>4176</v>
      </c>
      <c r="L1160">
        <v>8.5</v>
      </c>
      <c r="M1160">
        <v>144</v>
      </c>
      <c r="N1160">
        <v>0.69299999999999995</v>
      </c>
      <c r="O1160">
        <v>0.124</v>
      </c>
      <c r="P1160">
        <v>52387</v>
      </c>
      <c r="Q1160">
        <v>81.400000000000006</v>
      </c>
      <c r="R1160">
        <v>1791.5</v>
      </c>
      <c r="S1160">
        <v>7430</v>
      </c>
      <c r="T1160">
        <v>42.7</v>
      </c>
      <c r="U1160">
        <v>92.33</v>
      </c>
      <c r="V1160">
        <v>0</v>
      </c>
    </row>
    <row r="1161" spans="1:22">
      <c r="A1161" t="s">
        <v>56</v>
      </c>
      <c r="B1161" t="s">
        <v>35</v>
      </c>
      <c r="C1161">
        <v>2012</v>
      </c>
      <c r="D1161" t="s">
        <v>26</v>
      </c>
      <c r="E1161" t="s">
        <v>25</v>
      </c>
      <c r="F1161">
        <v>31001</v>
      </c>
      <c r="G1161">
        <v>7550782</v>
      </c>
      <c r="H1161">
        <v>1029652</v>
      </c>
      <c r="I1161">
        <v>8611435</v>
      </c>
      <c r="J1161">
        <v>0.36</v>
      </c>
      <c r="K1161">
        <v>4176</v>
      </c>
      <c r="L1161">
        <v>8.5</v>
      </c>
      <c r="M1161">
        <v>144</v>
      </c>
      <c r="N1161">
        <v>0.69299999999999995</v>
      </c>
      <c r="O1161">
        <v>0.124</v>
      </c>
      <c r="P1161">
        <v>52387</v>
      </c>
      <c r="Q1161">
        <v>81.400000000000006</v>
      </c>
      <c r="R1161">
        <v>1791.5</v>
      </c>
      <c r="S1161">
        <v>7430</v>
      </c>
      <c r="T1161">
        <v>42.7</v>
      </c>
      <c r="U1161">
        <v>88.38</v>
      </c>
      <c r="V1161">
        <v>0</v>
      </c>
    </row>
    <row r="1162" spans="1:22">
      <c r="A1162" t="s">
        <v>56</v>
      </c>
      <c r="B1162" t="s">
        <v>35</v>
      </c>
      <c r="C1162">
        <v>2012</v>
      </c>
      <c r="D1162" t="s">
        <v>27</v>
      </c>
      <c r="E1162" t="s">
        <v>25</v>
      </c>
      <c r="F1162">
        <v>18456</v>
      </c>
      <c r="G1162">
        <v>3235864</v>
      </c>
      <c r="H1162">
        <v>281380</v>
      </c>
      <c r="I1162">
        <v>3535700</v>
      </c>
      <c r="J1162">
        <v>0.52</v>
      </c>
      <c r="K1162">
        <v>4176</v>
      </c>
      <c r="L1162">
        <v>8.5</v>
      </c>
      <c r="M1162">
        <v>144</v>
      </c>
      <c r="N1162">
        <v>0.69299999999999995</v>
      </c>
      <c r="O1162">
        <v>0.124</v>
      </c>
      <c r="P1162">
        <v>52387</v>
      </c>
      <c r="Q1162">
        <v>81.400000000000006</v>
      </c>
      <c r="R1162">
        <v>1791.5</v>
      </c>
      <c r="S1162">
        <v>7430</v>
      </c>
      <c r="T1162">
        <v>42.7</v>
      </c>
      <c r="U1162">
        <v>85.82</v>
      </c>
      <c r="V1162">
        <v>0</v>
      </c>
    </row>
    <row r="1163" spans="1:22">
      <c r="A1163" t="s">
        <v>56</v>
      </c>
      <c r="B1163" t="s">
        <v>35</v>
      </c>
      <c r="C1163">
        <v>2013</v>
      </c>
      <c r="D1163" t="s">
        <v>24</v>
      </c>
      <c r="E1163" t="s">
        <v>25</v>
      </c>
      <c r="F1163">
        <v>4592</v>
      </c>
      <c r="G1163">
        <v>1402874</v>
      </c>
      <c r="H1163">
        <v>935249</v>
      </c>
      <c r="I1163">
        <v>2342715</v>
      </c>
      <c r="J1163">
        <v>0.2</v>
      </c>
      <c r="K1163">
        <v>6925</v>
      </c>
      <c r="L1163">
        <v>11.3</v>
      </c>
      <c r="M1163">
        <v>150</v>
      </c>
      <c r="N1163">
        <v>0.66</v>
      </c>
      <c r="O1163">
        <v>0.128</v>
      </c>
      <c r="P1163">
        <v>53854</v>
      </c>
      <c r="Q1163">
        <v>81.2</v>
      </c>
      <c r="R1163">
        <v>1809.3</v>
      </c>
      <c r="S1163">
        <v>7442</v>
      </c>
      <c r="T1163">
        <v>45.4</v>
      </c>
      <c r="U1163">
        <v>69.569999999999993</v>
      </c>
      <c r="V1163">
        <v>0</v>
      </c>
    </row>
    <row r="1164" spans="1:22">
      <c r="A1164" t="s">
        <v>56</v>
      </c>
      <c r="B1164" t="s">
        <v>35</v>
      </c>
      <c r="C1164">
        <v>2013</v>
      </c>
      <c r="D1164" t="s">
        <v>26</v>
      </c>
      <c r="E1164" t="s">
        <v>25</v>
      </c>
      <c r="F1164">
        <v>53229</v>
      </c>
      <c r="G1164">
        <v>8317730</v>
      </c>
      <c r="H1164">
        <v>1134236</v>
      </c>
      <c r="I1164">
        <v>9505195</v>
      </c>
      <c r="J1164">
        <v>0.56000000000000005</v>
      </c>
      <c r="K1164">
        <v>6925</v>
      </c>
      <c r="L1164">
        <v>11.3</v>
      </c>
      <c r="M1164">
        <v>150</v>
      </c>
      <c r="N1164">
        <v>0.66</v>
      </c>
      <c r="O1164">
        <v>0.128</v>
      </c>
      <c r="P1164">
        <v>53854</v>
      </c>
      <c r="Q1164">
        <v>81.2</v>
      </c>
      <c r="R1164">
        <v>1809.3</v>
      </c>
      <c r="S1164">
        <v>7442</v>
      </c>
      <c r="T1164">
        <v>45.4</v>
      </c>
      <c r="U1164">
        <v>71.7</v>
      </c>
      <c r="V1164">
        <v>0</v>
      </c>
    </row>
    <row r="1165" spans="1:22">
      <c r="A1165" t="s">
        <v>56</v>
      </c>
      <c r="B1165" t="s">
        <v>35</v>
      </c>
      <c r="C1165">
        <v>2013</v>
      </c>
      <c r="D1165" t="s">
        <v>27</v>
      </c>
      <c r="E1165" t="s">
        <v>25</v>
      </c>
      <c r="F1165">
        <v>31738</v>
      </c>
      <c r="G1165">
        <v>3566691</v>
      </c>
      <c r="H1165">
        <v>310147</v>
      </c>
      <c r="I1165">
        <v>3908576</v>
      </c>
      <c r="J1165">
        <v>0.81</v>
      </c>
      <c r="K1165">
        <v>6925</v>
      </c>
      <c r="L1165">
        <v>11.3</v>
      </c>
      <c r="M1165">
        <v>150</v>
      </c>
      <c r="N1165">
        <v>0.66</v>
      </c>
      <c r="O1165">
        <v>0.128</v>
      </c>
      <c r="P1165">
        <v>53854</v>
      </c>
      <c r="Q1165">
        <v>81.2</v>
      </c>
      <c r="R1165">
        <v>1809.3</v>
      </c>
      <c r="S1165">
        <v>7442</v>
      </c>
      <c r="T1165">
        <v>45.4</v>
      </c>
      <c r="U1165">
        <v>71.97</v>
      </c>
      <c r="V1165">
        <v>0</v>
      </c>
    </row>
    <row r="1166" spans="1:22">
      <c r="A1166" t="s">
        <v>56</v>
      </c>
      <c r="B1166" t="s">
        <v>35</v>
      </c>
      <c r="C1166">
        <v>2014</v>
      </c>
      <c r="D1166" t="s">
        <v>24</v>
      </c>
      <c r="E1166" t="s">
        <v>25</v>
      </c>
      <c r="F1166">
        <v>6137</v>
      </c>
      <c r="G1166">
        <v>1478149</v>
      </c>
      <c r="H1166">
        <v>985432</v>
      </c>
      <c r="I1166">
        <v>2469718</v>
      </c>
      <c r="J1166">
        <v>0.25</v>
      </c>
      <c r="K1166">
        <v>10926</v>
      </c>
      <c r="L1166">
        <v>11.8</v>
      </c>
      <c r="M1166">
        <v>159</v>
      </c>
      <c r="N1166">
        <v>0.63700000000000001</v>
      </c>
      <c r="O1166">
        <v>0.129</v>
      </c>
      <c r="P1166">
        <v>54924</v>
      </c>
      <c r="Q1166">
        <v>81.8</v>
      </c>
      <c r="R1166">
        <v>1830.2</v>
      </c>
      <c r="S1166">
        <v>7419</v>
      </c>
      <c r="T1166">
        <v>45.7</v>
      </c>
      <c r="U1166">
        <v>33.65</v>
      </c>
      <c r="V1166">
        <v>0</v>
      </c>
    </row>
    <row r="1167" spans="1:22">
      <c r="A1167" t="s">
        <v>56</v>
      </c>
      <c r="B1167" t="s">
        <v>35</v>
      </c>
      <c r="C1167">
        <v>2014</v>
      </c>
      <c r="D1167" t="s">
        <v>26</v>
      </c>
      <c r="E1167" t="s">
        <v>25</v>
      </c>
      <c r="F1167">
        <v>69305</v>
      </c>
      <c r="G1167">
        <v>8528977</v>
      </c>
      <c r="H1167">
        <v>1163042</v>
      </c>
      <c r="I1167">
        <v>9761324</v>
      </c>
      <c r="J1167">
        <v>0.71</v>
      </c>
      <c r="K1167">
        <v>10926</v>
      </c>
      <c r="L1167">
        <v>11.8</v>
      </c>
      <c r="M1167">
        <v>159</v>
      </c>
      <c r="N1167">
        <v>0.63700000000000001</v>
      </c>
      <c r="O1167">
        <v>0.129</v>
      </c>
      <c r="P1167">
        <v>54924</v>
      </c>
      <c r="Q1167">
        <v>81.8</v>
      </c>
      <c r="R1167">
        <v>1830.2</v>
      </c>
      <c r="S1167">
        <v>7419</v>
      </c>
      <c r="T1167">
        <v>45.7</v>
      </c>
      <c r="U1167">
        <v>30.2</v>
      </c>
      <c r="V1167">
        <v>0</v>
      </c>
    </row>
    <row r="1168" spans="1:22">
      <c r="A1168" t="s">
        <v>56</v>
      </c>
      <c r="B1168" t="s">
        <v>35</v>
      </c>
      <c r="C1168">
        <v>2014</v>
      </c>
      <c r="D1168" t="s">
        <v>27</v>
      </c>
      <c r="E1168" t="s">
        <v>25</v>
      </c>
      <c r="F1168">
        <v>42126</v>
      </c>
      <c r="G1168">
        <v>3725739</v>
      </c>
      <c r="H1168">
        <v>323977</v>
      </c>
      <c r="I1168">
        <v>4091842</v>
      </c>
      <c r="J1168">
        <v>1.03</v>
      </c>
      <c r="K1168">
        <v>10926</v>
      </c>
      <c r="L1168">
        <v>11.8</v>
      </c>
      <c r="M1168">
        <v>159</v>
      </c>
      <c r="N1168">
        <v>0.63700000000000001</v>
      </c>
      <c r="O1168">
        <v>0.129</v>
      </c>
      <c r="P1168">
        <v>54924</v>
      </c>
      <c r="Q1168">
        <v>81.8</v>
      </c>
      <c r="R1168">
        <v>1830.2</v>
      </c>
      <c r="S1168">
        <v>7419</v>
      </c>
      <c r="T1168">
        <v>45.7</v>
      </c>
      <c r="U1168">
        <v>32.729999999999997</v>
      </c>
      <c r="V1168">
        <v>0</v>
      </c>
    </row>
    <row r="1169" spans="1:22">
      <c r="A1169" t="s">
        <v>56</v>
      </c>
      <c r="B1169" t="s">
        <v>35</v>
      </c>
      <c r="C1169">
        <v>2015</v>
      </c>
      <c r="D1169" t="s">
        <v>24</v>
      </c>
      <c r="E1169" t="s">
        <v>25</v>
      </c>
      <c r="F1169">
        <v>7479</v>
      </c>
      <c r="G1169">
        <v>1540155</v>
      </c>
      <c r="H1169">
        <v>1026770</v>
      </c>
      <c r="I1169">
        <v>2574404</v>
      </c>
      <c r="J1169">
        <v>0.28999999999999998</v>
      </c>
      <c r="K1169">
        <v>14121</v>
      </c>
      <c r="L1169">
        <v>15</v>
      </c>
      <c r="M1169">
        <v>170</v>
      </c>
      <c r="N1169">
        <v>0.623</v>
      </c>
      <c r="O1169">
        <v>0.128</v>
      </c>
      <c r="P1169">
        <v>57223</v>
      </c>
      <c r="Q1169">
        <v>81.2</v>
      </c>
      <c r="R1169">
        <v>1849</v>
      </c>
      <c r="S1169">
        <v>7450</v>
      </c>
      <c r="T1169">
        <v>48.7</v>
      </c>
      <c r="U1169">
        <v>21.87</v>
      </c>
      <c r="V1169">
        <v>0</v>
      </c>
    </row>
    <row r="1170" spans="1:22">
      <c r="A1170" t="s">
        <v>56</v>
      </c>
      <c r="B1170" t="s">
        <v>35</v>
      </c>
      <c r="C1170">
        <v>2015</v>
      </c>
      <c r="D1170" t="s">
        <v>26</v>
      </c>
      <c r="E1170" t="s">
        <v>25</v>
      </c>
      <c r="F1170">
        <v>85014</v>
      </c>
      <c r="G1170">
        <v>8938743</v>
      </c>
      <c r="H1170">
        <v>1218919</v>
      </c>
      <c r="I1170">
        <v>10242676</v>
      </c>
      <c r="J1170">
        <v>0.83</v>
      </c>
      <c r="K1170">
        <v>14121</v>
      </c>
      <c r="L1170">
        <v>15</v>
      </c>
      <c r="M1170">
        <v>170</v>
      </c>
      <c r="N1170">
        <v>0.623</v>
      </c>
      <c r="O1170">
        <v>0.128</v>
      </c>
      <c r="P1170">
        <v>57223</v>
      </c>
      <c r="Q1170">
        <v>81.2</v>
      </c>
      <c r="R1170">
        <v>1849</v>
      </c>
      <c r="S1170">
        <v>7450</v>
      </c>
      <c r="T1170">
        <v>48.7</v>
      </c>
      <c r="U1170">
        <v>22.67</v>
      </c>
      <c r="V1170">
        <v>0</v>
      </c>
    </row>
    <row r="1171" spans="1:22">
      <c r="A1171" t="s">
        <v>56</v>
      </c>
      <c r="B1171" t="s">
        <v>35</v>
      </c>
      <c r="C1171">
        <v>2015</v>
      </c>
      <c r="D1171" t="s">
        <v>27</v>
      </c>
      <c r="E1171" t="s">
        <v>25</v>
      </c>
      <c r="F1171">
        <v>52552</v>
      </c>
      <c r="G1171">
        <v>3968886</v>
      </c>
      <c r="H1171">
        <v>345120</v>
      </c>
      <c r="I1171">
        <v>4366558</v>
      </c>
      <c r="J1171">
        <v>1.2</v>
      </c>
      <c r="K1171">
        <v>14121</v>
      </c>
      <c r="L1171">
        <v>15</v>
      </c>
      <c r="M1171">
        <v>170</v>
      </c>
      <c r="N1171">
        <v>0.623</v>
      </c>
      <c r="O1171">
        <v>0.128</v>
      </c>
      <c r="P1171">
        <v>57223</v>
      </c>
      <c r="Q1171">
        <v>81.2</v>
      </c>
      <c r="R1171">
        <v>1849</v>
      </c>
      <c r="S1171">
        <v>7450</v>
      </c>
      <c r="T1171">
        <v>48.7</v>
      </c>
      <c r="U1171">
        <v>24.75</v>
      </c>
      <c r="V1171">
        <v>0</v>
      </c>
    </row>
    <row r="1172" spans="1:22">
      <c r="A1172" t="s">
        <v>56</v>
      </c>
      <c r="B1172" t="s">
        <v>35</v>
      </c>
      <c r="C1172">
        <v>2016</v>
      </c>
      <c r="D1172" t="s">
        <v>24</v>
      </c>
      <c r="E1172" t="s">
        <v>25</v>
      </c>
      <c r="F1172">
        <v>8265</v>
      </c>
      <c r="G1172">
        <v>1587086</v>
      </c>
      <c r="H1172">
        <v>1058057</v>
      </c>
      <c r="I1172">
        <v>2653408</v>
      </c>
      <c r="J1172">
        <v>0.31</v>
      </c>
      <c r="K1172">
        <v>17343</v>
      </c>
      <c r="L1172">
        <v>16.399999999999999</v>
      </c>
      <c r="M1172">
        <v>193</v>
      </c>
      <c r="N1172">
        <v>0.64700000000000002</v>
      </c>
      <c r="O1172">
        <v>0.128</v>
      </c>
      <c r="P1172">
        <v>58692</v>
      </c>
      <c r="Q1172">
        <v>81.7</v>
      </c>
      <c r="R1172">
        <v>1868.4</v>
      </c>
      <c r="S1172">
        <v>7530</v>
      </c>
      <c r="T1172">
        <v>50</v>
      </c>
      <c r="U1172">
        <v>10.51</v>
      </c>
      <c r="V1172">
        <v>0</v>
      </c>
    </row>
    <row r="1173" spans="1:22">
      <c r="A1173" t="s">
        <v>56</v>
      </c>
      <c r="B1173" t="s">
        <v>35</v>
      </c>
      <c r="C1173">
        <v>2016</v>
      </c>
      <c r="D1173" t="s">
        <v>26</v>
      </c>
      <c r="E1173" t="s">
        <v>25</v>
      </c>
      <c r="F1173">
        <v>92934</v>
      </c>
      <c r="G1173">
        <v>9107189</v>
      </c>
      <c r="H1173">
        <v>1241889</v>
      </c>
      <c r="I1173">
        <v>10442012</v>
      </c>
      <c r="J1173">
        <v>0.89</v>
      </c>
      <c r="K1173">
        <v>17343</v>
      </c>
      <c r="L1173">
        <v>16.399999999999999</v>
      </c>
      <c r="M1173">
        <v>193</v>
      </c>
      <c r="N1173">
        <v>0.64700000000000002</v>
      </c>
      <c r="O1173">
        <v>0.128</v>
      </c>
      <c r="P1173">
        <v>58692</v>
      </c>
      <c r="Q1173">
        <v>81.7</v>
      </c>
      <c r="R1173">
        <v>1868.4</v>
      </c>
      <c r="S1173">
        <v>7530</v>
      </c>
      <c r="T1173">
        <v>50</v>
      </c>
      <c r="U1173">
        <v>9.32</v>
      </c>
      <c r="V1173">
        <v>0</v>
      </c>
    </row>
    <row r="1174" spans="1:22">
      <c r="A1174" t="s">
        <v>56</v>
      </c>
      <c r="B1174" t="s">
        <v>35</v>
      </c>
      <c r="C1174">
        <v>2016</v>
      </c>
      <c r="D1174" t="s">
        <v>27</v>
      </c>
      <c r="E1174" t="s">
        <v>25</v>
      </c>
      <c r="F1174">
        <v>55199</v>
      </c>
      <c r="G1174">
        <v>3884355</v>
      </c>
      <c r="H1174">
        <v>337770</v>
      </c>
      <c r="I1174">
        <v>4277324</v>
      </c>
      <c r="J1174">
        <v>1.29</v>
      </c>
      <c r="K1174">
        <v>17343</v>
      </c>
      <c r="L1174">
        <v>16.399999999999999</v>
      </c>
      <c r="M1174">
        <v>193</v>
      </c>
      <c r="N1174">
        <v>0.64700000000000002</v>
      </c>
      <c r="O1174">
        <v>0.128</v>
      </c>
      <c r="P1174">
        <v>58692</v>
      </c>
      <c r="Q1174">
        <v>81.7</v>
      </c>
      <c r="R1174">
        <v>1868.4</v>
      </c>
      <c r="S1174">
        <v>7530</v>
      </c>
      <c r="T1174">
        <v>50</v>
      </c>
      <c r="U1174">
        <v>5.04</v>
      </c>
      <c r="V1174">
        <v>0</v>
      </c>
    </row>
    <row r="1175" spans="1:22">
      <c r="A1175" t="s">
        <v>56</v>
      </c>
      <c r="B1175" t="s">
        <v>35</v>
      </c>
      <c r="C1175">
        <v>2017</v>
      </c>
      <c r="D1175" t="s">
        <v>24</v>
      </c>
      <c r="E1175" t="s">
        <v>25</v>
      </c>
      <c r="F1175">
        <v>14094</v>
      </c>
      <c r="G1175">
        <v>1520764</v>
      </c>
      <c r="H1175">
        <v>1013843</v>
      </c>
      <c r="I1175">
        <v>2548701</v>
      </c>
      <c r="J1175">
        <v>0.55000000000000004</v>
      </c>
      <c r="K1175">
        <v>20826</v>
      </c>
      <c r="L1175">
        <v>15.2</v>
      </c>
      <c r="M1175">
        <v>235</v>
      </c>
      <c r="N1175">
        <v>0.66</v>
      </c>
      <c r="O1175">
        <v>0.13</v>
      </c>
      <c r="P1175">
        <v>60648</v>
      </c>
      <c r="Q1175">
        <v>82.2</v>
      </c>
      <c r="R1175">
        <v>1899.1</v>
      </c>
      <c r="S1175">
        <v>7430</v>
      </c>
      <c r="T1175">
        <v>52.6</v>
      </c>
      <c r="U1175">
        <v>70.53</v>
      </c>
      <c r="V1175">
        <v>0</v>
      </c>
    </row>
    <row r="1176" spans="1:22">
      <c r="A1176" t="s">
        <v>56</v>
      </c>
      <c r="B1176" t="s">
        <v>35</v>
      </c>
      <c r="C1176">
        <v>2017</v>
      </c>
      <c r="D1176" t="s">
        <v>26</v>
      </c>
      <c r="E1176" t="s">
        <v>25</v>
      </c>
      <c r="F1176">
        <v>159800</v>
      </c>
      <c r="G1176">
        <v>8759644</v>
      </c>
      <c r="H1176">
        <v>1194497</v>
      </c>
      <c r="I1176">
        <v>10113941</v>
      </c>
      <c r="J1176">
        <v>1.58</v>
      </c>
      <c r="K1176">
        <v>20826</v>
      </c>
      <c r="L1176">
        <v>15.2</v>
      </c>
      <c r="M1176">
        <v>235</v>
      </c>
      <c r="N1176">
        <v>0.66</v>
      </c>
      <c r="O1176">
        <v>0.13</v>
      </c>
      <c r="P1176">
        <v>60648</v>
      </c>
      <c r="Q1176">
        <v>82.2</v>
      </c>
      <c r="R1176">
        <v>1899.1</v>
      </c>
      <c r="S1176">
        <v>7430</v>
      </c>
      <c r="T1176">
        <v>52.6</v>
      </c>
      <c r="U1176">
        <v>71.95</v>
      </c>
      <c r="V1176">
        <v>0</v>
      </c>
    </row>
    <row r="1177" spans="1:22">
      <c r="A1177" t="s">
        <v>56</v>
      </c>
      <c r="B1177" t="s">
        <v>35</v>
      </c>
      <c r="C1177">
        <v>2017</v>
      </c>
      <c r="D1177" t="s">
        <v>27</v>
      </c>
      <c r="E1177" t="s">
        <v>25</v>
      </c>
      <c r="F1177">
        <v>96883</v>
      </c>
      <c r="G1177">
        <v>3801421</v>
      </c>
      <c r="H1177">
        <v>330558</v>
      </c>
      <c r="I1177">
        <v>4228862</v>
      </c>
      <c r="J1177">
        <v>2.29</v>
      </c>
      <c r="K1177">
        <v>20826</v>
      </c>
      <c r="L1177">
        <v>15.2</v>
      </c>
      <c r="M1177">
        <v>235</v>
      </c>
      <c r="N1177">
        <v>0.66</v>
      </c>
      <c r="O1177">
        <v>0.13</v>
      </c>
      <c r="P1177">
        <v>60648</v>
      </c>
      <c r="Q1177">
        <v>82.2</v>
      </c>
      <c r="R1177">
        <v>1899.1</v>
      </c>
      <c r="S1177">
        <v>7430</v>
      </c>
      <c r="T1177">
        <v>52.6</v>
      </c>
      <c r="U1177">
        <v>75.52</v>
      </c>
      <c r="V1177">
        <v>0</v>
      </c>
    </row>
    <row r="1178" spans="1:22">
      <c r="A1178" t="s">
        <v>56</v>
      </c>
      <c r="B1178" t="s">
        <v>35</v>
      </c>
      <c r="C1178">
        <v>2018</v>
      </c>
      <c r="D1178" t="s">
        <v>24</v>
      </c>
      <c r="E1178" t="s">
        <v>25</v>
      </c>
      <c r="F1178">
        <v>16868</v>
      </c>
      <c r="G1178">
        <v>1511770</v>
      </c>
      <c r="H1178">
        <v>1007847</v>
      </c>
      <c r="I1178">
        <v>2536485</v>
      </c>
      <c r="J1178">
        <v>0.67</v>
      </c>
      <c r="K1178">
        <v>31182</v>
      </c>
      <c r="L1178">
        <v>16.2</v>
      </c>
      <c r="M1178">
        <v>260</v>
      </c>
      <c r="N1178">
        <v>0.69</v>
      </c>
      <c r="O1178">
        <v>0.13</v>
      </c>
      <c r="P1178">
        <v>62911</v>
      </c>
      <c r="Q1178">
        <v>82.3</v>
      </c>
      <c r="R1178">
        <v>1900.8</v>
      </c>
      <c r="S1178">
        <v>7392</v>
      </c>
      <c r="T1178">
        <v>52.7</v>
      </c>
      <c r="U1178">
        <v>19.68</v>
      </c>
      <c r="V1178">
        <v>0</v>
      </c>
    </row>
    <row r="1179" spans="1:22">
      <c r="A1179" t="s">
        <v>56</v>
      </c>
      <c r="B1179" t="s">
        <v>35</v>
      </c>
      <c r="C1179">
        <v>2018</v>
      </c>
      <c r="D1179" t="s">
        <v>26</v>
      </c>
      <c r="E1179" t="s">
        <v>25</v>
      </c>
      <c r="F1179">
        <v>194189</v>
      </c>
      <c r="G1179">
        <v>8823117</v>
      </c>
      <c r="H1179">
        <v>1203152</v>
      </c>
      <c r="I1179">
        <v>10220458</v>
      </c>
      <c r="J1179">
        <v>1.9</v>
      </c>
      <c r="K1179">
        <v>31182</v>
      </c>
      <c r="L1179">
        <v>16.2</v>
      </c>
      <c r="M1179">
        <v>260</v>
      </c>
      <c r="N1179">
        <v>0.69</v>
      </c>
      <c r="O1179">
        <v>0.13</v>
      </c>
      <c r="P1179">
        <v>62911</v>
      </c>
      <c r="Q1179">
        <v>82.3</v>
      </c>
      <c r="R1179">
        <v>1900.8</v>
      </c>
      <c r="S1179">
        <v>7392</v>
      </c>
      <c r="T1179">
        <v>52.7</v>
      </c>
      <c r="U1179">
        <v>21.52</v>
      </c>
      <c r="V1179">
        <v>0</v>
      </c>
    </row>
    <row r="1180" spans="1:22">
      <c r="A1180" t="s">
        <v>56</v>
      </c>
      <c r="B1180" t="s">
        <v>35</v>
      </c>
      <c r="C1180">
        <v>2018</v>
      </c>
      <c r="D1180" t="s">
        <v>27</v>
      </c>
      <c r="E1180" t="s">
        <v>25</v>
      </c>
      <c r="F1180">
        <v>118883</v>
      </c>
      <c r="G1180">
        <v>3860591</v>
      </c>
      <c r="H1180">
        <v>335704</v>
      </c>
      <c r="I1180">
        <v>4315178</v>
      </c>
      <c r="J1180">
        <v>2.75</v>
      </c>
      <c r="K1180">
        <v>31182</v>
      </c>
      <c r="L1180">
        <v>16.2</v>
      </c>
      <c r="M1180">
        <v>260</v>
      </c>
      <c r="N1180">
        <v>0.69</v>
      </c>
      <c r="O1180">
        <v>0.13</v>
      </c>
      <c r="P1180">
        <v>62911</v>
      </c>
      <c r="Q1180">
        <v>82.3</v>
      </c>
      <c r="R1180">
        <v>1900.8</v>
      </c>
      <c r="S1180">
        <v>7392</v>
      </c>
      <c r="T1180">
        <v>52.7</v>
      </c>
      <c r="U1180">
        <v>22.71</v>
      </c>
      <c r="V1180">
        <v>0</v>
      </c>
    </row>
    <row r="1181" spans="1:22">
      <c r="A1181" t="s">
        <v>56</v>
      </c>
      <c r="B1181" t="s">
        <v>35</v>
      </c>
      <c r="C1181">
        <v>2019</v>
      </c>
      <c r="D1181" t="s">
        <v>24</v>
      </c>
      <c r="E1181" t="s">
        <v>25</v>
      </c>
      <c r="F1181">
        <v>17207</v>
      </c>
      <c r="G1181">
        <v>1550392</v>
      </c>
      <c r="H1181">
        <v>1033595</v>
      </c>
      <c r="I1181">
        <v>2601194</v>
      </c>
      <c r="J1181">
        <v>0.66</v>
      </c>
      <c r="K1181">
        <v>43795</v>
      </c>
      <c r="L1181">
        <v>18.2</v>
      </c>
      <c r="M1181">
        <v>301</v>
      </c>
      <c r="N1181">
        <v>0.76300000000000001</v>
      </c>
      <c r="O1181">
        <v>0.13100000000000001</v>
      </c>
      <c r="P1181">
        <v>65046</v>
      </c>
      <c r="Q1181">
        <v>82.5</v>
      </c>
      <c r="R1181">
        <v>1811.5</v>
      </c>
      <c r="S1181">
        <v>7619</v>
      </c>
      <c r="T1181">
        <v>56.2</v>
      </c>
      <c r="U1181">
        <v>2.0099999999999998</v>
      </c>
      <c r="V1181">
        <v>0</v>
      </c>
    </row>
    <row r="1182" spans="1:22">
      <c r="A1182" t="s">
        <v>56</v>
      </c>
      <c r="B1182" t="s">
        <v>35</v>
      </c>
      <c r="C1182">
        <v>2019</v>
      </c>
      <c r="D1182" t="s">
        <v>26</v>
      </c>
      <c r="E1182" t="s">
        <v>25</v>
      </c>
      <c r="F1182">
        <v>194052</v>
      </c>
      <c r="G1182">
        <v>8864448</v>
      </c>
      <c r="H1182">
        <v>1208788</v>
      </c>
      <c r="I1182">
        <v>10267288</v>
      </c>
      <c r="J1182">
        <v>1.89</v>
      </c>
      <c r="K1182">
        <v>43795</v>
      </c>
      <c r="L1182">
        <v>18.2</v>
      </c>
      <c r="M1182">
        <v>301</v>
      </c>
      <c r="N1182">
        <v>0.76300000000000001</v>
      </c>
      <c r="O1182">
        <v>0.13100000000000001</v>
      </c>
      <c r="P1182">
        <v>65046</v>
      </c>
      <c r="Q1182">
        <v>82.5</v>
      </c>
      <c r="R1182">
        <v>1811.5</v>
      </c>
      <c r="S1182">
        <v>7619</v>
      </c>
      <c r="T1182">
        <v>56.2</v>
      </c>
      <c r="U1182">
        <v>-7.0000000000000007E-2</v>
      </c>
      <c r="V1182">
        <v>0</v>
      </c>
    </row>
    <row r="1183" spans="1:22">
      <c r="A1183" t="s">
        <v>56</v>
      </c>
      <c r="B1183" t="s">
        <v>35</v>
      </c>
      <c r="C1183">
        <v>2019</v>
      </c>
      <c r="D1183" t="s">
        <v>27</v>
      </c>
      <c r="E1183" t="s">
        <v>25</v>
      </c>
      <c r="F1183">
        <v>119406</v>
      </c>
      <c r="G1183">
        <v>3898677</v>
      </c>
      <c r="H1183">
        <v>339015</v>
      </c>
      <c r="I1183">
        <v>4357098</v>
      </c>
      <c r="J1183">
        <v>2.74</v>
      </c>
      <c r="K1183">
        <v>43795</v>
      </c>
      <c r="L1183">
        <v>18.2</v>
      </c>
      <c r="M1183">
        <v>301</v>
      </c>
      <c r="N1183">
        <v>0.76300000000000001</v>
      </c>
      <c r="O1183">
        <v>0.13100000000000001</v>
      </c>
      <c r="P1183">
        <v>65046</v>
      </c>
      <c r="Q1183">
        <v>82.5</v>
      </c>
      <c r="R1183">
        <v>1811.5</v>
      </c>
      <c r="S1183">
        <v>7619</v>
      </c>
      <c r="T1183">
        <v>56.2</v>
      </c>
      <c r="U1183">
        <v>0.44</v>
      </c>
      <c r="V1183">
        <v>0</v>
      </c>
    </row>
    <row r="1184" spans="1:22">
      <c r="A1184" t="s">
        <v>56</v>
      </c>
      <c r="B1184" t="s">
        <v>35</v>
      </c>
      <c r="C1184">
        <v>2020</v>
      </c>
      <c r="D1184" t="s">
        <v>24</v>
      </c>
      <c r="E1184" t="s">
        <v>25</v>
      </c>
      <c r="F1184">
        <v>17860</v>
      </c>
      <c r="G1184">
        <v>1259676</v>
      </c>
      <c r="H1184">
        <v>839784</v>
      </c>
      <c r="I1184">
        <v>2117320</v>
      </c>
      <c r="J1184">
        <v>0.84</v>
      </c>
      <c r="K1184">
        <v>41745</v>
      </c>
      <c r="L1184">
        <v>19.899999999999999</v>
      </c>
      <c r="M1184">
        <v>337</v>
      </c>
      <c r="N1184">
        <v>0.90300000000000002</v>
      </c>
      <c r="O1184">
        <v>0.13300000000000001</v>
      </c>
      <c r="P1184">
        <v>68832</v>
      </c>
      <c r="Q1184">
        <v>82.6</v>
      </c>
      <c r="R1184">
        <v>1750.5</v>
      </c>
      <c r="S1184">
        <v>7564</v>
      </c>
      <c r="T1184">
        <v>56.7</v>
      </c>
      <c r="U1184">
        <v>3.79</v>
      </c>
      <c r="V1184">
        <v>0</v>
      </c>
    </row>
    <row r="1185" spans="1:22">
      <c r="A1185" t="s">
        <v>56</v>
      </c>
      <c r="B1185" t="s">
        <v>35</v>
      </c>
      <c r="C1185">
        <v>2020</v>
      </c>
      <c r="D1185" t="s">
        <v>26</v>
      </c>
      <c r="E1185" t="s">
        <v>25</v>
      </c>
      <c r="F1185">
        <v>208174</v>
      </c>
      <c r="G1185">
        <v>7418173</v>
      </c>
      <c r="H1185">
        <v>1011569</v>
      </c>
      <c r="I1185">
        <v>8637916</v>
      </c>
      <c r="J1185">
        <v>2.41</v>
      </c>
      <c r="K1185">
        <v>41745</v>
      </c>
      <c r="L1185">
        <v>19.899999999999999</v>
      </c>
      <c r="M1185">
        <v>337</v>
      </c>
      <c r="N1185">
        <v>0.90300000000000002</v>
      </c>
      <c r="O1185">
        <v>0.13300000000000001</v>
      </c>
      <c r="P1185">
        <v>68832</v>
      </c>
      <c r="Q1185">
        <v>82.6</v>
      </c>
      <c r="R1185">
        <v>1750.5</v>
      </c>
      <c r="S1185">
        <v>7564</v>
      </c>
      <c r="T1185">
        <v>56.7</v>
      </c>
      <c r="U1185">
        <v>7.28</v>
      </c>
      <c r="V1185">
        <v>0</v>
      </c>
    </row>
    <row r="1186" spans="1:22">
      <c r="A1186" t="s">
        <v>56</v>
      </c>
      <c r="B1186" t="s">
        <v>35</v>
      </c>
      <c r="C1186">
        <v>2020</v>
      </c>
      <c r="D1186" t="s">
        <v>27</v>
      </c>
      <c r="E1186" t="s">
        <v>25</v>
      </c>
      <c r="F1186">
        <v>123410</v>
      </c>
      <c r="G1186">
        <v>3135497</v>
      </c>
      <c r="H1186">
        <v>272652</v>
      </c>
      <c r="I1186">
        <v>3531559</v>
      </c>
      <c r="J1186">
        <v>3.49</v>
      </c>
      <c r="K1186">
        <v>41745</v>
      </c>
      <c r="L1186">
        <v>19.899999999999999</v>
      </c>
      <c r="M1186">
        <v>337</v>
      </c>
      <c r="N1186">
        <v>0.90300000000000002</v>
      </c>
      <c r="O1186">
        <v>0.13300000000000001</v>
      </c>
      <c r="P1186">
        <v>68832</v>
      </c>
      <c r="Q1186">
        <v>82.6</v>
      </c>
      <c r="R1186">
        <v>1750.5</v>
      </c>
      <c r="S1186">
        <v>7564</v>
      </c>
      <c r="T1186">
        <v>56.7</v>
      </c>
      <c r="U1186">
        <v>3.35</v>
      </c>
      <c r="V1186">
        <v>0</v>
      </c>
    </row>
    <row r="1187" spans="1:22">
      <c r="A1187" t="s">
        <v>56</v>
      </c>
      <c r="B1187" t="s">
        <v>35</v>
      </c>
      <c r="C1187">
        <v>2021</v>
      </c>
      <c r="D1187" t="s">
        <v>24</v>
      </c>
      <c r="E1187" t="s">
        <v>25</v>
      </c>
      <c r="F1187">
        <v>32430</v>
      </c>
      <c r="G1187">
        <v>1343135</v>
      </c>
      <c r="H1187">
        <v>895424</v>
      </c>
      <c r="I1187">
        <v>2270989</v>
      </c>
      <c r="J1187">
        <v>1.43</v>
      </c>
      <c r="K1187">
        <v>50615</v>
      </c>
      <c r="L1187">
        <v>21.5</v>
      </c>
      <c r="M1187">
        <v>382</v>
      </c>
      <c r="N1187">
        <v>1.107</v>
      </c>
      <c r="O1187">
        <v>0.13900000000000001</v>
      </c>
      <c r="P1187">
        <v>72246</v>
      </c>
      <c r="Q1187">
        <v>83</v>
      </c>
      <c r="R1187">
        <v>1731.2</v>
      </c>
      <c r="S1187">
        <v>7498</v>
      </c>
      <c r="T1187">
        <v>61</v>
      </c>
      <c r="U1187">
        <v>81.58</v>
      </c>
      <c r="V1187">
        <v>0</v>
      </c>
    </row>
    <row r="1188" spans="1:22">
      <c r="A1188" t="s">
        <v>56</v>
      </c>
      <c r="B1188" t="s">
        <v>35</v>
      </c>
      <c r="C1188">
        <v>2021</v>
      </c>
      <c r="D1188" t="s">
        <v>26</v>
      </c>
      <c r="E1188" t="s">
        <v>25</v>
      </c>
      <c r="F1188">
        <v>374652</v>
      </c>
      <c r="G1188">
        <v>7751025</v>
      </c>
      <c r="H1188">
        <v>1056958</v>
      </c>
      <c r="I1188">
        <v>9182635</v>
      </c>
      <c r="J1188">
        <v>4.08</v>
      </c>
      <c r="K1188">
        <v>50615</v>
      </c>
      <c r="L1188">
        <v>21.5</v>
      </c>
      <c r="M1188">
        <v>382</v>
      </c>
      <c r="N1188">
        <v>1.107</v>
      </c>
      <c r="O1188">
        <v>0.13900000000000001</v>
      </c>
      <c r="P1188">
        <v>72246</v>
      </c>
      <c r="Q1188">
        <v>83</v>
      </c>
      <c r="R1188">
        <v>1731.2</v>
      </c>
      <c r="S1188">
        <v>7498</v>
      </c>
      <c r="T1188">
        <v>61</v>
      </c>
      <c r="U1188">
        <v>79.97</v>
      </c>
      <c r="V1188">
        <v>0</v>
      </c>
    </row>
    <row r="1189" spans="1:22">
      <c r="A1189" t="s">
        <v>56</v>
      </c>
      <c r="B1189" t="s">
        <v>35</v>
      </c>
      <c r="C1189">
        <v>2021</v>
      </c>
      <c r="D1189" t="s">
        <v>27</v>
      </c>
      <c r="E1189" t="s">
        <v>25</v>
      </c>
      <c r="F1189">
        <v>221508</v>
      </c>
      <c r="G1189">
        <v>3240899</v>
      </c>
      <c r="H1189">
        <v>281817</v>
      </c>
      <c r="I1189">
        <v>3744224</v>
      </c>
      <c r="J1189">
        <v>5.92</v>
      </c>
      <c r="K1189">
        <v>50615</v>
      </c>
      <c r="L1189">
        <v>21.5</v>
      </c>
      <c r="M1189">
        <v>382</v>
      </c>
      <c r="N1189">
        <v>1.107</v>
      </c>
      <c r="O1189">
        <v>0.13900000000000001</v>
      </c>
      <c r="P1189">
        <v>72246</v>
      </c>
      <c r="Q1189">
        <v>83</v>
      </c>
      <c r="R1189">
        <v>1731.2</v>
      </c>
      <c r="S1189">
        <v>7498</v>
      </c>
      <c r="T1189">
        <v>61</v>
      </c>
      <c r="U1189">
        <v>79.489999999999995</v>
      </c>
      <c r="V1189">
        <v>0</v>
      </c>
    </row>
    <row r="1190" spans="1:22">
      <c r="A1190" t="s">
        <v>56</v>
      </c>
      <c r="B1190" t="s">
        <v>35</v>
      </c>
      <c r="C1190">
        <v>2022</v>
      </c>
      <c r="D1190" t="s">
        <v>24</v>
      </c>
      <c r="E1190" t="s">
        <v>25</v>
      </c>
      <c r="F1190">
        <v>49964</v>
      </c>
      <c r="G1190">
        <v>1220420</v>
      </c>
      <c r="H1190">
        <v>813614</v>
      </c>
      <c r="I1190">
        <v>2083998</v>
      </c>
      <c r="J1190">
        <v>2.4</v>
      </c>
      <c r="K1190">
        <v>57225</v>
      </c>
      <c r="L1190">
        <v>21.8</v>
      </c>
      <c r="M1190">
        <v>405</v>
      </c>
      <c r="N1190">
        <v>1.1930000000000001</v>
      </c>
      <c r="O1190">
        <v>0.14699999999999999</v>
      </c>
      <c r="P1190">
        <v>76960</v>
      </c>
      <c r="Q1190">
        <v>83.2</v>
      </c>
      <c r="R1190">
        <v>1771.6</v>
      </c>
      <c r="S1190">
        <v>7502</v>
      </c>
      <c r="T1190">
        <v>63.9</v>
      </c>
      <c r="U1190">
        <v>54.07</v>
      </c>
      <c r="V1190">
        <v>0</v>
      </c>
    </row>
    <row r="1191" spans="1:22">
      <c r="A1191" t="s">
        <v>56</v>
      </c>
      <c r="B1191" t="s">
        <v>35</v>
      </c>
      <c r="C1191">
        <v>2022</v>
      </c>
      <c r="D1191" t="s">
        <v>26</v>
      </c>
      <c r="E1191" t="s">
        <v>25</v>
      </c>
      <c r="F1191">
        <v>577091</v>
      </c>
      <c r="G1191">
        <v>6905886</v>
      </c>
      <c r="H1191">
        <v>941712</v>
      </c>
      <c r="I1191">
        <v>8424689</v>
      </c>
      <c r="J1191">
        <v>6.85</v>
      </c>
      <c r="K1191">
        <v>57225</v>
      </c>
      <c r="L1191">
        <v>21.8</v>
      </c>
      <c r="M1191">
        <v>405</v>
      </c>
      <c r="N1191">
        <v>1.1930000000000001</v>
      </c>
      <c r="O1191">
        <v>0.14699999999999999</v>
      </c>
      <c r="P1191">
        <v>76960</v>
      </c>
      <c r="Q1191">
        <v>83.2</v>
      </c>
      <c r="R1191">
        <v>1771.6</v>
      </c>
      <c r="S1191">
        <v>7502</v>
      </c>
      <c r="T1191">
        <v>63.9</v>
      </c>
      <c r="U1191">
        <v>54.03</v>
      </c>
      <c r="V1191">
        <v>0</v>
      </c>
    </row>
    <row r="1192" spans="1:22">
      <c r="A1192" t="s">
        <v>56</v>
      </c>
      <c r="B1192" t="s">
        <v>35</v>
      </c>
      <c r="C1192">
        <v>2022</v>
      </c>
      <c r="D1192" t="s">
        <v>27</v>
      </c>
      <c r="E1192" t="s">
        <v>25</v>
      </c>
      <c r="F1192">
        <v>346870</v>
      </c>
      <c r="G1192">
        <v>2893773</v>
      </c>
      <c r="H1192">
        <v>251632</v>
      </c>
      <c r="I1192">
        <v>3492275</v>
      </c>
      <c r="J1192">
        <v>9.93</v>
      </c>
      <c r="K1192">
        <v>57225</v>
      </c>
      <c r="L1192">
        <v>21.8</v>
      </c>
      <c r="M1192">
        <v>405</v>
      </c>
      <c r="N1192">
        <v>1.1930000000000001</v>
      </c>
      <c r="O1192">
        <v>0.14699999999999999</v>
      </c>
      <c r="P1192">
        <v>76960</v>
      </c>
      <c r="Q1192">
        <v>83.2</v>
      </c>
      <c r="R1192">
        <v>1771.6</v>
      </c>
      <c r="S1192">
        <v>7502</v>
      </c>
      <c r="T1192">
        <v>63.9</v>
      </c>
      <c r="U1192">
        <v>56.59</v>
      </c>
      <c r="V1192">
        <v>0</v>
      </c>
    </row>
    <row r="1193" spans="1:22">
      <c r="A1193" t="s">
        <v>56</v>
      </c>
      <c r="B1193" t="s">
        <v>35</v>
      </c>
      <c r="C1193">
        <v>2023</v>
      </c>
      <c r="D1193" t="s">
        <v>24</v>
      </c>
      <c r="E1193" t="s">
        <v>25</v>
      </c>
      <c r="F1193">
        <v>70685</v>
      </c>
      <c r="G1193">
        <v>1322159</v>
      </c>
      <c r="H1193">
        <v>881439</v>
      </c>
      <c r="I1193">
        <v>2274283</v>
      </c>
      <c r="J1193">
        <v>3.11</v>
      </c>
      <c r="K1193">
        <v>67646</v>
      </c>
      <c r="L1193">
        <v>24.1</v>
      </c>
      <c r="M1193">
        <v>440</v>
      </c>
      <c r="N1193">
        <v>1.18</v>
      </c>
      <c r="O1193">
        <v>0.154</v>
      </c>
      <c r="P1193">
        <v>80821</v>
      </c>
      <c r="Q1193">
        <v>82.9</v>
      </c>
      <c r="R1193">
        <v>1766.7</v>
      </c>
      <c r="S1193">
        <v>7587</v>
      </c>
      <c r="T1193">
        <v>65.7</v>
      </c>
      <c r="U1193">
        <v>41.47</v>
      </c>
      <c r="V1193">
        <v>0</v>
      </c>
    </row>
    <row r="1194" spans="1:22">
      <c r="A1194" t="s">
        <v>56</v>
      </c>
      <c r="B1194" t="s">
        <v>35</v>
      </c>
      <c r="C1194">
        <v>2023</v>
      </c>
      <c r="D1194" t="s">
        <v>26</v>
      </c>
      <c r="E1194" t="s">
        <v>25</v>
      </c>
      <c r="F1194">
        <v>832852</v>
      </c>
      <c r="G1194">
        <v>7520574</v>
      </c>
      <c r="H1194">
        <v>1025533</v>
      </c>
      <c r="I1194">
        <v>9378959</v>
      </c>
      <c r="J1194">
        <v>8.8800000000000008</v>
      </c>
      <c r="K1194">
        <v>67646</v>
      </c>
      <c r="L1194">
        <v>24.1</v>
      </c>
      <c r="M1194">
        <v>440</v>
      </c>
      <c r="N1194">
        <v>1.18</v>
      </c>
      <c r="O1194">
        <v>0.154</v>
      </c>
      <c r="P1194">
        <v>80821</v>
      </c>
      <c r="Q1194">
        <v>82.9</v>
      </c>
      <c r="R1194">
        <v>1766.7</v>
      </c>
      <c r="S1194">
        <v>7587</v>
      </c>
      <c r="T1194">
        <v>65.7</v>
      </c>
      <c r="U1194">
        <v>44.32</v>
      </c>
      <c r="V1194">
        <v>0</v>
      </c>
    </row>
    <row r="1195" spans="1:22">
      <c r="A1195" t="s">
        <v>56</v>
      </c>
      <c r="B1195" t="s">
        <v>35</v>
      </c>
      <c r="C1195">
        <v>2023</v>
      </c>
      <c r="D1195" t="s">
        <v>27</v>
      </c>
      <c r="E1195" t="s">
        <v>25</v>
      </c>
      <c r="F1195">
        <v>497358</v>
      </c>
      <c r="G1195">
        <v>3096091</v>
      </c>
      <c r="H1195">
        <v>269225</v>
      </c>
      <c r="I1195">
        <v>3862674</v>
      </c>
      <c r="J1195">
        <v>12.88</v>
      </c>
      <c r="K1195">
        <v>67646</v>
      </c>
      <c r="L1195">
        <v>24.1</v>
      </c>
      <c r="M1195">
        <v>440</v>
      </c>
      <c r="N1195">
        <v>1.18</v>
      </c>
      <c r="O1195">
        <v>0.154</v>
      </c>
      <c r="P1195">
        <v>80821</v>
      </c>
      <c r="Q1195">
        <v>82.9</v>
      </c>
      <c r="R1195">
        <v>1766.7</v>
      </c>
      <c r="S1195">
        <v>7587</v>
      </c>
      <c r="T1195">
        <v>65.7</v>
      </c>
      <c r="U1195">
        <v>43.38</v>
      </c>
      <c r="V1195">
        <v>0</v>
      </c>
    </row>
    <row r="1196" spans="1:22">
      <c r="A1196" t="s">
        <v>56</v>
      </c>
      <c r="B1196" t="s">
        <v>35</v>
      </c>
      <c r="C1196">
        <v>2024</v>
      </c>
      <c r="D1196" t="s">
        <v>24</v>
      </c>
      <c r="E1196" t="s">
        <v>25</v>
      </c>
      <c r="F1196">
        <v>89968</v>
      </c>
      <c r="G1196">
        <v>1379392</v>
      </c>
      <c r="H1196">
        <v>919594</v>
      </c>
      <c r="I1196">
        <v>2388954</v>
      </c>
      <c r="J1196">
        <v>3.77</v>
      </c>
      <c r="K1196">
        <v>94953</v>
      </c>
      <c r="L1196">
        <v>24.8</v>
      </c>
      <c r="M1196">
        <v>467</v>
      </c>
      <c r="N1196">
        <v>1.05</v>
      </c>
      <c r="O1196">
        <v>0.16200000000000001</v>
      </c>
      <c r="P1196">
        <v>82800</v>
      </c>
      <c r="Q1196">
        <v>83.3</v>
      </c>
      <c r="R1196">
        <v>1708.2</v>
      </c>
      <c r="S1196">
        <v>7476</v>
      </c>
      <c r="T1196">
        <v>69.5</v>
      </c>
      <c r="U1196">
        <v>27.28</v>
      </c>
      <c r="V1196">
        <v>0</v>
      </c>
    </row>
    <row r="1197" spans="1:22">
      <c r="A1197" t="s">
        <v>56</v>
      </c>
      <c r="B1197" t="s">
        <v>35</v>
      </c>
      <c r="C1197">
        <v>2024</v>
      </c>
      <c r="D1197" t="s">
        <v>26</v>
      </c>
      <c r="E1197" t="s">
        <v>25</v>
      </c>
      <c r="F1197">
        <v>1048083</v>
      </c>
      <c r="G1197">
        <v>7649368</v>
      </c>
      <c r="H1197">
        <v>1043096</v>
      </c>
      <c r="I1197">
        <v>9740547</v>
      </c>
      <c r="J1197">
        <v>10.76</v>
      </c>
      <c r="K1197">
        <v>94953</v>
      </c>
      <c r="L1197">
        <v>24.8</v>
      </c>
      <c r="M1197">
        <v>467</v>
      </c>
      <c r="N1197">
        <v>1.05</v>
      </c>
      <c r="O1197">
        <v>0.16200000000000001</v>
      </c>
      <c r="P1197">
        <v>82800</v>
      </c>
      <c r="Q1197">
        <v>83.3</v>
      </c>
      <c r="R1197">
        <v>1708.2</v>
      </c>
      <c r="S1197">
        <v>7476</v>
      </c>
      <c r="T1197">
        <v>69.5</v>
      </c>
      <c r="U1197">
        <v>25.84</v>
      </c>
      <c r="V1197">
        <v>0</v>
      </c>
    </row>
    <row r="1198" spans="1:22">
      <c r="A1198" t="s">
        <v>56</v>
      </c>
      <c r="B1198" t="s">
        <v>35</v>
      </c>
      <c r="C1198">
        <v>2024</v>
      </c>
      <c r="D1198" t="s">
        <v>27</v>
      </c>
      <c r="E1198" t="s">
        <v>25</v>
      </c>
      <c r="F1198">
        <v>612716</v>
      </c>
      <c r="G1198">
        <v>3049289</v>
      </c>
      <c r="H1198">
        <v>265156</v>
      </c>
      <c r="I1198">
        <v>3927161</v>
      </c>
      <c r="J1198">
        <v>15.6</v>
      </c>
      <c r="K1198">
        <v>94953</v>
      </c>
      <c r="L1198">
        <v>24.8</v>
      </c>
      <c r="M1198">
        <v>467</v>
      </c>
      <c r="N1198">
        <v>1.05</v>
      </c>
      <c r="O1198">
        <v>0.16200000000000001</v>
      </c>
      <c r="P1198">
        <v>82800</v>
      </c>
      <c r="Q1198">
        <v>83.3</v>
      </c>
      <c r="R1198">
        <v>1708.2</v>
      </c>
      <c r="S1198">
        <v>7476</v>
      </c>
      <c r="T1198">
        <v>69.5</v>
      </c>
      <c r="U1198">
        <v>23.19</v>
      </c>
      <c r="V1198">
        <v>0</v>
      </c>
    </row>
    <row r="1199" spans="1:22">
      <c r="A1199" t="s">
        <v>56</v>
      </c>
      <c r="B1199" t="s">
        <v>35</v>
      </c>
      <c r="C1199">
        <v>2025</v>
      </c>
      <c r="D1199" t="s">
        <v>24</v>
      </c>
      <c r="E1199" t="s">
        <v>25</v>
      </c>
      <c r="F1199">
        <v>105003</v>
      </c>
      <c r="G1199">
        <v>1393349</v>
      </c>
      <c r="H1199">
        <v>928899</v>
      </c>
      <c r="I1199">
        <v>2427251</v>
      </c>
      <c r="J1199">
        <v>4.33</v>
      </c>
      <c r="K1199">
        <v>131267</v>
      </c>
      <c r="L1199">
        <v>28.3</v>
      </c>
      <c r="M1199">
        <v>480</v>
      </c>
      <c r="N1199">
        <v>0.94</v>
      </c>
      <c r="O1199">
        <v>0.16800000000000001</v>
      </c>
      <c r="P1199">
        <v>84696</v>
      </c>
      <c r="Q1199">
        <v>83.1</v>
      </c>
      <c r="R1199">
        <v>1671.6</v>
      </c>
      <c r="S1199">
        <v>7446</v>
      </c>
      <c r="T1199">
        <v>72.5</v>
      </c>
      <c r="U1199">
        <v>16.71</v>
      </c>
      <c r="V1199">
        <v>0</v>
      </c>
    </row>
    <row r="1200" spans="1:22">
      <c r="A1200" t="s">
        <v>56</v>
      </c>
      <c r="B1200" t="s">
        <v>35</v>
      </c>
      <c r="C1200">
        <v>2025</v>
      </c>
      <c r="D1200" t="s">
        <v>26</v>
      </c>
      <c r="E1200" t="s">
        <v>25</v>
      </c>
      <c r="F1200">
        <v>1233705</v>
      </c>
      <c r="G1200">
        <v>7698000</v>
      </c>
      <c r="H1200">
        <v>1049727</v>
      </c>
      <c r="I1200">
        <v>9981432</v>
      </c>
      <c r="J1200">
        <v>12.36</v>
      </c>
      <c r="K1200">
        <v>131267</v>
      </c>
      <c r="L1200">
        <v>28.3</v>
      </c>
      <c r="M1200">
        <v>480</v>
      </c>
      <c r="N1200">
        <v>0.94</v>
      </c>
      <c r="O1200">
        <v>0.16800000000000001</v>
      </c>
      <c r="P1200">
        <v>84696</v>
      </c>
      <c r="Q1200">
        <v>83.1</v>
      </c>
      <c r="R1200">
        <v>1671.6</v>
      </c>
      <c r="S1200">
        <v>7446</v>
      </c>
      <c r="T1200">
        <v>72.5</v>
      </c>
      <c r="U1200">
        <v>17.71</v>
      </c>
      <c r="V1200">
        <v>0</v>
      </c>
    </row>
    <row r="1201" spans="1:22">
      <c r="A1201" t="s">
        <v>56</v>
      </c>
      <c r="B1201" t="s">
        <v>35</v>
      </c>
      <c r="C1201">
        <v>2025</v>
      </c>
      <c r="D1201" t="s">
        <v>27</v>
      </c>
      <c r="E1201" t="s">
        <v>25</v>
      </c>
      <c r="F1201">
        <v>730489</v>
      </c>
      <c r="G1201">
        <v>3077808</v>
      </c>
      <c r="H1201">
        <v>267636</v>
      </c>
      <c r="I1201">
        <v>4075933</v>
      </c>
      <c r="J1201">
        <v>17.920000000000002</v>
      </c>
      <c r="K1201">
        <v>131267</v>
      </c>
      <c r="L1201">
        <v>28.3</v>
      </c>
      <c r="M1201">
        <v>480</v>
      </c>
      <c r="N1201">
        <v>0.94</v>
      </c>
      <c r="O1201">
        <v>0.16800000000000001</v>
      </c>
      <c r="P1201">
        <v>84696</v>
      </c>
      <c r="Q1201">
        <v>83.1</v>
      </c>
      <c r="R1201">
        <v>1671.6</v>
      </c>
      <c r="S1201">
        <v>7446</v>
      </c>
      <c r="T1201">
        <v>72.5</v>
      </c>
      <c r="U1201">
        <v>19.22</v>
      </c>
      <c r="V1201">
        <v>0</v>
      </c>
    </row>
  </sheetData>
  <autoFilter ref="E1:E1201" xr:uid="{47B7272E-269C-4B84-A6D5-B0ACCC89BAC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71322-1237-44ED-9EBF-6209F47082CD}">
  <dimension ref="A1:B6"/>
  <sheetViews>
    <sheetView workbookViewId="0">
      <selection activeCell="A2" sqref="A2"/>
    </sheetView>
  </sheetViews>
  <sheetFormatPr defaultRowHeight="27.75" customHeight="1"/>
  <cols>
    <col min="1" max="1" width="25.42578125" customWidth="1"/>
    <col min="2" max="2" width="22.42578125" style="3" customWidth="1"/>
  </cols>
  <sheetData>
    <row r="1" spans="1:2" ht="27.75" customHeight="1" thickBot="1">
      <c r="A1" s="18"/>
      <c r="B1" s="21"/>
    </row>
    <row r="2" spans="1:2" ht="27.75" customHeight="1" thickBot="1">
      <c r="A2" s="19" t="s">
        <v>60</v>
      </c>
      <c r="B2" s="22">
        <f>SUM('master raw data'!F:F)</f>
        <v>76322837</v>
      </c>
    </row>
    <row r="3" spans="1:2" ht="27.75" customHeight="1" thickBot="1">
      <c r="A3" s="19" t="s">
        <v>59</v>
      </c>
      <c r="B3" s="22">
        <f>SUM('master raw data'!F:F)/SUM('master raw data'!I:I)</f>
        <v>6.5043365455346169E-2</v>
      </c>
    </row>
    <row r="4" spans="1:2" ht="27.75" customHeight="1" thickBot="1">
      <c r="A4" s="19" t="s">
        <v>71</v>
      </c>
      <c r="B4" s="22">
        <f>SUM('master raw data'!K:K)</f>
        <v>68326776</v>
      </c>
    </row>
    <row r="5" spans="1:2" ht="27.75" customHeight="1" thickBot="1">
      <c r="A5" s="19" t="s">
        <v>75</v>
      </c>
      <c r="B5" s="26">
        <f>SUM('master raw data'!U:U)</f>
        <v>76803.550000000163</v>
      </c>
    </row>
    <row r="6" spans="1:2" ht="27.75" customHeight="1" thickBot="1">
      <c r="A6" s="19" t="s">
        <v>72</v>
      </c>
      <c r="B6" s="20">
        <f>AVERAGE('n-table'!N:N)</f>
        <v>1.3422390000000011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2666C-FA7F-42C0-8E63-B8059053D6CE}">
  <dimension ref="A1:H390"/>
  <sheetViews>
    <sheetView topLeftCell="A28" workbookViewId="0">
      <selection activeCell="B315" sqref="B315"/>
    </sheetView>
  </sheetViews>
  <sheetFormatPr defaultColWidth="42.28515625" defaultRowHeight="15"/>
  <cols>
    <col min="1" max="2" width="42.28515625" style="7"/>
  </cols>
  <sheetData>
    <row r="1" spans="1:2">
      <c r="A1" s="23" t="s">
        <v>87</v>
      </c>
      <c r="B1" s="7" t="s">
        <v>76</v>
      </c>
    </row>
    <row r="2" spans="1:2">
      <c r="A2" s="7">
        <v>2010</v>
      </c>
      <c r="B2" s="34">
        <v>20139</v>
      </c>
    </row>
    <row r="3" spans="1:2">
      <c r="A3" s="7">
        <v>2011</v>
      </c>
      <c r="B3" s="34">
        <v>68532</v>
      </c>
    </row>
    <row r="4" spans="1:2">
      <c r="A4" s="7">
        <v>2012</v>
      </c>
      <c r="B4" s="34">
        <v>120099</v>
      </c>
    </row>
    <row r="5" spans="1:2">
      <c r="A5" s="7">
        <v>2013</v>
      </c>
      <c r="B5" s="34">
        <v>229508</v>
      </c>
    </row>
    <row r="6" spans="1:2">
      <c r="A6" s="7">
        <v>2014</v>
      </c>
      <c r="B6" s="34">
        <v>324688</v>
      </c>
    </row>
    <row r="7" spans="1:2">
      <c r="A7" s="7">
        <v>2015</v>
      </c>
      <c r="B7" s="34">
        <v>530272</v>
      </c>
    </row>
    <row r="8" spans="1:2">
      <c r="A8" s="7">
        <v>2016</v>
      </c>
      <c r="B8" s="34">
        <v>741256</v>
      </c>
    </row>
    <row r="9" spans="1:2">
      <c r="A9" s="7">
        <v>2017</v>
      </c>
      <c r="B9" s="34">
        <v>1343059</v>
      </c>
    </row>
    <row r="10" spans="1:2">
      <c r="A10" s="7">
        <v>2018</v>
      </c>
      <c r="B10" s="34">
        <v>1922263</v>
      </c>
    </row>
    <row r="11" spans="1:2">
      <c r="A11" s="7">
        <v>2019</v>
      </c>
      <c r="B11" s="34">
        <v>2034750</v>
      </c>
    </row>
    <row r="12" spans="1:2">
      <c r="A12" s="7">
        <v>2020</v>
      </c>
      <c r="B12" s="34">
        <v>2989469</v>
      </c>
    </row>
    <row r="13" spans="1:2">
      <c r="A13" s="7">
        <v>2021</v>
      </c>
      <c r="B13" s="34">
        <v>6503062</v>
      </c>
    </row>
    <row r="14" spans="1:2">
      <c r="A14" s="7">
        <v>2022</v>
      </c>
      <c r="B14" s="34">
        <v>9933342</v>
      </c>
    </row>
    <row r="15" spans="1:2">
      <c r="A15" s="7">
        <v>2023</v>
      </c>
      <c r="B15" s="34">
        <v>13283873</v>
      </c>
    </row>
    <row r="16" spans="1:2">
      <c r="A16" s="7">
        <v>2024</v>
      </c>
      <c r="B16" s="34">
        <v>16605356</v>
      </c>
    </row>
    <row r="17" spans="1:3">
      <c r="A17" s="7">
        <v>2025</v>
      </c>
      <c r="B17" s="34">
        <v>19673169</v>
      </c>
    </row>
    <row r="18" spans="1:3">
      <c r="A18" s="1" t="s">
        <v>2</v>
      </c>
      <c r="B18" t="s">
        <v>83</v>
      </c>
    </row>
    <row r="20" spans="1:3">
      <c r="A20" s="23" t="s">
        <v>0</v>
      </c>
      <c r="B20" s="7" t="s">
        <v>76</v>
      </c>
      <c r="C20" t="s">
        <v>98</v>
      </c>
    </row>
    <row r="21" spans="1:3">
      <c r="A21" s="7" t="s">
        <v>36</v>
      </c>
      <c r="B21" s="34">
        <v>46544667</v>
      </c>
      <c r="C21">
        <v>436.47</v>
      </c>
    </row>
    <row r="22" spans="1:3">
      <c r="A22" s="7" t="s">
        <v>39</v>
      </c>
      <c r="B22" s="34">
        <v>4848735</v>
      </c>
      <c r="C22">
        <v>475.5</v>
      </c>
    </row>
    <row r="23" spans="1:3">
      <c r="A23" s="7" t="s">
        <v>45</v>
      </c>
      <c r="B23" s="34">
        <v>820328</v>
      </c>
      <c r="C23">
        <v>581.52</v>
      </c>
    </row>
    <row r="24" spans="1:3">
      <c r="A24" s="7" t="s">
        <v>46</v>
      </c>
      <c r="B24" s="34">
        <v>923061</v>
      </c>
      <c r="C24">
        <v>1611.0700000000002</v>
      </c>
    </row>
    <row r="25" spans="1:3">
      <c r="A25" s="7" t="s">
        <v>51</v>
      </c>
      <c r="B25" s="34">
        <v>908473</v>
      </c>
      <c r="C25">
        <v>835.28</v>
      </c>
    </row>
    <row r="26" spans="1:3">
      <c r="A26" s="23" t="s">
        <v>2</v>
      </c>
      <c r="B26" s="7" t="s">
        <v>83</v>
      </c>
    </row>
    <row r="28" spans="1:3" ht="23.25" customHeight="1">
      <c r="A28" s="23" t="s">
        <v>101</v>
      </c>
      <c r="B28" s="7" t="s">
        <v>78</v>
      </c>
    </row>
    <row r="29" spans="1:3">
      <c r="A29" s="7" t="s">
        <v>37</v>
      </c>
      <c r="B29" s="34">
        <v>172602.48263888888</v>
      </c>
    </row>
    <row r="30" spans="1:3">
      <c r="A30" s="7" t="s">
        <v>29</v>
      </c>
      <c r="B30" s="34">
        <v>23580.625</v>
      </c>
    </row>
    <row r="31" spans="1:3">
      <c r="A31" s="7" t="s">
        <v>35</v>
      </c>
      <c r="B31" s="34">
        <v>69475.986111111109</v>
      </c>
    </row>
    <row r="32" spans="1:3">
      <c r="A32" s="7" t="s">
        <v>23</v>
      </c>
      <c r="B32" s="34">
        <v>10581.1875</v>
      </c>
    </row>
    <row r="33" spans="1:3">
      <c r="A33" s="7" t="s">
        <v>33</v>
      </c>
      <c r="B33" s="34">
        <v>5306.3125</v>
      </c>
    </row>
    <row r="34" spans="1:3">
      <c r="A34"/>
      <c r="B34"/>
    </row>
    <row r="37" spans="1:3">
      <c r="A37" s="23" t="s">
        <v>1</v>
      </c>
      <c r="B37" s="7" t="s">
        <v>95</v>
      </c>
      <c r="C37" t="s">
        <v>82</v>
      </c>
    </row>
    <row r="38" spans="1:3">
      <c r="A38" s="7">
        <v>2010</v>
      </c>
      <c r="B38" s="35">
        <v>2.8945696288335947E-4</v>
      </c>
      <c r="C38" s="14">
        <v>0.99971054303711659</v>
      </c>
    </row>
    <row r="39" spans="1:3">
      <c r="A39" s="7">
        <v>2011</v>
      </c>
      <c r="B39" s="35">
        <v>1.3835383446082624E-3</v>
      </c>
      <c r="C39" s="14">
        <v>0.99861646165539164</v>
      </c>
    </row>
    <row r="40" spans="1:3">
      <c r="A40" s="7">
        <v>2012</v>
      </c>
      <c r="B40" s="35">
        <v>2.455046714501976E-3</v>
      </c>
      <c r="C40" s="14">
        <v>0.99754495328549786</v>
      </c>
    </row>
    <row r="41" spans="1:3">
      <c r="A41" s="7">
        <v>2013</v>
      </c>
      <c r="B41" s="35">
        <v>5.6790484696898104E-3</v>
      </c>
      <c r="C41" s="14">
        <v>0.99432095153031053</v>
      </c>
    </row>
    <row r="42" spans="1:3">
      <c r="A42" s="7">
        <v>2014</v>
      </c>
      <c r="B42" s="35">
        <v>8.8927554242263541E-3</v>
      </c>
      <c r="C42" s="14">
        <v>0.99110724457577326</v>
      </c>
    </row>
    <row r="43" spans="1:3">
      <c r="A43" s="7">
        <v>2015</v>
      </c>
      <c r="B43" s="35">
        <v>1.1487138007805554E-2</v>
      </c>
      <c r="C43" s="14">
        <v>0.98851286199219446</v>
      </c>
    </row>
    <row r="44" spans="1:3">
      <c r="A44" s="7">
        <v>2016</v>
      </c>
      <c r="B44" s="35">
        <v>1.4164085504940711E-2</v>
      </c>
      <c r="C44" s="14">
        <v>0.9858359144950597</v>
      </c>
    </row>
    <row r="45" spans="1:3">
      <c r="A45" s="7">
        <v>2017</v>
      </c>
      <c r="B45" s="35">
        <v>2.0637712295771181E-2</v>
      </c>
      <c r="C45" s="14">
        <v>0.97936228770422873</v>
      </c>
    </row>
    <row r="46" spans="1:3">
      <c r="A46" s="7">
        <v>2018</v>
      </c>
      <c r="B46" s="35">
        <v>2.7719771934697029E-2</v>
      </c>
      <c r="C46" s="14">
        <v>0.97228022806530301</v>
      </c>
    </row>
    <row r="47" spans="1:3">
      <c r="A47" s="7">
        <v>2019</v>
      </c>
      <c r="B47" s="35">
        <v>4.0675000825471916E-2</v>
      </c>
      <c r="C47" s="14">
        <v>0.95932499917452829</v>
      </c>
    </row>
    <row r="48" spans="1:3">
      <c r="A48" s="7">
        <v>2020</v>
      </c>
      <c r="B48" s="35">
        <v>7.5827966923983026E-2</v>
      </c>
      <c r="C48" s="14">
        <v>0.92417203307601714</v>
      </c>
    </row>
    <row r="49" spans="1:5">
      <c r="A49" s="7">
        <v>2021</v>
      </c>
      <c r="B49" s="35">
        <v>0.11809403690688643</v>
      </c>
      <c r="C49" s="14">
        <v>0.88190596309311364</v>
      </c>
    </row>
    <row r="50" spans="1:5">
      <c r="A50" s="7">
        <v>2022</v>
      </c>
      <c r="B50" s="35">
        <v>0.14834577785408692</v>
      </c>
      <c r="C50" s="14">
        <v>0.85165422214591269</v>
      </c>
    </row>
    <row r="51" spans="1:5">
      <c r="A51" s="7">
        <v>2023</v>
      </c>
      <c r="B51" s="35">
        <v>0.16023247704236751</v>
      </c>
      <c r="C51" s="14">
        <v>0.83976752295763246</v>
      </c>
    </row>
    <row r="52" spans="1:5">
      <c r="A52" s="7">
        <v>2024</v>
      </c>
      <c r="B52" s="35">
        <v>0.17862185127236047</v>
      </c>
      <c r="C52" s="14">
        <v>0.82137814872763937</v>
      </c>
    </row>
    <row r="53" spans="1:5">
      <c r="A53" s="7">
        <v>2025</v>
      </c>
      <c r="B53" s="35">
        <v>0.19801286976425614</v>
      </c>
      <c r="C53" s="14">
        <v>0.80198713023574386</v>
      </c>
    </row>
    <row r="54" spans="1:5">
      <c r="A54"/>
      <c r="B54"/>
    </row>
    <row r="57" spans="1:5" ht="15.75" thickBot="1">
      <c r="A57" s="1" t="s">
        <v>2</v>
      </c>
      <c r="B57" s="2">
        <v>2025</v>
      </c>
      <c r="C57" s="33" t="s">
        <v>73</v>
      </c>
    </row>
    <row r="58" spans="1:5" ht="15.75" thickTop="1"/>
    <row r="59" spans="1:5">
      <c r="A59" s="23" t="s">
        <v>100</v>
      </c>
      <c r="B59" s="7" t="s">
        <v>85</v>
      </c>
      <c r="C59" t="s">
        <v>65</v>
      </c>
    </row>
    <row r="60" spans="1:5">
      <c r="A60" s="7" t="s">
        <v>37</v>
      </c>
      <c r="B60" s="24">
        <v>1.21</v>
      </c>
      <c r="C60" s="3">
        <v>0.12916666666666665</v>
      </c>
    </row>
    <row r="61" spans="1:5" s="25" customFormat="1">
      <c r="A61" s="7" t="s">
        <v>29</v>
      </c>
      <c r="B61" s="24">
        <v>1.7414285714285711</v>
      </c>
      <c r="C61" s="3">
        <v>0.24614285714285708</v>
      </c>
      <c r="D61"/>
      <c r="E61"/>
    </row>
    <row r="62" spans="1:5">
      <c r="A62" s="7" t="s">
        <v>35</v>
      </c>
      <c r="B62" s="24">
        <v>1.1299999999999999</v>
      </c>
      <c r="C62" s="3">
        <v>0.13300000000000001</v>
      </c>
    </row>
    <row r="63" spans="1:5">
      <c r="A63" s="7" t="s">
        <v>23</v>
      </c>
      <c r="B63" s="24">
        <v>1.32</v>
      </c>
      <c r="C63" s="3">
        <v>0.25800000000000001</v>
      </c>
    </row>
    <row r="64" spans="1:5">
      <c r="A64" s="7" t="s">
        <v>33</v>
      </c>
      <c r="B64" s="24">
        <v>1.17</v>
      </c>
      <c r="C64" s="3">
        <v>0.13</v>
      </c>
    </row>
    <row r="65" spans="1:8">
      <c r="A65"/>
      <c r="B65"/>
    </row>
    <row r="68" spans="1:8">
      <c r="A68" s="23" t="s">
        <v>2</v>
      </c>
      <c r="B68" s="7" t="s">
        <v>65</v>
      </c>
    </row>
    <row r="69" spans="1:8">
      <c r="A69" s="7">
        <v>2010</v>
      </c>
      <c r="B69" s="38">
        <v>0.13971959999999994</v>
      </c>
    </row>
    <row r="70" spans="1:8">
      <c r="A70" s="7">
        <v>2011</v>
      </c>
      <c r="B70" s="38">
        <v>0.14331960000000013</v>
      </c>
    </row>
    <row r="71" spans="1:8">
      <c r="A71" s="7">
        <v>2012</v>
      </c>
      <c r="B71" s="38">
        <v>0.14659960000000008</v>
      </c>
    </row>
    <row r="72" spans="1:8">
      <c r="A72" s="7">
        <v>2013</v>
      </c>
      <c r="B72" s="38">
        <v>0.15051959999999998</v>
      </c>
    </row>
    <row r="73" spans="1:8">
      <c r="A73" s="7">
        <v>2014</v>
      </c>
      <c r="B73" s="38">
        <v>0.15415999999999994</v>
      </c>
    </row>
    <row r="74" spans="1:8">
      <c r="A74" s="7">
        <v>2015</v>
      </c>
      <c r="B74" s="38">
        <v>0.15715999999999994</v>
      </c>
    </row>
    <row r="75" spans="1:8">
      <c r="A75" s="7">
        <v>2016</v>
      </c>
      <c r="B75" s="38">
        <v>0.15880000000000002</v>
      </c>
    </row>
    <row r="76" spans="1:8" s="25" customFormat="1">
      <c r="A76" s="7">
        <v>2017</v>
      </c>
      <c r="B76" s="38">
        <v>0.16048000000000004</v>
      </c>
      <c r="D76"/>
      <c r="E76"/>
      <c r="F76"/>
      <c r="G76"/>
      <c r="H76"/>
    </row>
    <row r="77" spans="1:8">
      <c r="A77" s="7">
        <v>2018</v>
      </c>
      <c r="B77" s="38">
        <v>0.16212000000000018</v>
      </c>
    </row>
    <row r="78" spans="1:8">
      <c r="A78" s="7">
        <v>2019</v>
      </c>
      <c r="B78" s="38">
        <v>0.16412000000000007</v>
      </c>
    </row>
    <row r="79" spans="1:8">
      <c r="A79" s="7">
        <v>2020</v>
      </c>
      <c r="B79" s="38">
        <v>0.17308000000000007</v>
      </c>
    </row>
    <row r="80" spans="1:8">
      <c r="A80" s="7">
        <v>2021</v>
      </c>
      <c r="B80" s="38">
        <v>0.18856000000000001</v>
      </c>
    </row>
    <row r="81" spans="1:4">
      <c r="A81" s="7">
        <v>2022</v>
      </c>
      <c r="B81" s="38">
        <v>0.20224320000000007</v>
      </c>
    </row>
    <row r="82" spans="1:4">
      <c r="A82" s="7">
        <v>2023</v>
      </c>
      <c r="B82" s="38">
        <v>0.20688319999999982</v>
      </c>
    </row>
    <row r="83" spans="1:4">
      <c r="A83" s="7">
        <v>2024</v>
      </c>
      <c r="B83" s="38">
        <v>0.20404000000000003</v>
      </c>
    </row>
    <row r="84" spans="1:4">
      <c r="A84" s="7">
        <v>2025</v>
      </c>
      <c r="B84" s="38">
        <v>0.20031999999999997</v>
      </c>
    </row>
    <row r="85" spans="1:4">
      <c r="A85"/>
      <c r="B85"/>
    </row>
    <row r="88" spans="1:4">
      <c r="A88" s="23" t="s">
        <v>90</v>
      </c>
      <c r="B88" s="23" t="s">
        <v>91</v>
      </c>
    </row>
    <row r="89" spans="1:4">
      <c r="A89" s="23" t="s">
        <v>89</v>
      </c>
      <c r="B89" s="7" t="s">
        <v>31</v>
      </c>
      <c r="C89" t="s">
        <v>25</v>
      </c>
      <c r="D89" t="s">
        <v>77</v>
      </c>
    </row>
    <row r="90" spans="1:4">
      <c r="A90" s="7" t="s">
        <v>24</v>
      </c>
      <c r="C90">
        <v>400</v>
      </c>
      <c r="D90">
        <v>400</v>
      </c>
    </row>
    <row r="91" spans="1:4">
      <c r="A91" s="7" t="s">
        <v>26</v>
      </c>
      <c r="B91" s="7">
        <v>12</v>
      </c>
      <c r="C91">
        <v>388</v>
      </c>
      <c r="D91">
        <v>400</v>
      </c>
    </row>
    <row r="92" spans="1:4">
      <c r="A92" s="7" t="s">
        <v>27</v>
      </c>
      <c r="B92" s="7">
        <v>24</v>
      </c>
      <c r="C92">
        <v>376</v>
      </c>
      <c r="D92">
        <v>400</v>
      </c>
    </row>
    <row r="93" spans="1:4">
      <c r="A93" s="7" t="s">
        <v>77</v>
      </c>
      <c r="B93" s="7">
        <v>36</v>
      </c>
      <c r="C93">
        <v>1164</v>
      </c>
      <c r="D93">
        <v>1200</v>
      </c>
    </row>
    <row r="96" spans="1:4">
      <c r="A96" s="23" t="s">
        <v>89</v>
      </c>
      <c r="B96" s="7" t="s">
        <v>76</v>
      </c>
      <c r="C96" t="s">
        <v>57</v>
      </c>
    </row>
    <row r="97" spans="1:3">
      <c r="A97" s="7" t="s">
        <v>24</v>
      </c>
      <c r="B97" s="7">
        <v>3928094</v>
      </c>
      <c r="C97" s="3">
        <v>2.4034499999999981</v>
      </c>
    </row>
    <row r="98" spans="1:3">
      <c r="A98" s="7" t="s">
        <v>26</v>
      </c>
      <c r="B98" s="7">
        <v>45146510</v>
      </c>
      <c r="C98" s="3">
        <v>6.8973000000000022</v>
      </c>
    </row>
    <row r="99" spans="1:3">
      <c r="A99" s="7" t="s">
        <v>27</v>
      </c>
      <c r="B99" s="7">
        <v>27248233</v>
      </c>
      <c r="C99" s="3">
        <v>9.6832250000000091</v>
      </c>
    </row>
    <row r="100" spans="1:3">
      <c r="A100" s="7" t="s">
        <v>77</v>
      </c>
      <c r="B100" s="7">
        <v>76322837</v>
      </c>
      <c r="C100">
        <v>6.3279916666666702</v>
      </c>
    </row>
    <row r="102" spans="1:3">
      <c r="A102" s="23" t="s">
        <v>1</v>
      </c>
      <c r="B102" s="7" t="s">
        <v>83</v>
      </c>
      <c r="C102" s="32" t="s">
        <v>74</v>
      </c>
    </row>
    <row r="103" spans="1:3">
      <c r="A103" s="23" t="s">
        <v>0</v>
      </c>
      <c r="B103" s="7" t="s">
        <v>83</v>
      </c>
    </row>
    <row r="105" spans="1:3">
      <c r="A105" s="23" t="s">
        <v>2</v>
      </c>
      <c r="B105" s="7" t="s">
        <v>62</v>
      </c>
    </row>
    <row r="106" spans="1:3">
      <c r="A106" s="7">
        <v>2010</v>
      </c>
      <c r="B106" s="7">
        <v>176.74000000000004</v>
      </c>
    </row>
    <row r="107" spans="1:3">
      <c r="A107" s="7">
        <v>2011</v>
      </c>
      <c r="B107" s="7">
        <v>179.67200000000003</v>
      </c>
    </row>
    <row r="108" spans="1:3">
      <c r="A108" s="7">
        <v>2012</v>
      </c>
      <c r="B108" s="7">
        <v>183.55200000000002</v>
      </c>
    </row>
    <row r="109" spans="1:3">
      <c r="A109" s="7">
        <v>2013</v>
      </c>
      <c r="B109" s="7">
        <v>186.91599999999994</v>
      </c>
    </row>
    <row r="110" spans="1:3">
      <c r="A110" s="7">
        <v>2014</v>
      </c>
      <c r="B110" s="7">
        <v>190.40000000000012</v>
      </c>
    </row>
    <row r="111" spans="1:3">
      <c r="A111" s="7">
        <v>2015</v>
      </c>
      <c r="B111" s="7">
        <v>193.94799999999998</v>
      </c>
    </row>
    <row r="112" spans="1:3">
      <c r="A112" s="7">
        <v>2016</v>
      </c>
      <c r="B112" s="7">
        <v>197.86799999999997</v>
      </c>
    </row>
    <row r="113" spans="1:2">
      <c r="A113" s="7">
        <v>2017</v>
      </c>
      <c r="B113" s="7">
        <v>202.04400000000001</v>
      </c>
    </row>
    <row r="114" spans="1:2">
      <c r="A114" s="7">
        <v>2018</v>
      </c>
      <c r="B114" s="7">
        <v>204.76</v>
      </c>
    </row>
    <row r="115" spans="1:2">
      <c r="A115" s="7">
        <v>2019</v>
      </c>
      <c r="B115" s="7">
        <v>198.1640000000001</v>
      </c>
    </row>
    <row r="116" spans="1:2">
      <c r="A116" s="7">
        <v>2020</v>
      </c>
      <c r="B116" s="7">
        <v>192.50000000000009</v>
      </c>
    </row>
    <row r="117" spans="1:2">
      <c r="A117" s="7">
        <v>2021</v>
      </c>
      <c r="B117" s="7">
        <v>189.51200000000006</v>
      </c>
    </row>
    <row r="118" spans="1:2">
      <c r="A118" s="7">
        <v>2022</v>
      </c>
      <c r="B118" s="7">
        <v>192.22800000000012</v>
      </c>
    </row>
    <row r="119" spans="1:2">
      <c r="A119" s="7">
        <v>2023</v>
      </c>
      <c r="B119" s="7">
        <v>192.47200000000004</v>
      </c>
    </row>
    <row r="120" spans="1:2">
      <c r="A120" s="7">
        <v>2024</v>
      </c>
      <c r="B120" s="7">
        <v>187.95599999999999</v>
      </c>
    </row>
    <row r="121" spans="1:2">
      <c r="A121" s="7">
        <v>2025</v>
      </c>
      <c r="B121" s="7">
        <v>184.66000000000003</v>
      </c>
    </row>
    <row r="122" spans="1:2">
      <c r="A122" s="7" t="s">
        <v>77</v>
      </c>
      <c r="B122" s="7">
        <v>190.83700000000047</v>
      </c>
    </row>
    <row r="124" spans="1:2">
      <c r="A124" s="23" t="s">
        <v>0</v>
      </c>
      <c r="B124" s="7" t="s">
        <v>62</v>
      </c>
    </row>
    <row r="125" spans="1:2">
      <c r="A125" s="7" t="s">
        <v>46</v>
      </c>
      <c r="B125" s="7">
        <v>8.7749999999999968</v>
      </c>
    </row>
    <row r="126" spans="1:2">
      <c r="A126" s="7" t="s">
        <v>52</v>
      </c>
      <c r="B126" s="7">
        <v>14.668750000000005</v>
      </c>
    </row>
    <row r="127" spans="1:2">
      <c r="A127" s="7" t="s">
        <v>48</v>
      </c>
      <c r="B127" s="7">
        <v>16.29999999999999</v>
      </c>
    </row>
    <row r="128" spans="1:2">
      <c r="A128" s="7" t="s">
        <v>51</v>
      </c>
      <c r="B128" s="7">
        <v>17.106250000000014</v>
      </c>
    </row>
    <row r="129" spans="1:2">
      <c r="A129" s="7" t="s">
        <v>28</v>
      </c>
      <c r="B129" s="7">
        <v>22.224999999999994</v>
      </c>
    </row>
    <row r="130" spans="1:2">
      <c r="A130" s="7" t="s">
        <v>77</v>
      </c>
      <c r="B130" s="7">
        <v>15.814999999999976</v>
      </c>
    </row>
    <row r="132" spans="1:2">
      <c r="A132" s="23" t="s">
        <v>99</v>
      </c>
      <c r="B132" s="7" t="s">
        <v>62</v>
      </c>
    </row>
    <row r="133" spans="1:2">
      <c r="A133" s="7" t="s">
        <v>37</v>
      </c>
      <c r="B133" s="34">
        <v>260.95937499999968</v>
      </c>
    </row>
    <row r="134" spans="1:2">
      <c r="A134" s="7" t="s">
        <v>29</v>
      </c>
      <c r="B134" s="34">
        <v>57.874999999999943</v>
      </c>
    </row>
    <row r="135" spans="1:2">
      <c r="A135" s="7" t="s">
        <v>35</v>
      </c>
      <c r="B135" s="34">
        <v>703.32500000000016</v>
      </c>
    </row>
    <row r="136" spans="1:2">
      <c r="A136" s="7" t="s">
        <v>23</v>
      </c>
      <c r="B136" s="34">
        <v>90.899999999999991</v>
      </c>
    </row>
    <row r="137" spans="1:2">
      <c r="A137" s="7" t="s">
        <v>33</v>
      </c>
      <c r="B137" s="34">
        <v>194.04375000000005</v>
      </c>
    </row>
    <row r="138" spans="1:2">
      <c r="A138"/>
      <c r="B138"/>
    </row>
    <row r="140" spans="1:2">
      <c r="A140" s="23" t="s">
        <v>0</v>
      </c>
      <c r="B140" s="7" t="s">
        <v>62</v>
      </c>
    </row>
    <row r="141" spans="1:2">
      <c r="A141" s="7" t="s">
        <v>46</v>
      </c>
      <c r="B141" s="24">
        <v>8.7749999999999968</v>
      </c>
    </row>
    <row r="142" spans="1:2">
      <c r="A142" s="7" t="s">
        <v>52</v>
      </c>
      <c r="B142" s="24">
        <v>14.668750000000005</v>
      </c>
    </row>
    <row r="143" spans="1:2">
      <c r="A143" s="7" t="s">
        <v>48</v>
      </c>
      <c r="B143" s="24">
        <v>16.29999999999999</v>
      </c>
    </row>
    <row r="144" spans="1:2">
      <c r="A144" s="7" t="s">
        <v>51</v>
      </c>
      <c r="B144" s="24">
        <v>17.106250000000014</v>
      </c>
    </row>
    <row r="145" spans="1:8">
      <c r="A145" s="7" t="s">
        <v>28</v>
      </c>
      <c r="B145" s="24">
        <v>22.224999999999994</v>
      </c>
    </row>
    <row r="146" spans="1:8">
      <c r="A146"/>
      <c r="B146"/>
    </row>
    <row r="148" spans="1:8">
      <c r="A148" s="23" t="s">
        <v>102</v>
      </c>
      <c r="B148" s="7" t="s">
        <v>92</v>
      </c>
    </row>
    <row r="149" spans="1:8">
      <c r="A149" s="7" t="s">
        <v>37</v>
      </c>
      <c r="B149" s="7">
        <v>5586.0000000000027</v>
      </c>
    </row>
    <row r="150" spans="1:8" s="25" customFormat="1">
      <c r="A150" s="7" t="s">
        <v>29</v>
      </c>
      <c r="B150" s="7">
        <v>8481</v>
      </c>
      <c r="D150"/>
      <c r="E150"/>
      <c r="F150"/>
      <c r="G150"/>
      <c r="H150"/>
    </row>
    <row r="151" spans="1:8">
      <c r="A151" s="7" t="s">
        <v>35</v>
      </c>
      <c r="B151" s="7">
        <v>2174.7000000000016</v>
      </c>
    </row>
    <row r="152" spans="1:8">
      <c r="A152" s="7" t="s">
        <v>23</v>
      </c>
      <c r="B152" s="7">
        <v>644.4000000000002</v>
      </c>
    </row>
    <row r="153" spans="1:8">
      <c r="A153" s="7" t="s">
        <v>33</v>
      </c>
      <c r="B153" s="7">
        <v>439.20000000000005</v>
      </c>
    </row>
    <row r="154" spans="1:8">
      <c r="A154"/>
      <c r="B154"/>
    </row>
    <row r="156" spans="1:8">
      <c r="A156" s="23" t="s">
        <v>96</v>
      </c>
      <c r="B156" s="7" t="s">
        <v>84</v>
      </c>
      <c r="C156" t="s">
        <v>86</v>
      </c>
      <c r="D156" t="s">
        <v>93</v>
      </c>
    </row>
    <row r="157" spans="1:8">
      <c r="A157" s="7" t="s">
        <v>37</v>
      </c>
      <c r="B157" s="7">
        <v>309.02879999999982</v>
      </c>
      <c r="C157">
        <v>31.379879999999986</v>
      </c>
      <c r="D157">
        <v>17744.100000000031</v>
      </c>
    </row>
    <row r="158" spans="1:8">
      <c r="A158" s="7" t="s">
        <v>29</v>
      </c>
      <c r="B158" s="7">
        <v>1050.4169999999995</v>
      </c>
      <c r="C158">
        <v>140.23247999999987</v>
      </c>
      <c r="D158">
        <v>51751.799999999828</v>
      </c>
    </row>
    <row r="159" spans="1:8">
      <c r="A159" s="7" t="s">
        <v>35</v>
      </c>
      <c r="B159" s="7">
        <v>138.22200000000009</v>
      </c>
      <c r="C159">
        <v>15.612000000000009</v>
      </c>
      <c r="D159">
        <v>11691.000000000007</v>
      </c>
    </row>
    <row r="160" spans="1:8">
      <c r="A160" s="7" t="s">
        <v>23</v>
      </c>
      <c r="B160" s="7">
        <v>56.679000000000009</v>
      </c>
      <c r="C160">
        <v>10.172999999999998</v>
      </c>
      <c r="D160">
        <v>4213.7999999999993</v>
      </c>
    </row>
    <row r="161" spans="1:4">
      <c r="A161" s="7" t="s">
        <v>33</v>
      </c>
      <c r="B161" s="7">
        <v>56.339999999999982</v>
      </c>
      <c r="C161">
        <v>6.0119999999999969</v>
      </c>
      <c r="D161">
        <v>4130.0999999999985</v>
      </c>
    </row>
    <row r="162" spans="1:4">
      <c r="A162" s="7" t="s">
        <v>77</v>
      </c>
      <c r="B162" s="7">
        <v>1610.6867999999993</v>
      </c>
      <c r="C162">
        <v>203.40935999999988</v>
      </c>
      <c r="D162">
        <v>89530.799999999872</v>
      </c>
    </row>
    <row r="164" spans="1:4">
      <c r="A164" s="23" t="s">
        <v>96</v>
      </c>
      <c r="B164" s="7" t="s">
        <v>86</v>
      </c>
      <c r="C164" t="s">
        <v>93</v>
      </c>
      <c r="D164" t="s">
        <v>79</v>
      </c>
    </row>
    <row r="165" spans="1:4">
      <c r="A165" s="7" t="s">
        <v>37</v>
      </c>
      <c r="B165" s="7">
        <v>31.37988</v>
      </c>
      <c r="C165">
        <v>17744.099999999999</v>
      </c>
      <c r="D165">
        <v>75156.299999999988</v>
      </c>
    </row>
    <row r="166" spans="1:4">
      <c r="A166" s="7" t="s">
        <v>36</v>
      </c>
      <c r="B166" s="7">
        <v>3.9120000000000004</v>
      </c>
      <c r="C166">
        <v>2788.7999999999993</v>
      </c>
      <c r="D166">
        <v>39011.399999999987</v>
      </c>
    </row>
    <row r="167" spans="1:4">
      <c r="A167" s="7" t="s">
        <v>40</v>
      </c>
      <c r="B167" s="7">
        <v>3.8370000000000006</v>
      </c>
      <c r="C167">
        <v>1624.1999999999996</v>
      </c>
      <c r="D167">
        <v>11588.400000000001</v>
      </c>
    </row>
    <row r="168" spans="1:4">
      <c r="A168" s="7" t="s">
        <v>41</v>
      </c>
      <c r="B168" s="7">
        <v>3.6388800000000003</v>
      </c>
      <c r="C168">
        <v>2635.4999999999995</v>
      </c>
      <c r="D168">
        <v>6471.0000000000036</v>
      </c>
    </row>
    <row r="169" spans="1:4">
      <c r="A169" s="7" t="s">
        <v>43</v>
      </c>
      <c r="B169" s="7">
        <v>10.553999999999995</v>
      </c>
      <c r="C169">
        <v>4391.9999999999991</v>
      </c>
      <c r="D169">
        <v>9671.9999999999945</v>
      </c>
    </row>
    <row r="170" spans="1:4">
      <c r="A170" s="7" t="s">
        <v>49</v>
      </c>
      <c r="B170" s="7">
        <v>4.8930000000000016</v>
      </c>
      <c r="C170">
        <v>3916.5</v>
      </c>
      <c r="D170">
        <v>4686</v>
      </c>
    </row>
    <row r="171" spans="1:4">
      <c r="A171" s="7" t="s">
        <v>53</v>
      </c>
      <c r="B171" s="7">
        <v>4.5450000000000017</v>
      </c>
      <c r="C171">
        <v>2387.1000000000004</v>
      </c>
      <c r="D171">
        <v>3727.5000000000005</v>
      </c>
    </row>
    <row r="172" spans="1:4">
      <c r="A172" s="7" t="s">
        <v>29</v>
      </c>
      <c r="B172" s="7">
        <v>140.23247999999998</v>
      </c>
      <c r="C172">
        <v>51751.8</v>
      </c>
      <c r="D172">
        <v>38891.999999999993</v>
      </c>
    </row>
    <row r="173" spans="1:4">
      <c r="A173" s="7" t="s">
        <v>28</v>
      </c>
      <c r="B173" s="7">
        <v>11.270999999999997</v>
      </c>
      <c r="C173">
        <v>2800.1999999999994</v>
      </c>
      <c r="D173">
        <v>1066.7999999999997</v>
      </c>
    </row>
    <row r="174" spans="1:4">
      <c r="A174" s="7" t="s">
        <v>30</v>
      </c>
      <c r="B174" s="7">
        <v>13.148999999999994</v>
      </c>
      <c r="C174">
        <v>4700.699999999998</v>
      </c>
      <c r="D174">
        <v>1116.5999999999999</v>
      </c>
    </row>
    <row r="175" spans="1:4">
      <c r="A175" s="7" t="s">
        <v>38</v>
      </c>
      <c r="B175" s="7">
        <v>9.0809999999999977</v>
      </c>
      <c r="C175">
        <v>3846.6000000000017</v>
      </c>
      <c r="D175">
        <v>6004.4999999999991</v>
      </c>
    </row>
    <row r="176" spans="1:4">
      <c r="A176" s="7" t="s">
        <v>39</v>
      </c>
      <c r="B176" s="7">
        <v>15.756239999999991</v>
      </c>
      <c r="C176">
        <v>3659.3999999999992</v>
      </c>
      <c r="D176">
        <v>7431.9</v>
      </c>
    </row>
    <row r="177" spans="1:4">
      <c r="A177" s="7" t="s">
        <v>42</v>
      </c>
      <c r="B177" s="7">
        <v>13.602240000000004</v>
      </c>
      <c r="C177">
        <v>3363.6000000000004</v>
      </c>
      <c r="D177">
        <v>4588.4999999999982</v>
      </c>
    </row>
    <row r="178" spans="1:4">
      <c r="A178" s="7" t="s">
        <v>45</v>
      </c>
      <c r="B178" s="7">
        <v>11.399999999999995</v>
      </c>
      <c r="C178">
        <v>4326.9000000000005</v>
      </c>
      <c r="D178">
        <v>1546.8</v>
      </c>
    </row>
    <row r="179" spans="1:4">
      <c r="A179" s="7" t="s">
        <v>46</v>
      </c>
      <c r="B179" s="7">
        <v>5.4840000000000009</v>
      </c>
      <c r="C179">
        <v>3917.4000000000005</v>
      </c>
      <c r="D179">
        <v>421.19999999999987</v>
      </c>
    </row>
    <row r="180" spans="1:4">
      <c r="A180" s="7" t="s">
        <v>47</v>
      </c>
      <c r="B180" s="7">
        <v>7.9739999999999984</v>
      </c>
      <c r="C180">
        <v>2891.4000000000005</v>
      </c>
      <c r="D180">
        <v>2344.4999999999991</v>
      </c>
    </row>
    <row r="181" spans="1:4">
      <c r="A181" s="7" t="s">
        <v>48</v>
      </c>
      <c r="B181" s="7">
        <v>10.275000000000006</v>
      </c>
      <c r="C181">
        <v>3101.9999999999995</v>
      </c>
      <c r="D181">
        <v>782.39999999999952</v>
      </c>
    </row>
    <row r="182" spans="1:4">
      <c r="A182" s="7" t="s">
        <v>50</v>
      </c>
      <c r="B182" s="7">
        <v>11.274000000000003</v>
      </c>
      <c r="C182">
        <v>3847.4999999999986</v>
      </c>
      <c r="D182">
        <v>3852.8999999999969</v>
      </c>
    </row>
    <row r="183" spans="1:4">
      <c r="A183" s="7" t="s">
        <v>51</v>
      </c>
      <c r="B183" s="7">
        <v>5.9280000000000008</v>
      </c>
      <c r="C183">
        <v>4175.0999999999995</v>
      </c>
      <c r="D183">
        <v>821.10000000000059</v>
      </c>
    </row>
    <row r="184" spans="1:4">
      <c r="A184" s="7" t="s">
        <v>52</v>
      </c>
      <c r="B184" s="7">
        <v>9.147000000000002</v>
      </c>
      <c r="C184">
        <v>3548.9999999999982</v>
      </c>
      <c r="D184">
        <v>704.10000000000025</v>
      </c>
    </row>
    <row r="185" spans="1:4">
      <c r="A185" s="7" t="s">
        <v>54</v>
      </c>
      <c r="B185" s="7">
        <v>4.3919999999999995</v>
      </c>
      <c r="C185">
        <v>3579.8999999999996</v>
      </c>
      <c r="D185">
        <v>2676.8999999999996</v>
      </c>
    </row>
    <row r="186" spans="1:4">
      <c r="A186" s="7" t="s">
        <v>55</v>
      </c>
      <c r="B186" s="7">
        <v>11.498999999999999</v>
      </c>
      <c r="C186">
        <v>3992.1000000000013</v>
      </c>
      <c r="D186">
        <v>5533.8</v>
      </c>
    </row>
    <row r="187" spans="1:4">
      <c r="A187" s="7" t="s">
        <v>35</v>
      </c>
      <c r="B187" s="7">
        <v>15.612000000000005</v>
      </c>
      <c r="C187">
        <v>11691.000000000002</v>
      </c>
      <c r="D187">
        <v>101278.8</v>
      </c>
    </row>
    <row r="188" spans="1:4">
      <c r="A188" s="7" t="s">
        <v>34</v>
      </c>
      <c r="B188" s="7">
        <v>5.0160000000000018</v>
      </c>
      <c r="C188">
        <v>3916.2000000000021</v>
      </c>
      <c r="D188">
        <v>7293.2999999999984</v>
      </c>
    </row>
    <row r="189" spans="1:4">
      <c r="A189" s="7" t="s">
        <v>44</v>
      </c>
      <c r="B189" s="7">
        <v>4.0830000000000011</v>
      </c>
      <c r="C189">
        <v>3833.0999999999995</v>
      </c>
      <c r="D189">
        <v>7890.8999999999987</v>
      </c>
    </row>
    <row r="190" spans="1:4">
      <c r="A190" s="7" t="s">
        <v>56</v>
      </c>
      <c r="B190" s="7">
        <v>6.5130000000000026</v>
      </c>
      <c r="C190">
        <v>3941.7000000000003</v>
      </c>
      <c r="D190">
        <v>86094.6</v>
      </c>
    </row>
    <row r="191" spans="1:4">
      <c r="A191" s="7" t="s">
        <v>23</v>
      </c>
      <c r="B191" s="7">
        <v>10.172999999999998</v>
      </c>
      <c r="C191">
        <v>4213.7999999999993</v>
      </c>
      <c r="D191">
        <v>4363.2</v>
      </c>
    </row>
    <row r="192" spans="1:4">
      <c r="A192" s="7" t="s">
        <v>22</v>
      </c>
      <c r="B192" s="7">
        <v>10.172999999999998</v>
      </c>
      <c r="C192">
        <v>4213.7999999999993</v>
      </c>
      <c r="D192">
        <v>4363.2</v>
      </c>
    </row>
    <row r="193" spans="1:4">
      <c r="A193" s="7" t="s">
        <v>33</v>
      </c>
      <c r="B193" s="7">
        <v>6.0119999999999969</v>
      </c>
      <c r="C193">
        <v>4130.0999999999985</v>
      </c>
      <c r="D193">
        <v>9314.1000000000022</v>
      </c>
    </row>
    <row r="194" spans="1:4">
      <c r="A194" s="7" t="s">
        <v>32</v>
      </c>
      <c r="B194" s="7">
        <v>6.0119999999999969</v>
      </c>
      <c r="C194">
        <v>4130.0999999999985</v>
      </c>
      <c r="D194">
        <v>9314.1000000000022</v>
      </c>
    </row>
    <row r="195" spans="1:4">
      <c r="A195" s="7" t="s">
        <v>77</v>
      </c>
      <c r="B195" s="7">
        <v>203.40935999999996</v>
      </c>
      <c r="C195">
        <v>89530.800000000017</v>
      </c>
      <c r="D195">
        <v>229004.4</v>
      </c>
    </row>
    <row r="198" spans="1:4">
      <c r="A198" s="23" t="s">
        <v>96</v>
      </c>
      <c r="B198" s="7" t="s">
        <v>79</v>
      </c>
      <c r="C198" t="s">
        <v>94</v>
      </c>
    </row>
    <row r="199" spans="1:4">
      <c r="A199" s="7" t="s">
        <v>37</v>
      </c>
      <c r="B199" s="7">
        <v>75156.299999999901</v>
      </c>
      <c r="C199">
        <v>20217.519999999993</v>
      </c>
    </row>
    <row r="200" spans="1:4">
      <c r="A200" s="7" t="s">
        <v>29</v>
      </c>
      <c r="B200" s="7">
        <v>38891.999999999964</v>
      </c>
      <c r="C200">
        <v>42041.350000000013</v>
      </c>
    </row>
    <row r="201" spans="1:4">
      <c r="A201" s="7" t="s">
        <v>35</v>
      </c>
      <c r="B201" s="7">
        <v>101278.80000000002</v>
      </c>
      <c r="C201">
        <v>7674.7899999999981</v>
      </c>
    </row>
    <row r="202" spans="1:4">
      <c r="A202" s="7" t="s">
        <v>23</v>
      </c>
      <c r="B202" s="7">
        <v>4363.2</v>
      </c>
      <c r="C202">
        <v>3556.7099999999996</v>
      </c>
    </row>
    <row r="203" spans="1:4">
      <c r="A203" s="7" t="s">
        <v>33</v>
      </c>
      <c r="B203" s="7">
        <v>9314.1000000000022</v>
      </c>
      <c r="C203">
        <v>3313.1800000000007</v>
      </c>
    </row>
    <row r="204" spans="1:4">
      <c r="A204" s="7" t="s">
        <v>77</v>
      </c>
      <c r="B204" s="7">
        <v>229004.39999999991</v>
      </c>
      <c r="C204">
        <v>76803.550000000017</v>
      </c>
    </row>
    <row r="205" spans="1:4">
      <c r="A205"/>
      <c r="B205"/>
    </row>
    <row r="206" spans="1:4">
      <c r="A206"/>
      <c r="B206"/>
    </row>
    <row r="207" spans="1:4">
      <c r="A207"/>
      <c r="B207"/>
    </row>
    <row r="208" spans="1:4">
      <c r="A208"/>
      <c r="B208"/>
    </row>
    <row r="209" spans="1:4">
      <c r="A209"/>
      <c r="B209"/>
    </row>
    <row r="210" spans="1:4">
      <c r="A210"/>
      <c r="B210"/>
    </row>
    <row r="213" spans="1:4">
      <c r="A213" s="23" t="s">
        <v>96</v>
      </c>
      <c r="B213" t="s">
        <v>94</v>
      </c>
    </row>
    <row r="214" spans="1:4">
      <c r="A214" s="7" t="s">
        <v>37</v>
      </c>
      <c r="B214">
        <v>20217.519999999993</v>
      </c>
    </row>
    <row r="215" spans="1:4">
      <c r="A215" s="7" t="s">
        <v>29</v>
      </c>
      <c r="B215">
        <v>42041.350000000013</v>
      </c>
    </row>
    <row r="216" spans="1:4">
      <c r="A216" s="7" t="s">
        <v>35</v>
      </c>
      <c r="B216">
        <v>7674.7899999999981</v>
      </c>
    </row>
    <row r="217" spans="1:4">
      <c r="A217" s="7" t="s">
        <v>23</v>
      </c>
      <c r="B217">
        <v>3556.7099999999996</v>
      </c>
    </row>
    <row r="218" spans="1:4">
      <c r="A218" s="7" t="s">
        <v>33</v>
      </c>
      <c r="B218">
        <v>3313.1800000000007</v>
      </c>
    </row>
    <row r="219" spans="1:4">
      <c r="A219" s="7" t="s">
        <v>77</v>
      </c>
      <c r="B219">
        <v>76803.550000000017</v>
      </c>
    </row>
    <row r="221" spans="1:4">
      <c r="A221" s="23" t="s">
        <v>96</v>
      </c>
      <c r="B221" s="7" t="s">
        <v>84</v>
      </c>
      <c r="C221" t="s">
        <v>86</v>
      </c>
      <c r="D221" t="s">
        <v>93</v>
      </c>
    </row>
    <row r="222" spans="1:4">
      <c r="A222" s="7" t="s">
        <v>37</v>
      </c>
      <c r="B222" s="7">
        <v>309.02879999999982</v>
      </c>
      <c r="C222">
        <v>31.379879999999986</v>
      </c>
      <c r="D222">
        <v>17744.100000000031</v>
      </c>
    </row>
    <row r="223" spans="1:4">
      <c r="A223" s="7" t="s">
        <v>29</v>
      </c>
      <c r="B223" s="7">
        <v>1050.4169999999995</v>
      </c>
      <c r="C223">
        <v>140.23247999999987</v>
      </c>
      <c r="D223">
        <v>51751.799999999828</v>
      </c>
    </row>
    <row r="224" spans="1:4">
      <c r="A224" s="7" t="s">
        <v>35</v>
      </c>
      <c r="B224" s="7">
        <v>138.22200000000009</v>
      </c>
      <c r="C224">
        <v>15.612000000000009</v>
      </c>
      <c r="D224">
        <v>11691.000000000007</v>
      </c>
    </row>
    <row r="225" spans="1:4">
      <c r="A225" s="7" t="s">
        <v>23</v>
      </c>
      <c r="B225" s="7">
        <v>56.679000000000009</v>
      </c>
      <c r="C225">
        <v>10.172999999999998</v>
      </c>
      <c r="D225">
        <v>4213.7999999999993</v>
      </c>
    </row>
    <row r="226" spans="1:4">
      <c r="A226" s="7" t="s">
        <v>33</v>
      </c>
      <c r="B226" s="7">
        <v>56.339999999999982</v>
      </c>
      <c r="C226">
        <v>6.0119999999999969</v>
      </c>
      <c r="D226">
        <v>4130.0999999999985</v>
      </c>
    </row>
    <row r="227" spans="1:4">
      <c r="A227" s="7" t="s">
        <v>77</v>
      </c>
      <c r="B227" s="7">
        <v>1610.6867999999993</v>
      </c>
      <c r="C227">
        <v>203.40935999999988</v>
      </c>
      <c r="D227">
        <v>89530.799999999872</v>
      </c>
    </row>
    <row r="229" spans="1:4">
      <c r="A229" s="23" t="s">
        <v>88</v>
      </c>
      <c r="B229" s="23" t="s">
        <v>91</v>
      </c>
    </row>
    <row r="230" spans="1:4">
      <c r="A230" s="23" t="s">
        <v>2</v>
      </c>
      <c r="B230" s="7" t="s">
        <v>31</v>
      </c>
      <c r="C230" t="s">
        <v>25</v>
      </c>
      <c r="D230" t="s">
        <v>77</v>
      </c>
    </row>
    <row r="231" spans="1:4">
      <c r="A231" s="7">
        <v>2010</v>
      </c>
      <c r="C231">
        <v>2.0800000000000005</v>
      </c>
      <c r="D231">
        <v>2.0800000000000005</v>
      </c>
    </row>
    <row r="232" spans="1:4">
      <c r="A232" s="7">
        <v>2011</v>
      </c>
      <c r="C232">
        <v>10.329999999999995</v>
      </c>
      <c r="D232">
        <v>10.329999999999995</v>
      </c>
    </row>
    <row r="233" spans="1:4">
      <c r="A233" s="7">
        <v>2012</v>
      </c>
      <c r="C233">
        <v>18.36</v>
      </c>
      <c r="D233">
        <v>18.36</v>
      </c>
    </row>
    <row r="234" spans="1:4">
      <c r="A234" s="7">
        <v>2013</v>
      </c>
      <c r="C234">
        <v>42.589999999999996</v>
      </c>
      <c r="D234">
        <v>42.589999999999996</v>
      </c>
    </row>
    <row r="235" spans="1:4">
      <c r="A235" s="7">
        <v>2014</v>
      </c>
      <c r="C235">
        <v>66.659999999999982</v>
      </c>
      <c r="D235">
        <v>66.659999999999982</v>
      </c>
    </row>
    <row r="236" spans="1:4">
      <c r="A236" s="7">
        <v>2015</v>
      </c>
      <c r="C236">
        <v>86.13</v>
      </c>
      <c r="D236">
        <v>86.13</v>
      </c>
    </row>
    <row r="237" spans="1:4">
      <c r="A237" s="7">
        <v>2016</v>
      </c>
      <c r="C237">
        <v>106.25000000000001</v>
      </c>
      <c r="D237">
        <v>106.25000000000001</v>
      </c>
    </row>
    <row r="238" spans="1:4">
      <c r="A238" s="7">
        <v>2017</v>
      </c>
      <c r="C238">
        <v>154.75000000000003</v>
      </c>
      <c r="D238">
        <v>154.75000000000003</v>
      </c>
    </row>
    <row r="239" spans="1:4">
      <c r="A239" s="7">
        <v>2018</v>
      </c>
      <c r="B239" s="7">
        <v>43.37</v>
      </c>
      <c r="C239">
        <v>164.51999999999998</v>
      </c>
      <c r="D239">
        <v>207.89</v>
      </c>
    </row>
    <row r="240" spans="1:4">
      <c r="A240" s="7">
        <v>2019</v>
      </c>
      <c r="B240" s="7">
        <v>102.71000000000001</v>
      </c>
      <c r="C240">
        <v>202.35000000000005</v>
      </c>
      <c r="D240">
        <v>305.06000000000006</v>
      </c>
    </row>
    <row r="241" spans="1:4">
      <c r="A241" s="7">
        <v>2020</v>
      </c>
      <c r="B241" s="7">
        <v>134.41</v>
      </c>
      <c r="C241">
        <v>434.2799999999998</v>
      </c>
      <c r="D241">
        <v>568.68999999999983</v>
      </c>
    </row>
    <row r="242" spans="1:4">
      <c r="A242" s="7">
        <v>2021</v>
      </c>
      <c r="B242" s="7">
        <v>220.1</v>
      </c>
      <c r="C242">
        <v>665.63999999999987</v>
      </c>
      <c r="D242">
        <v>885.7399999999999</v>
      </c>
    </row>
    <row r="243" spans="1:4">
      <c r="A243" s="7">
        <v>2022</v>
      </c>
      <c r="B243" s="7">
        <v>351.17</v>
      </c>
      <c r="C243">
        <v>761.3900000000001</v>
      </c>
      <c r="D243">
        <v>1112.5600000000002</v>
      </c>
    </row>
    <row r="244" spans="1:4">
      <c r="A244" s="7">
        <v>2023</v>
      </c>
      <c r="B244" s="7">
        <v>390.58</v>
      </c>
      <c r="C244">
        <v>811.17</v>
      </c>
      <c r="D244">
        <v>1201.75</v>
      </c>
    </row>
    <row r="245" spans="1:4">
      <c r="A245" s="7">
        <v>2024</v>
      </c>
      <c r="B245" s="7">
        <v>448.51</v>
      </c>
      <c r="C245">
        <v>891.13000000000022</v>
      </c>
      <c r="D245">
        <v>1339.6400000000003</v>
      </c>
    </row>
    <row r="246" spans="1:4">
      <c r="A246" s="7">
        <v>2025</v>
      </c>
      <c r="B246" s="7">
        <v>590.17999999999995</v>
      </c>
      <c r="C246">
        <v>894.93000000000006</v>
      </c>
      <c r="D246">
        <v>1485.1100000000001</v>
      </c>
    </row>
    <row r="247" spans="1:4">
      <c r="A247" s="7" t="s">
        <v>77</v>
      </c>
      <c r="B247" s="7">
        <v>2281.0299999999997</v>
      </c>
      <c r="C247">
        <v>5312.56</v>
      </c>
      <c r="D247">
        <v>7593.59</v>
      </c>
    </row>
    <row r="248" spans="1:4">
      <c r="A248" s="37" t="s">
        <v>2</v>
      </c>
      <c r="B248" s="7">
        <v>2015</v>
      </c>
    </row>
    <row r="250" spans="1:4">
      <c r="A250" s="23" t="s">
        <v>0</v>
      </c>
      <c r="B250" s="7" t="s">
        <v>63</v>
      </c>
    </row>
    <row r="251" spans="1:4">
      <c r="A251" s="7" t="s">
        <v>34</v>
      </c>
      <c r="B251" s="36">
        <v>5012</v>
      </c>
    </row>
    <row r="252" spans="1:4">
      <c r="A252" s="7" t="s">
        <v>36</v>
      </c>
      <c r="B252" s="36">
        <v>8615</v>
      </c>
    </row>
    <row r="253" spans="1:4">
      <c r="A253" s="7" t="s">
        <v>38</v>
      </c>
      <c r="B253" s="36">
        <v>6161</v>
      </c>
    </row>
    <row r="254" spans="1:4">
      <c r="A254" s="7" t="s">
        <v>49</v>
      </c>
      <c r="B254" s="36">
        <v>5367</v>
      </c>
    </row>
    <row r="255" spans="1:4">
      <c r="A255" s="7" t="s">
        <v>56</v>
      </c>
      <c r="B255" s="36">
        <v>7450</v>
      </c>
    </row>
    <row r="256" spans="1:4">
      <c r="A256" s="7" t="s">
        <v>77</v>
      </c>
      <c r="B256" s="7">
        <v>6521</v>
      </c>
    </row>
    <row r="257" spans="1:3" ht="15.75" customHeight="1">
      <c r="A257"/>
      <c r="B257"/>
    </row>
    <row r="259" spans="1:3">
      <c r="A259" s="37" t="s">
        <v>2</v>
      </c>
      <c r="B259" t="s">
        <v>97</v>
      </c>
      <c r="C259" s="7" t="s">
        <v>63</v>
      </c>
    </row>
    <row r="260" spans="1:3">
      <c r="A260" s="7">
        <v>2010</v>
      </c>
      <c r="B260" s="3">
        <v>0</v>
      </c>
      <c r="C260" s="36">
        <v>1318.64</v>
      </c>
    </row>
    <row r="261" spans="1:3">
      <c r="A261" s="7">
        <v>2011</v>
      </c>
      <c r="B261" s="3">
        <v>151.31239999999994</v>
      </c>
      <c r="C261" s="36">
        <v>1717.32</v>
      </c>
    </row>
    <row r="262" spans="1:3">
      <c r="A262" s="7">
        <v>2012</v>
      </c>
      <c r="B262" s="3">
        <v>66.81253333333332</v>
      </c>
      <c r="C262" s="36">
        <v>2112.16</v>
      </c>
    </row>
    <row r="263" spans="1:3">
      <c r="A263" s="7">
        <v>2013</v>
      </c>
      <c r="B263" s="3">
        <v>94.74706666666664</v>
      </c>
      <c r="C263" s="36">
        <v>2415.7199999999998</v>
      </c>
    </row>
    <row r="264" spans="1:3">
      <c r="A264" s="7">
        <v>2025</v>
      </c>
      <c r="B264" s="3">
        <v>21.801733333333324</v>
      </c>
      <c r="C264" s="36">
        <v>2689.2</v>
      </c>
    </row>
    <row r="265" spans="1:3">
      <c r="A265" s="7">
        <v>2014</v>
      </c>
      <c r="B265" s="3">
        <v>80.194800000000001</v>
      </c>
      <c r="C265" s="36">
        <v>2711.48</v>
      </c>
    </row>
    <row r="266" spans="1:3">
      <c r="A266" s="7">
        <v>2024</v>
      </c>
      <c r="B266" s="3">
        <v>25.086266666666678</v>
      </c>
      <c r="C266" s="36">
        <v>2776.28</v>
      </c>
    </row>
    <row r="267" spans="1:3">
      <c r="A267" s="7">
        <v>2015</v>
      </c>
      <c r="B267" s="3">
        <v>58.534399999999998</v>
      </c>
      <c r="C267" s="36">
        <v>2983.24</v>
      </c>
    </row>
    <row r="268" spans="1:3">
      <c r="A268" s="7">
        <v>2023</v>
      </c>
      <c r="B268" s="3">
        <v>51.470933333333321</v>
      </c>
      <c r="C268" s="36">
        <v>3179.56</v>
      </c>
    </row>
    <row r="269" spans="1:3">
      <c r="A269" s="7">
        <v>2016</v>
      </c>
      <c r="B269" s="3">
        <v>45.379866666666665</v>
      </c>
      <c r="C269" s="36">
        <v>3182.92</v>
      </c>
    </row>
    <row r="270" spans="1:3">
      <c r="A270" s="7">
        <v>2017</v>
      </c>
      <c r="B270" s="3">
        <v>64.603200000000015</v>
      </c>
      <c r="C270" s="36">
        <v>3333.56</v>
      </c>
    </row>
    <row r="271" spans="1:3">
      <c r="A271" s="7">
        <v>2018</v>
      </c>
      <c r="B271" s="3">
        <v>45.342266666666653</v>
      </c>
      <c r="C271" s="36">
        <v>3482.52</v>
      </c>
    </row>
    <row r="272" spans="1:3">
      <c r="A272" s="7">
        <v>2019</v>
      </c>
      <c r="B272" s="3">
        <v>51.119733333333336</v>
      </c>
      <c r="C272" s="36">
        <v>3573.4</v>
      </c>
    </row>
    <row r="273" spans="1:3">
      <c r="A273" s="7">
        <v>2022</v>
      </c>
      <c r="B273" s="3">
        <v>84.866533333333322</v>
      </c>
      <c r="C273" s="36">
        <v>3603.32</v>
      </c>
    </row>
    <row r="274" spans="1:3">
      <c r="A274" s="7">
        <v>2021</v>
      </c>
      <c r="B274" s="3">
        <v>107.28693333333334</v>
      </c>
      <c r="C274" s="36">
        <v>3715.56</v>
      </c>
    </row>
    <row r="275" spans="1:3">
      <c r="A275" s="7">
        <v>2020</v>
      </c>
      <c r="B275" s="3">
        <v>75.48866666666666</v>
      </c>
      <c r="C275" s="36">
        <v>3780.16</v>
      </c>
    </row>
    <row r="276" spans="1:3">
      <c r="A276" s="7" t="s">
        <v>77</v>
      </c>
      <c r="B276">
        <v>64.002958333333396</v>
      </c>
      <c r="C276" s="7">
        <v>2910.94</v>
      </c>
    </row>
    <row r="277" spans="1:3">
      <c r="A277" s="23" t="s">
        <v>1</v>
      </c>
      <c r="B277" s="7" t="s">
        <v>83</v>
      </c>
    </row>
    <row r="279" spans="1:3">
      <c r="A279" s="37" t="s">
        <v>2</v>
      </c>
      <c r="B279" s="7" t="s">
        <v>66</v>
      </c>
    </row>
    <row r="280" spans="1:3">
      <c r="A280" s="7">
        <v>2010</v>
      </c>
      <c r="B280" s="34">
        <v>147.80000000000001</v>
      </c>
    </row>
    <row r="281" spans="1:3">
      <c r="A281" s="7">
        <v>2011</v>
      </c>
      <c r="B281" s="34">
        <v>578.44000000000005</v>
      </c>
    </row>
    <row r="282" spans="1:3">
      <c r="A282" s="7">
        <v>2012</v>
      </c>
      <c r="B282" s="34">
        <v>1016.8</v>
      </c>
    </row>
    <row r="283" spans="1:3">
      <c r="A283" s="7">
        <v>2013</v>
      </c>
      <c r="B283" s="34">
        <v>1475.36</v>
      </c>
    </row>
    <row r="284" spans="1:3">
      <c r="A284" s="7">
        <v>2014</v>
      </c>
      <c r="B284" s="34">
        <v>3841.68</v>
      </c>
    </row>
    <row r="285" spans="1:3">
      <c r="A285" s="7">
        <v>2015</v>
      </c>
      <c r="B285" s="34">
        <v>6031.84</v>
      </c>
    </row>
    <row r="286" spans="1:3">
      <c r="A286" s="7">
        <v>2016</v>
      </c>
      <c r="B286" s="34">
        <v>10811.8</v>
      </c>
    </row>
    <row r="287" spans="1:3">
      <c r="A287" s="7">
        <v>2017</v>
      </c>
      <c r="B287" s="34">
        <v>15729.48</v>
      </c>
    </row>
    <row r="288" spans="1:3">
      <c r="A288" s="7">
        <v>2018</v>
      </c>
      <c r="B288" s="34">
        <v>25437.200000000001</v>
      </c>
    </row>
    <row r="289" spans="1:3">
      <c r="A289" s="7">
        <v>2019</v>
      </c>
      <c r="B289" s="34">
        <v>33655</v>
      </c>
    </row>
    <row r="290" spans="1:3">
      <c r="A290" s="7">
        <v>2020</v>
      </c>
      <c r="B290" s="34">
        <v>53149.88</v>
      </c>
    </row>
    <row r="291" spans="1:3">
      <c r="A291" s="7">
        <v>2021</v>
      </c>
      <c r="B291" s="34">
        <v>69704.2</v>
      </c>
    </row>
    <row r="292" spans="1:3">
      <c r="A292" s="7">
        <v>2022</v>
      </c>
      <c r="B292" s="34">
        <v>105016.56</v>
      </c>
    </row>
    <row r="293" spans="1:3">
      <c r="A293" s="7">
        <v>2023</v>
      </c>
      <c r="B293" s="34">
        <v>144994.88</v>
      </c>
    </row>
    <row r="294" spans="1:3">
      <c r="A294" s="7">
        <v>2024</v>
      </c>
      <c r="B294" s="34">
        <v>202438.96</v>
      </c>
    </row>
    <row r="295" spans="1:3">
      <c r="A295" s="7">
        <v>2025</v>
      </c>
      <c r="B295" s="34">
        <v>236993.8</v>
      </c>
    </row>
    <row r="296" spans="1:3">
      <c r="A296" s="7" t="s">
        <v>77</v>
      </c>
      <c r="B296" s="7">
        <v>56938.98</v>
      </c>
    </row>
    <row r="299" spans="1:3">
      <c r="A299" s="23" t="s">
        <v>0</v>
      </c>
      <c r="B299" s="7" t="s">
        <v>64</v>
      </c>
      <c r="C299" t="s">
        <v>57</v>
      </c>
    </row>
    <row r="300" spans="1:3">
      <c r="A300" s="7" t="s">
        <v>22</v>
      </c>
      <c r="B300" s="24">
        <v>57521.6875</v>
      </c>
      <c r="C300" s="3">
        <v>2.4691666666666667</v>
      </c>
    </row>
    <row r="301" spans="1:3">
      <c r="A301" s="7" t="s">
        <v>28</v>
      </c>
      <c r="B301" s="24">
        <v>48829.5</v>
      </c>
      <c r="C301" s="3">
        <v>7.2779166666666661</v>
      </c>
    </row>
    <row r="302" spans="1:3">
      <c r="A302" s="7" t="s">
        <v>30</v>
      </c>
      <c r="B302" s="24">
        <v>45885.25</v>
      </c>
      <c r="C302" s="3">
        <v>8.116458333333334</v>
      </c>
    </row>
    <row r="303" spans="1:3">
      <c r="A303" s="7" t="s">
        <v>32</v>
      </c>
      <c r="B303" s="24">
        <v>9382.125</v>
      </c>
      <c r="C303" s="3">
        <v>0.60416666666666663</v>
      </c>
    </row>
    <row r="304" spans="1:3">
      <c r="A304" s="7" t="s">
        <v>34</v>
      </c>
      <c r="B304" s="24">
        <v>48201.8125</v>
      </c>
      <c r="C304" s="3">
        <v>3.879583333333334</v>
      </c>
    </row>
    <row r="305" spans="1:3">
      <c r="A305" s="7" t="s">
        <v>36</v>
      </c>
      <c r="B305" s="24">
        <v>9449.75</v>
      </c>
      <c r="C305" s="3">
        <v>9.0931250000000006</v>
      </c>
    </row>
    <row r="306" spans="1:3">
      <c r="A306" s="7" t="s">
        <v>38</v>
      </c>
      <c r="B306" s="24">
        <v>40322</v>
      </c>
      <c r="C306" s="3">
        <v>7.9316666666666658</v>
      </c>
    </row>
    <row r="307" spans="1:3">
      <c r="A307" s="7" t="s">
        <v>39</v>
      </c>
      <c r="B307" s="24">
        <v>45560.6875</v>
      </c>
      <c r="C307" s="3">
        <v>9.90625</v>
      </c>
    </row>
    <row r="308" spans="1:3">
      <c r="A308" s="7" t="s">
        <v>40</v>
      </c>
      <c r="B308" s="24">
        <v>1986.5625</v>
      </c>
      <c r="C308" s="3">
        <v>0.52833333333333343</v>
      </c>
    </row>
    <row r="309" spans="1:3">
      <c r="A309" s="7" t="s">
        <v>41</v>
      </c>
      <c r="B309" s="24">
        <v>3976.5</v>
      </c>
      <c r="C309" s="3">
        <v>0.573125</v>
      </c>
    </row>
    <row r="310" spans="1:3">
      <c r="A310" s="7" t="s">
        <v>42</v>
      </c>
      <c r="B310" s="24">
        <v>33710.0625</v>
      </c>
      <c r="C310" s="3">
        <v>3.2435416666666668</v>
      </c>
    </row>
    <row r="311" spans="1:3">
      <c r="A311" s="7" t="s">
        <v>43</v>
      </c>
      <c r="B311" s="24">
        <v>37691.875</v>
      </c>
      <c r="C311" s="3">
        <v>1.3056250000000003</v>
      </c>
    </row>
    <row r="312" spans="1:3">
      <c r="A312" s="7" t="s">
        <v>44</v>
      </c>
      <c r="B312" s="24">
        <v>10011.75</v>
      </c>
      <c r="C312" s="3">
        <v>0.58791666666666664</v>
      </c>
    </row>
    <row r="313" spans="1:3">
      <c r="A313" s="7" t="s">
        <v>45</v>
      </c>
      <c r="B313" s="24">
        <v>52135.125</v>
      </c>
      <c r="C313" s="3">
        <v>12.115</v>
      </c>
    </row>
    <row r="314" spans="1:3">
      <c r="A314" s="7" t="s">
        <v>46</v>
      </c>
      <c r="B314" s="24">
        <v>85289.375</v>
      </c>
      <c r="C314" s="3">
        <v>33.563958333333339</v>
      </c>
    </row>
    <row r="315" spans="1:3">
      <c r="A315" s="7" t="s">
        <v>47</v>
      </c>
      <c r="B315" s="24">
        <v>15274.6875</v>
      </c>
      <c r="C315" s="3">
        <v>2.1906250000000003</v>
      </c>
    </row>
    <row r="316" spans="1:3">
      <c r="A316" s="7" t="s">
        <v>48</v>
      </c>
      <c r="B316" s="24">
        <v>22873.625</v>
      </c>
      <c r="C316" s="3">
        <v>7.2925000000000004</v>
      </c>
    </row>
    <row r="317" spans="1:3">
      <c r="A317" s="7" t="s">
        <v>49</v>
      </c>
      <c r="B317" s="24">
        <v>29265.3125</v>
      </c>
      <c r="C317" s="3">
        <v>3.7918750000000006</v>
      </c>
    </row>
    <row r="318" spans="1:3">
      <c r="A318" s="7" t="s">
        <v>50</v>
      </c>
      <c r="B318" s="24">
        <v>29458.1875</v>
      </c>
      <c r="C318" s="3">
        <v>3.1758333333333333</v>
      </c>
    </row>
    <row r="319" spans="1:3">
      <c r="A319" s="7" t="s">
        <v>51</v>
      </c>
      <c r="B319" s="24">
        <v>53535.4375</v>
      </c>
      <c r="C319" s="3">
        <v>17.401666666666667</v>
      </c>
    </row>
    <row r="320" spans="1:3">
      <c r="A320" s="7" t="s">
        <v>52</v>
      </c>
      <c r="B320" s="24">
        <v>85442.625</v>
      </c>
      <c r="C320" s="3">
        <v>8.2372916666666658</v>
      </c>
    </row>
    <row r="321" spans="1:3">
      <c r="A321" s="7" t="s">
        <v>53</v>
      </c>
      <c r="B321" s="24">
        <v>6577.5625</v>
      </c>
      <c r="C321" s="3">
        <v>2.3102083333333332</v>
      </c>
    </row>
    <row r="322" spans="1:3">
      <c r="A322" s="7" t="s">
        <v>54</v>
      </c>
      <c r="B322" s="24">
        <v>10492.25</v>
      </c>
      <c r="C322" s="3">
        <v>1.7024999999999999</v>
      </c>
    </row>
    <row r="323" spans="1:3">
      <c r="A323" s="7" t="s">
        <v>55</v>
      </c>
      <c r="B323" s="24">
        <v>43952.6875</v>
      </c>
      <c r="C323" s="3">
        <v>7.729166666666667</v>
      </c>
    </row>
    <row r="324" spans="1:3">
      <c r="A324" s="7" t="s">
        <v>56</v>
      </c>
      <c r="B324" s="24">
        <v>64461.6875</v>
      </c>
      <c r="C324" s="3">
        <v>3.1722916666666663</v>
      </c>
    </row>
    <row r="325" spans="1:3">
      <c r="A325" s="7" t="s">
        <v>77</v>
      </c>
      <c r="B325" s="7">
        <v>35651.525000000001</v>
      </c>
      <c r="C325">
        <v>6.3279916666666889</v>
      </c>
    </row>
    <row r="328" spans="1:3">
      <c r="A328" s="23" t="s">
        <v>0</v>
      </c>
      <c r="B328" s="7" t="s">
        <v>57</v>
      </c>
      <c r="C328" t="s">
        <v>86</v>
      </c>
    </row>
    <row r="329" spans="1:3">
      <c r="A329" s="7" t="s">
        <v>30</v>
      </c>
      <c r="B329" s="24">
        <v>8.116458333333334</v>
      </c>
      <c r="C329" s="3">
        <v>13.148999999999994</v>
      </c>
    </row>
    <row r="330" spans="1:3">
      <c r="A330" s="7" t="s">
        <v>36</v>
      </c>
      <c r="B330" s="24">
        <v>9.0931250000000006</v>
      </c>
      <c r="C330" s="3">
        <v>3.9120000000000004</v>
      </c>
    </row>
    <row r="331" spans="1:3">
      <c r="A331" s="7" t="s">
        <v>38</v>
      </c>
      <c r="B331" s="24">
        <v>7.9316666666666658</v>
      </c>
      <c r="C331" s="3">
        <v>9.0809999999999977</v>
      </c>
    </row>
    <row r="332" spans="1:3">
      <c r="A332" s="7" t="s">
        <v>39</v>
      </c>
      <c r="B332" s="24">
        <v>9.90625</v>
      </c>
      <c r="C332" s="3">
        <v>15.756239999999991</v>
      </c>
    </row>
    <row r="333" spans="1:3">
      <c r="A333" s="7" t="s">
        <v>45</v>
      </c>
      <c r="B333" s="24">
        <v>12.115</v>
      </c>
      <c r="C333" s="3">
        <v>11.399999999999995</v>
      </c>
    </row>
    <row r="334" spans="1:3">
      <c r="A334" s="7" t="s">
        <v>46</v>
      </c>
      <c r="B334" s="24">
        <v>33.563958333333339</v>
      </c>
      <c r="C334" s="3">
        <v>5.4840000000000009</v>
      </c>
    </row>
    <row r="335" spans="1:3">
      <c r="A335" s="7" t="s">
        <v>48</v>
      </c>
      <c r="B335" s="24">
        <v>7.2925000000000004</v>
      </c>
      <c r="C335" s="3">
        <v>10.275000000000006</v>
      </c>
    </row>
    <row r="336" spans="1:3">
      <c r="A336" s="7" t="s">
        <v>51</v>
      </c>
      <c r="B336" s="24">
        <v>17.401666666666667</v>
      </c>
      <c r="C336" s="3">
        <v>5.9280000000000008</v>
      </c>
    </row>
    <row r="337" spans="1:3">
      <c r="A337" s="7" t="s">
        <v>52</v>
      </c>
      <c r="B337" s="24">
        <v>8.2372916666666658</v>
      </c>
      <c r="C337" s="3">
        <v>9.147000000000002</v>
      </c>
    </row>
    <row r="338" spans="1:3">
      <c r="A338" s="7" t="s">
        <v>55</v>
      </c>
      <c r="B338" s="24">
        <v>7.729166666666667</v>
      </c>
      <c r="C338" s="3">
        <v>11.498999999999999</v>
      </c>
    </row>
    <row r="339" spans="1:3">
      <c r="A339"/>
      <c r="B339"/>
    </row>
    <row r="340" spans="1:3">
      <c r="A340"/>
      <c r="B340"/>
    </row>
    <row r="341" spans="1:3">
      <c r="A341"/>
      <c r="B341"/>
    </row>
    <row r="342" spans="1:3">
      <c r="A342"/>
      <c r="B342"/>
    </row>
    <row r="343" spans="1:3">
      <c r="A343"/>
      <c r="B343"/>
    </row>
    <row r="346" spans="1:3">
      <c r="A346" s="23" t="s">
        <v>0</v>
      </c>
      <c r="B346" s="7" t="s">
        <v>95</v>
      </c>
      <c r="C346" t="s">
        <v>67</v>
      </c>
    </row>
    <row r="347" spans="1:3">
      <c r="A347" s="7" t="s">
        <v>37</v>
      </c>
      <c r="B347" s="35">
        <v>2.9343666605730425E-2</v>
      </c>
      <c r="C347" s="6">
        <v>47.106625000000044</v>
      </c>
    </row>
    <row r="348" spans="1:3">
      <c r="A348" s="7" t="s">
        <v>29</v>
      </c>
      <c r="B348" s="35">
        <v>9.2775367642535383E-2</v>
      </c>
      <c r="C348" s="6">
        <v>68.514545454545612</v>
      </c>
    </row>
    <row r="349" spans="1:3">
      <c r="A349" s="7" t="s">
        <v>35</v>
      </c>
      <c r="B349" s="35">
        <v>2.5467747774848323E-2</v>
      </c>
      <c r="C349" s="6">
        <v>47.937499999999957</v>
      </c>
    </row>
    <row r="350" spans="1:3">
      <c r="A350" s="7" t="s">
        <v>23</v>
      </c>
      <c r="B350" s="35">
        <v>2.4697942075083107E-2</v>
      </c>
      <c r="C350" s="6">
        <v>42.112499999999997</v>
      </c>
    </row>
    <row r="351" spans="1:3">
      <c r="A351" s="7" t="s">
        <v>33</v>
      </c>
      <c r="B351" s="35">
        <v>6.0418777338338454E-3</v>
      </c>
      <c r="C351" s="6">
        <v>34.506250000000001</v>
      </c>
    </row>
    <row r="352" spans="1:3">
      <c r="A352" s="7" t="s">
        <v>77</v>
      </c>
      <c r="B352" s="7">
        <v>6.328240839053359E-2</v>
      </c>
      <c r="C352">
        <v>58.389737373737312</v>
      </c>
    </row>
    <row r="355" spans="1:3">
      <c r="A355" s="23" t="s">
        <v>0</v>
      </c>
      <c r="B355" s="7" t="s">
        <v>67</v>
      </c>
      <c r="C355" t="s">
        <v>95</v>
      </c>
    </row>
    <row r="356" spans="1:3">
      <c r="A356" s="7" t="s">
        <v>42</v>
      </c>
      <c r="B356" s="34">
        <v>65.556249999999991</v>
      </c>
      <c r="C356" s="14">
        <v>3.2428367056753858E-2</v>
      </c>
    </row>
    <row r="357" spans="1:3">
      <c r="A357" s="7" t="s">
        <v>30</v>
      </c>
      <c r="B357" s="34">
        <v>71.550000000000026</v>
      </c>
      <c r="C357" s="14">
        <v>8.1165159955038244E-2</v>
      </c>
    </row>
    <row r="358" spans="1:3">
      <c r="A358" s="7" t="s">
        <v>39</v>
      </c>
      <c r="B358" s="34">
        <v>71.825000000000003</v>
      </c>
      <c r="C358" s="14">
        <v>9.9066282841327638E-2</v>
      </c>
    </row>
    <row r="359" spans="1:3">
      <c r="A359" s="7" t="s">
        <v>38</v>
      </c>
      <c r="B359" s="34">
        <v>71.837499999999991</v>
      </c>
      <c r="C359" s="14">
        <v>7.9310021259372296E-2</v>
      </c>
    </row>
    <row r="360" spans="1:3">
      <c r="A360" s="7" t="s">
        <v>28</v>
      </c>
      <c r="B360" s="34">
        <v>72.849999999999994</v>
      </c>
      <c r="C360" s="14">
        <v>7.2784140610048245E-2</v>
      </c>
    </row>
    <row r="361" spans="1:3">
      <c r="A361" s="7" t="s">
        <v>55</v>
      </c>
      <c r="B361" s="34">
        <v>73.018749999999997</v>
      </c>
      <c r="C361" s="14">
        <v>7.7293478107343744E-2</v>
      </c>
    </row>
    <row r="362" spans="1:3">
      <c r="A362" s="7" t="s">
        <v>52</v>
      </c>
      <c r="B362" s="34">
        <v>75.112500000000026</v>
      </c>
      <c r="C362" s="14">
        <v>8.2373144058037015E-2</v>
      </c>
    </row>
    <row r="363" spans="1:3">
      <c r="A363" s="7" t="s">
        <v>45</v>
      </c>
      <c r="B363" s="34">
        <v>78.40000000000002</v>
      </c>
      <c r="C363" s="14">
        <v>0.12115485933719211</v>
      </c>
    </row>
    <row r="364" spans="1:3">
      <c r="A364" s="7" t="s">
        <v>51</v>
      </c>
      <c r="B364" s="34">
        <v>79.900000000000006</v>
      </c>
      <c r="C364" s="14">
        <v>0.17401992181428716</v>
      </c>
    </row>
    <row r="365" spans="1:3">
      <c r="A365" s="7" t="s">
        <v>46</v>
      </c>
      <c r="B365" s="34">
        <v>83.584615384615375</v>
      </c>
      <c r="C365" s="14">
        <v>0.33563681024144015</v>
      </c>
    </row>
    <row r="366" spans="1:3">
      <c r="A366"/>
      <c r="B366"/>
    </row>
    <row r="367" spans="1:3">
      <c r="A367"/>
      <c r="B367"/>
    </row>
    <row r="368" spans="1:3">
      <c r="A368"/>
      <c r="B368"/>
    </row>
    <row r="369" spans="1:3">
      <c r="A369"/>
      <c r="B369"/>
    </row>
    <row r="370" spans="1:3">
      <c r="A370"/>
      <c r="B370"/>
    </row>
    <row r="371" spans="1:3">
      <c r="A371"/>
      <c r="B371"/>
    </row>
    <row r="373" spans="1:3">
      <c r="A373" s="23" t="s">
        <v>0</v>
      </c>
      <c r="B373" s="7" t="s">
        <v>67</v>
      </c>
      <c r="C373" t="s">
        <v>95</v>
      </c>
    </row>
    <row r="374" spans="1:3">
      <c r="A374" s="7">
        <v>2010</v>
      </c>
      <c r="B374" s="34">
        <v>42.846720000000012</v>
      </c>
      <c r="C374" s="14">
        <v>2.8945696288335947E-4</v>
      </c>
    </row>
    <row r="375" spans="1:3">
      <c r="A375" s="7">
        <v>2011</v>
      </c>
      <c r="B375" s="34">
        <v>44.291360000000005</v>
      </c>
      <c r="C375" s="14">
        <v>1.3835383446082624E-3</v>
      </c>
    </row>
    <row r="376" spans="1:3">
      <c r="A376" s="7">
        <v>2012</v>
      </c>
      <c r="B376" s="34">
        <v>45.915359999999986</v>
      </c>
      <c r="C376" s="14">
        <v>2.455046714501976E-3</v>
      </c>
    </row>
    <row r="377" spans="1:3">
      <c r="A377" s="7">
        <v>2013</v>
      </c>
      <c r="B377" s="34">
        <v>47.948000000000008</v>
      </c>
      <c r="C377" s="14">
        <v>5.6790484696898104E-3</v>
      </c>
    </row>
    <row r="378" spans="1:3">
      <c r="A378" s="7">
        <v>2014</v>
      </c>
      <c r="B378" s="34">
        <v>49.556000000000012</v>
      </c>
      <c r="C378" s="14">
        <v>8.8927554242263541E-3</v>
      </c>
    </row>
    <row r="379" spans="1:3">
      <c r="A379" s="7">
        <v>2015</v>
      </c>
      <c r="B379" s="34">
        <v>51.383999999999993</v>
      </c>
      <c r="C379" s="14">
        <v>1.1487138007805554E-2</v>
      </c>
    </row>
    <row r="380" spans="1:3">
      <c r="A380" s="7">
        <v>2016</v>
      </c>
      <c r="B380" s="34">
        <v>53.860000000000014</v>
      </c>
      <c r="C380" s="14">
        <v>1.4164085504940711E-2</v>
      </c>
    </row>
    <row r="381" spans="1:3">
      <c r="A381" s="7">
        <v>2017</v>
      </c>
      <c r="B381" s="34">
        <v>56.744</v>
      </c>
      <c r="C381" s="14">
        <v>2.0637712295771181E-2</v>
      </c>
    </row>
    <row r="382" spans="1:3">
      <c r="A382" s="7">
        <v>2018</v>
      </c>
      <c r="B382" s="34">
        <v>59.076000000000001</v>
      </c>
      <c r="C382" s="14">
        <v>2.7719771934697029E-2</v>
      </c>
    </row>
    <row r="383" spans="1:3">
      <c r="A383" s="7">
        <v>2019</v>
      </c>
      <c r="B383" s="34">
        <v>61.688000000000017</v>
      </c>
      <c r="C383" s="14">
        <v>4.0675000825471916E-2</v>
      </c>
    </row>
    <row r="384" spans="1:3">
      <c r="A384" s="7">
        <v>2020</v>
      </c>
      <c r="B384" s="34">
        <v>64.539999999999992</v>
      </c>
      <c r="C384" s="14">
        <v>7.5827966923983026E-2</v>
      </c>
    </row>
    <row r="385" spans="1:3">
      <c r="A385" s="7">
        <v>2021</v>
      </c>
      <c r="B385" s="34">
        <v>66.984000000000037</v>
      </c>
      <c r="C385" s="14">
        <v>0.11809403690688643</v>
      </c>
    </row>
    <row r="386" spans="1:3">
      <c r="A386" s="7">
        <v>2022</v>
      </c>
      <c r="B386" s="34">
        <v>68.987499999999983</v>
      </c>
      <c r="C386" s="14">
        <v>0.14834577785408692</v>
      </c>
    </row>
    <row r="387" spans="1:3">
      <c r="A387" s="7">
        <v>2023</v>
      </c>
      <c r="B387" s="34">
        <v>72.45199999999997</v>
      </c>
      <c r="C387" s="14">
        <v>0.16023247704236751</v>
      </c>
    </row>
    <row r="388" spans="1:3">
      <c r="A388" s="7">
        <v>2024</v>
      </c>
      <c r="B388" s="34">
        <v>74.058333333333337</v>
      </c>
      <c r="C388" s="14">
        <v>0.17862185127236047</v>
      </c>
    </row>
    <row r="389" spans="1:3">
      <c r="A389" s="7">
        <v>2025</v>
      </c>
      <c r="B389" s="34">
        <v>76.395652173913092</v>
      </c>
      <c r="C389" s="14">
        <v>0.19801286976425614</v>
      </c>
    </row>
    <row r="390" spans="1:3">
      <c r="A390" s="7" t="s">
        <v>77</v>
      </c>
      <c r="B390" s="7">
        <v>58.38973737373729</v>
      </c>
      <c r="C390">
        <v>6.3282408390533618E-2</v>
      </c>
    </row>
  </sheetData>
  <pageMargins left="0.7" right="0.7" top="0.75" bottom="0.75" header="0.3" footer="0.3"/>
  <drawing r:id="rId28"/>
  <extLst>
    <ext xmlns:x14="http://schemas.microsoft.com/office/spreadsheetml/2009/9/main" uri="{A8765BA9-456A-4dab-B4F3-ACF838C121DE}">
      <x14:slicerList>
        <x14:slicer r:id="rId2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3E36C-EF48-456F-9DAA-B74041274E23}">
  <dimension ref="A1:AB1201"/>
  <sheetViews>
    <sheetView topLeftCell="R1" workbookViewId="0">
      <selection activeCell="AA1" sqref="AA1:AA1048576"/>
    </sheetView>
  </sheetViews>
  <sheetFormatPr defaultColWidth="16.42578125" defaultRowHeight="15"/>
  <cols>
    <col min="1" max="10" width="16.42578125" style="15"/>
    <col min="12" max="22" width="16.42578125" style="15"/>
    <col min="23" max="26" width="16.42578125" style="28"/>
    <col min="27" max="27" width="16.42578125" style="40"/>
    <col min="28" max="28" width="16.42578125" style="16"/>
    <col min="29" max="16384" width="16.42578125" style="15"/>
  </cols>
  <sheetData>
    <row r="1" spans="1:28" ht="16.5">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c r="U1" s="15" t="s">
        <v>20</v>
      </c>
      <c r="V1" s="15" t="s">
        <v>21</v>
      </c>
      <c r="W1" s="29" t="s">
        <v>69</v>
      </c>
      <c r="X1" s="29" t="s">
        <v>80</v>
      </c>
      <c r="Y1" s="29" t="s">
        <v>81</v>
      </c>
      <c r="Z1" s="30" t="s">
        <v>70</v>
      </c>
      <c r="AA1" s="39" t="s">
        <v>103</v>
      </c>
      <c r="AB1" s="15"/>
    </row>
    <row r="2" spans="1:28">
      <c r="A2" s="15" t="s">
        <v>22</v>
      </c>
      <c r="B2" s="15" t="s">
        <v>23</v>
      </c>
      <c r="C2" s="15">
        <v>2010</v>
      </c>
      <c r="D2" s="15" t="s">
        <v>24</v>
      </c>
      <c r="E2" s="15" t="s">
        <v>25</v>
      </c>
      <c r="F2" s="15">
        <v>5</v>
      </c>
      <c r="G2" s="15">
        <v>92877</v>
      </c>
      <c r="H2" s="15">
        <v>61921</v>
      </c>
      <c r="I2" s="15">
        <v>154803</v>
      </c>
      <c r="J2" s="15">
        <v>0</v>
      </c>
      <c r="K2" s="15">
        <v>0</v>
      </c>
      <c r="L2" s="15">
        <v>0</v>
      </c>
      <c r="M2" s="15">
        <v>124</v>
      </c>
      <c r="N2" s="15">
        <v>1.0900000000000001</v>
      </c>
      <c r="O2" s="31">
        <v>0.14899999999999999</v>
      </c>
      <c r="P2" s="15">
        <v>51977</v>
      </c>
      <c r="Q2" s="15">
        <v>88.8</v>
      </c>
      <c r="R2" s="15">
        <v>88.7</v>
      </c>
      <c r="S2" s="15">
        <v>0</v>
      </c>
      <c r="T2" s="15">
        <v>30.4</v>
      </c>
      <c r="U2" s="15">
        <v>0</v>
      </c>
      <c r="V2" s="15">
        <v>0</v>
      </c>
      <c r="W2" s="27">
        <f>EV_Data[[#This Row],[ev_sales]]/EV_Data[[#This Row],[total_vehicle_sales]]</f>
        <v>3.2299115650213497E-5</v>
      </c>
      <c r="X2" s="27">
        <f>EV_Data[[#This Row],[petrol_car_sales]]/EV_Data[[#This Row],[total_vehicle_sales]]</f>
        <v>0.59996899284897576</v>
      </c>
      <c r="Y2" s="27">
        <f>EV_Data[[#This Row],[diesel_car_sales]]/EV_Data[[#This Row],[total_vehicle_sales]]</f>
        <v>0.39999870803537402</v>
      </c>
      <c r="Z2" s="27">
        <f>EV_Data[[#This Row],[petrol_car Market Share]]+EV_Data[[#This Row],[desil_car Market Share]]</f>
        <v>0.99996770088434972</v>
      </c>
      <c r="AB2" s="15"/>
    </row>
    <row r="3" spans="1:28">
      <c r="A3" s="15" t="s">
        <v>22</v>
      </c>
      <c r="B3" s="15" t="s">
        <v>23</v>
      </c>
      <c r="C3" s="15">
        <v>2010</v>
      </c>
      <c r="D3" s="15" t="s">
        <v>26</v>
      </c>
      <c r="E3" s="15" t="s">
        <v>25</v>
      </c>
      <c r="F3" s="15">
        <v>57</v>
      </c>
      <c r="G3" s="15">
        <v>535933</v>
      </c>
      <c r="H3" s="15">
        <v>73089</v>
      </c>
      <c r="I3" s="15">
        <v>609079</v>
      </c>
      <c r="J3" s="15">
        <v>0.01</v>
      </c>
      <c r="K3" s="15">
        <v>0</v>
      </c>
      <c r="L3" s="15">
        <v>0</v>
      </c>
      <c r="M3" s="15">
        <v>124</v>
      </c>
      <c r="N3" s="15">
        <v>1.0900000000000001</v>
      </c>
      <c r="O3" s="31">
        <v>0.14899999999999999</v>
      </c>
      <c r="P3" s="15">
        <v>51977</v>
      </c>
      <c r="Q3" s="15">
        <v>88.8</v>
      </c>
      <c r="R3" s="15">
        <v>88.7</v>
      </c>
      <c r="S3" s="15">
        <v>0</v>
      </c>
      <c r="T3" s="15">
        <v>30.4</v>
      </c>
      <c r="U3" s="15">
        <v>0</v>
      </c>
      <c r="V3" s="15">
        <v>0</v>
      </c>
      <c r="W3" s="27">
        <f>EV_Data[[#This Row],[ev_sales]]/EV_Data[[#This Row],[total_vehicle_sales]]</f>
        <v>9.3583919327377898E-5</v>
      </c>
      <c r="X3" s="27">
        <f>EV_Data[[#This Row],[petrol_car_sales]]/EV_Data[[#This Row],[total_vehicle_sales]]</f>
        <v>0.87990720415578272</v>
      </c>
      <c r="Y3" s="27">
        <f>EV_Data[[#This Row],[diesel_car_sales]]/EV_Data[[#This Row],[total_vehicle_sales]]</f>
        <v>0.11999921192488988</v>
      </c>
      <c r="Z3" s="27">
        <f>EV_Data[[#This Row],[petrol_car Market Share]]+EV_Data[[#This Row],[desil_car Market Share]]</f>
        <v>0.99990641608067254</v>
      </c>
      <c r="AB3" s="15"/>
    </row>
    <row r="4" spans="1:28">
      <c r="A4" s="15" t="s">
        <v>22</v>
      </c>
      <c r="B4" s="15" t="s">
        <v>23</v>
      </c>
      <c r="C4" s="15">
        <v>2010</v>
      </c>
      <c r="D4" s="15" t="s">
        <v>27</v>
      </c>
      <c r="E4" s="15" t="s">
        <v>25</v>
      </c>
      <c r="F4" s="15">
        <v>37</v>
      </c>
      <c r="G4" s="15">
        <v>235282</v>
      </c>
      <c r="H4" s="15">
        <v>20462</v>
      </c>
      <c r="I4" s="15">
        <v>255781</v>
      </c>
      <c r="J4" s="15">
        <v>0.01</v>
      </c>
      <c r="K4" s="15">
        <v>0</v>
      </c>
      <c r="L4" s="15">
        <v>0</v>
      </c>
      <c r="M4" s="15">
        <v>124</v>
      </c>
      <c r="N4" s="15">
        <v>1.0900000000000001</v>
      </c>
      <c r="O4" s="31">
        <v>0.14899999999999999</v>
      </c>
      <c r="P4" s="15">
        <v>51977</v>
      </c>
      <c r="Q4" s="15">
        <v>88.8</v>
      </c>
      <c r="R4" s="15">
        <v>88.7</v>
      </c>
      <c r="S4" s="15">
        <v>0</v>
      </c>
      <c r="T4" s="15">
        <v>30.4</v>
      </c>
      <c r="U4" s="15">
        <v>0</v>
      </c>
      <c r="V4" s="15">
        <v>0</v>
      </c>
      <c r="W4" s="27">
        <f>EV_Data[[#This Row],[ev_sales]]/EV_Data[[#This Row],[total_vehicle_sales]]</f>
        <v>1.4465499783017504E-4</v>
      </c>
      <c r="X4" s="27">
        <f>EV_Data[[#This Row],[petrol_car_sales]]/EV_Data[[#This Row],[total_vehicle_sales]]</f>
        <v>0.91985722160754713</v>
      </c>
      <c r="Y4" s="27">
        <f>EV_Data[[#This Row],[diesel_car_sales]]/EV_Data[[#This Row],[total_vehicle_sales]]</f>
        <v>7.9998123394622742E-2</v>
      </c>
      <c r="Z4" s="27">
        <f>EV_Data[[#This Row],[petrol_car Market Share]]+EV_Data[[#This Row],[desil_car Market Share]]</f>
        <v>0.99985534500216988</v>
      </c>
      <c r="AB4" s="15"/>
    </row>
    <row r="5" spans="1:28">
      <c r="A5" s="15" t="s">
        <v>22</v>
      </c>
      <c r="B5" s="15" t="s">
        <v>23</v>
      </c>
      <c r="C5" s="15">
        <v>2011</v>
      </c>
      <c r="D5" s="15" t="s">
        <v>24</v>
      </c>
      <c r="E5" s="15" t="s">
        <v>25</v>
      </c>
      <c r="F5" s="15">
        <v>11</v>
      </c>
      <c r="G5" s="15">
        <v>98092</v>
      </c>
      <c r="H5" s="15">
        <v>65395</v>
      </c>
      <c r="I5" s="15">
        <v>163498</v>
      </c>
      <c r="J5" s="15">
        <v>0.01</v>
      </c>
      <c r="K5" s="15">
        <v>105</v>
      </c>
      <c r="L5" s="15">
        <v>1.5</v>
      </c>
      <c r="M5" s="15">
        <v>133</v>
      </c>
      <c r="N5" s="15">
        <v>1.0900000000000001</v>
      </c>
      <c r="O5" s="15">
        <v>0.16300000000000001</v>
      </c>
      <c r="P5" s="15">
        <v>52807</v>
      </c>
      <c r="Q5" s="15">
        <v>88.9</v>
      </c>
      <c r="R5" s="15">
        <v>88.3</v>
      </c>
      <c r="S5" s="15">
        <v>0</v>
      </c>
      <c r="T5" s="15">
        <v>30.8</v>
      </c>
      <c r="U5" s="15">
        <v>120</v>
      </c>
      <c r="V5" s="15">
        <v>0</v>
      </c>
      <c r="W5" s="27">
        <f>EV_Data[[#This Row],[ev_sales]]/EV_Data[[#This Row],[total_vehicle_sales]]</f>
        <v>6.7279110447834219E-5</v>
      </c>
      <c r="X5" s="27">
        <f>EV_Data[[#This Row],[petrol_car_sales]]/EV_Data[[#This Row],[total_vehicle_sales]]</f>
        <v>0.5999584092771777</v>
      </c>
      <c r="Y5" s="27">
        <f>EV_Data[[#This Row],[diesel_car_sales]]/EV_Data[[#This Row],[total_vehicle_sales]]</f>
        <v>0.39997431161237446</v>
      </c>
      <c r="Z5" s="27">
        <f>EV_Data[[#This Row],[petrol_car Market Share]]+EV_Data[[#This Row],[desil_car Market Share]]</f>
        <v>0.9999327208895521</v>
      </c>
      <c r="AB5" s="15"/>
    </row>
    <row r="6" spans="1:28">
      <c r="A6" s="15" t="s">
        <v>22</v>
      </c>
      <c r="B6" s="15" t="s">
        <v>23</v>
      </c>
      <c r="C6" s="15">
        <v>2011</v>
      </c>
      <c r="D6" s="15" t="s">
        <v>26</v>
      </c>
      <c r="E6" s="15" t="s">
        <v>25</v>
      </c>
      <c r="F6" s="15">
        <v>129</v>
      </c>
      <c r="G6" s="15">
        <v>569679</v>
      </c>
      <c r="H6" s="15">
        <v>77684</v>
      </c>
      <c r="I6" s="15">
        <v>647492</v>
      </c>
      <c r="J6" s="15">
        <v>0.02</v>
      </c>
      <c r="K6" s="15">
        <v>105</v>
      </c>
      <c r="L6" s="15">
        <v>1.5</v>
      </c>
      <c r="M6" s="15">
        <v>133</v>
      </c>
      <c r="N6" s="15">
        <v>1.0900000000000001</v>
      </c>
      <c r="O6" s="15">
        <v>0.16300000000000001</v>
      </c>
      <c r="P6" s="15">
        <v>52807</v>
      </c>
      <c r="Q6" s="15">
        <v>88.9</v>
      </c>
      <c r="R6" s="15">
        <v>88.3</v>
      </c>
      <c r="S6" s="15">
        <v>0</v>
      </c>
      <c r="T6" s="15">
        <v>30.8</v>
      </c>
      <c r="U6" s="15">
        <v>126.32</v>
      </c>
      <c r="V6" s="15">
        <v>0</v>
      </c>
      <c r="W6" s="27">
        <f>EV_Data[[#This Row],[ev_sales]]/EV_Data[[#This Row],[total_vehicle_sales]]</f>
        <v>1.992302607599785E-4</v>
      </c>
      <c r="X6" s="27">
        <f>EV_Data[[#This Row],[petrol_car_sales]]/EV_Data[[#This Row],[total_vehicle_sales]]</f>
        <v>0.87982399782545573</v>
      </c>
      <c r="Y6" s="27">
        <f>EV_Data[[#This Row],[diesel_car_sales]]/EV_Data[[#This Row],[total_vehicle_sales]]</f>
        <v>0.11997677191378427</v>
      </c>
      <c r="Z6" s="27">
        <f>EV_Data[[#This Row],[petrol_car Market Share]]+EV_Data[[#This Row],[desil_car Market Share]]</f>
        <v>0.99980076973924004</v>
      </c>
      <c r="AB6" s="15"/>
    </row>
    <row r="7" spans="1:28">
      <c r="A7" s="15" t="s">
        <v>22</v>
      </c>
      <c r="B7" s="15" t="s">
        <v>23</v>
      </c>
      <c r="C7" s="15">
        <v>2011</v>
      </c>
      <c r="D7" s="15" t="s">
        <v>27</v>
      </c>
      <c r="E7" s="15" t="s">
        <v>25</v>
      </c>
      <c r="F7" s="15">
        <v>80</v>
      </c>
      <c r="G7" s="15">
        <v>252643</v>
      </c>
      <c r="H7" s="15">
        <v>21969</v>
      </c>
      <c r="I7" s="15">
        <v>274692</v>
      </c>
      <c r="J7" s="15">
        <v>0.03</v>
      </c>
      <c r="K7" s="15">
        <v>105</v>
      </c>
      <c r="L7" s="15">
        <v>1.5</v>
      </c>
      <c r="M7" s="15">
        <v>133</v>
      </c>
      <c r="N7" s="15">
        <v>1.0900000000000001</v>
      </c>
      <c r="O7" s="15">
        <v>0.16300000000000001</v>
      </c>
      <c r="P7" s="15">
        <v>52807</v>
      </c>
      <c r="Q7" s="15">
        <v>88.9</v>
      </c>
      <c r="R7" s="15">
        <v>88.3</v>
      </c>
      <c r="S7" s="15">
        <v>0</v>
      </c>
      <c r="T7" s="15">
        <v>30.8</v>
      </c>
      <c r="U7" s="15">
        <v>116.22</v>
      </c>
      <c r="V7" s="15">
        <v>0</v>
      </c>
      <c r="W7" s="27">
        <f>EV_Data[[#This Row],[ev_sales]]/EV_Data[[#This Row],[total_vehicle_sales]]</f>
        <v>2.9123527441643731E-4</v>
      </c>
      <c r="X7" s="27">
        <f>EV_Data[[#This Row],[petrol_car_sales]]/EV_Data[[#This Row],[total_vehicle_sales]]</f>
        <v>0.91973191792989972</v>
      </c>
      <c r="Y7" s="27">
        <f>EV_Data[[#This Row],[diesel_car_sales]]/EV_Data[[#This Row],[total_vehicle_sales]]</f>
        <v>7.9976846795683898E-2</v>
      </c>
      <c r="Z7" s="27">
        <f>EV_Data[[#This Row],[petrol_car Market Share]]+EV_Data[[#This Row],[desil_car Market Share]]</f>
        <v>0.99970876472558357</v>
      </c>
      <c r="AB7" s="15"/>
    </row>
    <row r="8" spans="1:28">
      <c r="A8" s="15" t="s">
        <v>22</v>
      </c>
      <c r="B8" s="15" t="s">
        <v>23</v>
      </c>
      <c r="C8" s="15">
        <v>2012</v>
      </c>
      <c r="D8" s="15" t="s">
        <v>24</v>
      </c>
      <c r="E8" s="15" t="s">
        <v>25</v>
      </c>
      <c r="F8" s="15">
        <v>17</v>
      </c>
      <c r="G8" s="15">
        <v>96466</v>
      </c>
      <c r="H8" s="15">
        <v>64310</v>
      </c>
      <c r="I8" s="15">
        <v>160793</v>
      </c>
      <c r="J8" s="15">
        <v>0.01</v>
      </c>
      <c r="K8" s="15">
        <v>191</v>
      </c>
      <c r="L8" s="15">
        <v>3.3</v>
      </c>
      <c r="M8" s="15">
        <v>135</v>
      </c>
      <c r="N8" s="15">
        <v>1.0669999999999999</v>
      </c>
      <c r="O8" s="15">
        <v>0.17699999999999999</v>
      </c>
      <c r="P8" s="15">
        <v>54075</v>
      </c>
      <c r="Q8" s="15">
        <v>88.5</v>
      </c>
      <c r="R8" s="15">
        <v>89.5</v>
      </c>
      <c r="S8" s="15">
        <v>0</v>
      </c>
      <c r="T8" s="15">
        <v>31.6</v>
      </c>
      <c r="U8" s="15">
        <v>84.39</v>
      </c>
      <c r="V8" s="15">
        <v>0</v>
      </c>
      <c r="W8" s="27">
        <f>EV_Data[[#This Row],[ev_sales]]/EV_Data[[#This Row],[total_vehicle_sales]]</f>
        <v>1.0572599553463148E-4</v>
      </c>
      <c r="X8" s="27">
        <f>EV_Data[[#This Row],[petrol_car_sales]]/EV_Data[[#This Row],[total_vehicle_sales]]</f>
        <v>0.59993905207316234</v>
      </c>
      <c r="Y8" s="27">
        <f>EV_Data[[#This Row],[diesel_car_sales]]/EV_Data[[#This Row],[total_vehicle_sales]]</f>
        <v>0.39995522193130301</v>
      </c>
      <c r="Z8" s="27">
        <f>EV_Data[[#This Row],[petrol_car Market Share]]+EV_Data[[#This Row],[desil_car Market Share]]</f>
        <v>0.9998942740044654</v>
      </c>
      <c r="AB8" s="15"/>
    </row>
    <row r="9" spans="1:28">
      <c r="A9" s="15" t="s">
        <v>22</v>
      </c>
      <c r="B9" s="15" t="s">
        <v>23</v>
      </c>
      <c r="C9" s="15">
        <v>2012</v>
      </c>
      <c r="D9" s="15" t="s">
        <v>26</v>
      </c>
      <c r="E9" s="15" t="s">
        <v>25</v>
      </c>
      <c r="F9" s="15">
        <v>195</v>
      </c>
      <c r="G9" s="15">
        <v>571555</v>
      </c>
      <c r="H9" s="15">
        <v>77939</v>
      </c>
      <c r="I9" s="15">
        <v>649689</v>
      </c>
      <c r="J9" s="15">
        <v>0.03</v>
      </c>
      <c r="K9" s="15">
        <v>191</v>
      </c>
      <c r="L9" s="15">
        <v>3.3</v>
      </c>
      <c r="M9" s="15">
        <v>135</v>
      </c>
      <c r="N9" s="15">
        <v>1.0669999999999999</v>
      </c>
      <c r="O9" s="15">
        <v>0.17699999999999999</v>
      </c>
      <c r="P9" s="15">
        <v>54075</v>
      </c>
      <c r="Q9" s="15">
        <v>88.5</v>
      </c>
      <c r="R9" s="15">
        <v>89.5</v>
      </c>
      <c r="S9" s="15">
        <v>0</v>
      </c>
      <c r="T9" s="15">
        <v>31.6</v>
      </c>
      <c r="U9" s="15">
        <v>51.16</v>
      </c>
      <c r="V9" s="15">
        <v>0</v>
      </c>
      <c r="W9" s="27">
        <f>EV_Data[[#This Row],[ev_sales]]/EV_Data[[#This Row],[total_vehicle_sales]]</f>
        <v>3.0014360717204691E-4</v>
      </c>
      <c r="X9" s="27">
        <f>EV_Data[[#This Row],[petrol_car_sales]]/EV_Data[[#This Row],[total_vehicle_sales]]</f>
        <v>0.87973630460112451</v>
      </c>
      <c r="Y9" s="27">
        <f>EV_Data[[#This Row],[diesel_car_sales]]/EV_Data[[#This Row],[total_vehicle_sales]]</f>
        <v>0.11996355179170341</v>
      </c>
      <c r="Z9" s="27">
        <f>EV_Data[[#This Row],[petrol_car Market Share]]+EV_Data[[#This Row],[desil_car Market Share]]</f>
        <v>0.99969985639282788</v>
      </c>
      <c r="AB9" s="15"/>
    </row>
    <row r="10" spans="1:28">
      <c r="A10" s="15" t="s">
        <v>22</v>
      </c>
      <c r="B10" s="15" t="s">
        <v>23</v>
      </c>
      <c r="C10" s="15">
        <v>2012</v>
      </c>
      <c r="D10" s="15" t="s">
        <v>27</v>
      </c>
      <c r="E10" s="15" t="s">
        <v>25</v>
      </c>
      <c r="F10" s="15">
        <v>117</v>
      </c>
      <c r="G10" s="15">
        <v>246448</v>
      </c>
      <c r="H10" s="15">
        <v>21430</v>
      </c>
      <c r="I10" s="15">
        <v>267995</v>
      </c>
      <c r="J10" s="15">
        <v>0.04</v>
      </c>
      <c r="K10" s="15">
        <v>191</v>
      </c>
      <c r="L10" s="15">
        <v>3.3</v>
      </c>
      <c r="M10" s="15">
        <v>135</v>
      </c>
      <c r="N10" s="15">
        <v>1.0669999999999999</v>
      </c>
      <c r="O10" s="15">
        <v>0.17699999999999999</v>
      </c>
      <c r="P10" s="15">
        <v>54075</v>
      </c>
      <c r="Q10" s="15">
        <v>88.5</v>
      </c>
      <c r="R10" s="15">
        <v>89.5</v>
      </c>
      <c r="S10" s="15">
        <v>0</v>
      </c>
      <c r="T10" s="15">
        <v>31.6</v>
      </c>
      <c r="U10" s="15">
        <v>77.819999999999993</v>
      </c>
      <c r="V10" s="15">
        <v>0</v>
      </c>
      <c r="W10" s="27">
        <f>EV_Data[[#This Row],[ev_sales]]/EV_Data[[#This Row],[total_vehicle_sales]]</f>
        <v>4.3657530924084406E-4</v>
      </c>
      <c r="X10" s="27">
        <f>EV_Data[[#This Row],[petrol_car_sales]]/EV_Data[[#This Row],[total_vehicle_sales]]</f>
        <v>0.91959924625459433</v>
      </c>
      <c r="Y10" s="27">
        <f>EV_Data[[#This Row],[diesel_car_sales]]/EV_Data[[#This Row],[total_vehicle_sales]]</f>
        <v>7.9964178436164851E-2</v>
      </c>
      <c r="Z10" s="27">
        <f>EV_Data[[#This Row],[petrol_car Market Share]]+EV_Data[[#This Row],[desil_car Market Share]]</f>
        <v>0.99956342469075921</v>
      </c>
      <c r="AB10" s="15"/>
    </row>
    <row r="11" spans="1:28">
      <c r="A11" s="15" t="s">
        <v>22</v>
      </c>
      <c r="B11" s="15" t="s">
        <v>23</v>
      </c>
      <c r="C11" s="15">
        <v>2013</v>
      </c>
      <c r="D11" s="15" t="s">
        <v>24</v>
      </c>
      <c r="E11" s="15" t="s">
        <v>25</v>
      </c>
      <c r="F11" s="15">
        <v>36</v>
      </c>
      <c r="G11" s="15">
        <v>101461</v>
      </c>
      <c r="H11" s="15">
        <v>67640</v>
      </c>
      <c r="I11" s="15">
        <v>169137</v>
      </c>
      <c r="J11" s="15">
        <v>0.02</v>
      </c>
      <c r="K11" s="15">
        <v>306</v>
      </c>
      <c r="L11" s="15">
        <v>5</v>
      </c>
      <c r="M11" s="15">
        <v>143</v>
      </c>
      <c r="N11" s="15">
        <v>1.0329999999999999</v>
      </c>
      <c r="O11" s="15">
        <v>0.192</v>
      </c>
      <c r="P11" s="15">
        <v>55582</v>
      </c>
      <c r="Q11" s="15">
        <v>89.6</v>
      </c>
      <c r="R11" s="15">
        <v>90</v>
      </c>
      <c r="S11" s="15">
        <v>0</v>
      </c>
      <c r="T11" s="15">
        <v>33.200000000000003</v>
      </c>
      <c r="U11" s="15">
        <v>93.1</v>
      </c>
      <c r="V11" s="15">
        <v>0</v>
      </c>
      <c r="W11" s="27">
        <f>EV_Data[[#This Row],[ev_sales]]/EV_Data[[#This Row],[total_vehicle_sales]]</f>
        <v>2.1284520832224764E-4</v>
      </c>
      <c r="X11" s="27">
        <f>EV_Data[[#This Row],[petrol_car_sales]]/EV_Data[[#This Row],[total_vehicle_sales]]</f>
        <v>0.59987465782176574</v>
      </c>
      <c r="Y11" s="27">
        <f>EV_Data[[#This Row],[diesel_car_sales]]/EV_Data[[#This Row],[total_vehicle_sales]]</f>
        <v>0.39991249696991199</v>
      </c>
      <c r="Z11" s="27">
        <f>EV_Data[[#This Row],[petrol_car Market Share]]+EV_Data[[#This Row],[desil_car Market Share]]</f>
        <v>0.99978715479167768</v>
      </c>
      <c r="AB11" s="15"/>
    </row>
    <row r="12" spans="1:28">
      <c r="A12" s="15" t="s">
        <v>22</v>
      </c>
      <c r="B12" s="15" t="s">
        <v>23</v>
      </c>
      <c r="C12" s="15">
        <v>2013</v>
      </c>
      <c r="D12" s="15" t="s">
        <v>26</v>
      </c>
      <c r="E12" s="15" t="s">
        <v>25</v>
      </c>
      <c r="F12" s="15">
        <v>400</v>
      </c>
      <c r="G12" s="15">
        <v>586920</v>
      </c>
      <c r="H12" s="15">
        <v>80035</v>
      </c>
      <c r="I12" s="15">
        <v>667355</v>
      </c>
      <c r="J12" s="15">
        <v>0.06</v>
      </c>
      <c r="K12" s="15">
        <v>306</v>
      </c>
      <c r="L12" s="15">
        <v>5</v>
      </c>
      <c r="M12" s="15">
        <v>143</v>
      </c>
      <c r="N12" s="15">
        <v>1.0329999999999999</v>
      </c>
      <c r="O12" s="15">
        <v>0.192</v>
      </c>
      <c r="P12" s="15">
        <v>55582</v>
      </c>
      <c r="Q12" s="15">
        <v>89.6</v>
      </c>
      <c r="R12" s="15">
        <v>90</v>
      </c>
      <c r="S12" s="15">
        <v>0</v>
      </c>
      <c r="T12" s="15">
        <v>33.200000000000003</v>
      </c>
      <c r="U12" s="15">
        <v>105.13</v>
      </c>
      <c r="V12" s="15">
        <v>0</v>
      </c>
      <c r="W12" s="27">
        <f>EV_Data[[#This Row],[ev_sales]]/EV_Data[[#This Row],[total_vehicle_sales]]</f>
        <v>5.9938113897400934E-4</v>
      </c>
      <c r="X12" s="27">
        <f>EV_Data[[#This Row],[petrol_car_sales]]/EV_Data[[#This Row],[total_vehicle_sales]]</f>
        <v>0.87947194521656391</v>
      </c>
      <c r="Y12" s="27">
        <f>EV_Data[[#This Row],[diesel_car_sales]]/EV_Data[[#This Row],[total_vehicle_sales]]</f>
        <v>0.11992867364446209</v>
      </c>
      <c r="Z12" s="27">
        <f>EV_Data[[#This Row],[petrol_car Market Share]]+EV_Data[[#This Row],[desil_car Market Share]]</f>
        <v>0.99940061886102605</v>
      </c>
      <c r="AB12" s="15"/>
    </row>
    <row r="13" spans="1:28">
      <c r="A13" s="15" t="s">
        <v>22</v>
      </c>
      <c r="B13" s="15" t="s">
        <v>23</v>
      </c>
      <c r="C13" s="15">
        <v>2013</v>
      </c>
      <c r="D13" s="15" t="s">
        <v>27</v>
      </c>
      <c r="E13" s="15" t="s">
        <v>25</v>
      </c>
      <c r="F13" s="15">
        <v>242</v>
      </c>
      <c r="G13" s="15">
        <v>256088</v>
      </c>
      <c r="H13" s="15">
        <v>22269</v>
      </c>
      <c r="I13" s="15">
        <v>278599</v>
      </c>
      <c r="J13" s="15">
        <v>0.09</v>
      </c>
      <c r="K13" s="15">
        <v>306</v>
      </c>
      <c r="L13" s="15">
        <v>5</v>
      </c>
      <c r="M13" s="15">
        <v>143</v>
      </c>
      <c r="N13" s="15">
        <v>1.0329999999999999</v>
      </c>
      <c r="O13" s="15">
        <v>0.192</v>
      </c>
      <c r="P13" s="15">
        <v>55582</v>
      </c>
      <c r="Q13" s="15">
        <v>89.6</v>
      </c>
      <c r="R13" s="15">
        <v>90</v>
      </c>
      <c r="S13" s="15">
        <v>0</v>
      </c>
      <c r="T13" s="15">
        <v>33.200000000000003</v>
      </c>
      <c r="U13" s="15">
        <v>106.84</v>
      </c>
      <c r="V13" s="15">
        <v>0</v>
      </c>
      <c r="W13" s="27">
        <f>EV_Data[[#This Row],[ev_sales]]/EV_Data[[#This Row],[total_vehicle_sales]]</f>
        <v>8.6863197642489745E-4</v>
      </c>
      <c r="X13" s="27">
        <f>EV_Data[[#This Row],[petrol_car_sales]]/EV_Data[[#This Row],[total_vehicle_sales]]</f>
        <v>0.9191992792508229</v>
      </c>
      <c r="Y13" s="27">
        <f>EV_Data[[#This Row],[diesel_car_sales]]/EV_Data[[#This Row],[total_vehicle_sales]]</f>
        <v>7.9932088772752236E-2</v>
      </c>
      <c r="Z13" s="27">
        <f>EV_Data[[#This Row],[petrol_car Market Share]]+EV_Data[[#This Row],[desil_car Market Share]]</f>
        <v>0.99913136802357516</v>
      </c>
      <c r="AB13" s="15"/>
    </row>
    <row r="14" spans="1:28">
      <c r="A14" s="15" t="s">
        <v>22</v>
      </c>
      <c r="B14" s="15" t="s">
        <v>23</v>
      </c>
      <c r="C14" s="15">
        <v>2014</v>
      </c>
      <c r="D14" s="15" t="s">
        <v>24</v>
      </c>
      <c r="E14" s="15" t="s">
        <v>25</v>
      </c>
      <c r="F14" s="15">
        <v>53</v>
      </c>
      <c r="G14" s="15">
        <v>100760</v>
      </c>
      <c r="H14" s="15">
        <v>67173</v>
      </c>
      <c r="I14" s="15">
        <v>167986</v>
      </c>
      <c r="J14" s="15">
        <v>0.03</v>
      </c>
      <c r="K14" s="15">
        <v>408</v>
      </c>
      <c r="L14" s="15">
        <v>6.5</v>
      </c>
      <c r="M14" s="15">
        <v>151</v>
      </c>
      <c r="N14" s="15">
        <v>0.99299999999999999</v>
      </c>
      <c r="O14" s="15">
        <v>0.20699999999999999</v>
      </c>
      <c r="P14" s="15">
        <v>54940</v>
      </c>
      <c r="Q14" s="15">
        <v>89.5</v>
      </c>
      <c r="R14" s="15">
        <v>92.3</v>
      </c>
      <c r="S14" s="15">
        <v>0</v>
      </c>
      <c r="T14" s="15">
        <v>33.200000000000003</v>
      </c>
      <c r="U14" s="15">
        <v>68.900000000000006</v>
      </c>
      <c r="V14" s="15">
        <v>0</v>
      </c>
      <c r="W14" s="27">
        <f>EV_Data[[#This Row],[ev_sales]]/EV_Data[[#This Row],[total_vehicle_sales]]</f>
        <v>3.1550248234971963E-4</v>
      </c>
      <c r="X14" s="27">
        <f>EV_Data[[#This Row],[petrol_car_sales]]/EV_Data[[#This Row],[total_vehicle_sales]]</f>
        <v>0.59981188908599525</v>
      </c>
      <c r="Y14" s="27">
        <f>EV_Data[[#This Row],[diesel_car_sales]]/EV_Data[[#This Row],[total_vehicle_sales]]</f>
        <v>0.39987260843165501</v>
      </c>
      <c r="Z14" s="27">
        <f>EV_Data[[#This Row],[petrol_car Market Share]]+EV_Data[[#This Row],[desil_car Market Share]]</f>
        <v>0.99968449751765021</v>
      </c>
      <c r="AB14" s="15"/>
    </row>
    <row r="15" spans="1:28">
      <c r="A15" s="15" t="s">
        <v>22</v>
      </c>
      <c r="B15" s="15" t="s">
        <v>23</v>
      </c>
      <c r="C15" s="15">
        <v>2014</v>
      </c>
      <c r="D15" s="15" t="s">
        <v>26</v>
      </c>
      <c r="E15" s="15" t="s">
        <v>25</v>
      </c>
      <c r="F15" s="15">
        <v>615</v>
      </c>
      <c r="G15" s="15">
        <v>601126</v>
      </c>
      <c r="H15" s="15">
        <v>81972</v>
      </c>
      <c r="I15" s="15">
        <v>683713</v>
      </c>
      <c r="J15" s="15">
        <v>0.09</v>
      </c>
      <c r="K15" s="15">
        <v>408</v>
      </c>
      <c r="L15" s="15">
        <v>6.5</v>
      </c>
      <c r="M15" s="15">
        <v>151</v>
      </c>
      <c r="N15" s="15">
        <v>0.99299999999999999</v>
      </c>
      <c r="O15" s="15">
        <v>0.20699999999999999</v>
      </c>
      <c r="P15" s="15">
        <v>54940</v>
      </c>
      <c r="Q15" s="15">
        <v>89.5</v>
      </c>
      <c r="R15" s="15">
        <v>92.3</v>
      </c>
      <c r="S15" s="15">
        <v>0</v>
      </c>
      <c r="T15" s="15">
        <v>33.200000000000003</v>
      </c>
      <c r="U15" s="15">
        <v>53.75</v>
      </c>
      <c r="V15" s="15">
        <v>0</v>
      </c>
      <c r="W15" s="27">
        <f>EV_Data[[#This Row],[ev_sales]]/EV_Data[[#This Row],[total_vehicle_sales]]</f>
        <v>8.9950022889721272E-4</v>
      </c>
      <c r="X15" s="27">
        <f>EV_Data[[#This Row],[petrol_car_sales]]/EV_Data[[#This Row],[total_vehicle_sales]]</f>
        <v>0.87920808877409085</v>
      </c>
      <c r="Y15" s="27">
        <f>EV_Data[[#This Row],[diesel_car_sales]]/EV_Data[[#This Row],[total_vehicle_sales]]</f>
        <v>0.11989241099701191</v>
      </c>
      <c r="Z15" s="27">
        <f>EV_Data[[#This Row],[petrol_car Market Share]]+EV_Data[[#This Row],[desil_car Market Share]]</f>
        <v>0.99910049977110271</v>
      </c>
      <c r="AB15" s="15"/>
    </row>
    <row r="16" spans="1:28">
      <c r="A16" s="15" t="s">
        <v>22</v>
      </c>
      <c r="B16" s="15" t="s">
        <v>23</v>
      </c>
      <c r="C16" s="15">
        <v>2014</v>
      </c>
      <c r="D16" s="15" t="s">
        <v>27</v>
      </c>
      <c r="E16" s="15" t="s">
        <v>25</v>
      </c>
      <c r="F16" s="15">
        <v>367</v>
      </c>
      <c r="G16" s="15">
        <v>258559</v>
      </c>
      <c r="H16" s="15">
        <v>22483</v>
      </c>
      <c r="I16" s="15">
        <v>281409</v>
      </c>
      <c r="J16" s="15">
        <v>0.13</v>
      </c>
      <c r="K16" s="15">
        <v>408</v>
      </c>
      <c r="L16" s="15">
        <v>6.5</v>
      </c>
      <c r="M16" s="15">
        <v>151</v>
      </c>
      <c r="N16" s="15">
        <v>0.99299999999999999</v>
      </c>
      <c r="O16" s="15">
        <v>0.20699999999999999</v>
      </c>
      <c r="P16" s="15">
        <v>54940</v>
      </c>
      <c r="Q16" s="15">
        <v>89.5</v>
      </c>
      <c r="R16" s="15">
        <v>92.3</v>
      </c>
      <c r="S16" s="15">
        <v>0</v>
      </c>
      <c r="T16" s="15">
        <v>33.200000000000003</v>
      </c>
      <c r="U16" s="15">
        <v>51.65</v>
      </c>
      <c r="V16" s="15">
        <v>0</v>
      </c>
      <c r="W16" s="27">
        <f>EV_Data[[#This Row],[ev_sales]]/EV_Data[[#This Row],[total_vehicle_sales]]</f>
        <v>1.3041516085128763E-3</v>
      </c>
      <c r="X16" s="27">
        <f>EV_Data[[#This Row],[petrol_car_sales]]/EV_Data[[#This Row],[total_vehicle_sales]]</f>
        <v>0.91880145979695038</v>
      </c>
      <c r="Y16" s="27">
        <f>EV_Data[[#This Row],[diesel_car_sales]]/EV_Data[[#This Row],[total_vehicle_sales]]</f>
        <v>7.9894388594536778E-2</v>
      </c>
      <c r="Z16" s="27">
        <f>EV_Data[[#This Row],[petrol_car Market Share]]+EV_Data[[#This Row],[desil_car Market Share]]</f>
        <v>0.99869584839148717</v>
      </c>
      <c r="AB16" s="15"/>
    </row>
    <row r="17" spans="1:28">
      <c r="A17" s="15" t="s">
        <v>22</v>
      </c>
      <c r="B17" s="15" t="s">
        <v>23</v>
      </c>
      <c r="C17" s="15">
        <v>2015</v>
      </c>
      <c r="D17" s="15" t="s">
        <v>24</v>
      </c>
      <c r="E17" s="15" t="s">
        <v>25</v>
      </c>
      <c r="F17" s="15">
        <v>77</v>
      </c>
      <c r="G17" s="15">
        <v>101833</v>
      </c>
      <c r="H17" s="15">
        <v>67888</v>
      </c>
      <c r="I17" s="15">
        <v>169798</v>
      </c>
      <c r="J17" s="15">
        <v>0.05</v>
      </c>
      <c r="K17" s="15">
        <v>562</v>
      </c>
      <c r="L17" s="15">
        <v>8.1999999999999993</v>
      </c>
      <c r="M17" s="15">
        <v>180</v>
      </c>
      <c r="N17" s="15">
        <v>0.98299999999999998</v>
      </c>
      <c r="O17" s="15">
        <v>0.216</v>
      </c>
      <c r="P17" s="15">
        <v>57259</v>
      </c>
      <c r="Q17" s="15">
        <v>89.3</v>
      </c>
      <c r="R17" s="15">
        <v>93.3</v>
      </c>
      <c r="S17" s="15">
        <v>0</v>
      </c>
      <c r="T17" s="15">
        <v>36.200000000000003</v>
      </c>
      <c r="U17" s="15">
        <v>65.459999999999994</v>
      </c>
      <c r="V17" s="15">
        <v>0</v>
      </c>
      <c r="W17" s="27">
        <f>EV_Data[[#This Row],[ev_sales]]/EV_Data[[#This Row],[total_vehicle_sales]]</f>
        <v>4.5348001743247861E-4</v>
      </c>
      <c r="X17" s="27">
        <f>EV_Data[[#This Row],[petrol_car_sales]]/EV_Data[[#This Row],[total_vehicle_sales]]</f>
        <v>0.5997302677298908</v>
      </c>
      <c r="Y17" s="27">
        <f>EV_Data[[#This Row],[diesel_car_sales]]/EV_Data[[#This Row],[total_vehicle_sales]]</f>
        <v>0.3998162522526767</v>
      </c>
      <c r="Z17" s="27">
        <f>EV_Data[[#This Row],[petrol_car Market Share]]+EV_Data[[#This Row],[desil_car Market Share]]</f>
        <v>0.99954651998256749</v>
      </c>
      <c r="AB17" s="15"/>
    </row>
    <row r="18" spans="1:28">
      <c r="A18" s="15" t="s">
        <v>22</v>
      </c>
      <c r="B18" s="15" t="s">
        <v>23</v>
      </c>
      <c r="C18" s="15">
        <v>2015</v>
      </c>
      <c r="D18" s="15" t="s">
        <v>26</v>
      </c>
      <c r="E18" s="15" t="s">
        <v>25</v>
      </c>
      <c r="F18" s="15">
        <v>894</v>
      </c>
      <c r="G18" s="15">
        <v>604172</v>
      </c>
      <c r="H18" s="15">
        <v>82387</v>
      </c>
      <c r="I18" s="15">
        <v>687453</v>
      </c>
      <c r="J18" s="15">
        <v>0.13</v>
      </c>
      <c r="K18" s="15">
        <v>562</v>
      </c>
      <c r="L18" s="15">
        <v>8.1999999999999993</v>
      </c>
      <c r="M18" s="15">
        <v>180</v>
      </c>
      <c r="N18" s="15">
        <v>0.98299999999999998</v>
      </c>
      <c r="O18" s="15">
        <v>0.216</v>
      </c>
      <c r="P18" s="15">
        <v>57259</v>
      </c>
      <c r="Q18" s="15">
        <v>89.3</v>
      </c>
      <c r="R18" s="15">
        <v>93.3</v>
      </c>
      <c r="S18" s="15">
        <v>0</v>
      </c>
      <c r="T18" s="15">
        <v>36.200000000000003</v>
      </c>
      <c r="U18" s="15">
        <v>45.37</v>
      </c>
      <c r="V18" s="15">
        <v>0</v>
      </c>
      <c r="W18" s="27">
        <f>EV_Data[[#This Row],[ev_sales]]/EV_Data[[#This Row],[total_vehicle_sales]]</f>
        <v>1.3004525400281911E-3</v>
      </c>
      <c r="X18" s="27">
        <f>EV_Data[[#This Row],[petrol_car_sales]]/EV_Data[[#This Row],[total_vehicle_sales]]</f>
        <v>0.87885571813636709</v>
      </c>
      <c r="Y18" s="27">
        <f>EV_Data[[#This Row],[diesel_car_sales]]/EV_Data[[#This Row],[total_vehicle_sales]]</f>
        <v>0.11984382932360467</v>
      </c>
      <c r="Z18" s="27">
        <f>EV_Data[[#This Row],[petrol_car Market Share]]+EV_Data[[#This Row],[desil_car Market Share]]</f>
        <v>0.9986995474599718</v>
      </c>
      <c r="AB18" s="15"/>
    </row>
    <row r="19" spans="1:28">
      <c r="A19" s="15" t="s">
        <v>22</v>
      </c>
      <c r="B19" s="15" t="s">
        <v>23</v>
      </c>
      <c r="C19" s="15">
        <v>2015</v>
      </c>
      <c r="D19" s="15" t="s">
        <v>27</v>
      </c>
      <c r="E19" s="15" t="s">
        <v>25</v>
      </c>
      <c r="F19" s="15">
        <v>542</v>
      </c>
      <c r="G19" s="15">
        <v>263800</v>
      </c>
      <c r="H19" s="15">
        <v>22939</v>
      </c>
      <c r="I19" s="15">
        <v>287281</v>
      </c>
      <c r="J19" s="15">
        <v>0.19</v>
      </c>
      <c r="K19" s="15">
        <v>562</v>
      </c>
      <c r="L19" s="15">
        <v>8.1999999999999993</v>
      </c>
      <c r="M19" s="15">
        <v>180</v>
      </c>
      <c r="N19" s="15">
        <v>0.98299999999999998</v>
      </c>
      <c r="O19" s="15">
        <v>0.216</v>
      </c>
      <c r="P19" s="15">
        <v>57259</v>
      </c>
      <c r="Q19" s="15">
        <v>89.3</v>
      </c>
      <c r="R19" s="15">
        <v>93.3</v>
      </c>
      <c r="S19" s="15">
        <v>0</v>
      </c>
      <c r="T19" s="15">
        <v>36.200000000000003</v>
      </c>
      <c r="U19" s="15">
        <v>47.68</v>
      </c>
      <c r="V19" s="15">
        <v>0</v>
      </c>
      <c r="W19" s="27">
        <f>EV_Data[[#This Row],[ev_sales]]/EV_Data[[#This Row],[total_vehicle_sales]]</f>
        <v>1.8866545298853736E-3</v>
      </c>
      <c r="X19" s="27">
        <f>EV_Data[[#This Row],[petrol_car_sales]]/EV_Data[[#This Row],[total_vehicle_sales]]</f>
        <v>0.91826469554199541</v>
      </c>
      <c r="Y19" s="27">
        <f>EV_Data[[#This Row],[diesel_car_sales]]/EV_Data[[#This Row],[total_vehicle_sales]]</f>
        <v>7.9848649928119159E-2</v>
      </c>
      <c r="Z19" s="27">
        <f>EV_Data[[#This Row],[petrol_car Market Share]]+EV_Data[[#This Row],[desil_car Market Share]]</f>
        <v>0.99811334547011454</v>
      </c>
      <c r="AB19" s="15"/>
    </row>
    <row r="20" spans="1:28">
      <c r="A20" s="15" t="s">
        <v>22</v>
      </c>
      <c r="B20" s="15" t="s">
        <v>23</v>
      </c>
      <c r="C20" s="15">
        <v>2016</v>
      </c>
      <c r="D20" s="15" t="s">
        <v>24</v>
      </c>
      <c r="E20" s="15" t="s">
        <v>25</v>
      </c>
      <c r="F20" s="15">
        <v>105</v>
      </c>
      <c r="G20" s="15">
        <v>106179</v>
      </c>
      <c r="H20" s="15">
        <v>70786</v>
      </c>
      <c r="I20" s="15">
        <v>177070</v>
      </c>
      <c r="J20" s="15">
        <v>0.06</v>
      </c>
      <c r="K20" s="15">
        <v>1017</v>
      </c>
      <c r="L20" s="15">
        <v>10.199999999999999</v>
      </c>
      <c r="M20" s="15">
        <v>193</v>
      </c>
      <c r="N20" s="15">
        <v>1.0029999999999999</v>
      </c>
      <c r="O20" s="15">
        <v>0.218</v>
      </c>
      <c r="P20" s="15">
        <v>55712</v>
      </c>
      <c r="Q20" s="15">
        <v>88.9</v>
      </c>
      <c r="R20" s="15">
        <v>95.3</v>
      </c>
      <c r="S20" s="15">
        <v>0</v>
      </c>
      <c r="T20" s="15">
        <v>36.6</v>
      </c>
      <c r="U20" s="15">
        <v>42.88</v>
      </c>
      <c r="V20" s="15">
        <v>0</v>
      </c>
      <c r="W20" s="27">
        <f>EV_Data[[#This Row],[ev_sales]]/EV_Data[[#This Row],[total_vehicle_sales]]</f>
        <v>5.9298582481504491E-4</v>
      </c>
      <c r="X20" s="27">
        <f>EV_Data[[#This Row],[petrol_car_sales]]/EV_Data[[#This Row],[total_vehicle_sales]]</f>
        <v>0.59964420850511102</v>
      </c>
      <c r="Y20" s="27">
        <f>EV_Data[[#This Row],[diesel_car_sales]]/EV_Data[[#This Row],[total_vehicle_sales]]</f>
        <v>0.399762805670074</v>
      </c>
      <c r="Z20" s="27">
        <f>EV_Data[[#This Row],[petrol_car Market Share]]+EV_Data[[#This Row],[desil_car Market Share]]</f>
        <v>0.99940701417518496</v>
      </c>
      <c r="AB20" s="15"/>
    </row>
    <row r="21" spans="1:28">
      <c r="A21" s="15" t="s">
        <v>22</v>
      </c>
      <c r="B21" s="15" t="s">
        <v>23</v>
      </c>
      <c r="C21" s="15">
        <v>2016</v>
      </c>
      <c r="D21" s="15" t="s">
        <v>26</v>
      </c>
      <c r="E21" s="15" t="s">
        <v>25</v>
      </c>
      <c r="F21" s="15">
        <v>1201</v>
      </c>
      <c r="G21" s="15">
        <v>620584</v>
      </c>
      <c r="H21" s="15">
        <v>84625</v>
      </c>
      <c r="I21" s="15">
        <v>706410</v>
      </c>
      <c r="J21" s="15">
        <v>0.17</v>
      </c>
      <c r="K21" s="15">
        <v>1017</v>
      </c>
      <c r="L21" s="15">
        <v>10.199999999999999</v>
      </c>
      <c r="M21" s="15">
        <v>193</v>
      </c>
      <c r="N21" s="15">
        <v>1.0029999999999999</v>
      </c>
      <c r="O21" s="15">
        <v>0.218</v>
      </c>
      <c r="P21" s="15">
        <v>55712</v>
      </c>
      <c r="Q21" s="15">
        <v>88.9</v>
      </c>
      <c r="R21" s="15">
        <v>95.3</v>
      </c>
      <c r="S21" s="15">
        <v>0</v>
      </c>
      <c r="T21" s="15">
        <v>36.6</v>
      </c>
      <c r="U21" s="15">
        <v>34.340000000000003</v>
      </c>
      <c r="V21" s="15">
        <v>0</v>
      </c>
      <c r="W21" s="27">
        <f>EV_Data[[#This Row],[ev_sales]]/EV_Data[[#This Row],[total_vehicle_sales]]</f>
        <v>1.7001458076754293E-3</v>
      </c>
      <c r="X21" s="27">
        <f>EV_Data[[#This Row],[petrol_car_sales]]/EV_Data[[#This Row],[total_vehicle_sales]]</f>
        <v>0.87850398493792559</v>
      </c>
      <c r="Y21" s="27">
        <f>EV_Data[[#This Row],[diesel_car_sales]]/EV_Data[[#This Row],[total_vehicle_sales]]</f>
        <v>0.119795869254399</v>
      </c>
      <c r="Z21" s="27">
        <f>EV_Data[[#This Row],[petrol_car Market Share]]+EV_Data[[#This Row],[desil_car Market Share]]</f>
        <v>0.99829985419232459</v>
      </c>
      <c r="AB21" s="15"/>
    </row>
    <row r="22" spans="1:28">
      <c r="A22" s="15" t="s">
        <v>22</v>
      </c>
      <c r="B22" s="15" t="s">
        <v>23</v>
      </c>
      <c r="C22" s="15">
        <v>2016</v>
      </c>
      <c r="D22" s="15" t="s">
        <v>27</v>
      </c>
      <c r="E22" s="15" t="s">
        <v>25</v>
      </c>
      <c r="F22" s="15">
        <v>716</v>
      </c>
      <c r="G22" s="15">
        <v>266718</v>
      </c>
      <c r="H22" s="15">
        <v>23193</v>
      </c>
      <c r="I22" s="15">
        <v>290627</v>
      </c>
      <c r="J22" s="15">
        <v>0.25</v>
      </c>
      <c r="K22" s="15">
        <v>1017</v>
      </c>
      <c r="L22" s="15">
        <v>10.199999999999999</v>
      </c>
      <c r="M22" s="15">
        <v>193</v>
      </c>
      <c r="N22" s="15">
        <v>1.0029999999999999</v>
      </c>
      <c r="O22" s="15">
        <v>0.218</v>
      </c>
      <c r="P22" s="15">
        <v>55712</v>
      </c>
      <c r="Q22" s="15">
        <v>88.9</v>
      </c>
      <c r="R22" s="15">
        <v>95.3</v>
      </c>
      <c r="S22" s="15">
        <v>0</v>
      </c>
      <c r="T22" s="15">
        <v>36.6</v>
      </c>
      <c r="U22" s="15">
        <v>32.1</v>
      </c>
      <c r="V22" s="15">
        <v>0</v>
      </c>
      <c r="W22" s="27">
        <f>EV_Data[[#This Row],[ev_sales]]/EV_Data[[#This Row],[total_vehicle_sales]]</f>
        <v>2.4636389599039317E-3</v>
      </c>
      <c r="X22" s="27">
        <f>EV_Data[[#This Row],[petrol_car_sales]]/EV_Data[[#This Row],[total_vehicle_sales]]</f>
        <v>0.91773303925650407</v>
      </c>
      <c r="Y22" s="27">
        <f>EV_Data[[#This Row],[diesel_car_sales]]/EV_Data[[#This Row],[total_vehicle_sales]]</f>
        <v>7.9803321783592021E-2</v>
      </c>
      <c r="Z22" s="27">
        <f>EV_Data[[#This Row],[petrol_car Market Share]]+EV_Data[[#This Row],[desil_car Market Share]]</f>
        <v>0.99753636104009613</v>
      </c>
      <c r="AB22" s="15"/>
    </row>
    <row r="23" spans="1:28">
      <c r="A23" s="15" t="s">
        <v>22</v>
      </c>
      <c r="B23" s="15" t="s">
        <v>23</v>
      </c>
      <c r="C23" s="15">
        <v>2017</v>
      </c>
      <c r="D23" s="15" t="s">
        <v>24</v>
      </c>
      <c r="E23" s="15" t="s">
        <v>25</v>
      </c>
      <c r="F23" s="15">
        <v>198</v>
      </c>
      <c r="G23" s="15">
        <v>109622</v>
      </c>
      <c r="H23" s="15">
        <v>73081</v>
      </c>
      <c r="I23" s="15">
        <v>182901</v>
      </c>
      <c r="J23" s="15">
        <v>0.11</v>
      </c>
      <c r="K23" s="15">
        <v>1540</v>
      </c>
      <c r="L23" s="15">
        <v>10.9</v>
      </c>
      <c r="M23" s="15">
        <v>220</v>
      </c>
      <c r="N23" s="15">
        <v>1.05</v>
      </c>
      <c r="O23" s="15">
        <v>0.218</v>
      </c>
      <c r="P23" s="15">
        <v>56382</v>
      </c>
      <c r="Q23" s="15">
        <v>88</v>
      </c>
      <c r="R23" s="15">
        <v>96.2</v>
      </c>
      <c r="S23" s="15">
        <v>0</v>
      </c>
      <c r="T23" s="15">
        <v>38.5</v>
      </c>
      <c r="U23" s="15">
        <v>88.57</v>
      </c>
      <c r="V23" s="15">
        <v>0</v>
      </c>
      <c r="W23" s="27">
        <f>EV_Data[[#This Row],[ev_sales]]/EV_Data[[#This Row],[total_vehicle_sales]]</f>
        <v>1.0825528564633326E-3</v>
      </c>
      <c r="X23" s="27">
        <f>EV_Data[[#This Row],[petrol_car_sales]]/EV_Data[[#This Row],[total_vehicle_sales]]</f>
        <v>0.59935156177385585</v>
      </c>
      <c r="Y23" s="27">
        <f>EV_Data[[#This Row],[diesel_car_sales]]/EV_Data[[#This Row],[total_vehicle_sales]]</f>
        <v>0.39956588536968085</v>
      </c>
      <c r="Z23" s="27">
        <f>EV_Data[[#This Row],[petrol_car Market Share]]+EV_Data[[#This Row],[desil_car Market Share]]</f>
        <v>0.9989174471435367</v>
      </c>
      <c r="AB23" s="15"/>
    </row>
    <row r="24" spans="1:28">
      <c r="A24" s="15" t="s">
        <v>22</v>
      </c>
      <c r="B24" s="15" t="s">
        <v>23</v>
      </c>
      <c r="C24" s="15">
        <v>2017</v>
      </c>
      <c r="D24" s="15" t="s">
        <v>26</v>
      </c>
      <c r="E24" s="15" t="s">
        <v>25</v>
      </c>
      <c r="F24" s="15">
        <v>2220</v>
      </c>
      <c r="G24" s="15">
        <v>628305</v>
      </c>
      <c r="H24" s="15">
        <v>85678</v>
      </c>
      <c r="I24" s="15">
        <v>716203</v>
      </c>
      <c r="J24" s="15">
        <v>0.31</v>
      </c>
      <c r="K24" s="15">
        <v>1540</v>
      </c>
      <c r="L24" s="15">
        <v>10.9</v>
      </c>
      <c r="M24" s="15">
        <v>220</v>
      </c>
      <c r="N24" s="15">
        <v>1.05</v>
      </c>
      <c r="O24" s="15">
        <v>0.218</v>
      </c>
      <c r="P24" s="15">
        <v>56382</v>
      </c>
      <c r="Q24" s="15">
        <v>88</v>
      </c>
      <c r="R24" s="15">
        <v>96.2</v>
      </c>
      <c r="S24" s="15">
        <v>0</v>
      </c>
      <c r="T24" s="15">
        <v>38.5</v>
      </c>
      <c r="U24" s="15">
        <v>84.85</v>
      </c>
      <c r="V24" s="15">
        <v>0</v>
      </c>
      <c r="W24" s="27">
        <f>EV_Data[[#This Row],[ev_sales]]/EV_Data[[#This Row],[total_vehicle_sales]]</f>
        <v>3.0996798393751494E-3</v>
      </c>
      <c r="X24" s="27">
        <f>EV_Data[[#This Row],[petrol_car_sales]]/EV_Data[[#This Row],[total_vehicle_sales]]</f>
        <v>0.87727222589126264</v>
      </c>
      <c r="Y24" s="27">
        <f>EV_Data[[#This Row],[diesel_car_sales]]/EV_Data[[#This Row],[total_vehicle_sales]]</f>
        <v>0.11962809426936218</v>
      </c>
      <c r="Z24" s="27">
        <f>EV_Data[[#This Row],[petrol_car Market Share]]+EV_Data[[#This Row],[desil_car Market Share]]</f>
        <v>0.9969003201606248</v>
      </c>
      <c r="AB24" s="15"/>
    </row>
    <row r="25" spans="1:28">
      <c r="A25" s="15" t="s">
        <v>22</v>
      </c>
      <c r="B25" s="15" t="s">
        <v>23</v>
      </c>
      <c r="C25" s="15">
        <v>2017</v>
      </c>
      <c r="D25" s="15" t="s">
        <v>27</v>
      </c>
      <c r="E25" s="15" t="s">
        <v>25</v>
      </c>
      <c r="F25" s="15">
        <v>1337</v>
      </c>
      <c r="G25" s="15">
        <v>272461</v>
      </c>
      <c r="H25" s="15">
        <v>23692</v>
      </c>
      <c r="I25" s="15">
        <v>297490</v>
      </c>
      <c r="J25" s="15">
        <v>0.45</v>
      </c>
      <c r="K25" s="15">
        <v>1540</v>
      </c>
      <c r="L25" s="15">
        <v>10.9</v>
      </c>
      <c r="M25" s="15">
        <v>220</v>
      </c>
      <c r="N25" s="15">
        <v>1.05</v>
      </c>
      <c r="O25" s="15">
        <v>0.218</v>
      </c>
      <c r="P25" s="15">
        <v>56382</v>
      </c>
      <c r="Q25" s="15">
        <v>88</v>
      </c>
      <c r="R25" s="15">
        <v>96.2</v>
      </c>
      <c r="S25" s="15">
        <v>0</v>
      </c>
      <c r="T25" s="15">
        <v>38.5</v>
      </c>
      <c r="U25" s="15">
        <v>86.73</v>
      </c>
      <c r="V25" s="15">
        <v>0</v>
      </c>
      <c r="W25" s="27">
        <f>EV_Data[[#This Row],[ev_sales]]/EV_Data[[#This Row],[total_vehicle_sales]]</f>
        <v>4.4942687149147871E-3</v>
      </c>
      <c r="X25" s="27">
        <f>EV_Data[[#This Row],[petrol_car_sales]]/EV_Data[[#This Row],[total_vehicle_sales]]</f>
        <v>0.9158660795320851</v>
      </c>
      <c r="Y25" s="27">
        <f>EV_Data[[#This Row],[diesel_car_sales]]/EV_Data[[#This Row],[total_vehicle_sales]]</f>
        <v>7.9639651753000099E-2</v>
      </c>
      <c r="Z25" s="27">
        <f>EV_Data[[#This Row],[petrol_car Market Share]]+EV_Data[[#This Row],[desil_car Market Share]]</f>
        <v>0.99550573128508524</v>
      </c>
      <c r="AB25" s="15"/>
    </row>
    <row r="26" spans="1:28">
      <c r="A26" s="15" t="s">
        <v>22</v>
      </c>
      <c r="B26" s="15" t="s">
        <v>23</v>
      </c>
      <c r="C26" s="15">
        <v>2018</v>
      </c>
      <c r="D26" s="15" t="s">
        <v>24</v>
      </c>
      <c r="E26" s="15" t="s">
        <v>25</v>
      </c>
      <c r="F26" s="15">
        <v>257</v>
      </c>
      <c r="G26" s="15">
        <v>97669</v>
      </c>
      <c r="H26" s="15">
        <v>65113</v>
      </c>
      <c r="I26" s="15">
        <v>163039</v>
      </c>
      <c r="J26" s="15">
        <v>0.16</v>
      </c>
      <c r="K26" s="15">
        <v>2046</v>
      </c>
      <c r="L26" s="15">
        <v>13.6</v>
      </c>
      <c r="M26" s="15">
        <v>264</v>
      </c>
      <c r="N26" s="15">
        <v>1.1100000000000001</v>
      </c>
      <c r="O26" s="15">
        <v>0.218</v>
      </c>
      <c r="P26" s="15">
        <v>55117</v>
      </c>
      <c r="Q26" s="15">
        <v>87.7</v>
      </c>
      <c r="R26" s="15">
        <v>97.9</v>
      </c>
      <c r="S26" s="15">
        <v>0</v>
      </c>
      <c r="T26" s="15">
        <v>41</v>
      </c>
      <c r="U26" s="15">
        <v>29.8</v>
      </c>
      <c r="V26" s="15">
        <v>0</v>
      </c>
      <c r="W26" s="27">
        <f>EV_Data[[#This Row],[ev_sales]]/EV_Data[[#This Row],[total_vehicle_sales]]</f>
        <v>1.576309962646974E-3</v>
      </c>
      <c r="X26" s="27">
        <f>EV_Data[[#This Row],[petrol_car_sales]]/EV_Data[[#This Row],[total_vehicle_sales]]</f>
        <v>0.59905298732205181</v>
      </c>
      <c r="Y26" s="27">
        <f>EV_Data[[#This Row],[diesel_car_sales]]/EV_Data[[#This Row],[total_vehicle_sales]]</f>
        <v>0.39937070271530123</v>
      </c>
      <c r="Z26" s="27">
        <f>EV_Data[[#This Row],[petrol_car Market Share]]+EV_Data[[#This Row],[desil_car Market Share]]</f>
        <v>0.9984236900373531</v>
      </c>
      <c r="AB26" s="15"/>
    </row>
    <row r="27" spans="1:28">
      <c r="A27" s="15" t="s">
        <v>22</v>
      </c>
      <c r="B27" s="15" t="s">
        <v>23</v>
      </c>
      <c r="C27" s="15">
        <v>2018</v>
      </c>
      <c r="D27" s="15" t="s">
        <v>26</v>
      </c>
      <c r="E27" s="15" t="s">
        <v>25</v>
      </c>
      <c r="F27" s="15">
        <v>2940</v>
      </c>
      <c r="G27" s="15">
        <v>572260</v>
      </c>
      <c r="H27" s="15">
        <v>78035</v>
      </c>
      <c r="I27" s="15">
        <v>653235</v>
      </c>
      <c r="J27" s="15">
        <v>0.45</v>
      </c>
      <c r="K27" s="15">
        <v>2046</v>
      </c>
      <c r="L27" s="15">
        <v>13.6</v>
      </c>
      <c r="M27" s="15">
        <v>264</v>
      </c>
      <c r="N27" s="15">
        <v>1.1100000000000001</v>
      </c>
      <c r="O27" s="15">
        <v>0.218</v>
      </c>
      <c r="P27" s="15">
        <v>55117</v>
      </c>
      <c r="Q27" s="15">
        <v>87.7</v>
      </c>
      <c r="R27" s="15">
        <v>97.9</v>
      </c>
      <c r="S27" s="15">
        <v>0</v>
      </c>
      <c r="T27" s="15">
        <v>41</v>
      </c>
      <c r="U27" s="15">
        <v>32.43</v>
      </c>
      <c r="V27" s="15">
        <v>0</v>
      </c>
      <c r="W27" s="27">
        <f>EV_Data[[#This Row],[ev_sales]]/EV_Data[[#This Row],[total_vehicle_sales]]</f>
        <v>4.5006773978736592E-3</v>
      </c>
      <c r="X27" s="27">
        <f>EV_Data[[#This Row],[petrol_car_sales]]/EV_Data[[#This Row],[total_vehicle_sales]]</f>
        <v>0.87604001622693206</v>
      </c>
      <c r="Y27" s="27">
        <f>EV_Data[[#This Row],[diesel_car_sales]]/EV_Data[[#This Row],[total_vehicle_sales]]</f>
        <v>0.11945930637519422</v>
      </c>
      <c r="Z27" s="27">
        <f>EV_Data[[#This Row],[petrol_car Market Share]]+EV_Data[[#This Row],[desil_car Market Share]]</f>
        <v>0.99549932260212626</v>
      </c>
      <c r="AB27" s="15"/>
    </row>
    <row r="28" spans="1:28">
      <c r="A28" s="15" t="s">
        <v>22</v>
      </c>
      <c r="B28" s="15" t="s">
        <v>23</v>
      </c>
      <c r="C28" s="15">
        <v>2018</v>
      </c>
      <c r="D28" s="15" t="s">
        <v>27</v>
      </c>
      <c r="E28" s="15" t="s">
        <v>25</v>
      </c>
      <c r="F28" s="15">
        <v>1810</v>
      </c>
      <c r="G28" s="15">
        <v>253500</v>
      </c>
      <c r="H28" s="15">
        <v>22043</v>
      </c>
      <c r="I28" s="15">
        <v>277353</v>
      </c>
      <c r="J28" s="15">
        <v>0.65</v>
      </c>
      <c r="K28" s="15">
        <v>2046</v>
      </c>
      <c r="L28" s="15">
        <v>13.6</v>
      </c>
      <c r="M28" s="15">
        <v>264</v>
      </c>
      <c r="N28" s="15">
        <v>1.1100000000000001</v>
      </c>
      <c r="O28" s="15">
        <v>0.218</v>
      </c>
      <c r="P28" s="15">
        <v>55117</v>
      </c>
      <c r="Q28" s="15">
        <v>87.7</v>
      </c>
      <c r="R28" s="15">
        <v>97.9</v>
      </c>
      <c r="S28" s="15">
        <v>0</v>
      </c>
      <c r="T28" s="15">
        <v>41</v>
      </c>
      <c r="U28" s="15">
        <v>35.380000000000003</v>
      </c>
      <c r="V28" s="15">
        <v>0</v>
      </c>
      <c r="W28" s="27">
        <f>EV_Data[[#This Row],[ev_sales]]/EV_Data[[#This Row],[total_vehicle_sales]]</f>
        <v>6.5259795278940552E-3</v>
      </c>
      <c r="X28" s="27">
        <f>EV_Data[[#This Row],[petrol_car_sales]]/EV_Data[[#This Row],[total_vehicle_sales]]</f>
        <v>0.91399768526030001</v>
      </c>
      <c r="Y28" s="27">
        <f>EV_Data[[#This Row],[diesel_car_sales]]/EV_Data[[#This Row],[total_vehicle_sales]]</f>
        <v>7.9476335211805887E-2</v>
      </c>
      <c r="Z28" s="27">
        <f>EV_Data[[#This Row],[petrol_car Market Share]]+EV_Data[[#This Row],[desil_car Market Share]]</f>
        <v>0.99347402047210587</v>
      </c>
      <c r="AB28" s="15"/>
    </row>
    <row r="29" spans="1:28">
      <c r="A29" s="15" t="s">
        <v>22</v>
      </c>
      <c r="B29" s="15" t="s">
        <v>23</v>
      </c>
      <c r="C29" s="15">
        <v>2019</v>
      </c>
      <c r="D29" s="15" t="s">
        <v>24</v>
      </c>
      <c r="E29" s="15" t="s">
        <v>25</v>
      </c>
      <c r="F29" s="15">
        <v>468</v>
      </c>
      <c r="G29" s="15">
        <v>96285</v>
      </c>
      <c r="H29" s="15">
        <v>64190</v>
      </c>
      <c r="I29" s="15">
        <v>160943</v>
      </c>
      <c r="J29" s="15">
        <v>0.28999999999999998</v>
      </c>
      <c r="K29" s="15">
        <v>2610</v>
      </c>
      <c r="L29" s="15">
        <v>14.6</v>
      </c>
      <c r="M29" s="15">
        <v>289</v>
      </c>
      <c r="N29" s="15">
        <v>1.17</v>
      </c>
      <c r="O29" s="15">
        <v>0.219</v>
      </c>
      <c r="P29" s="15">
        <v>54844</v>
      </c>
      <c r="Q29" s="15">
        <v>87.1</v>
      </c>
      <c r="R29" s="15">
        <v>93.3</v>
      </c>
      <c r="S29" s="15">
        <v>0</v>
      </c>
      <c r="T29" s="15">
        <v>43.2</v>
      </c>
      <c r="U29" s="15">
        <v>82.1</v>
      </c>
      <c r="V29" s="15">
        <v>0</v>
      </c>
      <c r="W29" s="27">
        <f>EV_Data[[#This Row],[ev_sales]]/EV_Data[[#This Row],[total_vehicle_sales]]</f>
        <v>2.9078617895776765E-3</v>
      </c>
      <c r="X29" s="27">
        <f>EV_Data[[#This Row],[petrol_car_sales]]/EV_Data[[#This Row],[total_vehicle_sales]]</f>
        <v>0.59825528292625341</v>
      </c>
      <c r="Y29" s="27">
        <f>EV_Data[[#This Row],[diesel_car_sales]]/EV_Data[[#This Row],[total_vehicle_sales]]</f>
        <v>0.39883685528416896</v>
      </c>
      <c r="Z29" s="27">
        <f>EV_Data[[#This Row],[petrol_car Market Share]]+EV_Data[[#This Row],[desil_car Market Share]]</f>
        <v>0.99709213821042231</v>
      </c>
      <c r="AB29" s="15"/>
    </row>
    <row r="30" spans="1:28">
      <c r="A30" s="15" t="s">
        <v>22</v>
      </c>
      <c r="B30" s="15" t="s">
        <v>23</v>
      </c>
      <c r="C30" s="15">
        <v>2019</v>
      </c>
      <c r="D30" s="15" t="s">
        <v>26</v>
      </c>
      <c r="E30" s="15" t="s">
        <v>25</v>
      </c>
      <c r="F30" s="15">
        <v>5228</v>
      </c>
      <c r="G30" s="15">
        <v>549725</v>
      </c>
      <c r="H30" s="15">
        <v>74963</v>
      </c>
      <c r="I30" s="15">
        <v>629916</v>
      </c>
      <c r="J30" s="15">
        <v>0.83</v>
      </c>
      <c r="K30" s="15">
        <v>2610</v>
      </c>
      <c r="L30" s="15">
        <v>14.6</v>
      </c>
      <c r="M30" s="15">
        <v>289</v>
      </c>
      <c r="N30" s="15">
        <v>1.17</v>
      </c>
      <c r="O30" s="15">
        <v>0.219</v>
      </c>
      <c r="P30" s="15">
        <v>54844</v>
      </c>
      <c r="Q30" s="15">
        <v>87.1</v>
      </c>
      <c r="R30" s="15">
        <v>93.3</v>
      </c>
      <c r="S30" s="15">
        <v>0</v>
      </c>
      <c r="T30" s="15">
        <v>43.2</v>
      </c>
      <c r="U30" s="15">
        <v>77.819999999999993</v>
      </c>
      <c r="V30" s="15">
        <v>0</v>
      </c>
      <c r="W30" s="27">
        <f>EV_Data[[#This Row],[ev_sales]]/EV_Data[[#This Row],[total_vehicle_sales]]</f>
        <v>8.2995193009861631E-3</v>
      </c>
      <c r="X30" s="27">
        <f>EV_Data[[#This Row],[petrol_car_sales]]/EV_Data[[#This Row],[total_vehicle_sales]]</f>
        <v>0.87269572450929966</v>
      </c>
      <c r="Y30" s="27">
        <f>EV_Data[[#This Row],[diesel_car_sales]]/EV_Data[[#This Row],[total_vehicle_sales]]</f>
        <v>0.11900475618971418</v>
      </c>
      <c r="Z30" s="27">
        <f>EV_Data[[#This Row],[petrol_car Market Share]]+EV_Data[[#This Row],[desil_car Market Share]]</f>
        <v>0.99170048069901384</v>
      </c>
      <c r="AB30" s="15"/>
    </row>
    <row r="31" spans="1:28">
      <c r="A31" s="15" t="s">
        <v>22</v>
      </c>
      <c r="B31" s="15" t="s">
        <v>23</v>
      </c>
      <c r="C31" s="15">
        <v>2019</v>
      </c>
      <c r="D31" s="15" t="s">
        <v>27</v>
      </c>
      <c r="E31" s="15" t="s">
        <v>25</v>
      </c>
      <c r="F31" s="15">
        <v>3179</v>
      </c>
      <c r="G31" s="15">
        <v>240099</v>
      </c>
      <c r="H31" s="15">
        <v>20878</v>
      </c>
      <c r="I31" s="15">
        <v>264156</v>
      </c>
      <c r="J31" s="15">
        <v>1.2</v>
      </c>
      <c r="K31" s="15">
        <v>2610</v>
      </c>
      <c r="L31" s="15">
        <v>14.6</v>
      </c>
      <c r="M31" s="15">
        <v>289</v>
      </c>
      <c r="N31" s="15">
        <v>1.17</v>
      </c>
      <c r="O31" s="15">
        <v>0.219</v>
      </c>
      <c r="P31" s="15">
        <v>54844</v>
      </c>
      <c r="Q31" s="15">
        <v>87.1</v>
      </c>
      <c r="R31" s="15">
        <v>93.3</v>
      </c>
      <c r="S31" s="15">
        <v>0</v>
      </c>
      <c r="T31" s="15">
        <v>43.2</v>
      </c>
      <c r="U31" s="15">
        <v>75.64</v>
      </c>
      <c r="V31" s="15">
        <v>0</v>
      </c>
      <c r="W31" s="27">
        <f>EV_Data[[#This Row],[ev_sales]]/EV_Data[[#This Row],[total_vehicle_sales]]</f>
        <v>1.203455533851209E-2</v>
      </c>
      <c r="X31" s="27">
        <f>EV_Data[[#This Row],[petrol_car_sales]]/EV_Data[[#This Row],[total_vehicle_sales]]</f>
        <v>0.90892881479125975</v>
      </c>
      <c r="Y31" s="27">
        <f>EV_Data[[#This Row],[diesel_car_sales]]/EV_Data[[#This Row],[total_vehicle_sales]]</f>
        <v>7.9036629870228192E-2</v>
      </c>
      <c r="Z31" s="27">
        <f>EV_Data[[#This Row],[petrol_car Market Share]]+EV_Data[[#This Row],[desil_car Market Share]]</f>
        <v>0.98796544466148795</v>
      </c>
      <c r="AB31" s="15"/>
    </row>
    <row r="32" spans="1:28">
      <c r="A32" s="15" t="s">
        <v>22</v>
      </c>
      <c r="B32" s="15" t="s">
        <v>23</v>
      </c>
      <c r="C32" s="15">
        <v>2020</v>
      </c>
      <c r="D32" s="15" t="s">
        <v>24</v>
      </c>
      <c r="E32" s="15" t="s">
        <v>25</v>
      </c>
      <c r="F32" s="15">
        <v>349</v>
      </c>
      <c r="G32" s="15">
        <v>82916</v>
      </c>
      <c r="H32" s="15">
        <v>55277</v>
      </c>
      <c r="I32" s="15">
        <v>138542</v>
      </c>
      <c r="J32" s="15">
        <v>0.25</v>
      </c>
      <c r="K32" s="15">
        <v>3031</v>
      </c>
      <c r="L32" s="15">
        <v>17</v>
      </c>
      <c r="M32" s="15">
        <v>346</v>
      </c>
      <c r="N32" s="15">
        <v>1.2669999999999999</v>
      </c>
      <c r="O32" s="15">
        <v>0.218</v>
      </c>
      <c r="P32" s="15">
        <v>58442</v>
      </c>
      <c r="Q32" s="15">
        <v>85.9</v>
      </c>
      <c r="R32" s="15">
        <v>89.6</v>
      </c>
      <c r="S32" s="15">
        <v>0</v>
      </c>
      <c r="T32" s="15">
        <v>45.6</v>
      </c>
      <c r="U32" s="15">
        <v>-25.43</v>
      </c>
      <c r="V32" s="15">
        <v>0</v>
      </c>
      <c r="W32" s="27">
        <f>EV_Data[[#This Row],[ev_sales]]/EV_Data[[#This Row],[total_vehicle_sales]]</f>
        <v>2.5190916833884311E-3</v>
      </c>
      <c r="X32" s="27">
        <f>EV_Data[[#This Row],[petrol_car_sales]]/EV_Data[[#This Row],[total_vehicle_sales]]</f>
        <v>0.59848998859551616</v>
      </c>
      <c r="Y32" s="27">
        <f>EV_Data[[#This Row],[diesel_car_sales]]/EV_Data[[#This Row],[total_vehicle_sales]]</f>
        <v>0.39899091972109541</v>
      </c>
      <c r="Z32" s="27">
        <f>EV_Data[[#This Row],[petrol_car Market Share]]+EV_Data[[#This Row],[desil_car Market Share]]</f>
        <v>0.99748090831661163</v>
      </c>
      <c r="AB32" s="15"/>
    </row>
    <row r="33" spans="1:28">
      <c r="A33" s="15" t="s">
        <v>22</v>
      </c>
      <c r="B33" s="15" t="s">
        <v>23</v>
      </c>
      <c r="C33" s="15">
        <v>2020</v>
      </c>
      <c r="D33" s="15" t="s">
        <v>26</v>
      </c>
      <c r="E33" s="15" t="s">
        <v>25</v>
      </c>
      <c r="F33" s="15">
        <v>4009</v>
      </c>
      <c r="G33" s="15">
        <v>486451</v>
      </c>
      <c r="H33" s="15">
        <v>66334</v>
      </c>
      <c r="I33" s="15">
        <v>556794</v>
      </c>
      <c r="J33" s="15">
        <v>0.72</v>
      </c>
      <c r="K33" s="15">
        <v>3031</v>
      </c>
      <c r="L33" s="15">
        <v>17</v>
      </c>
      <c r="M33" s="15">
        <v>346</v>
      </c>
      <c r="N33" s="15">
        <v>1.2669999999999999</v>
      </c>
      <c r="O33" s="15">
        <v>0.218</v>
      </c>
      <c r="P33" s="15">
        <v>58442</v>
      </c>
      <c r="Q33" s="15">
        <v>85.9</v>
      </c>
      <c r="R33" s="15">
        <v>89.6</v>
      </c>
      <c r="S33" s="15">
        <v>0</v>
      </c>
      <c r="T33" s="15">
        <v>45.6</v>
      </c>
      <c r="U33" s="15">
        <v>-23.32</v>
      </c>
      <c r="V33" s="15">
        <v>0</v>
      </c>
      <c r="W33" s="27">
        <f>EV_Data[[#This Row],[ev_sales]]/EV_Data[[#This Row],[total_vehicle_sales]]</f>
        <v>7.2001494268975601E-3</v>
      </c>
      <c r="X33" s="27">
        <f>EV_Data[[#This Row],[petrol_car_sales]]/EV_Data[[#This Row],[total_vehicle_sales]]</f>
        <v>0.87366422770360308</v>
      </c>
      <c r="Y33" s="27">
        <f>EV_Data[[#This Row],[diesel_car_sales]]/EV_Data[[#This Row],[total_vehicle_sales]]</f>
        <v>0.11913562286949932</v>
      </c>
      <c r="Z33" s="27">
        <f>EV_Data[[#This Row],[petrol_car Market Share]]+EV_Data[[#This Row],[desil_car Market Share]]</f>
        <v>0.99279985057310238</v>
      </c>
      <c r="AB33" s="15"/>
    </row>
    <row r="34" spans="1:28">
      <c r="A34" s="15" t="s">
        <v>22</v>
      </c>
      <c r="B34" s="15" t="s">
        <v>23</v>
      </c>
      <c r="C34" s="15">
        <v>2020</v>
      </c>
      <c r="D34" s="15" t="s">
        <v>27</v>
      </c>
      <c r="E34" s="15" t="s">
        <v>25</v>
      </c>
      <c r="F34" s="15">
        <v>2415</v>
      </c>
      <c r="G34" s="15">
        <v>210605</v>
      </c>
      <c r="H34" s="15">
        <v>18313</v>
      </c>
      <c r="I34" s="15">
        <v>231333</v>
      </c>
      <c r="J34" s="15">
        <v>1.04</v>
      </c>
      <c r="K34" s="15">
        <v>3031</v>
      </c>
      <c r="L34" s="15">
        <v>17</v>
      </c>
      <c r="M34" s="15">
        <v>346</v>
      </c>
      <c r="N34" s="15">
        <v>1.2669999999999999</v>
      </c>
      <c r="O34" s="15">
        <v>0.218</v>
      </c>
      <c r="P34" s="15">
        <v>58442</v>
      </c>
      <c r="Q34" s="15">
        <v>85.9</v>
      </c>
      <c r="R34" s="15">
        <v>89.6</v>
      </c>
      <c r="S34" s="15">
        <v>0</v>
      </c>
      <c r="T34" s="15">
        <v>45.6</v>
      </c>
      <c r="U34" s="15">
        <v>-24.03</v>
      </c>
      <c r="V34" s="15">
        <v>0</v>
      </c>
      <c r="W34" s="27">
        <f>EV_Data[[#This Row],[ev_sales]]/EV_Data[[#This Row],[total_vehicle_sales]]</f>
        <v>1.0439496310513417E-2</v>
      </c>
      <c r="X34" s="27">
        <f>EV_Data[[#This Row],[petrol_car_sales]]/EV_Data[[#This Row],[total_vehicle_sales]]</f>
        <v>0.91039756541435934</v>
      </c>
      <c r="Y34" s="27">
        <f>EV_Data[[#This Row],[diesel_car_sales]]/EV_Data[[#This Row],[total_vehicle_sales]]</f>
        <v>7.9162938275127201E-2</v>
      </c>
      <c r="Z34" s="27">
        <f>EV_Data[[#This Row],[petrol_car Market Share]]+EV_Data[[#This Row],[desil_car Market Share]]</f>
        <v>0.98956050368948656</v>
      </c>
      <c r="AB34" s="15"/>
    </row>
    <row r="35" spans="1:28">
      <c r="A35" s="15" t="s">
        <v>22</v>
      </c>
      <c r="B35" s="15" t="s">
        <v>23</v>
      </c>
      <c r="C35" s="15">
        <v>2021</v>
      </c>
      <c r="D35" s="15" t="s">
        <v>24</v>
      </c>
      <c r="E35" s="15" t="s">
        <v>25</v>
      </c>
      <c r="F35" s="15">
        <v>1094</v>
      </c>
      <c r="G35" s="15">
        <v>92662</v>
      </c>
      <c r="H35" s="15">
        <v>61774</v>
      </c>
      <c r="I35" s="15">
        <v>155530</v>
      </c>
      <c r="J35" s="15">
        <v>0.7</v>
      </c>
      <c r="K35" s="15">
        <v>4245</v>
      </c>
      <c r="L35" s="15">
        <v>19.100000000000001</v>
      </c>
      <c r="M35" s="15">
        <v>367</v>
      </c>
      <c r="N35" s="15">
        <v>1.397</v>
      </c>
      <c r="O35" s="15">
        <v>0.223</v>
      </c>
      <c r="P35" s="15">
        <v>62105</v>
      </c>
      <c r="Q35" s="15">
        <v>86.3</v>
      </c>
      <c r="R35" s="15">
        <v>87.1</v>
      </c>
      <c r="S35" s="15">
        <v>1002</v>
      </c>
      <c r="T35" s="15">
        <v>47.2</v>
      </c>
      <c r="U35" s="15">
        <v>213.47</v>
      </c>
      <c r="V35" s="15">
        <v>0</v>
      </c>
      <c r="W35" s="27">
        <f>EV_Data[[#This Row],[ev_sales]]/EV_Data[[#This Row],[total_vehicle_sales]]</f>
        <v>7.0340127306628948E-3</v>
      </c>
      <c r="X35" s="27">
        <f>EV_Data[[#This Row],[petrol_car_sales]]/EV_Data[[#This Row],[total_vehicle_sales]]</f>
        <v>0.59578216421269203</v>
      </c>
      <c r="Y35" s="27">
        <f>EV_Data[[#This Row],[diesel_car_sales]]/EV_Data[[#This Row],[total_vehicle_sales]]</f>
        <v>0.39718382305664501</v>
      </c>
      <c r="Z35" s="27">
        <f>EV_Data[[#This Row],[petrol_car Market Share]]+EV_Data[[#This Row],[desil_car Market Share]]</f>
        <v>0.99296598726933705</v>
      </c>
      <c r="AB35" s="15"/>
    </row>
    <row r="36" spans="1:28">
      <c r="A36" s="15" t="s">
        <v>22</v>
      </c>
      <c r="B36" s="15" t="s">
        <v>23</v>
      </c>
      <c r="C36" s="15">
        <v>2021</v>
      </c>
      <c r="D36" s="15" t="s">
        <v>26</v>
      </c>
      <c r="E36" s="15" t="s">
        <v>25</v>
      </c>
      <c r="F36" s="15">
        <v>12285</v>
      </c>
      <c r="G36" s="15">
        <v>527029</v>
      </c>
      <c r="H36" s="15">
        <v>71868</v>
      </c>
      <c r="I36" s="15">
        <v>611182</v>
      </c>
      <c r="J36" s="15">
        <v>2.0099999999999998</v>
      </c>
      <c r="K36" s="15">
        <v>4245</v>
      </c>
      <c r="L36" s="15">
        <v>19.100000000000001</v>
      </c>
      <c r="M36" s="15">
        <v>367</v>
      </c>
      <c r="N36" s="15">
        <v>1.397</v>
      </c>
      <c r="O36" s="15">
        <v>0.223</v>
      </c>
      <c r="P36" s="15">
        <v>62105</v>
      </c>
      <c r="Q36" s="15">
        <v>86.3</v>
      </c>
      <c r="R36" s="15">
        <v>87.1</v>
      </c>
      <c r="S36" s="15">
        <v>1002</v>
      </c>
      <c r="T36" s="15">
        <v>47.2</v>
      </c>
      <c r="U36" s="15">
        <v>206.44</v>
      </c>
      <c r="V36" s="15">
        <v>0</v>
      </c>
      <c r="W36" s="27">
        <f>EV_Data[[#This Row],[ev_sales]]/EV_Data[[#This Row],[total_vehicle_sales]]</f>
        <v>2.010039562683456E-2</v>
      </c>
      <c r="X36" s="27">
        <f>EV_Data[[#This Row],[petrol_car_sales]]/EV_Data[[#This Row],[total_vehicle_sales]]</f>
        <v>0.86231106282580317</v>
      </c>
      <c r="Y36" s="27">
        <f>EV_Data[[#This Row],[diesel_car_sales]]/EV_Data[[#This Row],[total_vehicle_sales]]</f>
        <v>0.11758854154736233</v>
      </c>
      <c r="Z36" s="27">
        <f>EV_Data[[#This Row],[petrol_car Market Share]]+EV_Data[[#This Row],[desil_car Market Share]]</f>
        <v>0.97989960437316548</v>
      </c>
      <c r="AB36" s="15"/>
    </row>
    <row r="37" spans="1:28">
      <c r="A37" s="15" t="s">
        <v>22</v>
      </c>
      <c r="B37" s="15" t="s">
        <v>23</v>
      </c>
      <c r="C37" s="15">
        <v>2021</v>
      </c>
      <c r="D37" s="15" t="s">
        <v>27</v>
      </c>
      <c r="E37" s="15" t="s">
        <v>25</v>
      </c>
      <c r="F37" s="15">
        <v>7441</v>
      </c>
      <c r="G37" s="15">
        <v>228052</v>
      </c>
      <c r="H37" s="15">
        <v>19831</v>
      </c>
      <c r="I37" s="15">
        <v>255324</v>
      </c>
      <c r="J37" s="15">
        <v>2.91</v>
      </c>
      <c r="K37" s="15">
        <v>4245</v>
      </c>
      <c r="L37" s="15">
        <v>19.100000000000001</v>
      </c>
      <c r="M37" s="15">
        <v>367</v>
      </c>
      <c r="N37" s="15">
        <v>1.397</v>
      </c>
      <c r="O37" s="15">
        <v>0.223</v>
      </c>
      <c r="P37" s="15">
        <v>62105</v>
      </c>
      <c r="Q37" s="15">
        <v>86.3</v>
      </c>
      <c r="R37" s="15">
        <v>87.1</v>
      </c>
      <c r="S37" s="15">
        <v>1002</v>
      </c>
      <c r="T37" s="15">
        <v>47.2</v>
      </c>
      <c r="U37" s="15">
        <v>208.12</v>
      </c>
      <c r="V37" s="15">
        <v>0</v>
      </c>
      <c r="W37" s="27">
        <f>EV_Data[[#This Row],[ev_sales]]/EV_Data[[#This Row],[total_vehicle_sales]]</f>
        <v>2.9143362942770753E-2</v>
      </c>
      <c r="X37" s="27">
        <f>EV_Data[[#This Row],[petrol_car_sales]]/EV_Data[[#This Row],[total_vehicle_sales]]</f>
        <v>0.89318669611944035</v>
      </c>
      <c r="Y37" s="27">
        <f>EV_Data[[#This Row],[diesel_car_sales]]/EV_Data[[#This Row],[total_vehicle_sales]]</f>
        <v>7.7669940937788853E-2</v>
      </c>
      <c r="Z37" s="27">
        <f>EV_Data[[#This Row],[petrol_car Market Share]]+EV_Data[[#This Row],[desil_car Market Share]]</f>
        <v>0.97085663705722924</v>
      </c>
      <c r="AB37" s="15"/>
    </row>
    <row r="38" spans="1:28">
      <c r="A38" s="15" t="s">
        <v>22</v>
      </c>
      <c r="B38" s="15" t="s">
        <v>23</v>
      </c>
      <c r="C38" s="15">
        <v>2022</v>
      </c>
      <c r="D38" s="15" t="s">
        <v>24</v>
      </c>
      <c r="E38" s="15" t="s">
        <v>25</v>
      </c>
      <c r="F38" s="15">
        <v>4541</v>
      </c>
      <c r="G38" s="15">
        <v>94469</v>
      </c>
      <c r="H38" s="15">
        <v>62979</v>
      </c>
      <c r="I38" s="15">
        <v>161989</v>
      </c>
      <c r="J38" s="15">
        <v>2.8</v>
      </c>
      <c r="K38" s="15">
        <v>4928</v>
      </c>
      <c r="L38" s="15">
        <v>20.5</v>
      </c>
      <c r="M38" s="15">
        <v>407</v>
      </c>
      <c r="N38" s="15">
        <v>1.46</v>
      </c>
      <c r="O38" s="15">
        <v>0.23</v>
      </c>
      <c r="P38" s="15">
        <v>63869</v>
      </c>
      <c r="Q38" s="15">
        <v>86.2</v>
      </c>
      <c r="R38" s="15">
        <v>89.5</v>
      </c>
      <c r="S38" s="15">
        <v>1999</v>
      </c>
      <c r="T38" s="15">
        <v>52.1</v>
      </c>
      <c r="U38" s="15">
        <v>300</v>
      </c>
      <c r="V38" s="15">
        <v>0</v>
      </c>
      <c r="W38" s="27">
        <f>EV_Data[[#This Row],[ev_sales]]/EV_Data[[#This Row],[total_vehicle_sales]]</f>
        <v>2.8032767657063133E-2</v>
      </c>
      <c r="X38" s="27">
        <f>EV_Data[[#This Row],[petrol_car_sales]]/EV_Data[[#This Row],[total_vehicle_sales]]</f>
        <v>0.58318157405749771</v>
      </c>
      <c r="Y38" s="27">
        <f>EV_Data[[#This Row],[diesel_car_sales]]/EV_Data[[#This Row],[total_vehicle_sales]]</f>
        <v>0.38878565828543915</v>
      </c>
      <c r="Z38" s="27">
        <f>EV_Data[[#This Row],[petrol_car Market Share]]+EV_Data[[#This Row],[desil_car Market Share]]</f>
        <v>0.97196723234293692</v>
      </c>
      <c r="AB38" s="15"/>
    </row>
    <row r="39" spans="1:28">
      <c r="A39" s="15" t="s">
        <v>22</v>
      </c>
      <c r="B39" s="15" t="s">
        <v>23</v>
      </c>
      <c r="C39" s="15">
        <v>2022</v>
      </c>
      <c r="D39" s="15" t="s">
        <v>26</v>
      </c>
      <c r="E39" s="15" t="s">
        <v>25</v>
      </c>
      <c r="F39" s="15">
        <v>51183</v>
      </c>
      <c r="G39" s="15">
        <v>517272</v>
      </c>
      <c r="H39" s="15">
        <v>70537</v>
      </c>
      <c r="I39" s="15">
        <v>638992</v>
      </c>
      <c r="J39" s="15">
        <v>8.01</v>
      </c>
      <c r="K39" s="15">
        <v>4928</v>
      </c>
      <c r="L39" s="15">
        <v>20.5</v>
      </c>
      <c r="M39" s="15">
        <v>407</v>
      </c>
      <c r="N39" s="15">
        <v>1.46</v>
      </c>
      <c r="O39" s="15">
        <v>0.23</v>
      </c>
      <c r="P39" s="15">
        <v>63869</v>
      </c>
      <c r="Q39" s="15">
        <v>86.2</v>
      </c>
      <c r="R39" s="15">
        <v>89.5</v>
      </c>
      <c r="S39" s="15">
        <v>1999</v>
      </c>
      <c r="T39" s="15">
        <v>52.1</v>
      </c>
      <c r="U39" s="15">
        <v>300</v>
      </c>
      <c r="V39" s="15">
        <v>0</v>
      </c>
      <c r="W39" s="27">
        <f>EV_Data[[#This Row],[ev_sales]]/EV_Data[[#This Row],[total_vehicle_sales]]</f>
        <v>8.0099594361118756E-2</v>
      </c>
      <c r="X39" s="27">
        <f>EV_Data[[#This Row],[petrol_car_sales]]/EV_Data[[#This Row],[total_vehicle_sales]]</f>
        <v>0.80951248215940108</v>
      </c>
      <c r="Y39" s="27">
        <f>EV_Data[[#This Row],[diesel_car_sales]]/EV_Data[[#This Row],[total_vehicle_sales]]</f>
        <v>0.11038792347948018</v>
      </c>
      <c r="Z39" s="27">
        <f>EV_Data[[#This Row],[petrol_car Market Share]]+EV_Data[[#This Row],[desil_car Market Share]]</f>
        <v>0.91990040563888131</v>
      </c>
      <c r="AB39" s="15"/>
    </row>
    <row r="40" spans="1:28">
      <c r="A40" s="15" t="s">
        <v>22</v>
      </c>
      <c r="B40" s="15" t="s">
        <v>23</v>
      </c>
      <c r="C40" s="15">
        <v>2022</v>
      </c>
      <c r="D40" s="15" t="s">
        <v>27</v>
      </c>
      <c r="E40" s="15" t="s">
        <v>25</v>
      </c>
      <c r="F40" s="15">
        <v>31580</v>
      </c>
      <c r="G40" s="15">
        <v>221097</v>
      </c>
      <c r="H40" s="15">
        <v>19226</v>
      </c>
      <c r="I40" s="15">
        <v>271903</v>
      </c>
      <c r="J40" s="15">
        <v>11.61</v>
      </c>
      <c r="K40" s="15">
        <v>4928</v>
      </c>
      <c r="L40" s="15">
        <v>20.5</v>
      </c>
      <c r="M40" s="15">
        <v>407</v>
      </c>
      <c r="N40" s="15">
        <v>1.46</v>
      </c>
      <c r="O40" s="15">
        <v>0.23</v>
      </c>
      <c r="P40" s="15">
        <v>63869</v>
      </c>
      <c r="Q40" s="15">
        <v>86.2</v>
      </c>
      <c r="R40" s="15">
        <v>89.5</v>
      </c>
      <c r="S40" s="15">
        <v>1999</v>
      </c>
      <c r="T40" s="15">
        <v>52.1</v>
      </c>
      <c r="U40" s="15">
        <v>300</v>
      </c>
      <c r="V40" s="15">
        <v>0</v>
      </c>
      <c r="W40" s="27">
        <f>EV_Data[[#This Row],[ev_sales]]/EV_Data[[#This Row],[total_vehicle_sales]]</f>
        <v>0.1161443603049617</v>
      </c>
      <c r="X40" s="27">
        <f>EV_Data[[#This Row],[petrol_car_sales]]/EV_Data[[#This Row],[total_vehicle_sales]]</f>
        <v>0.81314660007429118</v>
      </c>
      <c r="Y40" s="27">
        <f>EV_Data[[#This Row],[diesel_car_sales]]/EV_Data[[#This Row],[total_vehicle_sales]]</f>
        <v>7.0709039620747108E-2</v>
      </c>
      <c r="Z40" s="27">
        <f>EV_Data[[#This Row],[petrol_car Market Share]]+EV_Data[[#This Row],[desil_car Market Share]]</f>
        <v>0.88385563969503833</v>
      </c>
      <c r="AB40" s="15"/>
    </row>
    <row r="41" spans="1:28">
      <c r="A41" s="15" t="s">
        <v>22</v>
      </c>
      <c r="B41" s="15" t="s">
        <v>23</v>
      </c>
      <c r="C41" s="15">
        <v>2023</v>
      </c>
      <c r="D41" s="15" t="s">
        <v>24</v>
      </c>
      <c r="E41" s="15" t="s">
        <v>25</v>
      </c>
      <c r="F41" s="15">
        <v>5073</v>
      </c>
      <c r="G41" s="15">
        <v>107470</v>
      </c>
      <c r="H41" s="15">
        <v>71646</v>
      </c>
      <c r="I41" s="15">
        <v>184189</v>
      </c>
      <c r="J41" s="15">
        <v>2.75</v>
      </c>
      <c r="K41" s="15">
        <v>6741</v>
      </c>
      <c r="L41" s="15">
        <v>25.8</v>
      </c>
      <c r="M41" s="15">
        <v>429</v>
      </c>
      <c r="N41" s="15">
        <v>1.47</v>
      </c>
      <c r="O41" s="15">
        <v>0.23799999999999999</v>
      </c>
      <c r="P41" s="15">
        <v>62658</v>
      </c>
      <c r="Q41" s="15">
        <v>86.2</v>
      </c>
      <c r="R41" s="15">
        <v>90.8</v>
      </c>
      <c r="S41" s="15">
        <v>1998</v>
      </c>
      <c r="T41" s="15">
        <v>54.7</v>
      </c>
      <c r="U41" s="15">
        <v>11.72</v>
      </c>
      <c r="V41" s="15">
        <v>0</v>
      </c>
      <c r="W41" s="27">
        <f>EV_Data[[#This Row],[ev_sales]]/EV_Data[[#This Row],[total_vehicle_sales]]</f>
        <v>2.7542361378801124E-2</v>
      </c>
      <c r="X41" s="27">
        <f>EV_Data[[#This Row],[petrol_car_sales]]/EV_Data[[#This Row],[total_vehicle_sales]]</f>
        <v>0.58347675485506734</v>
      </c>
      <c r="Y41" s="27">
        <f>EV_Data[[#This Row],[diesel_car_sales]]/EV_Data[[#This Row],[total_vehicle_sales]]</f>
        <v>0.38898088376613155</v>
      </c>
      <c r="Z41" s="27">
        <f>EV_Data[[#This Row],[petrol_car Market Share]]+EV_Data[[#This Row],[desil_car Market Share]]</f>
        <v>0.97245763862119894</v>
      </c>
      <c r="AB41" s="15"/>
    </row>
    <row r="42" spans="1:28">
      <c r="A42" s="15" t="s">
        <v>22</v>
      </c>
      <c r="B42" s="15" t="s">
        <v>23</v>
      </c>
      <c r="C42" s="15">
        <v>2023</v>
      </c>
      <c r="D42" s="15" t="s">
        <v>26</v>
      </c>
      <c r="E42" s="15" t="s">
        <v>25</v>
      </c>
      <c r="F42" s="15">
        <v>57799</v>
      </c>
      <c r="G42" s="15">
        <v>595430</v>
      </c>
      <c r="H42" s="15">
        <v>81195</v>
      </c>
      <c r="I42" s="15">
        <v>734424</v>
      </c>
      <c r="J42" s="15">
        <v>7.87</v>
      </c>
      <c r="K42" s="15">
        <v>6741</v>
      </c>
      <c r="L42" s="15">
        <v>25.8</v>
      </c>
      <c r="M42" s="15">
        <v>429</v>
      </c>
      <c r="N42" s="15">
        <v>1.47</v>
      </c>
      <c r="O42" s="15">
        <v>0.23799999999999999</v>
      </c>
      <c r="P42" s="15">
        <v>62658</v>
      </c>
      <c r="Q42" s="15">
        <v>86.2</v>
      </c>
      <c r="R42" s="15">
        <v>90.8</v>
      </c>
      <c r="S42" s="15">
        <v>1998</v>
      </c>
      <c r="T42" s="15">
        <v>54.7</v>
      </c>
      <c r="U42" s="15">
        <v>12.93</v>
      </c>
      <c r="V42" s="15">
        <v>0</v>
      </c>
      <c r="W42" s="27">
        <f>EV_Data[[#This Row],[ev_sales]]/EV_Data[[#This Row],[total_vehicle_sales]]</f>
        <v>7.8699770160016558E-2</v>
      </c>
      <c r="X42" s="27">
        <f>EV_Data[[#This Row],[petrol_car_sales]]/EV_Data[[#This Row],[total_vehicle_sales]]</f>
        <v>0.81074420225918542</v>
      </c>
      <c r="Y42" s="27">
        <f>EV_Data[[#This Row],[diesel_car_sales]]/EV_Data[[#This Row],[total_vehicle_sales]]</f>
        <v>0.11055602758079801</v>
      </c>
      <c r="Z42" s="27">
        <f>EV_Data[[#This Row],[petrol_car Market Share]]+EV_Data[[#This Row],[desil_car Market Share]]</f>
        <v>0.92130022983998339</v>
      </c>
      <c r="AB42" s="15"/>
    </row>
    <row r="43" spans="1:28">
      <c r="A43" s="15" t="s">
        <v>22</v>
      </c>
      <c r="B43" s="15" t="s">
        <v>23</v>
      </c>
      <c r="C43" s="15">
        <v>2023</v>
      </c>
      <c r="D43" s="15" t="s">
        <v>27</v>
      </c>
      <c r="E43" s="15" t="s">
        <v>25</v>
      </c>
      <c r="F43" s="15">
        <v>35066</v>
      </c>
      <c r="G43" s="15">
        <v>250441</v>
      </c>
      <c r="H43" s="15">
        <v>21778</v>
      </c>
      <c r="I43" s="15">
        <v>307285</v>
      </c>
      <c r="J43" s="15">
        <v>11.41</v>
      </c>
      <c r="K43" s="15">
        <v>6741</v>
      </c>
      <c r="L43" s="15">
        <v>25.8</v>
      </c>
      <c r="M43" s="15">
        <v>429</v>
      </c>
      <c r="N43" s="15">
        <v>1.47</v>
      </c>
      <c r="O43" s="15">
        <v>0.23799999999999999</v>
      </c>
      <c r="P43" s="15">
        <v>62658</v>
      </c>
      <c r="Q43" s="15">
        <v>86.2</v>
      </c>
      <c r="R43" s="15">
        <v>90.8</v>
      </c>
      <c r="S43" s="15">
        <v>1998</v>
      </c>
      <c r="T43" s="15">
        <v>54.7</v>
      </c>
      <c r="U43" s="15">
        <v>11.04</v>
      </c>
      <c r="V43" s="15">
        <v>0</v>
      </c>
      <c r="W43" s="27">
        <f>EV_Data[[#This Row],[ev_sales]]/EV_Data[[#This Row],[total_vehicle_sales]]</f>
        <v>0.11411556047317636</v>
      </c>
      <c r="X43" s="27">
        <f>EV_Data[[#This Row],[petrol_car_sales]]/EV_Data[[#This Row],[total_vehicle_sales]]</f>
        <v>0.81501212229689046</v>
      </c>
      <c r="Y43" s="27">
        <f>EV_Data[[#This Row],[diesel_car_sales]]/EV_Data[[#This Row],[total_vehicle_sales]]</f>
        <v>7.0872317229933118E-2</v>
      </c>
      <c r="Z43" s="27">
        <f>EV_Data[[#This Row],[petrol_car Market Share]]+EV_Data[[#This Row],[desil_car Market Share]]</f>
        <v>0.88588443952682361</v>
      </c>
      <c r="AB43" s="15"/>
    </row>
    <row r="44" spans="1:28">
      <c r="A44" s="15" t="s">
        <v>22</v>
      </c>
      <c r="B44" s="15" t="s">
        <v>23</v>
      </c>
      <c r="C44" s="15">
        <v>2024</v>
      </c>
      <c r="D44" s="15" t="s">
        <v>24</v>
      </c>
      <c r="E44" s="15" t="s">
        <v>25</v>
      </c>
      <c r="F44" s="15">
        <v>6184</v>
      </c>
      <c r="G44" s="15">
        <v>107417</v>
      </c>
      <c r="H44" s="15">
        <v>71611</v>
      </c>
      <c r="I44" s="15">
        <v>185212</v>
      </c>
      <c r="J44" s="15">
        <v>3.34</v>
      </c>
      <c r="K44" s="15">
        <v>10083</v>
      </c>
      <c r="L44" s="15">
        <v>27.4</v>
      </c>
      <c r="M44" s="15">
        <v>450</v>
      </c>
      <c r="N44" s="15">
        <v>1.39</v>
      </c>
      <c r="O44" s="15">
        <v>0.247</v>
      </c>
      <c r="P44" s="15">
        <v>61661</v>
      </c>
      <c r="Q44" s="15">
        <v>86.6</v>
      </c>
      <c r="R44" s="15">
        <v>88.1</v>
      </c>
      <c r="S44" s="15">
        <v>2027</v>
      </c>
      <c r="T44" s="15">
        <v>57.9</v>
      </c>
      <c r="U44" s="15">
        <v>21.9</v>
      </c>
      <c r="V44" s="15">
        <v>0</v>
      </c>
      <c r="W44" s="27">
        <f>EV_Data[[#This Row],[ev_sales]]/EV_Data[[#This Row],[total_vehicle_sales]]</f>
        <v>3.3388765306783579E-2</v>
      </c>
      <c r="X44" s="27">
        <f>EV_Data[[#This Row],[petrol_car_sales]]/EV_Data[[#This Row],[total_vehicle_sales]]</f>
        <v>0.57996782065956853</v>
      </c>
      <c r="Y44" s="27">
        <f>EV_Data[[#This Row],[diesel_car_sales]]/EV_Data[[#This Row],[total_vehicle_sales]]</f>
        <v>0.38664341403364794</v>
      </c>
      <c r="Z44" s="27">
        <f>EV_Data[[#This Row],[petrol_car Market Share]]+EV_Data[[#This Row],[desil_car Market Share]]</f>
        <v>0.96661123469321653</v>
      </c>
      <c r="AB44" s="15"/>
    </row>
    <row r="45" spans="1:28">
      <c r="A45" s="15" t="s">
        <v>22</v>
      </c>
      <c r="B45" s="15" t="s">
        <v>23</v>
      </c>
      <c r="C45" s="15">
        <v>2024</v>
      </c>
      <c r="D45" s="15" t="s">
        <v>26</v>
      </c>
      <c r="E45" s="15" t="s">
        <v>25</v>
      </c>
      <c r="F45" s="15">
        <v>69778</v>
      </c>
      <c r="G45" s="15">
        <v>582248</v>
      </c>
      <c r="H45" s="15">
        <v>79397</v>
      </c>
      <c r="I45" s="15">
        <v>731423</v>
      </c>
      <c r="J45" s="15">
        <v>9.5399999999999991</v>
      </c>
      <c r="K45" s="15">
        <v>10083</v>
      </c>
      <c r="L45" s="15">
        <v>27.4</v>
      </c>
      <c r="M45" s="15">
        <v>450</v>
      </c>
      <c r="N45" s="15">
        <v>1.39</v>
      </c>
      <c r="O45" s="15">
        <v>0.247</v>
      </c>
      <c r="P45" s="15">
        <v>61661</v>
      </c>
      <c r="Q45" s="15">
        <v>86.6</v>
      </c>
      <c r="R45" s="15">
        <v>88.1</v>
      </c>
      <c r="S45" s="15">
        <v>2027</v>
      </c>
      <c r="T45" s="15">
        <v>57.9</v>
      </c>
      <c r="U45" s="15">
        <v>20.73</v>
      </c>
      <c r="V45" s="15">
        <v>0</v>
      </c>
      <c r="W45" s="27">
        <f>EV_Data[[#This Row],[ev_sales]]/EV_Data[[#This Row],[total_vehicle_sales]]</f>
        <v>9.5400336057247306E-2</v>
      </c>
      <c r="X45" s="27">
        <f>EV_Data[[#This Row],[petrol_car_sales]]/EV_Data[[#This Row],[total_vehicle_sales]]</f>
        <v>0.79604825114878808</v>
      </c>
      <c r="Y45" s="27">
        <f>EV_Data[[#This Row],[diesel_car_sales]]/EV_Data[[#This Row],[total_vehicle_sales]]</f>
        <v>0.10855141279396464</v>
      </c>
      <c r="Z45" s="27">
        <f>EV_Data[[#This Row],[petrol_car Market Share]]+EV_Data[[#This Row],[desil_car Market Share]]</f>
        <v>0.90459966394275271</v>
      </c>
      <c r="AB45" s="15"/>
    </row>
    <row r="46" spans="1:28">
      <c r="A46" s="15" t="s">
        <v>22</v>
      </c>
      <c r="B46" s="15" t="s">
        <v>23</v>
      </c>
      <c r="C46" s="15">
        <v>2024</v>
      </c>
      <c r="D46" s="15" t="s">
        <v>27</v>
      </c>
      <c r="E46" s="15" t="s">
        <v>25</v>
      </c>
      <c r="F46" s="15">
        <v>42428</v>
      </c>
      <c r="G46" s="15">
        <v>243146</v>
      </c>
      <c r="H46" s="15">
        <v>21143</v>
      </c>
      <c r="I46" s="15">
        <v>306717</v>
      </c>
      <c r="J46" s="15">
        <v>13.83</v>
      </c>
      <c r="K46" s="15">
        <v>10083</v>
      </c>
      <c r="L46" s="15">
        <v>27.4</v>
      </c>
      <c r="M46" s="15">
        <v>450</v>
      </c>
      <c r="N46" s="15">
        <v>1.39</v>
      </c>
      <c r="O46" s="15">
        <v>0.247</v>
      </c>
      <c r="P46" s="15">
        <v>61661</v>
      </c>
      <c r="Q46" s="15">
        <v>86.6</v>
      </c>
      <c r="R46" s="15">
        <v>88.1</v>
      </c>
      <c r="S46" s="15">
        <v>2027</v>
      </c>
      <c r="T46" s="15">
        <v>57.9</v>
      </c>
      <c r="U46" s="15">
        <v>20.99</v>
      </c>
      <c r="V46" s="15">
        <v>0</v>
      </c>
      <c r="W46" s="27">
        <f>EV_Data[[#This Row],[ev_sales]]/EV_Data[[#This Row],[total_vehicle_sales]]</f>
        <v>0.13832946983701588</v>
      </c>
      <c r="X46" s="27">
        <f>EV_Data[[#This Row],[petrol_car_sales]]/EV_Data[[#This Row],[total_vehicle_sales]]</f>
        <v>0.79273727899007884</v>
      </c>
      <c r="Y46" s="27">
        <f>EV_Data[[#This Row],[diesel_car_sales]]/EV_Data[[#This Row],[total_vehicle_sales]]</f>
        <v>6.8933251172905316E-2</v>
      </c>
      <c r="Z46" s="27">
        <f>EV_Data[[#This Row],[petrol_car Market Share]]+EV_Data[[#This Row],[desil_car Market Share]]</f>
        <v>0.86167053016298412</v>
      </c>
      <c r="AB46" s="15"/>
    </row>
    <row r="47" spans="1:28">
      <c r="A47" s="15" t="s">
        <v>22</v>
      </c>
      <c r="B47" s="15" t="s">
        <v>23</v>
      </c>
      <c r="C47" s="15">
        <v>2025</v>
      </c>
      <c r="D47" s="15" t="s">
        <v>24</v>
      </c>
      <c r="E47" s="15" t="s">
        <v>25</v>
      </c>
      <c r="F47" s="15">
        <v>7871</v>
      </c>
      <c r="G47" s="15">
        <v>106880</v>
      </c>
      <c r="H47" s="15">
        <v>71254</v>
      </c>
      <c r="I47" s="15">
        <v>186005</v>
      </c>
      <c r="J47" s="15">
        <v>4.2300000000000004</v>
      </c>
      <c r="K47" s="15">
        <v>13357</v>
      </c>
      <c r="L47" s="15">
        <v>31.2</v>
      </c>
      <c r="M47" s="15">
        <v>479</v>
      </c>
      <c r="N47" s="15">
        <v>1.32</v>
      </c>
      <c r="O47" s="15">
        <v>0.25800000000000001</v>
      </c>
      <c r="P47" s="15">
        <v>62917</v>
      </c>
      <c r="Q47" s="15">
        <v>87.1</v>
      </c>
      <c r="R47" s="15">
        <v>84.5</v>
      </c>
      <c r="S47" s="15">
        <v>2011</v>
      </c>
      <c r="T47" s="15">
        <v>61.6</v>
      </c>
      <c r="U47" s="15">
        <v>27.28</v>
      </c>
      <c r="V47" s="15">
        <v>0</v>
      </c>
      <c r="W47" s="27">
        <f>EV_Data[[#This Row],[ev_sales]]/EV_Data[[#This Row],[total_vehicle_sales]]</f>
        <v>4.2316066772398589E-2</v>
      </c>
      <c r="X47" s="27">
        <f>EV_Data[[#This Row],[petrol_car_sales]]/EV_Data[[#This Row],[total_vehicle_sales]]</f>
        <v>0.57460820945673508</v>
      </c>
      <c r="Y47" s="27">
        <f>EV_Data[[#This Row],[diesel_car_sales]]/EV_Data[[#This Row],[total_vehicle_sales]]</f>
        <v>0.38307572377086635</v>
      </c>
      <c r="Z47" s="27">
        <f>EV_Data[[#This Row],[petrol_car Market Share]]+EV_Data[[#This Row],[desil_car Market Share]]</f>
        <v>0.95768393322760148</v>
      </c>
      <c r="AB47" s="15"/>
    </row>
    <row r="48" spans="1:28">
      <c r="A48" s="15" t="s">
        <v>22</v>
      </c>
      <c r="B48" s="15" t="s">
        <v>23</v>
      </c>
      <c r="C48" s="15">
        <v>2025</v>
      </c>
      <c r="D48" s="15" t="s">
        <v>26</v>
      </c>
      <c r="E48" s="15" t="s">
        <v>25</v>
      </c>
      <c r="F48" s="15">
        <v>90872</v>
      </c>
      <c r="G48" s="15">
        <v>581468</v>
      </c>
      <c r="H48" s="15">
        <v>79291</v>
      </c>
      <c r="I48" s="15">
        <v>751631</v>
      </c>
      <c r="J48" s="15">
        <v>12.09</v>
      </c>
      <c r="K48" s="15">
        <v>13357</v>
      </c>
      <c r="L48" s="15">
        <v>31.2</v>
      </c>
      <c r="M48" s="15">
        <v>479</v>
      </c>
      <c r="N48" s="15">
        <v>1.32</v>
      </c>
      <c r="O48" s="15">
        <v>0.25800000000000001</v>
      </c>
      <c r="P48" s="15">
        <v>62917</v>
      </c>
      <c r="Q48" s="15">
        <v>87.1</v>
      </c>
      <c r="R48" s="15">
        <v>84.5</v>
      </c>
      <c r="S48" s="15">
        <v>2011</v>
      </c>
      <c r="T48" s="15">
        <v>61.6</v>
      </c>
      <c r="U48" s="15">
        <v>30.23</v>
      </c>
      <c r="V48" s="15">
        <v>0</v>
      </c>
      <c r="W48" s="27">
        <f>EV_Data[[#This Row],[ev_sales]]/EV_Data[[#This Row],[total_vehicle_sales]]</f>
        <v>0.12089975001031091</v>
      </c>
      <c r="X48" s="27">
        <f>EV_Data[[#This Row],[petrol_car_sales]]/EV_Data[[#This Row],[total_vehicle_sales]]</f>
        <v>0.77360832642613198</v>
      </c>
      <c r="Y48" s="27">
        <f>EV_Data[[#This Row],[diesel_car_sales]]/EV_Data[[#This Row],[total_vehicle_sales]]</f>
        <v>0.10549192356355712</v>
      </c>
      <c r="Z48" s="27">
        <f>EV_Data[[#This Row],[petrol_car Market Share]]+EV_Data[[#This Row],[desil_car Market Share]]</f>
        <v>0.87910024998968905</v>
      </c>
      <c r="AB48" s="15"/>
    </row>
    <row r="49" spans="1:28">
      <c r="A49" s="15" t="s">
        <v>22</v>
      </c>
      <c r="B49" s="15" t="s">
        <v>23</v>
      </c>
      <c r="C49" s="15">
        <v>2025</v>
      </c>
      <c r="D49" s="15" t="s">
        <v>27</v>
      </c>
      <c r="E49" s="15" t="s">
        <v>25</v>
      </c>
      <c r="F49" s="15">
        <v>54396</v>
      </c>
      <c r="G49" s="15">
        <v>235423</v>
      </c>
      <c r="H49" s="15">
        <v>20472</v>
      </c>
      <c r="I49" s="15">
        <v>310291</v>
      </c>
      <c r="J49" s="15">
        <v>17.53</v>
      </c>
      <c r="K49" s="15">
        <v>13357</v>
      </c>
      <c r="L49" s="15">
        <v>31.2</v>
      </c>
      <c r="M49" s="15">
        <v>479</v>
      </c>
      <c r="N49" s="15">
        <v>1.32</v>
      </c>
      <c r="O49" s="15">
        <v>0.25800000000000001</v>
      </c>
      <c r="P49" s="15">
        <v>62917</v>
      </c>
      <c r="Q49" s="15">
        <v>87.1</v>
      </c>
      <c r="R49" s="15">
        <v>84.5</v>
      </c>
      <c r="S49" s="15">
        <v>2011</v>
      </c>
      <c r="T49" s="15">
        <v>61.6</v>
      </c>
      <c r="U49" s="15">
        <v>28.21</v>
      </c>
      <c r="V49" s="15">
        <v>0</v>
      </c>
      <c r="W49" s="27">
        <f>EV_Data[[#This Row],[ev_sales]]/EV_Data[[#This Row],[total_vehicle_sales]]</f>
        <v>0.17530640592218272</v>
      </c>
      <c r="X49" s="27">
        <f>EV_Data[[#This Row],[petrol_car_sales]]/EV_Data[[#This Row],[total_vehicle_sales]]</f>
        <v>0.75871681743911357</v>
      </c>
      <c r="Y49" s="27">
        <f>EV_Data[[#This Row],[diesel_car_sales]]/EV_Data[[#This Row],[total_vehicle_sales]]</f>
        <v>6.5976776638703674E-2</v>
      </c>
      <c r="Z49" s="27">
        <f>EV_Data[[#This Row],[petrol_car Market Share]]+EV_Data[[#This Row],[desil_car Market Share]]</f>
        <v>0.82469359407781728</v>
      </c>
      <c r="AB49" s="15"/>
    </row>
    <row r="50" spans="1:28">
      <c r="A50" s="15" t="s">
        <v>28</v>
      </c>
      <c r="B50" s="15" t="s">
        <v>29</v>
      </c>
      <c r="C50" s="15">
        <v>2010</v>
      </c>
      <c r="D50" s="15" t="s">
        <v>24</v>
      </c>
      <c r="E50" s="15" t="s">
        <v>25</v>
      </c>
      <c r="F50" s="15">
        <v>7</v>
      </c>
      <c r="G50" s="15">
        <v>29372</v>
      </c>
      <c r="H50" s="15">
        <v>19584</v>
      </c>
      <c r="I50" s="15">
        <v>48963</v>
      </c>
      <c r="J50" s="15">
        <v>0.01</v>
      </c>
      <c r="K50" s="15">
        <v>106</v>
      </c>
      <c r="L50" s="15">
        <v>3.1</v>
      </c>
      <c r="M50" s="15">
        <v>123</v>
      </c>
      <c r="N50" s="15">
        <v>1.25</v>
      </c>
      <c r="O50" s="31">
        <v>0.183</v>
      </c>
      <c r="P50" s="15">
        <v>47040</v>
      </c>
      <c r="Q50" s="15">
        <v>57.6</v>
      </c>
      <c r="R50" s="15">
        <v>21.9</v>
      </c>
      <c r="S50" s="15">
        <v>0</v>
      </c>
      <c r="T50" s="15">
        <v>55.7</v>
      </c>
      <c r="U50" s="15">
        <v>0</v>
      </c>
      <c r="V50" s="15">
        <v>0</v>
      </c>
      <c r="W50" s="27">
        <f>EV_Data[[#This Row],[ev_sales]]/EV_Data[[#This Row],[total_vehicle_sales]]</f>
        <v>1.4296509609296816E-4</v>
      </c>
      <c r="X50" s="27">
        <f>EV_Data[[#This Row],[petrol_car_sales]]/EV_Data[[#This Row],[total_vehicle_sales]]</f>
        <v>0.59988154320609444</v>
      </c>
      <c r="Y50" s="27">
        <f>EV_Data[[#This Row],[diesel_car_sales]]/EV_Data[[#This Row],[total_vehicle_sales]]</f>
        <v>0.39997549169781266</v>
      </c>
      <c r="Z50" s="27">
        <f>EV_Data[[#This Row],[petrol_car Market Share]]+EV_Data[[#This Row],[desil_car Market Share]]</f>
        <v>0.99985703490390709</v>
      </c>
      <c r="AB50" s="15"/>
    </row>
    <row r="51" spans="1:28">
      <c r="A51" s="15" t="s">
        <v>28</v>
      </c>
      <c r="B51" s="15" t="s">
        <v>29</v>
      </c>
      <c r="C51" s="15">
        <v>2010</v>
      </c>
      <c r="D51" s="15" t="s">
        <v>26</v>
      </c>
      <c r="E51" s="15" t="s">
        <v>25</v>
      </c>
      <c r="F51" s="15">
        <v>39</v>
      </c>
      <c r="G51" s="15">
        <v>172919</v>
      </c>
      <c r="H51" s="15">
        <v>23580</v>
      </c>
      <c r="I51" s="15">
        <v>196538</v>
      </c>
      <c r="J51" s="15">
        <v>0.02</v>
      </c>
      <c r="K51" s="15">
        <v>106</v>
      </c>
      <c r="L51" s="15">
        <v>3.1</v>
      </c>
      <c r="M51" s="15">
        <v>123</v>
      </c>
      <c r="N51" s="15">
        <v>1.25</v>
      </c>
      <c r="O51" s="31">
        <v>0.183</v>
      </c>
      <c r="P51" s="15">
        <v>47040</v>
      </c>
      <c r="Q51" s="15">
        <v>57.6</v>
      </c>
      <c r="R51" s="15">
        <v>21.9</v>
      </c>
      <c r="S51" s="15">
        <v>0</v>
      </c>
      <c r="T51" s="15">
        <v>55.7</v>
      </c>
      <c r="U51" s="15">
        <v>0</v>
      </c>
      <c r="V51" s="15">
        <v>0</v>
      </c>
      <c r="W51" s="27">
        <f>EV_Data[[#This Row],[ev_sales]]/EV_Data[[#This Row],[total_vehicle_sales]]</f>
        <v>1.9843490826201547E-4</v>
      </c>
      <c r="X51" s="27">
        <f>EV_Data[[#This Row],[petrol_car_sales]]/EV_Data[[#This Row],[total_vehicle_sales]]</f>
        <v>0.87982476671178089</v>
      </c>
      <c r="Y51" s="27">
        <f>EV_Data[[#This Row],[diesel_car_sales]]/EV_Data[[#This Row],[total_vehicle_sales]]</f>
        <v>0.11997679837995706</v>
      </c>
      <c r="Z51" s="27">
        <f>EV_Data[[#This Row],[petrol_car Market Share]]+EV_Data[[#This Row],[desil_car Market Share]]</f>
        <v>0.99980156509173801</v>
      </c>
      <c r="AB51" s="15"/>
    </row>
    <row r="52" spans="1:28">
      <c r="A52" s="15" t="s">
        <v>28</v>
      </c>
      <c r="B52" s="15" t="s">
        <v>29</v>
      </c>
      <c r="C52" s="15">
        <v>2010</v>
      </c>
      <c r="D52" s="15" t="s">
        <v>27</v>
      </c>
      <c r="E52" s="15" t="s">
        <v>25</v>
      </c>
      <c r="F52" s="15">
        <v>23</v>
      </c>
      <c r="G52" s="15">
        <v>74257</v>
      </c>
      <c r="H52" s="15">
        <v>6457</v>
      </c>
      <c r="I52" s="15">
        <v>80737</v>
      </c>
      <c r="J52" s="15">
        <v>0.03</v>
      </c>
      <c r="K52" s="15">
        <v>106</v>
      </c>
      <c r="L52" s="15">
        <v>3.1</v>
      </c>
      <c r="M52" s="15">
        <v>123</v>
      </c>
      <c r="N52" s="15">
        <v>1.25</v>
      </c>
      <c r="O52" s="31">
        <v>0.183</v>
      </c>
      <c r="P52" s="15">
        <v>47040</v>
      </c>
      <c r="Q52" s="15">
        <v>57.6</v>
      </c>
      <c r="R52" s="15">
        <v>21.9</v>
      </c>
      <c r="S52" s="15">
        <v>0</v>
      </c>
      <c r="T52" s="15">
        <v>55.7</v>
      </c>
      <c r="U52" s="15">
        <v>0</v>
      </c>
      <c r="V52" s="15">
        <v>0</v>
      </c>
      <c r="W52" s="27">
        <f>EV_Data[[#This Row],[ev_sales]]/EV_Data[[#This Row],[total_vehicle_sales]]</f>
        <v>2.8487558368529918E-4</v>
      </c>
      <c r="X52" s="27">
        <f>EV_Data[[#This Row],[petrol_car_sales]]/EV_Data[[#This Row],[total_vehicle_sales]]</f>
        <v>0.91973940077040262</v>
      </c>
      <c r="Y52" s="27">
        <f>EV_Data[[#This Row],[diesel_car_sales]]/EV_Data[[#This Row],[total_vehicle_sales]]</f>
        <v>7.9975723645912031E-2</v>
      </c>
      <c r="Z52" s="27">
        <f>EV_Data[[#This Row],[petrol_car Market Share]]+EV_Data[[#This Row],[desil_car Market Share]]</f>
        <v>0.9997151244163146</v>
      </c>
      <c r="AB52" s="15"/>
    </row>
    <row r="53" spans="1:28">
      <c r="A53" s="15" t="s">
        <v>28</v>
      </c>
      <c r="B53" s="15" t="s">
        <v>29</v>
      </c>
      <c r="C53" s="15">
        <v>2011</v>
      </c>
      <c r="D53" s="15" t="s">
        <v>24</v>
      </c>
      <c r="E53" s="15" t="s">
        <v>25</v>
      </c>
      <c r="F53" s="15">
        <v>7</v>
      </c>
      <c r="G53" s="15">
        <v>29600</v>
      </c>
      <c r="H53" s="15">
        <v>19734</v>
      </c>
      <c r="I53" s="15">
        <v>49341</v>
      </c>
      <c r="J53" s="15">
        <v>0.01</v>
      </c>
      <c r="K53" s="15">
        <v>245</v>
      </c>
      <c r="L53" s="15">
        <v>4.3</v>
      </c>
      <c r="M53" s="15">
        <v>132</v>
      </c>
      <c r="N53" s="15">
        <v>1.2230000000000001</v>
      </c>
      <c r="O53" s="15">
        <v>0.18099999999999999</v>
      </c>
      <c r="P53" s="15">
        <v>46642</v>
      </c>
      <c r="Q53" s="15">
        <v>57.6</v>
      </c>
      <c r="R53" s="15">
        <v>22.6</v>
      </c>
      <c r="S53" s="15">
        <v>570</v>
      </c>
      <c r="T53" s="15">
        <v>57.3</v>
      </c>
      <c r="U53" s="15">
        <v>0</v>
      </c>
      <c r="V53" s="15">
        <v>0</v>
      </c>
      <c r="W53" s="27">
        <f>EV_Data[[#This Row],[ev_sales]]/EV_Data[[#This Row],[total_vehicle_sales]]</f>
        <v>1.4186984455118461E-4</v>
      </c>
      <c r="X53" s="27">
        <f>EV_Data[[#This Row],[petrol_car_sales]]/EV_Data[[#This Row],[total_vehicle_sales]]</f>
        <v>0.59990677124500924</v>
      </c>
      <c r="Y53" s="27">
        <f>EV_Data[[#This Row],[diesel_car_sales]]/EV_Data[[#This Row],[total_vehicle_sales]]</f>
        <v>0.39995135891043959</v>
      </c>
      <c r="Z53" s="27">
        <f>EV_Data[[#This Row],[petrol_car Market Share]]+EV_Data[[#This Row],[desil_car Market Share]]</f>
        <v>0.99985813015544878</v>
      </c>
      <c r="AB53" s="15"/>
    </row>
    <row r="54" spans="1:28">
      <c r="A54" s="15" t="s">
        <v>28</v>
      </c>
      <c r="B54" s="15" t="s">
        <v>29</v>
      </c>
      <c r="C54" s="15">
        <v>2011</v>
      </c>
      <c r="D54" s="15" t="s">
        <v>26</v>
      </c>
      <c r="E54" s="15" t="s">
        <v>25</v>
      </c>
      <c r="F54" s="15">
        <v>77</v>
      </c>
      <c r="G54" s="15">
        <v>169880</v>
      </c>
      <c r="H54" s="15">
        <v>23165</v>
      </c>
      <c r="I54" s="15">
        <v>193122</v>
      </c>
      <c r="J54" s="15">
        <v>0.04</v>
      </c>
      <c r="K54" s="15">
        <v>245</v>
      </c>
      <c r="L54" s="15">
        <v>4.3</v>
      </c>
      <c r="M54" s="15">
        <v>132</v>
      </c>
      <c r="N54" s="15">
        <v>1.2230000000000001</v>
      </c>
      <c r="O54" s="15">
        <v>0.18099999999999999</v>
      </c>
      <c r="P54" s="15">
        <v>46642</v>
      </c>
      <c r="Q54" s="15">
        <v>57.6</v>
      </c>
      <c r="R54" s="15">
        <v>22.6</v>
      </c>
      <c r="S54" s="15">
        <v>570</v>
      </c>
      <c r="T54" s="15">
        <v>57.3</v>
      </c>
      <c r="U54" s="15">
        <v>97.44</v>
      </c>
      <c r="V54" s="15">
        <v>0</v>
      </c>
      <c r="W54" s="27">
        <f>EV_Data[[#This Row],[ev_sales]]/EV_Data[[#This Row],[total_vehicle_sales]]</f>
        <v>3.987116951978542E-4</v>
      </c>
      <c r="X54" s="27">
        <f>EV_Data[[#This Row],[petrol_car_sales]]/EV_Data[[#This Row],[total_vehicle_sales]]</f>
        <v>0.87965120493781135</v>
      </c>
      <c r="Y54" s="27">
        <f>EV_Data[[#This Row],[diesel_car_sales]]/EV_Data[[#This Row],[total_vehicle_sales]]</f>
        <v>0.11995008336699081</v>
      </c>
      <c r="Z54" s="27">
        <f>EV_Data[[#This Row],[petrol_car Market Share]]+EV_Data[[#This Row],[desil_car Market Share]]</f>
        <v>0.99960128830480222</v>
      </c>
      <c r="AB54" s="15"/>
    </row>
    <row r="55" spans="1:28">
      <c r="A55" s="15" t="s">
        <v>28</v>
      </c>
      <c r="B55" s="15" t="s">
        <v>29</v>
      </c>
      <c r="C55" s="15">
        <v>2011</v>
      </c>
      <c r="D55" s="15" t="s">
        <v>27</v>
      </c>
      <c r="E55" s="15" t="s">
        <v>25</v>
      </c>
      <c r="F55" s="15">
        <v>47</v>
      </c>
      <c r="G55" s="15">
        <v>74737</v>
      </c>
      <c r="H55" s="15">
        <v>6499</v>
      </c>
      <c r="I55" s="15">
        <v>81283</v>
      </c>
      <c r="J55" s="15">
        <v>0.06</v>
      </c>
      <c r="K55" s="15">
        <v>245</v>
      </c>
      <c r="L55" s="15">
        <v>4.3</v>
      </c>
      <c r="M55" s="15">
        <v>132</v>
      </c>
      <c r="N55" s="15">
        <v>1.2230000000000001</v>
      </c>
      <c r="O55" s="15">
        <v>0.18099999999999999</v>
      </c>
      <c r="P55" s="15">
        <v>46642</v>
      </c>
      <c r="Q55" s="15">
        <v>57.6</v>
      </c>
      <c r="R55" s="15">
        <v>22.6</v>
      </c>
      <c r="S55" s="15">
        <v>570</v>
      </c>
      <c r="T55" s="15">
        <v>57.3</v>
      </c>
      <c r="U55" s="15">
        <v>104.35</v>
      </c>
      <c r="V55" s="15">
        <v>0</v>
      </c>
      <c r="W55" s="27">
        <f>EV_Data[[#This Row],[ev_sales]]/EV_Data[[#This Row],[total_vehicle_sales]]</f>
        <v>5.7822668946766237E-4</v>
      </c>
      <c r="X55" s="27">
        <f>EV_Data[[#This Row],[petrol_car_sales]]/EV_Data[[#This Row],[total_vehicle_sales]]</f>
        <v>0.9194665551222273</v>
      </c>
      <c r="Y55" s="27">
        <f>EV_Data[[#This Row],[diesel_car_sales]]/EV_Data[[#This Row],[total_vehicle_sales]]</f>
        <v>7.9955218188305061E-2</v>
      </c>
      <c r="Z55" s="27">
        <f>EV_Data[[#This Row],[petrol_car Market Share]]+EV_Data[[#This Row],[desil_car Market Share]]</f>
        <v>0.99942177331053239</v>
      </c>
      <c r="AB55" s="15"/>
    </row>
    <row r="56" spans="1:28">
      <c r="A56" s="15" t="s">
        <v>28</v>
      </c>
      <c r="B56" s="15" t="s">
        <v>29</v>
      </c>
      <c r="C56" s="15">
        <v>2012</v>
      </c>
      <c r="D56" s="15" t="s">
        <v>24</v>
      </c>
      <c r="E56" s="15" t="s">
        <v>25</v>
      </c>
      <c r="F56" s="15">
        <v>12</v>
      </c>
      <c r="G56" s="15">
        <v>28680</v>
      </c>
      <c r="H56" s="15">
        <v>19120</v>
      </c>
      <c r="I56" s="15">
        <v>47812</v>
      </c>
      <c r="J56" s="15">
        <v>0.03</v>
      </c>
      <c r="K56" s="15">
        <v>399</v>
      </c>
      <c r="L56" s="15">
        <v>6</v>
      </c>
      <c r="M56" s="15">
        <v>136</v>
      </c>
      <c r="N56" s="15">
        <v>1.2070000000000001</v>
      </c>
      <c r="O56" s="15">
        <v>0.185</v>
      </c>
      <c r="P56" s="15">
        <v>45538</v>
      </c>
      <c r="Q56" s="15">
        <v>57.6</v>
      </c>
      <c r="R56" s="15">
        <v>23.1</v>
      </c>
      <c r="S56" s="15">
        <v>1145</v>
      </c>
      <c r="T56" s="15">
        <v>59</v>
      </c>
      <c r="U56" s="15">
        <v>30.93</v>
      </c>
      <c r="V56" s="15">
        <v>0</v>
      </c>
      <c r="W56" s="27">
        <f>EV_Data[[#This Row],[ev_sales]]/EV_Data[[#This Row],[total_vehicle_sales]]</f>
        <v>2.509830168158621E-4</v>
      </c>
      <c r="X56" s="27">
        <f>EV_Data[[#This Row],[petrol_car_sales]]/EV_Data[[#This Row],[total_vehicle_sales]]</f>
        <v>0.59984941018991045</v>
      </c>
      <c r="Y56" s="27">
        <f>EV_Data[[#This Row],[diesel_car_sales]]/EV_Data[[#This Row],[total_vehicle_sales]]</f>
        <v>0.39989960679327363</v>
      </c>
      <c r="Z56" s="27">
        <f>EV_Data[[#This Row],[petrol_car Market Share]]+EV_Data[[#This Row],[desil_car Market Share]]</f>
        <v>0.99974901698318408</v>
      </c>
      <c r="AB56" s="15"/>
    </row>
    <row r="57" spans="1:28">
      <c r="A57" s="15" t="s">
        <v>28</v>
      </c>
      <c r="B57" s="15" t="s">
        <v>29</v>
      </c>
      <c r="C57" s="15">
        <v>2012</v>
      </c>
      <c r="D57" s="15" t="s">
        <v>26</v>
      </c>
      <c r="E57" s="15" t="s">
        <v>25</v>
      </c>
      <c r="F57" s="15">
        <v>135</v>
      </c>
      <c r="G57" s="15">
        <v>169419</v>
      </c>
      <c r="H57" s="15">
        <v>23103</v>
      </c>
      <c r="I57" s="15">
        <v>192657</v>
      </c>
      <c r="J57" s="15">
        <v>7.0000000000000007E-2</v>
      </c>
      <c r="K57" s="15">
        <v>399</v>
      </c>
      <c r="L57" s="15">
        <v>6</v>
      </c>
      <c r="M57" s="15">
        <v>136</v>
      </c>
      <c r="N57" s="15">
        <v>1.2070000000000001</v>
      </c>
      <c r="O57" s="15">
        <v>0.185</v>
      </c>
      <c r="P57" s="15">
        <v>45538</v>
      </c>
      <c r="Q57" s="15">
        <v>57.6</v>
      </c>
      <c r="R57" s="15">
        <v>23.1</v>
      </c>
      <c r="S57" s="15">
        <v>1145</v>
      </c>
      <c r="T57" s="15">
        <v>59</v>
      </c>
      <c r="U57" s="15">
        <v>86.05</v>
      </c>
      <c r="V57" s="15">
        <v>0</v>
      </c>
      <c r="W57" s="27">
        <f>EV_Data[[#This Row],[ev_sales]]/EV_Data[[#This Row],[total_vehicle_sales]]</f>
        <v>7.0072719911552653E-4</v>
      </c>
      <c r="X57" s="27">
        <f>EV_Data[[#This Row],[petrol_car_sales]]/EV_Data[[#This Row],[total_vehicle_sales]]</f>
        <v>0.87938149145891398</v>
      </c>
      <c r="Y57" s="27">
        <f>EV_Data[[#This Row],[diesel_car_sales]]/EV_Data[[#This Row],[total_vehicle_sales]]</f>
        <v>0.11991778134197044</v>
      </c>
      <c r="Z57" s="27">
        <f>EV_Data[[#This Row],[petrol_car Market Share]]+EV_Data[[#This Row],[desil_car Market Share]]</f>
        <v>0.99929927280088438</v>
      </c>
      <c r="AB57" s="15"/>
    </row>
    <row r="58" spans="1:28">
      <c r="A58" s="15" t="s">
        <v>28</v>
      </c>
      <c r="B58" s="15" t="s">
        <v>29</v>
      </c>
      <c r="C58" s="15">
        <v>2012</v>
      </c>
      <c r="D58" s="15" t="s">
        <v>27</v>
      </c>
      <c r="E58" s="15" t="s">
        <v>25</v>
      </c>
      <c r="F58" s="15">
        <v>78</v>
      </c>
      <c r="G58" s="15">
        <v>70738</v>
      </c>
      <c r="H58" s="15">
        <v>6151</v>
      </c>
      <c r="I58" s="15">
        <v>76967</v>
      </c>
      <c r="J58" s="15">
        <v>0.1</v>
      </c>
      <c r="K58" s="15">
        <v>399</v>
      </c>
      <c r="L58" s="15">
        <v>6</v>
      </c>
      <c r="M58" s="15">
        <v>136</v>
      </c>
      <c r="N58" s="15">
        <v>1.2070000000000001</v>
      </c>
      <c r="O58" s="15">
        <v>0.185</v>
      </c>
      <c r="P58" s="15">
        <v>45538</v>
      </c>
      <c r="Q58" s="15">
        <v>57.6</v>
      </c>
      <c r="R58" s="15">
        <v>23.1</v>
      </c>
      <c r="S58" s="15">
        <v>1145</v>
      </c>
      <c r="T58" s="15">
        <v>59</v>
      </c>
      <c r="U58" s="15">
        <v>84.15</v>
      </c>
      <c r="V58" s="15">
        <v>0</v>
      </c>
      <c r="W58" s="27">
        <f>EV_Data[[#This Row],[ev_sales]]/EV_Data[[#This Row],[total_vehicle_sales]]</f>
        <v>1.0134213364169059E-3</v>
      </c>
      <c r="X58" s="27">
        <f>EV_Data[[#This Row],[petrol_car_sales]]/EV_Data[[#This Row],[total_vehicle_sales]]</f>
        <v>0.91906921148024479</v>
      </c>
      <c r="Y58" s="27">
        <f>EV_Data[[#This Row],[diesel_car_sales]]/EV_Data[[#This Row],[total_vehicle_sales]]</f>
        <v>7.991736718333832E-2</v>
      </c>
      <c r="Z58" s="27">
        <f>EV_Data[[#This Row],[petrol_car Market Share]]+EV_Data[[#This Row],[desil_car Market Share]]</f>
        <v>0.99898657866358309</v>
      </c>
      <c r="AB58" s="15"/>
    </row>
    <row r="59" spans="1:28">
      <c r="A59" s="15" t="s">
        <v>28</v>
      </c>
      <c r="B59" s="15" t="s">
        <v>29</v>
      </c>
      <c r="C59" s="15">
        <v>2013</v>
      </c>
      <c r="D59" s="15" t="s">
        <v>24</v>
      </c>
      <c r="E59" s="15" t="s">
        <v>25</v>
      </c>
      <c r="F59" s="15">
        <v>16</v>
      </c>
      <c r="G59" s="15">
        <v>27821</v>
      </c>
      <c r="H59" s="15">
        <v>18547</v>
      </c>
      <c r="I59" s="15">
        <v>46384</v>
      </c>
      <c r="J59" s="15">
        <v>0.03</v>
      </c>
      <c r="K59" s="15">
        <v>515</v>
      </c>
      <c r="L59" s="15">
        <v>7</v>
      </c>
      <c r="M59" s="15">
        <v>145</v>
      </c>
      <c r="N59" s="15">
        <v>1.2</v>
      </c>
      <c r="O59" s="15">
        <v>0.192</v>
      </c>
      <c r="P59" s="15">
        <v>44093</v>
      </c>
      <c r="Q59" s="15">
        <v>58</v>
      </c>
      <c r="R59" s="15">
        <v>23.4</v>
      </c>
      <c r="S59" s="15">
        <v>1707</v>
      </c>
      <c r="T59" s="15">
        <v>61.1</v>
      </c>
      <c r="U59" s="15">
        <v>31.73</v>
      </c>
      <c r="V59" s="15">
        <v>0</v>
      </c>
      <c r="W59" s="27">
        <f>EV_Data[[#This Row],[ev_sales]]/EV_Data[[#This Row],[total_vehicle_sales]]</f>
        <v>3.4494653328734045E-4</v>
      </c>
      <c r="X59" s="27">
        <f>EV_Data[[#This Row],[petrol_car_sales]]/EV_Data[[#This Row],[total_vehicle_sales]]</f>
        <v>0.5997973439116937</v>
      </c>
      <c r="Y59" s="27">
        <f>EV_Data[[#This Row],[diesel_car_sales]]/EV_Data[[#This Row],[total_vehicle_sales]]</f>
        <v>0.39985770955501898</v>
      </c>
      <c r="Z59" s="27">
        <f>EV_Data[[#This Row],[petrol_car Market Share]]+EV_Data[[#This Row],[desil_car Market Share]]</f>
        <v>0.99965505346671268</v>
      </c>
      <c r="AB59" s="15"/>
    </row>
    <row r="60" spans="1:28">
      <c r="A60" s="15" t="s">
        <v>28</v>
      </c>
      <c r="B60" s="15" t="s">
        <v>29</v>
      </c>
      <c r="C60" s="15">
        <v>2013</v>
      </c>
      <c r="D60" s="15" t="s">
        <v>26</v>
      </c>
      <c r="E60" s="15" t="s">
        <v>25</v>
      </c>
      <c r="F60" s="15">
        <v>189</v>
      </c>
      <c r="G60" s="15">
        <v>165919</v>
      </c>
      <c r="H60" s="15">
        <v>22625</v>
      </c>
      <c r="I60" s="15">
        <v>188733</v>
      </c>
      <c r="J60" s="15">
        <v>0.1</v>
      </c>
      <c r="K60" s="15">
        <v>515</v>
      </c>
      <c r="L60" s="15">
        <v>7</v>
      </c>
      <c r="M60" s="15">
        <v>145</v>
      </c>
      <c r="N60" s="15">
        <v>1.2</v>
      </c>
      <c r="O60" s="15">
        <v>0.192</v>
      </c>
      <c r="P60" s="15">
        <v>44093</v>
      </c>
      <c r="Q60" s="15">
        <v>58</v>
      </c>
      <c r="R60" s="15">
        <v>23.4</v>
      </c>
      <c r="S60" s="15">
        <v>1707</v>
      </c>
      <c r="T60" s="15">
        <v>61.1</v>
      </c>
      <c r="U60" s="15">
        <v>40</v>
      </c>
      <c r="V60" s="15">
        <v>0</v>
      </c>
      <c r="W60" s="27">
        <f>EV_Data[[#This Row],[ev_sales]]/EV_Data[[#This Row],[total_vehicle_sales]]</f>
        <v>1.0014146969528381E-3</v>
      </c>
      <c r="X60" s="27">
        <f>EV_Data[[#This Row],[petrol_car_sales]]/EV_Data[[#This Row],[total_vehicle_sales]]</f>
        <v>0.87912023864401034</v>
      </c>
      <c r="Y60" s="27">
        <f>EV_Data[[#This Row],[diesel_car_sales]]/EV_Data[[#This Row],[total_vehicle_sales]]</f>
        <v>0.11987834665903684</v>
      </c>
      <c r="Z60" s="27">
        <f>EV_Data[[#This Row],[petrol_car Market Share]]+EV_Data[[#This Row],[desil_car Market Share]]</f>
        <v>0.99899858530304719</v>
      </c>
      <c r="AB60" s="15"/>
    </row>
    <row r="61" spans="1:28">
      <c r="A61" s="15" t="s">
        <v>28</v>
      </c>
      <c r="B61" s="15" t="s">
        <v>29</v>
      </c>
      <c r="C61" s="15">
        <v>2013</v>
      </c>
      <c r="D61" s="15" t="s">
        <v>27</v>
      </c>
      <c r="E61" s="15" t="s">
        <v>25</v>
      </c>
      <c r="F61" s="15">
        <v>114</v>
      </c>
      <c r="G61" s="15">
        <v>72526</v>
      </c>
      <c r="H61" s="15">
        <v>6307</v>
      </c>
      <c r="I61" s="15">
        <v>78947</v>
      </c>
      <c r="J61" s="15">
        <v>0.14000000000000001</v>
      </c>
      <c r="K61" s="15">
        <v>515</v>
      </c>
      <c r="L61" s="15">
        <v>7</v>
      </c>
      <c r="M61" s="15">
        <v>145</v>
      </c>
      <c r="N61" s="15">
        <v>1.2</v>
      </c>
      <c r="O61" s="15">
        <v>0.192</v>
      </c>
      <c r="P61" s="15">
        <v>44093</v>
      </c>
      <c r="Q61" s="15">
        <v>58</v>
      </c>
      <c r="R61" s="15">
        <v>23.4</v>
      </c>
      <c r="S61" s="15">
        <v>1707</v>
      </c>
      <c r="T61" s="15">
        <v>61.1</v>
      </c>
      <c r="U61" s="15">
        <v>70.5</v>
      </c>
      <c r="V61" s="15">
        <v>0</v>
      </c>
      <c r="W61" s="27">
        <f>EV_Data[[#This Row],[ev_sales]]/EV_Data[[#This Row],[total_vehicle_sales]]</f>
        <v>1.444006738698114E-3</v>
      </c>
      <c r="X61" s="27">
        <f>EV_Data[[#This Row],[petrol_car_sales]]/EV_Data[[#This Row],[total_vehicle_sales]]</f>
        <v>0.91866695377911767</v>
      </c>
      <c r="Y61" s="27">
        <f>EV_Data[[#This Row],[diesel_car_sales]]/EV_Data[[#This Row],[total_vehicle_sales]]</f>
        <v>7.9889039482184246E-2</v>
      </c>
      <c r="Z61" s="27">
        <f>EV_Data[[#This Row],[petrol_car Market Share]]+EV_Data[[#This Row],[desil_car Market Share]]</f>
        <v>0.99855599326130196</v>
      </c>
      <c r="AB61" s="15"/>
    </row>
    <row r="62" spans="1:28">
      <c r="A62" s="15" t="s">
        <v>28</v>
      </c>
      <c r="B62" s="15" t="s">
        <v>29</v>
      </c>
      <c r="C62" s="15">
        <v>2014</v>
      </c>
      <c r="D62" s="15" t="s">
        <v>24</v>
      </c>
      <c r="E62" s="15" t="s">
        <v>25</v>
      </c>
      <c r="F62" s="15">
        <v>47</v>
      </c>
      <c r="G62" s="15">
        <v>27797</v>
      </c>
      <c r="H62" s="15">
        <v>18531</v>
      </c>
      <c r="I62" s="15">
        <v>46375</v>
      </c>
      <c r="J62" s="15">
        <v>0.1</v>
      </c>
      <c r="K62" s="15">
        <v>1521</v>
      </c>
      <c r="L62" s="15">
        <v>8.6999999999999993</v>
      </c>
      <c r="M62" s="15">
        <v>155</v>
      </c>
      <c r="N62" s="15">
        <v>1.1970000000000001</v>
      </c>
      <c r="O62" s="15">
        <v>0.19600000000000001</v>
      </c>
      <c r="P62" s="15">
        <v>44555</v>
      </c>
      <c r="Q62" s="15">
        <v>57.6</v>
      </c>
      <c r="R62" s="15">
        <v>23.2</v>
      </c>
      <c r="S62" s="15">
        <v>2323</v>
      </c>
      <c r="T62" s="15">
        <v>62.8</v>
      </c>
      <c r="U62" s="15">
        <v>88.65</v>
      </c>
      <c r="V62" s="15">
        <v>0</v>
      </c>
      <c r="W62" s="27">
        <f>EV_Data[[#This Row],[ev_sales]]/EV_Data[[#This Row],[total_vehicle_sales]]</f>
        <v>1.013477088948787E-3</v>
      </c>
      <c r="X62" s="27">
        <f>EV_Data[[#This Row],[petrol_car_sales]]/EV_Data[[#This Row],[total_vehicle_sales]]</f>
        <v>0.59939622641509438</v>
      </c>
      <c r="Y62" s="27">
        <f>EV_Data[[#This Row],[diesel_car_sales]]/EV_Data[[#This Row],[total_vehicle_sales]]</f>
        <v>0.3995902964959569</v>
      </c>
      <c r="Z62" s="27">
        <f>EV_Data[[#This Row],[petrol_car Market Share]]+EV_Data[[#This Row],[desil_car Market Share]]</f>
        <v>0.99898652291105128</v>
      </c>
      <c r="AB62" s="15"/>
    </row>
    <row r="63" spans="1:28">
      <c r="A63" s="15" t="s">
        <v>28</v>
      </c>
      <c r="B63" s="15" t="s">
        <v>29</v>
      </c>
      <c r="C63" s="15">
        <v>2014</v>
      </c>
      <c r="D63" s="15" t="s">
        <v>26</v>
      </c>
      <c r="E63" s="15" t="s">
        <v>25</v>
      </c>
      <c r="F63" s="15">
        <v>543</v>
      </c>
      <c r="G63" s="15">
        <v>164197</v>
      </c>
      <c r="H63" s="15">
        <v>22391</v>
      </c>
      <c r="I63" s="15">
        <v>187131</v>
      </c>
      <c r="J63" s="15">
        <v>0.28999999999999998</v>
      </c>
      <c r="K63" s="15">
        <v>1521</v>
      </c>
      <c r="L63" s="15">
        <v>8.6999999999999993</v>
      </c>
      <c r="M63" s="15">
        <v>155</v>
      </c>
      <c r="N63" s="15">
        <v>1.1970000000000001</v>
      </c>
      <c r="O63" s="15">
        <v>0.19600000000000001</v>
      </c>
      <c r="P63" s="15">
        <v>44555</v>
      </c>
      <c r="Q63" s="15">
        <v>57.6</v>
      </c>
      <c r="R63" s="15">
        <v>23.2</v>
      </c>
      <c r="S63" s="15">
        <v>2323</v>
      </c>
      <c r="T63" s="15">
        <v>62.8</v>
      </c>
      <c r="U63" s="15">
        <v>187.3</v>
      </c>
      <c r="V63" s="15">
        <v>0</v>
      </c>
      <c r="W63" s="27">
        <f>EV_Data[[#This Row],[ev_sales]]/EV_Data[[#This Row],[total_vehicle_sales]]</f>
        <v>2.9017105663946647E-3</v>
      </c>
      <c r="X63" s="27">
        <f>EV_Data[[#This Row],[petrol_car_sales]]/EV_Data[[#This Row],[total_vehicle_sales]]</f>
        <v>0.87744414340755938</v>
      </c>
      <c r="Y63" s="27">
        <f>EV_Data[[#This Row],[diesel_car_sales]]/EV_Data[[#This Row],[total_vehicle_sales]]</f>
        <v>0.11965414602604592</v>
      </c>
      <c r="Z63" s="27">
        <f>EV_Data[[#This Row],[petrol_car Market Share]]+EV_Data[[#This Row],[desil_car Market Share]]</f>
        <v>0.99709828943360534</v>
      </c>
      <c r="AB63" s="15"/>
    </row>
    <row r="64" spans="1:28">
      <c r="A64" s="15" t="s">
        <v>28</v>
      </c>
      <c r="B64" s="15" t="s">
        <v>29</v>
      </c>
      <c r="C64" s="15">
        <v>2014</v>
      </c>
      <c r="D64" s="15" t="s">
        <v>27</v>
      </c>
      <c r="E64" s="15" t="s">
        <v>25</v>
      </c>
      <c r="F64" s="15">
        <v>332</v>
      </c>
      <c r="G64" s="15">
        <v>72229</v>
      </c>
      <c r="H64" s="15">
        <v>6281</v>
      </c>
      <c r="I64" s="15">
        <v>78842</v>
      </c>
      <c r="J64" s="15">
        <v>0.42</v>
      </c>
      <c r="K64" s="15">
        <v>1521</v>
      </c>
      <c r="L64" s="15">
        <v>8.6999999999999993</v>
      </c>
      <c r="M64" s="15">
        <v>155</v>
      </c>
      <c r="N64" s="15">
        <v>1.1970000000000001</v>
      </c>
      <c r="O64" s="15">
        <v>0.19600000000000001</v>
      </c>
      <c r="P64" s="15">
        <v>44555</v>
      </c>
      <c r="Q64" s="15">
        <v>57.6</v>
      </c>
      <c r="R64" s="15">
        <v>23.2</v>
      </c>
      <c r="S64" s="15">
        <v>2323</v>
      </c>
      <c r="T64" s="15">
        <v>62.8</v>
      </c>
      <c r="U64" s="15">
        <v>191.23</v>
      </c>
      <c r="V64" s="15">
        <v>0</v>
      </c>
      <c r="W64" s="27">
        <f>EV_Data[[#This Row],[ev_sales]]/EV_Data[[#This Row],[total_vehicle_sales]]</f>
        <v>4.2109535526749699E-3</v>
      </c>
      <c r="X64" s="27">
        <f>EV_Data[[#This Row],[petrol_car_sales]]/EV_Data[[#This Row],[total_vehicle_sales]]</f>
        <v>0.9161233860125314</v>
      </c>
      <c r="Y64" s="27">
        <f>EV_Data[[#This Row],[diesel_car_sales]]/EV_Data[[#This Row],[total_vehicle_sales]]</f>
        <v>7.9665660434793645E-2</v>
      </c>
      <c r="Z64" s="27">
        <f>EV_Data[[#This Row],[petrol_car Market Share]]+EV_Data[[#This Row],[desil_car Market Share]]</f>
        <v>0.99578904644732502</v>
      </c>
      <c r="AB64" s="15"/>
    </row>
    <row r="65" spans="1:28">
      <c r="A65" s="15" t="s">
        <v>28</v>
      </c>
      <c r="B65" s="15" t="s">
        <v>29</v>
      </c>
      <c r="C65" s="15">
        <v>2015</v>
      </c>
      <c r="D65" s="15" t="s">
        <v>24</v>
      </c>
      <c r="E65" s="15" t="s">
        <v>25</v>
      </c>
      <c r="F65" s="15">
        <v>76</v>
      </c>
      <c r="G65" s="15">
        <v>29553</v>
      </c>
      <c r="H65" s="15">
        <v>19702</v>
      </c>
      <c r="I65" s="15">
        <v>49331</v>
      </c>
      <c r="J65" s="15">
        <v>0.15</v>
      </c>
      <c r="K65" s="15">
        <v>2292</v>
      </c>
      <c r="L65" s="15">
        <v>10.3</v>
      </c>
      <c r="M65" s="15">
        <v>171</v>
      </c>
      <c r="N65" s="15">
        <v>1.1930000000000001</v>
      </c>
      <c r="O65" s="15">
        <v>0.20200000000000001</v>
      </c>
      <c r="P65" s="15">
        <v>43327</v>
      </c>
      <c r="Q65" s="15">
        <v>57.6</v>
      </c>
      <c r="R65" s="15">
        <v>23.2</v>
      </c>
      <c r="S65" s="15">
        <v>2801</v>
      </c>
      <c r="T65" s="15">
        <v>64.400000000000006</v>
      </c>
      <c r="U65" s="15">
        <v>85.02</v>
      </c>
      <c r="V65" s="15">
        <v>0</v>
      </c>
      <c r="W65" s="27">
        <f>EV_Data[[#This Row],[ev_sales]]/EV_Data[[#This Row],[total_vehicle_sales]]</f>
        <v>1.54061340739089E-3</v>
      </c>
      <c r="X65" s="27">
        <f>EV_Data[[#This Row],[petrol_car_sales]]/EV_Data[[#This Row],[total_vehicle_sales]]</f>
        <v>0.59907563195556546</v>
      </c>
      <c r="Y65" s="27">
        <f>EV_Data[[#This Row],[diesel_car_sales]]/EV_Data[[#This Row],[total_vehicle_sales]]</f>
        <v>0.39938375463704362</v>
      </c>
      <c r="Z65" s="27">
        <f>EV_Data[[#This Row],[petrol_car Market Share]]+EV_Data[[#This Row],[desil_car Market Share]]</f>
        <v>0.99845938659260902</v>
      </c>
      <c r="AB65" s="15"/>
    </row>
    <row r="66" spans="1:28">
      <c r="A66" s="15" t="s">
        <v>28</v>
      </c>
      <c r="B66" s="15" t="s">
        <v>29</v>
      </c>
      <c r="C66" s="15">
        <v>2015</v>
      </c>
      <c r="D66" s="15" t="s">
        <v>26</v>
      </c>
      <c r="E66" s="15" t="s">
        <v>25</v>
      </c>
      <c r="F66" s="15">
        <v>861</v>
      </c>
      <c r="G66" s="15">
        <v>171452</v>
      </c>
      <c r="H66" s="15">
        <v>23380</v>
      </c>
      <c r="I66" s="15">
        <v>195693</v>
      </c>
      <c r="J66" s="15">
        <v>0.44</v>
      </c>
      <c r="K66" s="15">
        <v>2292</v>
      </c>
      <c r="L66" s="15">
        <v>10.3</v>
      </c>
      <c r="M66" s="15">
        <v>171</v>
      </c>
      <c r="N66" s="15">
        <v>1.1930000000000001</v>
      </c>
      <c r="O66" s="15">
        <v>0.20200000000000001</v>
      </c>
      <c r="P66" s="15">
        <v>43327</v>
      </c>
      <c r="Q66" s="15">
        <v>57.6</v>
      </c>
      <c r="R66" s="15">
        <v>23.2</v>
      </c>
      <c r="S66" s="15">
        <v>2801</v>
      </c>
      <c r="T66" s="15">
        <v>64.400000000000006</v>
      </c>
      <c r="U66" s="15">
        <v>58.56</v>
      </c>
      <c r="V66" s="15">
        <v>0</v>
      </c>
      <c r="W66" s="27">
        <f>EV_Data[[#This Row],[ev_sales]]/EV_Data[[#This Row],[total_vehicle_sales]]</f>
        <v>4.3997485857950975E-3</v>
      </c>
      <c r="X66" s="27">
        <f>EV_Data[[#This Row],[petrol_car_sales]]/EV_Data[[#This Row],[total_vehicle_sales]]</f>
        <v>0.87612740363732988</v>
      </c>
      <c r="Y66" s="27">
        <f>EV_Data[[#This Row],[diesel_car_sales]]/EV_Data[[#This Row],[total_vehicle_sales]]</f>
        <v>0.119472847776875</v>
      </c>
      <c r="Z66" s="27">
        <f>EV_Data[[#This Row],[petrol_car Market Share]]+EV_Data[[#This Row],[desil_car Market Share]]</f>
        <v>0.99560025141420483</v>
      </c>
      <c r="AB66" s="15"/>
    </row>
    <row r="67" spans="1:28">
      <c r="A67" s="15" t="s">
        <v>28</v>
      </c>
      <c r="B67" s="15" t="s">
        <v>29</v>
      </c>
      <c r="C67" s="15">
        <v>2015</v>
      </c>
      <c r="D67" s="15" t="s">
        <v>27</v>
      </c>
      <c r="E67" s="15" t="s">
        <v>25</v>
      </c>
      <c r="F67" s="15">
        <v>528</v>
      </c>
      <c r="G67" s="15">
        <v>75598</v>
      </c>
      <c r="H67" s="15">
        <v>6574</v>
      </c>
      <c r="I67" s="15">
        <v>82700</v>
      </c>
      <c r="J67" s="15">
        <v>0.64</v>
      </c>
      <c r="K67" s="15">
        <v>2292</v>
      </c>
      <c r="L67" s="15">
        <v>10.3</v>
      </c>
      <c r="M67" s="15">
        <v>171</v>
      </c>
      <c r="N67" s="15">
        <v>1.1930000000000001</v>
      </c>
      <c r="O67" s="15">
        <v>0.20200000000000001</v>
      </c>
      <c r="P67" s="15">
        <v>43327</v>
      </c>
      <c r="Q67" s="15">
        <v>57.6</v>
      </c>
      <c r="R67" s="15">
        <v>23.2</v>
      </c>
      <c r="S67" s="15">
        <v>2801</v>
      </c>
      <c r="T67" s="15">
        <v>64.400000000000006</v>
      </c>
      <c r="U67" s="15">
        <v>59.04</v>
      </c>
      <c r="V67" s="15">
        <v>0</v>
      </c>
      <c r="W67" s="27">
        <f>EV_Data[[#This Row],[ev_sales]]/EV_Data[[#This Row],[total_vehicle_sales]]</f>
        <v>6.3845223700120923E-3</v>
      </c>
      <c r="X67" s="27">
        <f>EV_Data[[#This Row],[petrol_car_sales]]/EV_Data[[#This Row],[total_vehicle_sales]]</f>
        <v>0.91412333736396612</v>
      </c>
      <c r="Y67" s="27">
        <f>EV_Data[[#This Row],[diesel_car_sales]]/EV_Data[[#This Row],[total_vehicle_sales]]</f>
        <v>7.9492140266021763E-2</v>
      </c>
      <c r="Z67" s="27">
        <f>EV_Data[[#This Row],[petrol_car Market Share]]+EV_Data[[#This Row],[desil_car Market Share]]</f>
        <v>0.99361547762998792</v>
      </c>
      <c r="AB67" s="15"/>
    </row>
    <row r="68" spans="1:28">
      <c r="A68" s="15" t="s">
        <v>28</v>
      </c>
      <c r="B68" s="15" t="s">
        <v>29</v>
      </c>
      <c r="C68" s="15">
        <v>2016</v>
      </c>
      <c r="D68" s="15" t="s">
        <v>24</v>
      </c>
      <c r="E68" s="15" t="s">
        <v>25</v>
      </c>
      <c r="F68" s="15">
        <v>162</v>
      </c>
      <c r="G68" s="15">
        <v>30504</v>
      </c>
      <c r="H68" s="15">
        <v>20336</v>
      </c>
      <c r="I68" s="15">
        <v>51002</v>
      </c>
      <c r="J68" s="15">
        <v>0.32</v>
      </c>
      <c r="K68" s="15">
        <v>3438</v>
      </c>
      <c r="L68" s="15">
        <v>11.3</v>
      </c>
      <c r="M68" s="15">
        <v>190</v>
      </c>
      <c r="N68" s="15">
        <v>1.2</v>
      </c>
      <c r="O68" s="15">
        <v>0.20699999999999999</v>
      </c>
      <c r="P68" s="15">
        <v>44927</v>
      </c>
      <c r="Q68" s="15">
        <v>58.1</v>
      </c>
      <c r="R68" s="15">
        <v>23.2</v>
      </c>
      <c r="S68" s="15">
        <v>3445</v>
      </c>
      <c r="T68" s="15">
        <v>67.599999999999994</v>
      </c>
      <c r="U68" s="15">
        <v>116.34</v>
      </c>
      <c r="V68" s="15">
        <v>0</v>
      </c>
      <c r="W68" s="27">
        <f>EV_Data[[#This Row],[ev_sales]]/EV_Data[[#This Row],[total_vehicle_sales]]</f>
        <v>3.176346025646053E-3</v>
      </c>
      <c r="X68" s="27">
        <f>EV_Data[[#This Row],[petrol_car_sales]]/EV_Data[[#This Row],[total_vehicle_sales]]</f>
        <v>0.59809419238461237</v>
      </c>
      <c r="Y68" s="27">
        <f>EV_Data[[#This Row],[diesel_car_sales]]/EV_Data[[#This Row],[total_vehicle_sales]]</f>
        <v>0.3987294615897416</v>
      </c>
      <c r="Z68" s="27">
        <f>EV_Data[[#This Row],[petrol_car Market Share]]+EV_Data[[#This Row],[desil_car Market Share]]</f>
        <v>0.99682365397435402</v>
      </c>
      <c r="AB68" s="15"/>
    </row>
    <row r="69" spans="1:28">
      <c r="A69" s="15" t="s">
        <v>28</v>
      </c>
      <c r="B69" s="15" t="s">
        <v>29</v>
      </c>
      <c r="C69" s="15">
        <v>2016</v>
      </c>
      <c r="D69" s="15" t="s">
        <v>26</v>
      </c>
      <c r="E69" s="15" t="s">
        <v>25</v>
      </c>
      <c r="F69" s="15">
        <v>1848</v>
      </c>
      <c r="G69" s="15">
        <v>177091</v>
      </c>
      <c r="H69" s="15">
        <v>24149</v>
      </c>
      <c r="I69" s="15">
        <v>203088</v>
      </c>
      <c r="J69" s="15">
        <v>0.91</v>
      </c>
      <c r="K69" s="15">
        <v>3438</v>
      </c>
      <c r="L69" s="15">
        <v>11.3</v>
      </c>
      <c r="M69" s="15">
        <v>190</v>
      </c>
      <c r="N69" s="15">
        <v>1.2</v>
      </c>
      <c r="O69" s="15">
        <v>0.20699999999999999</v>
      </c>
      <c r="P69" s="15">
        <v>44927</v>
      </c>
      <c r="Q69" s="15">
        <v>58.1</v>
      </c>
      <c r="R69" s="15">
        <v>23.2</v>
      </c>
      <c r="S69" s="15">
        <v>3445</v>
      </c>
      <c r="T69" s="15">
        <v>67.599999999999994</v>
      </c>
      <c r="U69" s="15">
        <v>114.63</v>
      </c>
      <c r="V69" s="15">
        <v>0</v>
      </c>
      <c r="W69" s="27">
        <f>EV_Data[[#This Row],[ev_sales]]/EV_Data[[#This Row],[total_vehicle_sales]]</f>
        <v>9.0995036634365402E-3</v>
      </c>
      <c r="X69" s="27">
        <f>EV_Data[[#This Row],[petrol_car_sales]]/EV_Data[[#This Row],[total_vehicle_sales]]</f>
        <v>0.87199145198140704</v>
      </c>
      <c r="Y69" s="27">
        <f>EV_Data[[#This Row],[diesel_car_sales]]/EV_Data[[#This Row],[total_vehicle_sales]]</f>
        <v>0.11890904435515638</v>
      </c>
      <c r="Z69" s="27">
        <f>EV_Data[[#This Row],[petrol_car Market Share]]+EV_Data[[#This Row],[desil_car Market Share]]</f>
        <v>0.99090049633656341</v>
      </c>
      <c r="AB69" s="15"/>
    </row>
    <row r="70" spans="1:28">
      <c r="A70" s="15" t="s">
        <v>28</v>
      </c>
      <c r="B70" s="15" t="s">
        <v>29</v>
      </c>
      <c r="C70" s="15">
        <v>2016</v>
      </c>
      <c r="D70" s="15" t="s">
        <v>27</v>
      </c>
      <c r="E70" s="15" t="s">
        <v>25</v>
      </c>
      <c r="F70" s="15">
        <v>1112</v>
      </c>
      <c r="G70" s="15">
        <v>76505</v>
      </c>
      <c r="H70" s="15">
        <v>6653</v>
      </c>
      <c r="I70" s="15">
        <v>84270</v>
      </c>
      <c r="J70" s="15">
        <v>1.32</v>
      </c>
      <c r="K70" s="15">
        <v>3438</v>
      </c>
      <c r="L70" s="15">
        <v>11.3</v>
      </c>
      <c r="M70" s="15">
        <v>190</v>
      </c>
      <c r="N70" s="15">
        <v>1.2</v>
      </c>
      <c r="O70" s="15">
        <v>0.20699999999999999</v>
      </c>
      <c r="P70" s="15">
        <v>44927</v>
      </c>
      <c r="Q70" s="15">
        <v>58.1</v>
      </c>
      <c r="R70" s="15">
        <v>23.2</v>
      </c>
      <c r="S70" s="15">
        <v>3445</v>
      </c>
      <c r="T70" s="15">
        <v>67.599999999999994</v>
      </c>
      <c r="U70" s="15">
        <v>110.61</v>
      </c>
      <c r="V70" s="15">
        <v>0</v>
      </c>
      <c r="W70" s="27">
        <f>EV_Data[[#This Row],[ev_sales]]/EV_Data[[#This Row],[total_vehicle_sales]]</f>
        <v>1.3195680550611131E-2</v>
      </c>
      <c r="X70" s="27">
        <f>EV_Data[[#This Row],[petrol_car_sales]]/EV_Data[[#This Row],[total_vehicle_sales]]</f>
        <v>0.90785570191052567</v>
      </c>
      <c r="Y70" s="27">
        <f>EV_Data[[#This Row],[diesel_car_sales]]/EV_Data[[#This Row],[total_vehicle_sales]]</f>
        <v>7.8948617538863175E-2</v>
      </c>
      <c r="Z70" s="27">
        <f>EV_Data[[#This Row],[petrol_car Market Share]]+EV_Data[[#This Row],[desil_car Market Share]]</f>
        <v>0.98680431944938884</v>
      </c>
      <c r="AB70" s="15"/>
    </row>
    <row r="71" spans="1:28">
      <c r="A71" s="15" t="s">
        <v>28</v>
      </c>
      <c r="B71" s="15" t="s">
        <v>29</v>
      </c>
      <c r="C71" s="15">
        <v>2017</v>
      </c>
      <c r="D71" s="15" t="s">
        <v>24</v>
      </c>
      <c r="E71" s="15" t="s">
        <v>25</v>
      </c>
      <c r="F71" s="15">
        <v>263</v>
      </c>
      <c r="G71" s="15">
        <v>30505</v>
      </c>
      <c r="H71" s="15">
        <v>20337</v>
      </c>
      <c r="I71" s="15">
        <v>51105</v>
      </c>
      <c r="J71" s="15">
        <v>0.51</v>
      </c>
      <c r="K71" s="15">
        <v>4874</v>
      </c>
      <c r="L71" s="15">
        <v>12.7</v>
      </c>
      <c r="M71" s="15">
        <v>206</v>
      </c>
      <c r="N71" s="15">
        <v>1.2070000000000001</v>
      </c>
      <c r="O71" s="15">
        <v>0.214</v>
      </c>
      <c r="P71" s="15">
        <v>46311</v>
      </c>
      <c r="Q71" s="15">
        <v>58</v>
      </c>
      <c r="R71" s="15">
        <v>23.4</v>
      </c>
      <c r="S71" s="15">
        <v>3997</v>
      </c>
      <c r="T71" s="15">
        <v>70.400000000000006</v>
      </c>
      <c r="U71" s="15">
        <v>62.35</v>
      </c>
      <c r="V71" s="15">
        <v>0</v>
      </c>
      <c r="W71" s="27">
        <f>EV_Data[[#This Row],[ev_sales]]/EV_Data[[#This Row],[total_vehicle_sales]]</f>
        <v>5.1462674885040605E-3</v>
      </c>
      <c r="X71" s="27">
        <f>EV_Data[[#This Row],[petrol_car_sales]]/EV_Data[[#This Row],[total_vehicle_sales]]</f>
        <v>0.59690832599549948</v>
      </c>
      <c r="Y71" s="27">
        <f>EV_Data[[#This Row],[diesel_car_sales]]/EV_Data[[#This Row],[total_vehicle_sales]]</f>
        <v>0.39794540651599647</v>
      </c>
      <c r="Z71" s="27">
        <f>EV_Data[[#This Row],[petrol_car Market Share]]+EV_Data[[#This Row],[desil_car Market Share]]</f>
        <v>0.99485373251149589</v>
      </c>
      <c r="AB71" s="15"/>
    </row>
    <row r="72" spans="1:28">
      <c r="A72" s="15" t="s">
        <v>28</v>
      </c>
      <c r="B72" s="15" t="s">
        <v>29</v>
      </c>
      <c r="C72" s="15">
        <v>2017</v>
      </c>
      <c r="D72" s="15" t="s">
        <v>26</v>
      </c>
      <c r="E72" s="15" t="s">
        <v>25</v>
      </c>
      <c r="F72" s="15">
        <v>3040</v>
      </c>
      <c r="G72" s="15">
        <v>179289</v>
      </c>
      <c r="H72" s="15">
        <v>24448</v>
      </c>
      <c r="I72" s="15">
        <v>206777</v>
      </c>
      <c r="J72" s="15">
        <v>1.47</v>
      </c>
      <c r="K72" s="15">
        <v>4874</v>
      </c>
      <c r="L72" s="15">
        <v>12.7</v>
      </c>
      <c r="M72" s="15">
        <v>206</v>
      </c>
      <c r="N72" s="15">
        <v>1.2070000000000001</v>
      </c>
      <c r="O72" s="15">
        <v>0.214</v>
      </c>
      <c r="P72" s="15">
        <v>46311</v>
      </c>
      <c r="Q72" s="15">
        <v>58</v>
      </c>
      <c r="R72" s="15">
        <v>23.4</v>
      </c>
      <c r="S72" s="15">
        <v>3997</v>
      </c>
      <c r="T72" s="15">
        <v>70.400000000000006</v>
      </c>
      <c r="U72" s="15">
        <v>64.5</v>
      </c>
      <c r="V72" s="15">
        <v>0</v>
      </c>
      <c r="W72" s="27">
        <f>EV_Data[[#This Row],[ev_sales]]/EV_Data[[#This Row],[total_vehicle_sales]]</f>
        <v>1.4701828539924654E-2</v>
      </c>
      <c r="X72" s="27">
        <f>EV_Data[[#This Row],[petrol_car_sales]]/EV_Data[[#This Row],[total_vehicle_sales]]</f>
        <v>0.86706451878110236</v>
      </c>
      <c r="Y72" s="27">
        <f>EV_Data[[#This Row],[diesel_car_sales]]/EV_Data[[#This Row],[total_vehicle_sales]]</f>
        <v>0.118233652678973</v>
      </c>
      <c r="Z72" s="27">
        <f>EV_Data[[#This Row],[petrol_car Market Share]]+EV_Data[[#This Row],[desil_car Market Share]]</f>
        <v>0.98529817146007537</v>
      </c>
      <c r="AB72" s="15"/>
    </row>
    <row r="73" spans="1:28">
      <c r="A73" s="15" t="s">
        <v>28</v>
      </c>
      <c r="B73" s="15" t="s">
        <v>29</v>
      </c>
      <c r="C73" s="15">
        <v>2017</v>
      </c>
      <c r="D73" s="15" t="s">
        <v>27</v>
      </c>
      <c r="E73" s="15" t="s">
        <v>25</v>
      </c>
      <c r="F73" s="15">
        <v>1835</v>
      </c>
      <c r="G73" s="15">
        <v>77526</v>
      </c>
      <c r="H73" s="15">
        <v>6741</v>
      </c>
      <c r="I73" s="15">
        <v>86102</v>
      </c>
      <c r="J73" s="15">
        <v>2.13</v>
      </c>
      <c r="K73" s="15">
        <v>4874</v>
      </c>
      <c r="L73" s="15">
        <v>12.7</v>
      </c>
      <c r="M73" s="15">
        <v>206</v>
      </c>
      <c r="N73" s="15">
        <v>1.2070000000000001</v>
      </c>
      <c r="O73" s="15">
        <v>0.214</v>
      </c>
      <c r="P73" s="15">
        <v>46311</v>
      </c>
      <c r="Q73" s="15">
        <v>58</v>
      </c>
      <c r="R73" s="15">
        <v>23.4</v>
      </c>
      <c r="S73" s="15">
        <v>3997</v>
      </c>
      <c r="T73" s="15">
        <v>70.400000000000006</v>
      </c>
      <c r="U73" s="15">
        <v>65.02</v>
      </c>
      <c r="V73" s="15">
        <v>0</v>
      </c>
      <c r="W73" s="27">
        <f>EV_Data[[#This Row],[ev_sales]]/EV_Data[[#This Row],[total_vehicle_sales]]</f>
        <v>2.1311932359294791E-2</v>
      </c>
      <c r="X73" s="27">
        <f>EV_Data[[#This Row],[petrol_car_sales]]/EV_Data[[#This Row],[total_vehicle_sales]]</f>
        <v>0.90039720331699613</v>
      </c>
      <c r="Y73" s="27">
        <f>EV_Data[[#This Row],[diesel_car_sales]]/EV_Data[[#This Row],[total_vehicle_sales]]</f>
        <v>7.8290864323709089E-2</v>
      </c>
      <c r="Z73" s="27">
        <f>EV_Data[[#This Row],[petrol_car Market Share]]+EV_Data[[#This Row],[desil_car Market Share]]</f>
        <v>0.97868806764070526</v>
      </c>
      <c r="AB73" s="15"/>
    </row>
    <row r="74" spans="1:28">
      <c r="A74" s="15" t="s">
        <v>28</v>
      </c>
      <c r="B74" s="15" t="s">
        <v>29</v>
      </c>
      <c r="C74" s="15">
        <v>2018</v>
      </c>
      <c r="D74" s="15" t="s">
        <v>24</v>
      </c>
      <c r="E74" s="15" t="s">
        <v>25</v>
      </c>
      <c r="F74" s="15">
        <v>387</v>
      </c>
      <c r="G74" s="15">
        <v>30164</v>
      </c>
      <c r="H74" s="15">
        <v>20110</v>
      </c>
      <c r="I74" s="15">
        <v>50661</v>
      </c>
      <c r="J74" s="15">
        <v>0.76</v>
      </c>
      <c r="K74" s="15">
        <v>6365</v>
      </c>
      <c r="L74" s="15">
        <v>14.4</v>
      </c>
      <c r="M74" s="15">
        <v>263</v>
      </c>
      <c r="N74" s="15">
        <v>1.2270000000000001</v>
      </c>
      <c r="O74" s="15">
        <v>0.214</v>
      </c>
      <c r="P74" s="15">
        <v>47724</v>
      </c>
      <c r="Q74" s="15">
        <v>58.5</v>
      </c>
      <c r="R74" s="15">
        <v>23.8</v>
      </c>
      <c r="S74" s="15">
        <v>4486</v>
      </c>
      <c r="T74" s="15">
        <v>74.2</v>
      </c>
      <c r="U74" s="15">
        <v>47.15</v>
      </c>
      <c r="V74" s="15">
        <v>0</v>
      </c>
      <c r="W74" s="27">
        <f>EV_Data[[#This Row],[ev_sales]]/EV_Data[[#This Row],[total_vehicle_sales]]</f>
        <v>7.6390122579499025E-3</v>
      </c>
      <c r="X74" s="27">
        <f>EV_Data[[#This Row],[petrol_car_sales]]/EV_Data[[#This Row],[total_vehicle_sales]]</f>
        <v>0.59540869702532517</v>
      </c>
      <c r="Y74" s="27">
        <f>EV_Data[[#This Row],[diesel_car_sales]]/EV_Data[[#This Row],[total_vehicle_sales]]</f>
        <v>0.39695229071672489</v>
      </c>
      <c r="Z74" s="27">
        <f>EV_Data[[#This Row],[petrol_car Market Share]]+EV_Data[[#This Row],[desil_car Market Share]]</f>
        <v>0.99236098774205006</v>
      </c>
      <c r="AB74" s="15"/>
    </row>
    <row r="75" spans="1:28">
      <c r="A75" s="15" t="s">
        <v>28</v>
      </c>
      <c r="B75" s="15" t="s">
        <v>29</v>
      </c>
      <c r="C75" s="15">
        <v>2018</v>
      </c>
      <c r="D75" s="15" t="s">
        <v>26</v>
      </c>
      <c r="E75" s="15" t="s">
        <v>25</v>
      </c>
      <c r="F75" s="15">
        <v>4440</v>
      </c>
      <c r="G75" s="15">
        <v>175305</v>
      </c>
      <c r="H75" s="15">
        <v>23905</v>
      </c>
      <c r="I75" s="15">
        <v>203650</v>
      </c>
      <c r="J75" s="15">
        <v>2.1800000000000002</v>
      </c>
      <c r="K75" s="15">
        <v>6365</v>
      </c>
      <c r="L75" s="15">
        <v>14.4</v>
      </c>
      <c r="M75" s="15">
        <v>263</v>
      </c>
      <c r="N75" s="15">
        <v>1.2270000000000001</v>
      </c>
      <c r="O75" s="15">
        <v>0.214</v>
      </c>
      <c r="P75" s="15">
        <v>47724</v>
      </c>
      <c r="Q75" s="15">
        <v>58.5</v>
      </c>
      <c r="R75" s="15">
        <v>23.8</v>
      </c>
      <c r="S75" s="15">
        <v>4486</v>
      </c>
      <c r="T75" s="15">
        <v>74.2</v>
      </c>
      <c r="U75" s="15">
        <v>46.05</v>
      </c>
      <c r="V75" s="15">
        <v>0</v>
      </c>
      <c r="W75" s="27">
        <f>EV_Data[[#This Row],[ev_sales]]/EV_Data[[#This Row],[total_vehicle_sales]]</f>
        <v>2.1802111465750063E-2</v>
      </c>
      <c r="X75" s="27">
        <f>EV_Data[[#This Row],[petrol_car_sales]]/EV_Data[[#This Row],[total_vehicle_sales]]</f>
        <v>0.86081512398723303</v>
      </c>
      <c r="Y75" s="27">
        <f>EV_Data[[#This Row],[diesel_car_sales]]/EV_Data[[#This Row],[total_vehicle_sales]]</f>
        <v>0.11738276454701695</v>
      </c>
      <c r="Z75" s="27">
        <f>EV_Data[[#This Row],[petrol_car Market Share]]+EV_Data[[#This Row],[desil_car Market Share]]</f>
        <v>0.97819788853424994</v>
      </c>
      <c r="AB75" s="15"/>
    </row>
    <row r="76" spans="1:28">
      <c r="A76" s="15" t="s">
        <v>28</v>
      </c>
      <c r="B76" s="15" t="s">
        <v>29</v>
      </c>
      <c r="C76" s="15">
        <v>2018</v>
      </c>
      <c r="D76" s="15" t="s">
        <v>27</v>
      </c>
      <c r="E76" s="15" t="s">
        <v>25</v>
      </c>
      <c r="F76" s="15">
        <v>2675</v>
      </c>
      <c r="G76" s="15">
        <v>75406</v>
      </c>
      <c r="H76" s="15">
        <v>6557</v>
      </c>
      <c r="I76" s="15">
        <v>84638</v>
      </c>
      <c r="J76" s="15">
        <v>3.16</v>
      </c>
      <c r="K76" s="15">
        <v>6365</v>
      </c>
      <c r="L76" s="15">
        <v>14.4</v>
      </c>
      <c r="M76" s="15">
        <v>263</v>
      </c>
      <c r="N76" s="15">
        <v>1.2270000000000001</v>
      </c>
      <c r="O76" s="15">
        <v>0.214</v>
      </c>
      <c r="P76" s="15">
        <v>47724</v>
      </c>
      <c r="Q76" s="15">
        <v>58.5</v>
      </c>
      <c r="R76" s="15">
        <v>23.8</v>
      </c>
      <c r="S76" s="15">
        <v>4486</v>
      </c>
      <c r="T76" s="15">
        <v>74.2</v>
      </c>
      <c r="U76" s="15">
        <v>45.78</v>
      </c>
      <c r="V76" s="15">
        <v>0</v>
      </c>
      <c r="W76" s="27">
        <f>EV_Data[[#This Row],[ev_sales]]/EV_Data[[#This Row],[total_vehicle_sales]]</f>
        <v>3.160518915853399E-2</v>
      </c>
      <c r="X76" s="27">
        <f>EV_Data[[#This Row],[petrol_car_sales]]/EV_Data[[#This Row],[total_vehicle_sales]]</f>
        <v>0.89092369857510811</v>
      </c>
      <c r="Y76" s="27">
        <f>EV_Data[[#This Row],[diesel_car_sales]]/EV_Data[[#This Row],[total_vehicle_sales]]</f>
        <v>7.7471112266357903E-2</v>
      </c>
      <c r="Z76" s="27">
        <f>EV_Data[[#This Row],[petrol_car Market Share]]+EV_Data[[#This Row],[desil_car Market Share]]</f>
        <v>0.96839481084146606</v>
      </c>
      <c r="AB76" s="15"/>
    </row>
    <row r="77" spans="1:28">
      <c r="A77" s="15" t="s">
        <v>28</v>
      </c>
      <c r="B77" s="15" t="s">
        <v>29</v>
      </c>
      <c r="C77" s="15">
        <v>2019</v>
      </c>
      <c r="D77" s="15" t="s">
        <v>24</v>
      </c>
      <c r="E77" s="15" t="s">
        <v>25</v>
      </c>
      <c r="F77" s="15">
        <v>516</v>
      </c>
      <c r="G77" s="15">
        <v>28807</v>
      </c>
      <c r="H77" s="15">
        <v>19204</v>
      </c>
      <c r="I77" s="15">
        <v>48527</v>
      </c>
      <c r="J77" s="15">
        <v>1.06</v>
      </c>
      <c r="K77" s="15">
        <v>8257</v>
      </c>
      <c r="L77" s="15">
        <v>16.7</v>
      </c>
      <c r="M77" s="15">
        <v>308</v>
      </c>
      <c r="N77" s="15">
        <v>1.3129999999999999</v>
      </c>
      <c r="O77" s="15">
        <v>0.215</v>
      </c>
      <c r="P77" s="15">
        <v>48850</v>
      </c>
      <c r="Q77" s="15">
        <v>58.4</v>
      </c>
      <c r="R77" s="15">
        <v>22.9</v>
      </c>
      <c r="S77" s="15">
        <v>5026</v>
      </c>
      <c r="T77" s="15">
        <v>75.900000000000006</v>
      </c>
      <c r="U77" s="15">
        <v>33.33</v>
      </c>
      <c r="V77" s="15">
        <v>0</v>
      </c>
      <c r="W77" s="27">
        <f>EV_Data[[#This Row],[ev_sales]]/EV_Data[[#This Row],[total_vehicle_sales]]</f>
        <v>1.0633255713314237E-2</v>
      </c>
      <c r="X77" s="27">
        <f>EV_Data[[#This Row],[petrol_car_sales]]/EV_Data[[#This Row],[total_vehicle_sales]]</f>
        <v>0.59362828940589774</v>
      </c>
      <c r="Y77" s="27">
        <f>EV_Data[[#This Row],[diesel_car_sales]]/EV_Data[[#This Row],[total_vehicle_sales]]</f>
        <v>0.39573845488078802</v>
      </c>
      <c r="Z77" s="27">
        <f>EV_Data[[#This Row],[petrol_car Market Share]]+EV_Data[[#This Row],[desil_car Market Share]]</f>
        <v>0.98936674428668581</v>
      </c>
      <c r="AB77" s="15"/>
    </row>
    <row r="78" spans="1:28">
      <c r="A78" s="15" t="s">
        <v>28</v>
      </c>
      <c r="B78" s="15" t="s">
        <v>29</v>
      </c>
      <c r="C78" s="15">
        <v>2019</v>
      </c>
      <c r="D78" s="15" t="s">
        <v>26</v>
      </c>
      <c r="E78" s="15" t="s">
        <v>25</v>
      </c>
      <c r="F78" s="15">
        <v>5924</v>
      </c>
      <c r="G78" s="15">
        <v>166261</v>
      </c>
      <c r="H78" s="15">
        <v>22672</v>
      </c>
      <c r="I78" s="15">
        <v>194857</v>
      </c>
      <c r="J78" s="15">
        <v>3.04</v>
      </c>
      <c r="K78" s="15">
        <v>8257</v>
      </c>
      <c r="L78" s="15">
        <v>16.7</v>
      </c>
      <c r="M78" s="15">
        <v>308</v>
      </c>
      <c r="N78" s="15">
        <v>1.3129999999999999</v>
      </c>
      <c r="O78" s="15">
        <v>0.215</v>
      </c>
      <c r="P78" s="15">
        <v>48850</v>
      </c>
      <c r="Q78" s="15">
        <v>58.4</v>
      </c>
      <c r="R78" s="15">
        <v>22.9</v>
      </c>
      <c r="S78" s="15">
        <v>5026</v>
      </c>
      <c r="T78" s="15">
        <v>75.900000000000006</v>
      </c>
      <c r="U78" s="15">
        <v>33.42</v>
      </c>
      <c r="V78" s="15">
        <v>0</v>
      </c>
      <c r="W78" s="27">
        <f>EV_Data[[#This Row],[ev_sales]]/EV_Data[[#This Row],[total_vehicle_sales]]</f>
        <v>3.0401781819488136E-2</v>
      </c>
      <c r="X78" s="27">
        <f>EV_Data[[#This Row],[petrol_car_sales]]/EV_Data[[#This Row],[total_vehicle_sales]]</f>
        <v>0.85324622672010753</v>
      </c>
      <c r="Y78" s="27">
        <f>EV_Data[[#This Row],[diesel_car_sales]]/EV_Data[[#This Row],[total_vehicle_sales]]</f>
        <v>0.1163519914604043</v>
      </c>
      <c r="Z78" s="27">
        <f>EV_Data[[#This Row],[petrol_car Market Share]]+EV_Data[[#This Row],[desil_car Market Share]]</f>
        <v>0.96959821818051184</v>
      </c>
      <c r="AB78" s="15"/>
    </row>
    <row r="79" spans="1:28">
      <c r="A79" s="15" t="s">
        <v>28</v>
      </c>
      <c r="B79" s="15" t="s">
        <v>29</v>
      </c>
      <c r="C79" s="15">
        <v>2019</v>
      </c>
      <c r="D79" s="15" t="s">
        <v>27</v>
      </c>
      <c r="E79" s="15" t="s">
        <v>25</v>
      </c>
      <c r="F79" s="15">
        <v>3582</v>
      </c>
      <c r="G79" s="15">
        <v>71458</v>
      </c>
      <c r="H79" s="15">
        <v>6214</v>
      </c>
      <c r="I79" s="15">
        <v>81254</v>
      </c>
      <c r="J79" s="15">
        <v>4.41</v>
      </c>
      <c r="K79" s="15">
        <v>8257</v>
      </c>
      <c r="L79" s="15">
        <v>16.7</v>
      </c>
      <c r="M79" s="15">
        <v>308</v>
      </c>
      <c r="N79" s="15">
        <v>1.3129999999999999</v>
      </c>
      <c r="O79" s="15">
        <v>0.215</v>
      </c>
      <c r="P79" s="15">
        <v>48850</v>
      </c>
      <c r="Q79" s="15">
        <v>58.4</v>
      </c>
      <c r="R79" s="15">
        <v>22.9</v>
      </c>
      <c r="S79" s="15">
        <v>5026</v>
      </c>
      <c r="T79" s="15">
        <v>75.900000000000006</v>
      </c>
      <c r="U79" s="15">
        <v>33.909999999999997</v>
      </c>
      <c r="V79" s="15">
        <v>0</v>
      </c>
      <c r="W79" s="27">
        <f>EV_Data[[#This Row],[ev_sales]]/EV_Data[[#This Row],[total_vehicle_sales]]</f>
        <v>4.4083983557732541E-2</v>
      </c>
      <c r="X79" s="27">
        <f>EV_Data[[#This Row],[petrol_car_sales]]/EV_Data[[#This Row],[total_vehicle_sales]]</f>
        <v>0.87943978142614521</v>
      </c>
      <c r="Y79" s="27">
        <f>EV_Data[[#This Row],[diesel_car_sales]]/EV_Data[[#This Row],[total_vehicle_sales]]</f>
        <v>7.6476235016122288E-2</v>
      </c>
      <c r="Z79" s="27">
        <f>EV_Data[[#This Row],[petrol_car Market Share]]+EV_Data[[#This Row],[desil_car Market Share]]</f>
        <v>0.95591601644226754</v>
      </c>
      <c r="AB79" s="15"/>
    </row>
    <row r="80" spans="1:28">
      <c r="A80" s="15" t="s">
        <v>28</v>
      </c>
      <c r="B80" s="15" t="s">
        <v>29</v>
      </c>
      <c r="C80" s="15">
        <v>2020</v>
      </c>
      <c r="D80" s="15" t="s">
        <v>24</v>
      </c>
      <c r="E80" s="15" t="s">
        <v>25</v>
      </c>
      <c r="F80" s="15">
        <v>1419</v>
      </c>
      <c r="G80" s="15">
        <v>21523</v>
      </c>
      <c r="H80" s="15">
        <v>14349</v>
      </c>
      <c r="I80" s="15">
        <v>37291</v>
      </c>
      <c r="J80" s="15">
        <v>3.81</v>
      </c>
      <c r="K80" s="15">
        <v>10082</v>
      </c>
      <c r="L80" s="15">
        <v>18.7</v>
      </c>
      <c r="M80" s="15">
        <v>337</v>
      </c>
      <c r="N80" s="15">
        <v>1.4530000000000001</v>
      </c>
      <c r="O80" s="15">
        <v>0.23799999999999999</v>
      </c>
      <c r="P80" s="15">
        <v>51354</v>
      </c>
      <c r="Q80" s="15">
        <v>58.6</v>
      </c>
      <c r="R80" s="15">
        <v>22.2</v>
      </c>
      <c r="S80" s="15">
        <v>5141</v>
      </c>
      <c r="T80" s="15">
        <v>79.900000000000006</v>
      </c>
      <c r="U80" s="15">
        <v>175</v>
      </c>
      <c r="V80" s="15">
        <v>0</v>
      </c>
      <c r="W80" s="27">
        <f>EV_Data[[#This Row],[ev_sales]]/EV_Data[[#This Row],[total_vehicle_sales]]</f>
        <v>3.8052076908637475E-2</v>
      </c>
      <c r="X80" s="27">
        <f>EV_Data[[#This Row],[petrol_car_sales]]/EV_Data[[#This Row],[total_vehicle_sales]]</f>
        <v>0.57716339063044697</v>
      </c>
      <c r="Y80" s="27">
        <f>EV_Data[[#This Row],[diesel_car_sales]]/EV_Data[[#This Row],[total_vehicle_sales]]</f>
        <v>0.38478453246091548</v>
      </c>
      <c r="Z80" s="27">
        <f>EV_Data[[#This Row],[petrol_car Market Share]]+EV_Data[[#This Row],[desil_car Market Share]]</f>
        <v>0.96194792309136246</v>
      </c>
      <c r="AB80" s="15"/>
    </row>
    <row r="81" spans="1:28">
      <c r="A81" s="15" t="s">
        <v>28</v>
      </c>
      <c r="B81" s="15" t="s">
        <v>29</v>
      </c>
      <c r="C81" s="15">
        <v>2020</v>
      </c>
      <c r="D81" s="15" t="s">
        <v>26</v>
      </c>
      <c r="E81" s="15" t="s">
        <v>25</v>
      </c>
      <c r="F81" s="15">
        <v>16251</v>
      </c>
      <c r="G81" s="15">
        <v>117264</v>
      </c>
      <c r="H81" s="15">
        <v>15990</v>
      </c>
      <c r="I81" s="15">
        <v>149505</v>
      </c>
      <c r="J81" s="15">
        <v>10.87</v>
      </c>
      <c r="K81" s="15">
        <v>10082</v>
      </c>
      <c r="L81" s="15">
        <v>18.7</v>
      </c>
      <c r="M81" s="15">
        <v>337</v>
      </c>
      <c r="N81" s="15">
        <v>1.4530000000000001</v>
      </c>
      <c r="O81" s="15">
        <v>0.23799999999999999</v>
      </c>
      <c r="P81" s="15">
        <v>51354</v>
      </c>
      <c r="Q81" s="15">
        <v>58.6</v>
      </c>
      <c r="R81" s="15">
        <v>22.2</v>
      </c>
      <c r="S81" s="15">
        <v>5141</v>
      </c>
      <c r="T81" s="15">
        <v>79.900000000000006</v>
      </c>
      <c r="U81" s="15">
        <v>174.32</v>
      </c>
      <c r="V81" s="15">
        <v>0</v>
      </c>
      <c r="W81" s="27">
        <f>EV_Data[[#This Row],[ev_sales]]/EV_Data[[#This Row],[total_vehicle_sales]]</f>
        <v>0.10869870572890539</v>
      </c>
      <c r="X81" s="27">
        <f>EV_Data[[#This Row],[petrol_car_sales]]/EV_Data[[#This Row],[total_vehicle_sales]]</f>
        <v>0.78434834955352661</v>
      </c>
      <c r="Y81" s="27">
        <f>EV_Data[[#This Row],[diesel_car_sales]]/EV_Data[[#This Row],[total_vehicle_sales]]</f>
        <v>0.10695294471756797</v>
      </c>
      <c r="Z81" s="27">
        <f>EV_Data[[#This Row],[petrol_car Market Share]]+EV_Data[[#This Row],[desil_car Market Share]]</f>
        <v>0.89130129427109461</v>
      </c>
      <c r="AB81" s="15"/>
    </row>
    <row r="82" spans="1:28">
      <c r="A82" s="15" t="s">
        <v>28</v>
      </c>
      <c r="B82" s="15" t="s">
        <v>29</v>
      </c>
      <c r="C82" s="15">
        <v>2020</v>
      </c>
      <c r="D82" s="15" t="s">
        <v>27</v>
      </c>
      <c r="E82" s="15" t="s">
        <v>25</v>
      </c>
      <c r="F82" s="15">
        <v>9963</v>
      </c>
      <c r="G82" s="15">
        <v>48991</v>
      </c>
      <c r="H82" s="15">
        <v>4260</v>
      </c>
      <c r="I82" s="15">
        <v>63214</v>
      </c>
      <c r="J82" s="15">
        <v>15.76</v>
      </c>
      <c r="K82" s="15">
        <v>10082</v>
      </c>
      <c r="L82" s="15">
        <v>18.7</v>
      </c>
      <c r="M82" s="15">
        <v>337</v>
      </c>
      <c r="N82" s="15">
        <v>1.4530000000000001</v>
      </c>
      <c r="O82" s="15">
        <v>0.23799999999999999</v>
      </c>
      <c r="P82" s="15">
        <v>51354</v>
      </c>
      <c r="Q82" s="15">
        <v>58.6</v>
      </c>
      <c r="R82" s="15">
        <v>22.2</v>
      </c>
      <c r="S82" s="15">
        <v>5141</v>
      </c>
      <c r="T82" s="15">
        <v>79.900000000000006</v>
      </c>
      <c r="U82" s="15">
        <v>178.14</v>
      </c>
      <c r="V82" s="15">
        <v>0</v>
      </c>
      <c r="W82" s="27">
        <f>EV_Data[[#This Row],[ev_sales]]/EV_Data[[#This Row],[total_vehicle_sales]]</f>
        <v>0.15760749201126334</v>
      </c>
      <c r="X82" s="27">
        <f>EV_Data[[#This Row],[petrol_car_sales]]/EV_Data[[#This Row],[total_vehicle_sales]]</f>
        <v>0.77500237289208085</v>
      </c>
      <c r="Y82" s="27">
        <f>EV_Data[[#This Row],[diesel_car_sales]]/EV_Data[[#This Row],[total_vehicle_sales]]</f>
        <v>6.7390135096655798E-2</v>
      </c>
      <c r="Z82" s="27">
        <f>EV_Data[[#This Row],[petrol_car Market Share]]+EV_Data[[#This Row],[desil_car Market Share]]</f>
        <v>0.84239250798873666</v>
      </c>
      <c r="AB82" s="15"/>
    </row>
    <row r="83" spans="1:28">
      <c r="A83" s="15" t="s">
        <v>28</v>
      </c>
      <c r="B83" s="15" t="s">
        <v>29</v>
      </c>
      <c r="C83" s="15">
        <v>2021</v>
      </c>
      <c r="D83" s="15" t="s">
        <v>24</v>
      </c>
      <c r="E83" s="15" t="s">
        <v>25</v>
      </c>
      <c r="F83" s="15">
        <v>2442</v>
      </c>
      <c r="G83" s="15">
        <v>20095</v>
      </c>
      <c r="H83" s="15">
        <v>13397</v>
      </c>
      <c r="I83" s="15">
        <v>35934</v>
      </c>
      <c r="J83" s="15">
        <v>6.8</v>
      </c>
      <c r="K83" s="15">
        <v>13094</v>
      </c>
      <c r="L83" s="15">
        <v>20.5</v>
      </c>
      <c r="M83" s="15">
        <v>366</v>
      </c>
      <c r="N83" s="15">
        <v>1.647</v>
      </c>
      <c r="O83" s="15">
        <v>0.28599999999999998</v>
      </c>
      <c r="P83" s="15">
        <v>51589</v>
      </c>
      <c r="Q83" s="15">
        <v>59.1</v>
      </c>
      <c r="R83" s="15">
        <v>21.2</v>
      </c>
      <c r="S83" s="15">
        <v>5048</v>
      </c>
      <c r="T83" s="15">
        <v>82.6</v>
      </c>
      <c r="U83" s="15">
        <v>72.09</v>
      </c>
      <c r="V83" s="15">
        <v>0</v>
      </c>
      <c r="W83" s="27">
        <f>EV_Data[[#This Row],[ev_sales]]/EV_Data[[#This Row],[total_vehicle_sales]]</f>
        <v>6.7957922858574049E-2</v>
      </c>
      <c r="X83" s="27">
        <f>EV_Data[[#This Row],[petrol_car_sales]]/EV_Data[[#This Row],[total_vehicle_sales]]</f>
        <v>0.55921968052540771</v>
      </c>
      <c r="Y83" s="27">
        <f>EV_Data[[#This Row],[diesel_car_sales]]/EV_Data[[#This Row],[total_vehicle_sales]]</f>
        <v>0.37282239661601824</v>
      </c>
      <c r="Z83" s="27">
        <f>EV_Data[[#This Row],[petrol_car Market Share]]+EV_Data[[#This Row],[desil_car Market Share]]</f>
        <v>0.93204207714142595</v>
      </c>
      <c r="AB83" s="15"/>
    </row>
    <row r="84" spans="1:28">
      <c r="A84" s="15" t="s">
        <v>28</v>
      </c>
      <c r="B84" s="15" t="s">
        <v>29</v>
      </c>
      <c r="C84" s="15">
        <v>2021</v>
      </c>
      <c r="D84" s="15" t="s">
        <v>26</v>
      </c>
      <c r="E84" s="15" t="s">
        <v>25</v>
      </c>
      <c r="F84" s="15">
        <v>27900</v>
      </c>
      <c r="G84" s="15">
        <v>101875</v>
      </c>
      <c r="H84" s="15">
        <v>13892</v>
      </c>
      <c r="I84" s="15">
        <v>143667</v>
      </c>
      <c r="J84" s="15">
        <v>19.420000000000002</v>
      </c>
      <c r="K84" s="15">
        <v>13094</v>
      </c>
      <c r="L84" s="15">
        <v>20.5</v>
      </c>
      <c r="M84" s="15">
        <v>366</v>
      </c>
      <c r="N84" s="15">
        <v>1.647</v>
      </c>
      <c r="O84" s="15">
        <v>0.28599999999999998</v>
      </c>
      <c r="P84" s="15">
        <v>51589</v>
      </c>
      <c r="Q84" s="15">
        <v>59.1</v>
      </c>
      <c r="R84" s="15">
        <v>21.2</v>
      </c>
      <c r="S84" s="15">
        <v>5048</v>
      </c>
      <c r="T84" s="15">
        <v>82.6</v>
      </c>
      <c r="U84" s="15">
        <v>71.680000000000007</v>
      </c>
      <c r="V84" s="15">
        <v>0</v>
      </c>
      <c r="W84" s="27">
        <f>EV_Data[[#This Row],[ev_sales]]/EV_Data[[#This Row],[total_vehicle_sales]]</f>
        <v>0.1941990853849527</v>
      </c>
      <c r="X84" s="27">
        <f>EV_Data[[#This Row],[petrol_car_sales]]/EV_Data[[#This Row],[total_vehicle_sales]]</f>
        <v>0.70910508328286936</v>
      </c>
      <c r="Y84" s="27">
        <f>EV_Data[[#This Row],[diesel_car_sales]]/EV_Data[[#This Row],[total_vehicle_sales]]</f>
        <v>9.6695831332177878E-2</v>
      </c>
      <c r="Z84" s="27">
        <f>EV_Data[[#This Row],[petrol_car Market Share]]+EV_Data[[#This Row],[desil_car Market Share]]</f>
        <v>0.80580091461504721</v>
      </c>
      <c r="AB84" s="15"/>
    </row>
    <row r="85" spans="1:28">
      <c r="A85" s="15" t="s">
        <v>28</v>
      </c>
      <c r="B85" s="15" t="s">
        <v>29</v>
      </c>
      <c r="C85" s="15">
        <v>2021</v>
      </c>
      <c r="D85" s="15" t="s">
        <v>27</v>
      </c>
      <c r="E85" s="15" t="s">
        <v>25</v>
      </c>
      <c r="F85" s="15">
        <v>16545</v>
      </c>
      <c r="G85" s="15">
        <v>38835</v>
      </c>
      <c r="H85" s="15">
        <v>3377</v>
      </c>
      <c r="I85" s="15">
        <v>58757</v>
      </c>
      <c r="J85" s="15">
        <v>28.16</v>
      </c>
      <c r="K85" s="15">
        <v>13094</v>
      </c>
      <c r="L85" s="15">
        <v>20.5</v>
      </c>
      <c r="M85" s="15">
        <v>366</v>
      </c>
      <c r="N85" s="15">
        <v>1.647</v>
      </c>
      <c r="O85" s="15">
        <v>0.28599999999999998</v>
      </c>
      <c r="P85" s="15">
        <v>51589</v>
      </c>
      <c r="Q85" s="15">
        <v>59.1</v>
      </c>
      <c r="R85" s="15">
        <v>21.2</v>
      </c>
      <c r="S85" s="15">
        <v>5048</v>
      </c>
      <c r="T85" s="15">
        <v>82.6</v>
      </c>
      <c r="U85" s="15">
        <v>66.06</v>
      </c>
      <c r="V85" s="15">
        <v>0</v>
      </c>
      <c r="W85" s="27">
        <f>EV_Data[[#This Row],[ev_sales]]/EV_Data[[#This Row],[total_vehicle_sales]]</f>
        <v>0.28158347090559421</v>
      </c>
      <c r="X85" s="27">
        <f>EV_Data[[#This Row],[petrol_car_sales]]/EV_Data[[#This Row],[total_vehicle_sales]]</f>
        <v>0.66094252599690251</v>
      </c>
      <c r="Y85" s="27">
        <f>EV_Data[[#This Row],[diesel_car_sales]]/EV_Data[[#This Row],[total_vehicle_sales]]</f>
        <v>5.7474003097503279E-2</v>
      </c>
      <c r="Z85" s="27">
        <f>EV_Data[[#This Row],[petrol_car Market Share]]+EV_Data[[#This Row],[desil_car Market Share]]</f>
        <v>0.71841652909440579</v>
      </c>
      <c r="AB85" s="15"/>
    </row>
    <row r="86" spans="1:28">
      <c r="A86" s="15" t="s">
        <v>28</v>
      </c>
      <c r="B86" s="15" t="s">
        <v>29</v>
      </c>
      <c r="C86" s="15">
        <v>2022</v>
      </c>
      <c r="D86" s="15" t="s">
        <v>24</v>
      </c>
      <c r="E86" s="15" t="s">
        <v>25</v>
      </c>
      <c r="F86" s="15">
        <v>2154</v>
      </c>
      <c r="G86" s="15">
        <v>18047</v>
      </c>
      <c r="H86" s="15">
        <v>12031</v>
      </c>
      <c r="I86" s="15">
        <v>32232</v>
      </c>
      <c r="J86" s="15">
        <v>6.68</v>
      </c>
      <c r="K86" s="15">
        <v>16353</v>
      </c>
      <c r="L86" s="15">
        <v>22.4</v>
      </c>
      <c r="M86" s="15">
        <v>401</v>
      </c>
      <c r="N86" s="15">
        <v>1.7370000000000001</v>
      </c>
      <c r="O86" s="15">
        <v>0.32600000000000001</v>
      </c>
      <c r="P86" s="15">
        <v>52184</v>
      </c>
      <c r="Q86" s="15">
        <v>59.1</v>
      </c>
      <c r="R86" s="15">
        <v>21.3</v>
      </c>
      <c r="S86" s="15">
        <v>5053</v>
      </c>
      <c r="T86" s="15">
        <v>84.8</v>
      </c>
      <c r="U86" s="15">
        <v>-11.79</v>
      </c>
      <c r="V86" s="15">
        <v>0</v>
      </c>
      <c r="W86" s="27">
        <f>EV_Data[[#This Row],[ev_sales]]/EV_Data[[#This Row],[total_vehicle_sales]]</f>
        <v>6.6827997021593449E-2</v>
      </c>
      <c r="X86" s="27">
        <f>EV_Data[[#This Row],[petrol_car_sales]]/EV_Data[[#This Row],[total_vehicle_sales]]</f>
        <v>0.55990940680069501</v>
      </c>
      <c r="Y86" s="27">
        <f>EV_Data[[#This Row],[diesel_car_sales]]/EV_Data[[#This Row],[total_vehicle_sales]]</f>
        <v>0.37326259617771157</v>
      </c>
      <c r="Z86" s="27">
        <f>EV_Data[[#This Row],[petrol_car Market Share]]+EV_Data[[#This Row],[desil_car Market Share]]</f>
        <v>0.93317200297840652</v>
      </c>
      <c r="AB86" s="15"/>
    </row>
    <row r="87" spans="1:28">
      <c r="A87" s="15" t="s">
        <v>28</v>
      </c>
      <c r="B87" s="15" t="s">
        <v>29</v>
      </c>
      <c r="C87" s="15">
        <v>2022</v>
      </c>
      <c r="D87" s="15" t="s">
        <v>26</v>
      </c>
      <c r="E87" s="15" t="s">
        <v>25</v>
      </c>
      <c r="F87" s="15">
        <v>25143</v>
      </c>
      <c r="G87" s="15">
        <v>93777</v>
      </c>
      <c r="H87" s="15">
        <v>12788</v>
      </c>
      <c r="I87" s="15">
        <v>131708</v>
      </c>
      <c r="J87" s="15">
        <v>19.09</v>
      </c>
      <c r="K87" s="15">
        <v>16353</v>
      </c>
      <c r="L87" s="15">
        <v>22.4</v>
      </c>
      <c r="M87" s="15">
        <v>401</v>
      </c>
      <c r="N87" s="15">
        <v>1.7370000000000001</v>
      </c>
      <c r="O87" s="15">
        <v>0.32600000000000001</v>
      </c>
      <c r="P87" s="15">
        <v>52184</v>
      </c>
      <c r="Q87" s="15">
        <v>59.1</v>
      </c>
      <c r="R87" s="15">
        <v>21.3</v>
      </c>
      <c r="S87" s="15">
        <v>5053</v>
      </c>
      <c r="T87" s="15">
        <v>84.8</v>
      </c>
      <c r="U87" s="15">
        <v>-9.8800000000000008</v>
      </c>
      <c r="V87" s="15">
        <v>0</v>
      </c>
      <c r="W87" s="27">
        <f>EV_Data[[#This Row],[ev_sales]]/EV_Data[[#This Row],[total_vehicle_sales]]</f>
        <v>0.19089956570595559</v>
      </c>
      <c r="X87" s="27">
        <f>EV_Data[[#This Row],[petrol_car_sales]]/EV_Data[[#This Row],[total_vehicle_sales]]</f>
        <v>0.71200686366811428</v>
      </c>
      <c r="Y87" s="27">
        <f>EV_Data[[#This Row],[diesel_car_sales]]/EV_Data[[#This Row],[total_vehicle_sales]]</f>
        <v>9.709357062593009E-2</v>
      </c>
      <c r="Z87" s="27">
        <f>EV_Data[[#This Row],[petrol_car Market Share]]+EV_Data[[#This Row],[desil_car Market Share]]</f>
        <v>0.80910043429404432</v>
      </c>
      <c r="AB87" s="15"/>
    </row>
    <row r="88" spans="1:28">
      <c r="A88" s="15" t="s">
        <v>28</v>
      </c>
      <c r="B88" s="15" t="s">
        <v>29</v>
      </c>
      <c r="C88" s="15">
        <v>2022</v>
      </c>
      <c r="D88" s="15" t="s">
        <v>27</v>
      </c>
      <c r="E88" s="15" t="s">
        <v>25</v>
      </c>
      <c r="F88" s="15">
        <v>14797</v>
      </c>
      <c r="G88" s="15">
        <v>35566</v>
      </c>
      <c r="H88" s="15">
        <v>3093</v>
      </c>
      <c r="I88" s="15">
        <v>53456</v>
      </c>
      <c r="J88" s="15">
        <v>27.68</v>
      </c>
      <c r="K88" s="15">
        <v>16353</v>
      </c>
      <c r="L88" s="15">
        <v>22.4</v>
      </c>
      <c r="M88" s="15">
        <v>401</v>
      </c>
      <c r="N88" s="15">
        <v>1.7370000000000001</v>
      </c>
      <c r="O88" s="15">
        <v>0.32600000000000001</v>
      </c>
      <c r="P88" s="15">
        <v>52184</v>
      </c>
      <c r="Q88" s="15">
        <v>59.1</v>
      </c>
      <c r="R88" s="15">
        <v>21.3</v>
      </c>
      <c r="S88" s="15">
        <v>5053</v>
      </c>
      <c r="T88" s="15">
        <v>84.8</v>
      </c>
      <c r="U88" s="15">
        <v>-10.57</v>
      </c>
      <c r="V88" s="15">
        <v>0</v>
      </c>
      <c r="W88" s="27">
        <f>EV_Data[[#This Row],[ev_sales]]/EV_Data[[#This Row],[total_vehicle_sales]]</f>
        <v>0.27680709368452561</v>
      </c>
      <c r="X88" s="27">
        <f>EV_Data[[#This Row],[petrol_car_sales]]/EV_Data[[#This Row],[total_vehicle_sales]]</f>
        <v>0.66533223585752765</v>
      </c>
      <c r="Y88" s="27">
        <f>EV_Data[[#This Row],[diesel_car_sales]]/EV_Data[[#This Row],[total_vehicle_sales]]</f>
        <v>5.7860670457946725E-2</v>
      </c>
      <c r="Z88" s="27">
        <f>EV_Data[[#This Row],[petrol_car Market Share]]+EV_Data[[#This Row],[desil_car Market Share]]</f>
        <v>0.72319290631547439</v>
      </c>
      <c r="AB88" s="15"/>
    </row>
    <row r="89" spans="1:28">
      <c r="A89" s="15" t="s">
        <v>28</v>
      </c>
      <c r="B89" s="15" t="s">
        <v>29</v>
      </c>
      <c r="C89" s="15">
        <v>2023</v>
      </c>
      <c r="D89" s="15" t="s">
        <v>24</v>
      </c>
      <c r="E89" s="15" t="s">
        <v>25</v>
      </c>
      <c r="F89" s="15">
        <v>2330</v>
      </c>
      <c r="G89" s="15">
        <v>20460</v>
      </c>
      <c r="H89" s="15">
        <v>13640</v>
      </c>
      <c r="I89" s="15">
        <v>36430</v>
      </c>
      <c r="J89" s="15">
        <v>6.4</v>
      </c>
      <c r="K89" s="15">
        <v>20878</v>
      </c>
      <c r="L89" s="15">
        <v>23.5</v>
      </c>
      <c r="M89" s="15">
        <v>422</v>
      </c>
      <c r="N89" s="15">
        <v>1.7569999999999999</v>
      </c>
      <c r="O89" s="15">
        <v>0.33300000000000002</v>
      </c>
      <c r="P89" s="15">
        <v>52958</v>
      </c>
      <c r="Q89" s="15">
        <v>59.1</v>
      </c>
      <c r="R89" s="15">
        <v>20.9</v>
      </c>
      <c r="S89" s="15">
        <v>5032</v>
      </c>
      <c r="T89" s="15">
        <v>87.2</v>
      </c>
      <c r="U89" s="15">
        <v>8.17</v>
      </c>
      <c r="V89" s="15">
        <v>0</v>
      </c>
      <c r="W89" s="27">
        <f>EV_Data[[#This Row],[ev_sales]]/EV_Data[[#This Row],[total_vehicle_sales]]</f>
        <v>6.3958276146033485E-2</v>
      </c>
      <c r="X89" s="27">
        <f>EV_Data[[#This Row],[petrol_car_sales]]/EV_Data[[#This Row],[total_vehicle_sales]]</f>
        <v>0.56162503431237987</v>
      </c>
      <c r="Y89" s="27">
        <f>EV_Data[[#This Row],[diesel_car_sales]]/EV_Data[[#This Row],[total_vehicle_sales]]</f>
        <v>0.37441668954158658</v>
      </c>
      <c r="Z89" s="27">
        <f>EV_Data[[#This Row],[petrol_car Market Share]]+EV_Data[[#This Row],[desil_car Market Share]]</f>
        <v>0.93604172385396645</v>
      </c>
      <c r="AB89" s="15"/>
    </row>
    <row r="90" spans="1:28">
      <c r="A90" s="15" t="s">
        <v>28</v>
      </c>
      <c r="B90" s="15" t="s">
        <v>29</v>
      </c>
      <c r="C90" s="15">
        <v>2023</v>
      </c>
      <c r="D90" s="15" t="s">
        <v>26</v>
      </c>
      <c r="E90" s="15" t="s">
        <v>25</v>
      </c>
      <c r="F90" s="15">
        <v>26115</v>
      </c>
      <c r="G90" s="15">
        <v>102806</v>
      </c>
      <c r="H90" s="15">
        <v>14019</v>
      </c>
      <c r="I90" s="15">
        <v>142940</v>
      </c>
      <c r="J90" s="15">
        <v>18.27</v>
      </c>
      <c r="K90" s="15">
        <v>20878</v>
      </c>
      <c r="L90" s="15">
        <v>23.5</v>
      </c>
      <c r="M90" s="15">
        <v>422</v>
      </c>
      <c r="N90" s="15">
        <v>1.7569999999999999</v>
      </c>
      <c r="O90" s="15">
        <v>0.33300000000000002</v>
      </c>
      <c r="P90" s="15">
        <v>52958</v>
      </c>
      <c r="Q90" s="15">
        <v>59.1</v>
      </c>
      <c r="R90" s="15">
        <v>20.9</v>
      </c>
      <c r="S90" s="15">
        <v>5032</v>
      </c>
      <c r="T90" s="15">
        <v>87.2</v>
      </c>
      <c r="U90" s="15">
        <v>3.87</v>
      </c>
      <c r="V90" s="15">
        <v>0</v>
      </c>
      <c r="W90" s="27">
        <f>EV_Data[[#This Row],[ev_sales]]/EV_Data[[#This Row],[total_vehicle_sales]]</f>
        <v>0.18269903455995523</v>
      </c>
      <c r="X90" s="27">
        <f>EV_Data[[#This Row],[petrol_car_sales]]/EV_Data[[#This Row],[total_vehicle_sales]]</f>
        <v>0.71922484958723942</v>
      </c>
      <c r="Y90" s="27">
        <f>EV_Data[[#This Row],[diesel_car_sales]]/EV_Data[[#This Row],[total_vehicle_sales]]</f>
        <v>9.8076115852805373E-2</v>
      </c>
      <c r="Z90" s="27">
        <f>EV_Data[[#This Row],[petrol_car Market Share]]+EV_Data[[#This Row],[desil_car Market Share]]</f>
        <v>0.81730096544004482</v>
      </c>
      <c r="AB90" s="15"/>
    </row>
    <row r="91" spans="1:28">
      <c r="A91" s="15" t="s">
        <v>28</v>
      </c>
      <c r="B91" s="15" t="s">
        <v>29</v>
      </c>
      <c r="C91" s="15">
        <v>2023</v>
      </c>
      <c r="D91" s="15" t="s">
        <v>27</v>
      </c>
      <c r="E91" s="15" t="s">
        <v>25</v>
      </c>
      <c r="F91" s="15">
        <v>16147</v>
      </c>
      <c r="G91" s="15">
        <v>41220</v>
      </c>
      <c r="H91" s="15">
        <v>3584</v>
      </c>
      <c r="I91" s="15">
        <v>60951</v>
      </c>
      <c r="J91" s="15">
        <v>26.49</v>
      </c>
      <c r="K91" s="15">
        <v>20878</v>
      </c>
      <c r="L91" s="15">
        <v>23.5</v>
      </c>
      <c r="M91" s="15">
        <v>422</v>
      </c>
      <c r="N91" s="15">
        <v>1.7569999999999999</v>
      </c>
      <c r="O91" s="15">
        <v>0.33300000000000002</v>
      </c>
      <c r="P91" s="15">
        <v>52958</v>
      </c>
      <c r="Q91" s="15">
        <v>59.1</v>
      </c>
      <c r="R91" s="15">
        <v>20.9</v>
      </c>
      <c r="S91" s="15">
        <v>5032</v>
      </c>
      <c r="T91" s="15">
        <v>87.2</v>
      </c>
      <c r="U91" s="15">
        <v>9.1199999999999992</v>
      </c>
      <c r="V91" s="15">
        <v>0</v>
      </c>
      <c r="W91" s="27">
        <f>EV_Data[[#This Row],[ev_sales]]/EV_Data[[#This Row],[total_vehicle_sales]]</f>
        <v>0.26491772079211168</v>
      </c>
      <c r="X91" s="27">
        <f>EV_Data[[#This Row],[petrol_car_sales]]/EV_Data[[#This Row],[total_vehicle_sales]]</f>
        <v>0.67628094699020525</v>
      </c>
      <c r="Y91" s="27">
        <f>EV_Data[[#This Row],[diesel_car_sales]]/EV_Data[[#This Row],[total_vehicle_sales]]</f>
        <v>5.8801332217683057E-2</v>
      </c>
      <c r="Z91" s="27">
        <f>EV_Data[[#This Row],[petrol_car Market Share]]+EV_Data[[#This Row],[desil_car Market Share]]</f>
        <v>0.73508227920788827</v>
      </c>
      <c r="AB91" s="15"/>
    </row>
    <row r="92" spans="1:28">
      <c r="A92" s="15" t="s">
        <v>28</v>
      </c>
      <c r="B92" s="15" t="s">
        <v>29</v>
      </c>
      <c r="C92" s="15">
        <v>2024</v>
      </c>
      <c r="D92" s="15" t="s">
        <v>24</v>
      </c>
      <c r="E92" s="15" t="s">
        <v>25</v>
      </c>
      <c r="F92" s="15">
        <v>2990</v>
      </c>
      <c r="G92" s="15">
        <v>20158</v>
      </c>
      <c r="H92" s="15">
        <v>13439</v>
      </c>
      <c r="I92" s="15">
        <v>36587</v>
      </c>
      <c r="J92" s="15">
        <v>8.17</v>
      </c>
      <c r="K92" s="15">
        <v>26311</v>
      </c>
      <c r="L92" s="15">
        <v>25.7</v>
      </c>
      <c r="M92" s="15">
        <v>445</v>
      </c>
      <c r="N92" s="15">
        <v>1.68</v>
      </c>
      <c r="O92" s="15">
        <v>0.308</v>
      </c>
      <c r="P92" s="15">
        <v>56638</v>
      </c>
      <c r="Q92" s="15">
        <v>59.3</v>
      </c>
      <c r="R92" s="15">
        <v>20.100000000000001</v>
      </c>
      <c r="S92" s="15">
        <v>5071</v>
      </c>
      <c r="T92" s="15">
        <v>90.2</v>
      </c>
      <c r="U92" s="15">
        <v>28.33</v>
      </c>
      <c r="V92" s="15">
        <v>0</v>
      </c>
      <c r="W92" s="27">
        <f>EV_Data[[#This Row],[ev_sales]]/EV_Data[[#This Row],[total_vehicle_sales]]</f>
        <v>8.1723016371935381E-2</v>
      </c>
      <c r="X92" s="27">
        <f>EV_Data[[#This Row],[petrol_car_sales]]/EV_Data[[#This Row],[total_vehicle_sales]]</f>
        <v>0.55096072375433902</v>
      </c>
      <c r="Y92" s="27">
        <f>EV_Data[[#This Row],[diesel_car_sales]]/EV_Data[[#This Row],[total_vehicle_sales]]</f>
        <v>0.36731625987372563</v>
      </c>
      <c r="Z92" s="27">
        <f>EV_Data[[#This Row],[petrol_car Market Share]]+EV_Data[[#This Row],[desil_car Market Share]]</f>
        <v>0.91827698362806465</v>
      </c>
      <c r="AB92" s="15"/>
    </row>
    <row r="93" spans="1:28">
      <c r="A93" s="15" t="s">
        <v>28</v>
      </c>
      <c r="B93" s="15" t="s">
        <v>29</v>
      </c>
      <c r="C93" s="15">
        <v>2024</v>
      </c>
      <c r="D93" s="15" t="s">
        <v>26</v>
      </c>
      <c r="E93" s="15" t="s">
        <v>25</v>
      </c>
      <c r="F93" s="15">
        <v>34343</v>
      </c>
      <c r="G93" s="15">
        <v>99208</v>
      </c>
      <c r="H93" s="15">
        <v>13528</v>
      </c>
      <c r="I93" s="15">
        <v>147079</v>
      </c>
      <c r="J93" s="15">
        <v>23.35</v>
      </c>
      <c r="K93" s="15">
        <v>26311</v>
      </c>
      <c r="L93" s="15">
        <v>25.7</v>
      </c>
      <c r="M93" s="15">
        <v>445</v>
      </c>
      <c r="N93" s="15">
        <v>1.68</v>
      </c>
      <c r="O93" s="15">
        <v>0.308</v>
      </c>
      <c r="P93" s="15">
        <v>56638</v>
      </c>
      <c r="Q93" s="15">
        <v>59.3</v>
      </c>
      <c r="R93" s="15">
        <v>20.100000000000001</v>
      </c>
      <c r="S93" s="15">
        <v>5071</v>
      </c>
      <c r="T93" s="15">
        <v>90.2</v>
      </c>
      <c r="U93" s="15">
        <v>31.51</v>
      </c>
      <c r="V93" s="15">
        <v>0</v>
      </c>
      <c r="W93" s="27">
        <f>EV_Data[[#This Row],[ev_sales]]/EV_Data[[#This Row],[total_vehicle_sales]]</f>
        <v>0.23350036375009348</v>
      </c>
      <c r="X93" s="27">
        <f>EV_Data[[#This Row],[petrol_car_sales]]/EV_Data[[#This Row],[total_vehicle_sales]]</f>
        <v>0.67452185560141154</v>
      </c>
      <c r="Y93" s="27">
        <f>EV_Data[[#This Row],[diesel_car_sales]]/EV_Data[[#This Row],[total_vehicle_sales]]</f>
        <v>9.1977780648495031E-2</v>
      </c>
      <c r="Z93" s="27">
        <f>EV_Data[[#This Row],[petrol_car Market Share]]+EV_Data[[#This Row],[desil_car Market Share]]</f>
        <v>0.76649963624990658</v>
      </c>
      <c r="AB93" s="15"/>
    </row>
    <row r="94" spans="1:28">
      <c r="A94" s="15" t="s">
        <v>28</v>
      </c>
      <c r="B94" s="15" t="s">
        <v>29</v>
      </c>
      <c r="C94" s="15">
        <v>2024</v>
      </c>
      <c r="D94" s="15" t="s">
        <v>27</v>
      </c>
      <c r="E94" s="15" t="s">
        <v>25</v>
      </c>
      <c r="F94" s="15">
        <v>21233</v>
      </c>
      <c r="G94" s="15">
        <v>38162</v>
      </c>
      <c r="H94" s="15">
        <v>3318</v>
      </c>
      <c r="I94" s="15">
        <v>62713</v>
      </c>
      <c r="J94" s="15">
        <v>33.86</v>
      </c>
      <c r="K94" s="15">
        <v>26311</v>
      </c>
      <c r="L94" s="15">
        <v>25.7</v>
      </c>
      <c r="M94" s="15">
        <v>445</v>
      </c>
      <c r="N94" s="15">
        <v>1.68</v>
      </c>
      <c r="O94" s="15">
        <v>0.308</v>
      </c>
      <c r="P94" s="15">
        <v>56638</v>
      </c>
      <c r="Q94" s="15">
        <v>59.3</v>
      </c>
      <c r="R94" s="15">
        <v>20.100000000000001</v>
      </c>
      <c r="S94" s="15">
        <v>5071</v>
      </c>
      <c r="T94" s="15">
        <v>90.2</v>
      </c>
      <c r="U94" s="15">
        <v>31.5</v>
      </c>
      <c r="V94" s="15">
        <v>0</v>
      </c>
      <c r="W94" s="27">
        <f>EV_Data[[#This Row],[ev_sales]]/EV_Data[[#This Row],[total_vehicle_sales]]</f>
        <v>0.33857413933315261</v>
      </c>
      <c r="X94" s="27">
        <f>EV_Data[[#This Row],[petrol_car_sales]]/EV_Data[[#This Row],[total_vehicle_sales]]</f>
        <v>0.60851817007637965</v>
      </c>
      <c r="Y94" s="27">
        <f>EV_Data[[#This Row],[diesel_car_sales]]/EV_Data[[#This Row],[total_vehicle_sales]]</f>
        <v>5.2907690590467689E-2</v>
      </c>
      <c r="Z94" s="27">
        <f>EV_Data[[#This Row],[petrol_car Market Share]]+EV_Data[[#This Row],[desil_car Market Share]]</f>
        <v>0.66142586066684739</v>
      </c>
      <c r="AB94" s="15"/>
    </row>
    <row r="95" spans="1:28">
      <c r="A95" s="15" t="s">
        <v>28</v>
      </c>
      <c r="B95" s="15" t="s">
        <v>29</v>
      </c>
      <c r="C95" s="15">
        <v>2025</v>
      </c>
      <c r="D95" s="15" t="s">
        <v>24</v>
      </c>
      <c r="E95" s="15" t="s">
        <v>25</v>
      </c>
      <c r="F95" s="15">
        <v>3416</v>
      </c>
      <c r="G95" s="15">
        <v>21178</v>
      </c>
      <c r="H95" s="15">
        <v>14119</v>
      </c>
      <c r="I95" s="15">
        <v>38713</v>
      </c>
      <c r="J95" s="15">
        <v>8.82</v>
      </c>
      <c r="K95" s="15">
        <v>28762</v>
      </c>
      <c r="L95" s="15">
        <v>28.8</v>
      </c>
      <c r="M95" s="15">
        <v>481</v>
      </c>
      <c r="N95" s="15">
        <v>1.6</v>
      </c>
      <c r="O95" s="15">
        <v>0.27700000000000002</v>
      </c>
      <c r="P95" s="15">
        <v>57542</v>
      </c>
      <c r="Q95" s="15">
        <v>59.2</v>
      </c>
      <c r="R95" s="15">
        <v>19.2</v>
      </c>
      <c r="S95" s="15">
        <v>5068</v>
      </c>
      <c r="T95" s="15">
        <v>92.5</v>
      </c>
      <c r="U95" s="15">
        <v>14.25</v>
      </c>
      <c r="V95" s="15">
        <v>0</v>
      </c>
      <c r="W95" s="27">
        <f>EV_Data[[#This Row],[ev_sales]]/EV_Data[[#This Row],[total_vehicle_sales]]</f>
        <v>8.8239092811200376E-2</v>
      </c>
      <c r="X95" s="27">
        <f>EV_Data[[#This Row],[petrol_car_sales]]/EV_Data[[#This Row],[total_vehicle_sales]]</f>
        <v>0.54705137809004722</v>
      </c>
      <c r="Y95" s="27">
        <f>EV_Data[[#This Row],[diesel_car_sales]]/EV_Data[[#This Row],[total_vehicle_sales]]</f>
        <v>0.36470952909875237</v>
      </c>
      <c r="Z95" s="27">
        <f>EV_Data[[#This Row],[petrol_car Market Share]]+EV_Data[[#This Row],[desil_car Market Share]]</f>
        <v>0.91176090718879954</v>
      </c>
      <c r="AB95" s="15"/>
    </row>
    <row r="96" spans="1:28">
      <c r="A96" s="15" t="s">
        <v>28</v>
      </c>
      <c r="B96" s="15" t="s">
        <v>29</v>
      </c>
      <c r="C96" s="15">
        <v>2025</v>
      </c>
      <c r="D96" s="15" t="s">
        <v>26</v>
      </c>
      <c r="E96" s="15" t="s">
        <v>25</v>
      </c>
      <c r="F96" s="15">
        <v>40120</v>
      </c>
      <c r="G96" s="15">
        <v>104742</v>
      </c>
      <c r="H96" s="15">
        <v>14283</v>
      </c>
      <c r="I96" s="15">
        <v>159145</v>
      </c>
      <c r="J96" s="15">
        <v>25.21</v>
      </c>
      <c r="K96" s="15">
        <v>28762</v>
      </c>
      <c r="L96" s="15">
        <v>28.8</v>
      </c>
      <c r="M96" s="15">
        <v>481</v>
      </c>
      <c r="N96" s="15">
        <v>1.6</v>
      </c>
      <c r="O96" s="15">
        <v>0.27700000000000002</v>
      </c>
      <c r="P96" s="15">
        <v>57542</v>
      </c>
      <c r="Q96" s="15">
        <v>59.2</v>
      </c>
      <c r="R96" s="15">
        <v>19.2</v>
      </c>
      <c r="S96" s="15">
        <v>5068</v>
      </c>
      <c r="T96" s="15">
        <v>92.5</v>
      </c>
      <c r="U96" s="15">
        <v>16.82</v>
      </c>
      <c r="V96" s="15">
        <v>0</v>
      </c>
      <c r="W96" s="27">
        <f>EV_Data[[#This Row],[ev_sales]]/EV_Data[[#This Row],[total_vehicle_sales]]</f>
        <v>0.25209714411385842</v>
      </c>
      <c r="X96" s="27">
        <f>EV_Data[[#This Row],[petrol_car_sales]]/EV_Data[[#This Row],[total_vehicle_sales]]</f>
        <v>0.65815451317980456</v>
      </c>
      <c r="Y96" s="27">
        <f>EV_Data[[#This Row],[diesel_car_sales]]/EV_Data[[#This Row],[total_vehicle_sales]]</f>
        <v>8.9748342706336984E-2</v>
      </c>
      <c r="Z96" s="27">
        <f>EV_Data[[#This Row],[petrol_car Market Share]]+EV_Data[[#This Row],[desil_car Market Share]]</f>
        <v>0.74790285588614158</v>
      </c>
      <c r="AB96" s="15"/>
    </row>
    <row r="97" spans="1:28">
      <c r="A97" s="15" t="s">
        <v>28</v>
      </c>
      <c r="B97" s="15" t="s">
        <v>29</v>
      </c>
      <c r="C97" s="15">
        <v>2025</v>
      </c>
      <c r="D97" s="15" t="s">
        <v>27</v>
      </c>
      <c r="E97" s="15" t="s">
        <v>25</v>
      </c>
      <c r="F97" s="15">
        <v>23485</v>
      </c>
      <c r="G97" s="15">
        <v>37500</v>
      </c>
      <c r="H97" s="15">
        <v>3261</v>
      </c>
      <c r="I97" s="15">
        <v>64246</v>
      </c>
      <c r="J97" s="15">
        <v>36.549999999999997</v>
      </c>
      <c r="K97" s="15">
        <v>28762</v>
      </c>
      <c r="L97" s="15">
        <v>28.8</v>
      </c>
      <c r="M97" s="15">
        <v>481</v>
      </c>
      <c r="N97" s="15">
        <v>1.6</v>
      </c>
      <c r="O97" s="15">
        <v>0.27700000000000002</v>
      </c>
      <c r="P97" s="15">
        <v>57542</v>
      </c>
      <c r="Q97" s="15">
        <v>59.2</v>
      </c>
      <c r="R97" s="15">
        <v>19.2</v>
      </c>
      <c r="S97" s="15">
        <v>5068</v>
      </c>
      <c r="T97" s="15">
        <v>92.5</v>
      </c>
      <c r="U97" s="15">
        <v>10.61</v>
      </c>
      <c r="V97" s="15">
        <v>0</v>
      </c>
      <c r="W97" s="27">
        <f>EV_Data[[#This Row],[ev_sales]]/EV_Data[[#This Row],[total_vehicle_sales]]</f>
        <v>0.36554804968402704</v>
      </c>
      <c r="X97" s="27">
        <f>EV_Data[[#This Row],[petrol_car_sales]]/EV_Data[[#This Row],[total_vehicle_sales]]</f>
        <v>0.58369392647013041</v>
      </c>
      <c r="Y97" s="27">
        <f>EV_Data[[#This Row],[diesel_car_sales]]/EV_Data[[#This Row],[total_vehicle_sales]]</f>
        <v>5.0758023845842541E-2</v>
      </c>
      <c r="Z97" s="27">
        <f>EV_Data[[#This Row],[petrol_car Market Share]]+EV_Data[[#This Row],[desil_car Market Share]]</f>
        <v>0.6344519503159729</v>
      </c>
      <c r="AB97" s="15"/>
    </row>
    <row r="98" spans="1:28">
      <c r="A98" s="15" t="s">
        <v>30</v>
      </c>
      <c r="B98" s="15" t="s">
        <v>29</v>
      </c>
      <c r="C98" s="15">
        <v>2010</v>
      </c>
      <c r="D98" s="15" t="s">
        <v>24</v>
      </c>
      <c r="E98" s="15" t="s">
        <v>25</v>
      </c>
      <c r="F98" s="15">
        <v>6</v>
      </c>
      <c r="G98" s="15">
        <v>50107</v>
      </c>
      <c r="H98" s="15">
        <v>33405</v>
      </c>
      <c r="I98" s="15">
        <v>83518</v>
      </c>
      <c r="J98" s="15">
        <v>0.01</v>
      </c>
      <c r="K98" s="15">
        <v>101</v>
      </c>
      <c r="L98" s="15">
        <v>2</v>
      </c>
      <c r="M98" s="15">
        <v>125</v>
      </c>
      <c r="N98" s="15">
        <v>1.53</v>
      </c>
      <c r="O98" s="31">
        <v>0.216</v>
      </c>
      <c r="P98" s="15">
        <v>45291</v>
      </c>
      <c r="Q98" s="15">
        <v>97.5</v>
      </c>
      <c r="R98" s="15">
        <v>26.4</v>
      </c>
      <c r="S98" s="15">
        <v>0</v>
      </c>
      <c r="T98" s="15">
        <v>55.1</v>
      </c>
      <c r="U98" s="15">
        <v>0</v>
      </c>
      <c r="V98" s="15">
        <v>0</v>
      </c>
      <c r="W98" s="27">
        <f>EV_Data[[#This Row],[ev_sales]]/EV_Data[[#This Row],[total_vehicle_sales]]</f>
        <v>7.1840800785459417E-5</v>
      </c>
      <c r="X98" s="27">
        <f>EV_Data[[#This Row],[petrol_car_sales]]/EV_Data[[#This Row],[total_vehicle_sales]]</f>
        <v>0.59995450082616919</v>
      </c>
      <c r="Y98" s="27">
        <f>EV_Data[[#This Row],[diesel_car_sales]]/EV_Data[[#This Row],[total_vehicle_sales]]</f>
        <v>0.39997365837304533</v>
      </c>
      <c r="Z98" s="27">
        <f>EV_Data[[#This Row],[petrol_car Market Share]]+EV_Data[[#This Row],[desil_car Market Share]]</f>
        <v>0.99992815919921452</v>
      </c>
      <c r="AB98" s="15"/>
    </row>
    <row r="99" spans="1:28">
      <c r="A99" s="15" t="s">
        <v>30</v>
      </c>
      <c r="B99" s="15" t="s">
        <v>29</v>
      </c>
      <c r="C99" s="15">
        <v>2010</v>
      </c>
      <c r="D99" s="15" t="s">
        <v>26</v>
      </c>
      <c r="E99" s="15" t="s">
        <v>25</v>
      </c>
      <c r="F99" s="15">
        <v>66</v>
      </c>
      <c r="G99" s="15">
        <v>292245</v>
      </c>
      <c r="H99" s="15">
        <v>39852</v>
      </c>
      <c r="I99" s="15">
        <v>332163</v>
      </c>
      <c r="J99" s="15">
        <v>0.02</v>
      </c>
      <c r="K99" s="15">
        <v>101</v>
      </c>
      <c r="L99" s="15">
        <v>2</v>
      </c>
      <c r="M99" s="15">
        <v>125</v>
      </c>
      <c r="N99" s="15">
        <v>1.53</v>
      </c>
      <c r="O99" s="31">
        <v>0.216</v>
      </c>
      <c r="P99" s="15">
        <v>45291</v>
      </c>
      <c r="Q99" s="15">
        <v>97.5</v>
      </c>
      <c r="R99" s="15">
        <v>26.4</v>
      </c>
      <c r="S99" s="15">
        <v>0</v>
      </c>
      <c r="T99" s="15">
        <v>55.1</v>
      </c>
      <c r="U99" s="15">
        <v>0</v>
      </c>
      <c r="V99" s="15">
        <v>0</v>
      </c>
      <c r="W99" s="27">
        <f>EV_Data[[#This Row],[ev_sales]]/EV_Data[[#This Row],[total_vehicle_sales]]</f>
        <v>1.98697627369695E-4</v>
      </c>
      <c r="X99" s="27">
        <f>EV_Data[[#This Row],[petrol_car_sales]]/EV_Data[[#This Row],[total_vehicle_sales]]</f>
        <v>0.87982406228267451</v>
      </c>
      <c r="Y99" s="27">
        <f>EV_Data[[#This Row],[diesel_car_sales]]/EV_Data[[#This Row],[total_vehicle_sales]]</f>
        <v>0.11997724008995583</v>
      </c>
      <c r="Z99" s="27">
        <f>EV_Data[[#This Row],[petrol_car Market Share]]+EV_Data[[#This Row],[desil_car Market Share]]</f>
        <v>0.99980130237263032</v>
      </c>
      <c r="AB99" s="15"/>
    </row>
    <row r="100" spans="1:28">
      <c r="A100" s="15" t="s">
        <v>30</v>
      </c>
      <c r="B100" s="15" t="s">
        <v>29</v>
      </c>
      <c r="C100" s="15">
        <v>2010</v>
      </c>
      <c r="D100" s="15" t="s">
        <v>27</v>
      </c>
      <c r="E100" s="15" t="s">
        <v>25</v>
      </c>
      <c r="F100" s="15">
        <v>40</v>
      </c>
      <c r="G100" s="15">
        <v>125953</v>
      </c>
      <c r="H100" s="15">
        <v>10952</v>
      </c>
      <c r="I100" s="15">
        <v>136945</v>
      </c>
      <c r="J100" s="15">
        <v>0.03</v>
      </c>
      <c r="K100" s="15">
        <v>101</v>
      </c>
      <c r="L100" s="15">
        <v>2</v>
      </c>
      <c r="M100" s="15">
        <v>125</v>
      </c>
      <c r="N100" s="15">
        <v>1.53</v>
      </c>
      <c r="O100" s="31">
        <v>0.216</v>
      </c>
      <c r="P100" s="15">
        <v>45291</v>
      </c>
      <c r="Q100" s="15">
        <v>97.5</v>
      </c>
      <c r="R100" s="15">
        <v>26.4</v>
      </c>
      <c r="S100" s="15">
        <v>0</v>
      </c>
      <c r="T100" s="15">
        <v>55.1</v>
      </c>
      <c r="U100" s="15">
        <v>0</v>
      </c>
      <c r="V100" s="15">
        <v>0</v>
      </c>
      <c r="W100" s="27">
        <f>EV_Data[[#This Row],[ev_sales]]/EV_Data[[#This Row],[total_vehicle_sales]]</f>
        <v>2.9208806455146229E-4</v>
      </c>
      <c r="X100" s="27">
        <f>EV_Data[[#This Row],[petrol_car_sales]]/EV_Data[[#This Row],[total_vehicle_sales]]</f>
        <v>0.91973419986125815</v>
      </c>
      <c r="Y100" s="27">
        <f>EV_Data[[#This Row],[diesel_car_sales]]/EV_Data[[#This Row],[total_vehicle_sales]]</f>
        <v>7.9973712074190365E-2</v>
      </c>
      <c r="Z100" s="27">
        <f>EV_Data[[#This Row],[petrol_car Market Share]]+EV_Data[[#This Row],[desil_car Market Share]]</f>
        <v>0.9997079119354485</v>
      </c>
      <c r="AB100" s="15"/>
    </row>
    <row r="101" spans="1:28">
      <c r="A101" s="15" t="s">
        <v>30</v>
      </c>
      <c r="B101" s="15" t="s">
        <v>29</v>
      </c>
      <c r="C101" s="15">
        <v>2011</v>
      </c>
      <c r="D101" s="15" t="s">
        <v>24</v>
      </c>
      <c r="E101" s="15" t="s">
        <v>25</v>
      </c>
      <c r="F101" s="15">
        <v>11</v>
      </c>
      <c r="G101" s="15">
        <v>47677</v>
      </c>
      <c r="H101" s="15">
        <v>31785</v>
      </c>
      <c r="I101" s="15">
        <v>79473</v>
      </c>
      <c r="J101" s="15">
        <v>0.01</v>
      </c>
      <c r="K101" s="15">
        <v>221</v>
      </c>
      <c r="L101" s="15">
        <v>2.7</v>
      </c>
      <c r="M101" s="15">
        <v>135</v>
      </c>
      <c r="N101" s="15">
        <v>1.4930000000000001</v>
      </c>
      <c r="O101" s="15">
        <v>0.223</v>
      </c>
      <c r="P101" s="15">
        <v>43513</v>
      </c>
      <c r="Q101" s="15">
        <v>97.7</v>
      </c>
      <c r="R101" s="15">
        <v>25.9</v>
      </c>
      <c r="S101" s="15">
        <v>705</v>
      </c>
      <c r="T101" s="15">
        <v>56</v>
      </c>
      <c r="U101" s="15">
        <v>83.33</v>
      </c>
      <c r="V101" s="15">
        <v>0</v>
      </c>
      <c r="W101" s="27">
        <f>EV_Data[[#This Row],[ev_sales]]/EV_Data[[#This Row],[total_vehicle_sales]]</f>
        <v>1.3841178765115197E-4</v>
      </c>
      <c r="X101" s="27">
        <f>EV_Data[[#This Row],[petrol_car_sales]]/EV_Data[[#This Row],[total_vehicle_sales]]</f>
        <v>0.59991443634945196</v>
      </c>
      <c r="Y101" s="27">
        <f>EV_Data[[#This Row],[diesel_car_sales]]/EV_Data[[#This Row],[total_vehicle_sales]]</f>
        <v>0.39994715186289681</v>
      </c>
      <c r="Z101" s="27">
        <f>EV_Data[[#This Row],[petrol_car Market Share]]+EV_Data[[#This Row],[desil_car Market Share]]</f>
        <v>0.99986158821234872</v>
      </c>
      <c r="AB101" s="15"/>
    </row>
    <row r="102" spans="1:28">
      <c r="A102" s="15" t="s">
        <v>30</v>
      </c>
      <c r="B102" s="15" t="s">
        <v>29</v>
      </c>
      <c r="C102" s="15">
        <v>2011</v>
      </c>
      <c r="D102" s="15" t="s">
        <v>26</v>
      </c>
      <c r="E102" s="15" t="s">
        <v>25</v>
      </c>
      <c r="F102" s="15">
        <v>126</v>
      </c>
      <c r="G102" s="15">
        <v>276670</v>
      </c>
      <c r="H102" s="15">
        <v>37728</v>
      </c>
      <c r="I102" s="15">
        <v>314524</v>
      </c>
      <c r="J102" s="15">
        <v>0.04</v>
      </c>
      <c r="K102" s="15">
        <v>221</v>
      </c>
      <c r="L102" s="15">
        <v>2.7</v>
      </c>
      <c r="M102" s="15">
        <v>135</v>
      </c>
      <c r="N102" s="15">
        <v>1.4930000000000001</v>
      </c>
      <c r="O102" s="15">
        <v>0.223</v>
      </c>
      <c r="P102" s="15">
        <v>43513</v>
      </c>
      <c r="Q102" s="15">
        <v>97.7</v>
      </c>
      <c r="R102" s="15">
        <v>25.9</v>
      </c>
      <c r="S102" s="15">
        <v>705</v>
      </c>
      <c r="T102" s="15">
        <v>56</v>
      </c>
      <c r="U102" s="15">
        <v>90.91</v>
      </c>
      <c r="V102" s="15">
        <v>0</v>
      </c>
      <c r="W102" s="27">
        <f>EV_Data[[#This Row],[ev_sales]]/EV_Data[[#This Row],[total_vehicle_sales]]</f>
        <v>4.0060535920947207E-4</v>
      </c>
      <c r="X102" s="27">
        <f>EV_Data[[#This Row],[petrol_car_sales]]/EV_Data[[#This Row],[total_vehicle_sales]]</f>
        <v>0.87964670422606861</v>
      </c>
      <c r="Y102" s="27">
        <f>EV_Data[[#This Row],[diesel_car_sales]]/EV_Data[[#This Row],[total_vehicle_sales]]</f>
        <v>0.11995269041472192</v>
      </c>
      <c r="Z102" s="27">
        <f>EV_Data[[#This Row],[petrol_car Market Share]]+EV_Data[[#This Row],[desil_car Market Share]]</f>
        <v>0.99959939464079051</v>
      </c>
      <c r="AB102" s="15"/>
    </row>
    <row r="103" spans="1:28">
      <c r="A103" s="15" t="s">
        <v>30</v>
      </c>
      <c r="B103" s="15" t="s">
        <v>29</v>
      </c>
      <c r="C103" s="15">
        <v>2011</v>
      </c>
      <c r="D103" s="15" t="s">
        <v>27</v>
      </c>
      <c r="E103" s="15" t="s">
        <v>25</v>
      </c>
      <c r="F103" s="15">
        <v>75</v>
      </c>
      <c r="G103" s="15">
        <v>118827</v>
      </c>
      <c r="H103" s="15">
        <v>10333</v>
      </c>
      <c r="I103" s="15">
        <v>129235</v>
      </c>
      <c r="J103" s="15">
        <v>0.06</v>
      </c>
      <c r="K103" s="15">
        <v>221</v>
      </c>
      <c r="L103" s="15">
        <v>2.7</v>
      </c>
      <c r="M103" s="15">
        <v>135</v>
      </c>
      <c r="N103" s="15">
        <v>1.4930000000000001</v>
      </c>
      <c r="O103" s="15">
        <v>0.223</v>
      </c>
      <c r="P103" s="15">
        <v>43513</v>
      </c>
      <c r="Q103" s="15">
        <v>97.7</v>
      </c>
      <c r="R103" s="15">
        <v>25.9</v>
      </c>
      <c r="S103" s="15">
        <v>705</v>
      </c>
      <c r="T103" s="15">
        <v>56</v>
      </c>
      <c r="U103" s="15">
        <v>87.5</v>
      </c>
      <c r="V103" s="15">
        <v>0</v>
      </c>
      <c r="W103" s="27">
        <f>EV_Data[[#This Row],[ev_sales]]/EV_Data[[#This Row],[total_vehicle_sales]]</f>
        <v>5.8033814369172433E-4</v>
      </c>
      <c r="X103" s="27">
        <f>EV_Data[[#This Row],[petrol_car_sales]]/EV_Data[[#This Row],[total_vehicle_sales]]</f>
        <v>0.91946454133942046</v>
      </c>
      <c r="Y103" s="27">
        <f>EV_Data[[#This Row],[diesel_car_sales]]/EV_Data[[#This Row],[total_vehicle_sales]]</f>
        <v>7.9955120516887843E-2</v>
      </c>
      <c r="Z103" s="27">
        <f>EV_Data[[#This Row],[petrol_car Market Share]]+EV_Data[[#This Row],[desil_car Market Share]]</f>
        <v>0.99941966185630826</v>
      </c>
      <c r="AB103" s="15"/>
    </row>
    <row r="104" spans="1:28">
      <c r="A104" s="15" t="s">
        <v>30</v>
      </c>
      <c r="B104" s="15" t="s">
        <v>29</v>
      </c>
      <c r="C104" s="15">
        <v>2012</v>
      </c>
      <c r="D104" s="15" t="s">
        <v>24</v>
      </c>
      <c r="E104" s="15" t="s">
        <v>25</v>
      </c>
      <c r="F104" s="15">
        <v>18</v>
      </c>
      <c r="G104" s="15">
        <v>44566</v>
      </c>
      <c r="H104" s="15">
        <v>29711</v>
      </c>
      <c r="I104" s="15">
        <v>74295</v>
      </c>
      <c r="J104" s="15">
        <v>0.02</v>
      </c>
      <c r="K104" s="15">
        <v>380</v>
      </c>
      <c r="L104" s="15">
        <v>3.4</v>
      </c>
      <c r="M104" s="15">
        <v>146</v>
      </c>
      <c r="N104" s="15">
        <v>1.4770000000000001</v>
      </c>
      <c r="O104" s="15">
        <v>0.22800000000000001</v>
      </c>
      <c r="P104" s="15">
        <v>42820</v>
      </c>
      <c r="Q104" s="15">
        <v>98.2</v>
      </c>
      <c r="R104" s="15">
        <v>25.5</v>
      </c>
      <c r="S104" s="15">
        <v>1388</v>
      </c>
      <c r="T104" s="15">
        <v>58</v>
      </c>
      <c r="U104" s="15">
        <v>73.209999999999994</v>
      </c>
      <c r="V104" s="15">
        <v>0</v>
      </c>
      <c r="W104" s="27">
        <f>EV_Data[[#This Row],[ev_sales]]/EV_Data[[#This Row],[total_vehicle_sales]]</f>
        <v>2.4227740763173834E-4</v>
      </c>
      <c r="X104" s="27">
        <f>EV_Data[[#This Row],[petrol_car_sales]]/EV_Data[[#This Row],[total_vehicle_sales]]</f>
        <v>0.59985194158422506</v>
      </c>
      <c r="Y104" s="27">
        <f>EV_Data[[#This Row],[diesel_car_sales]]/EV_Data[[#This Row],[total_vehicle_sales]]</f>
        <v>0.39990578100814322</v>
      </c>
      <c r="Z104" s="27">
        <f>EV_Data[[#This Row],[petrol_car Market Share]]+EV_Data[[#This Row],[desil_car Market Share]]</f>
        <v>0.99975772259236828</v>
      </c>
      <c r="AB104" s="15"/>
    </row>
    <row r="105" spans="1:28">
      <c r="A105" s="15" t="s">
        <v>30</v>
      </c>
      <c r="B105" s="15" t="s">
        <v>29</v>
      </c>
      <c r="C105" s="15">
        <v>2012</v>
      </c>
      <c r="D105" s="15" t="s">
        <v>26</v>
      </c>
      <c r="E105" s="15" t="s">
        <v>25</v>
      </c>
      <c r="F105" s="15">
        <v>210</v>
      </c>
      <c r="G105" s="15">
        <v>263740</v>
      </c>
      <c r="H105" s="15">
        <v>35965</v>
      </c>
      <c r="I105" s="15">
        <v>299915</v>
      </c>
      <c r="J105" s="15">
        <v>7.0000000000000007E-2</v>
      </c>
      <c r="K105" s="15">
        <v>380</v>
      </c>
      <c r="L105" s="15">
        <v>3.4</v>
      </c>
      <c r="M105" s="15">
        <v>146</v>
      </c>
      <c r="N105" s="15">
        <v>1.4770000000000001</v>
      </c>
      <c r="O105" s="15">
        <v>0.22800000000000001</v>
      </c>
      <c r="P105" s="15">
        <v>42820</v>
      </c>
      <c r="Q105" s="15">
        <v>98.2</v>
      </c>
      <c r="R105" s="15">
        <v>25.5</v>
      </c>
      <c r="S105" s="15">
        <v>1388</v>
      </c>
      <c r="T105" s="15">
        <v>58</v>
      </c>
      <c r="U105" s="15">
        <v>66.67</v>
      </c>
      <c r="V105" s="15">
        <v>0</v>
      </c>
      <c r="W105" s="27">
        <f>EV_Data[[#This Row],[ev_sales]]/EV_Data[[#This Row],[total_vehicle_sales]]</f>
        <v>7.0019838954370401E-4</v>
      </c>
      <c r="X105" s="27">
        <f>EV_Data[[#This Row],[petrol_car_sales]]/EV_Data[[#This Row],[total_vehicle_sales]]</f>
        <v>0.87938249170598337</v>
      </c>
      <c r="Y105" s="27">
        <f>EV_Data[[#This Row],[diesel_car_sales]]/EV_Data[[#This Row],[total_vehicle_sales]]</f>
        <v>0.11991730990447294</v>
      </c>
      <c r="Z105" s="27">
        <f>EV_Data[[#This Row],[petrol_car Market Share]]+EV_Data[[#This Row],[desil_car Market Share]]</f>
        <v>0.99929980161045628</v>
      </c>
      <c r="AB105" s="15"/>
    </row>
    <row r="106" spans="1:28">
      <c r="A106" s="15" t="s">
        <v>30</v>
      </c>
      <c r="B106" s="15" t="s">
        <v>29</v>
      </c>
      <c r="C106" s="15">
        <v>2012</v>
      </c>
      <c r="D106" s="15" t="s">
        <v>27</v>
      </c>
      <c r="E106" s="15" t="s">
        <v>25</v>
      </c>
      <c r="F106" s="15">
        <v>128</v>
      </c>
      <c r="G106" s="15">
        <v>116159</v>
      </c>
      <c r="H106" s="15">
        <v>10101</v>
      </c>
      <c r="I106" s="15">
        <v>126388</v>
      </c>
      <c r="J106" s="15">
        <v>0.1</v>
      </c>
      <c r="K106" s="15">
        <v>380</v>
      </c>
      <c r="L106" s="15">
        <v>3.4</v>
      </c>
      <c r="M106" s="15">
        <v>146</v>
      </c>
      <c r="N106" s="15">
        <v>1.4770000000000001</v>
      </c>
      <c r="O106" s="15">
        <v>0.22800000000000001</v>
      </c>
      <c r="P106" s="15">
        <v>42820</v>
      </c>
      <c r="Q106" s="15">
        <v>98.2</v>
      </c>
      <c r="R106" s="15">
        <v>25.5</v>
      </c>
      <c r="S106" s="15">
        <v>1388</v>
      </c>
      <c r="T106" s="15">
        <v>58</v>
      </c>
      <c r="U106" s="15">
        <v>78.89</v>
      </c>
      <c r="V106" s="15">
        <v>0</v>
      </c>
      <c r="W106" s="27">
        <f>EV_Data[[#This Row],[ev_sales]]/EV_Data[[#This Row],[total_vehicle_sales]]</f>
        <v>1.0127543754153876E-3</v>
      </c>
      <c r="X106" s="27">
        <f>EV_Data[[#This Row],[petrol_car_sales]]/EV_Data[[#This Row],[total_vehicle_sales]]</f>
        <v>0.91906668354590626</v>
      </c>
      <c r="Y106" s="27">
        <f>EV_Data[[#This Row],[diesel_car_sales]]/EV_Data[[#This Row],[total_vehicle_sales]]</f>
        <v>7.9920562078678356E-2</v>
      </c>
      <c r="Z106" s="27">
        <f>EV_Data[[#This Row],[petrol_car Market Share]]+EV_Data[[#This Row],[desil_car Market Share]]</f>
        <v>0.99898724562458463</v>
      </c>
      <c r="AB106" s="15"/>
    </row>
    <row r="107" spans="1:28">
      <c r="A107" s="15" t="s">
        <v>30</v>
      </c>
      <c r="B107" s="15" t="s">
        <v>29</v>
      </c>
      <c r="C107" s="15">
        <v>2013</v>
      </c>
      <c r="D107" s="15" t="s">
        <v>24</v>
      </c>
      <c r="E107" s="15" t="s">
        <v>25</v>
      </c>
      <c r="F107" s="15">
        <v>26</v>
      </c>
      <c r="G107" s="15">
        <v>44672</v>
      </c>
      <c r="H107" s="15">
        <v>29782</v>
      </c>
      <c r="I107" s="15">
        <v>74480</v>
      </c>
      <c r="J107" s="15">
        <v>0.03</v>
      </c>
      <c r="K107" s="15">
        <v>512</v>
      </c>
      <c r="L107" s="15">
        <v>4.3</v>
      </c>
      <c r="M107" s="15">
        <v>142</v>
      </c>
      <c r="N107" s="15">
        <v>1.44</v>
      </c>
      <c r="O107" s="15">
        <v>0.23200000000000001</v>
      </c>
      <c r="P107" s="15">
        <v>42187</v>
      </c>
      <c r="Q107" s="15">
        <v>97.8</v>
      </c>
      <c r="R107" s="15">
        <v>25.2</v>
      </c>
      <c r="S107" s="15">
        <v>2108</v>
      </c>
      <c r="T107" s="15">
        <v>60.6</v>
      </c>
      <c r="U107" s="15">
        <v>63.03</v>
      </c>
      <c r="V107" s="15">
        <v>0</v>
      </c>
      <c r="W107" s="27">
        <f>EV_Data[[#This Row],[ev_sales]]/EV_Data[[#This Row],[total_vehicle_sales]]</f>
        <v>3.4908700322234154E-4</v>
      </c>
      <c r="X107" s="27">
        <f>EV_Data[[#This Row],[petrol_car_sales]]/EV_Data[[#This Row],[total_vehicle_sales]]</f>
        <v>0.59978517722878621</v>
      </c>
      <c r="Y107" s="27">
        <f>EV_Data[[#This Row],[diesel_car_sales]]/EV_Data[[#This Row],[total_vehicle_sales]]</f>
        <v>0.39986573576799139</v>
      </c>
      <c r="Z107" s="27">
        <f>EV_Data[[#This Row],[petrol_car Market Share]]+EV_Data[[#This Row],[desil_car Market Share]]</f>
        <v>0.99965091299677766</v>
      </c>
      <c r="AB107" s="15"/>
    </row>
    <row r="108" spans="1:28">
      <c r="A108" s="15" t="s">
        <v>30</v>
      </c>
      <c r="B108" s="15" t="s">
        <v>29</v>
      </c>
      <c r="C108" s="15">
        <v>2013</v>
      </c>
      <c r="D108" s="15" t="s">
        <v>26</v>
      </c>
      <c r="E108" s="15" t="s">
        <v>25</v>
      </c>
      <c r="F108" s="15">
        <v>301</v>
      </c>
      <c r="G108" s="15">
        <v>264841</v>
      </c>
      <c r="H108" s="15">
        <v>36115</v>
      </c>
      <c r="I108" s="15">
        <v>301257</v>
      </c>
      <c r="J108" s="15">
        <v>0.1</v>
      </c>
      <c r="K108" s="15">
        <v>512</v>
      </c>
      <c r="L108" s="15">
        <v>4.3</v>
      </c>
      <c r="M108" s="15">
        <v>142</v>
      </c>
      <c r="N108" s="15">
        <v>1.44</v>
      </c>
      <c r="O108" s="15">
        <v>0.23200000000000001</v>
      </c>
      <c r="P108" s="15">
        <v>42187</v>
      </c>
      <c r="Q108" s="15">
        <v>97.8</v>
      </c>
      <c r="R108" s="15">
        <v>25.2</v>
      </c>
      <c r="S108" s="15">
        <v>2108</v>
      </c>
      <c r="T108" s="15">
        <v>60.6</v>
      </c>
      <c r="U108" s="15">
        <v>43.33</v>
      </c>
      <c r="V108" s="15">
        <v>0</v>
      </c>
      <c r="W108" s="27">
        <f>EV_Data[[#This Row],[ev_sales]]/EV_Data[[#This Row],[total_vehicle_sales]]</f>
        <v>9.9914690778969456E-4</v>
      </c>
      <c r="X108" s="27">
        <f>EV_Data[[#This Row],[petrol_car_sales]]/EV_Data[[#This Row],[total_vehicle_sales]]</f>
        <v>0.87911982128216104</v>
      </c>
      <c r="Y108" s="27">
        <f>EV_Data[[#This Row],[diesel_car_sales]]/EV_Data[[#This Row],[total_vehicle_sales]]</f>
        <v>0.11988103181004922</v>
      </c>
      <c r="Z108" s="27">
        <f>EV_Data[[#This Row],[petrol_car Market Share]]+EV_Data[[#This Row],[desil_car Market Share]]</f>
        <v>0.99900085309221032</v>
      </c>
      <c r="AB108" s="15"/>
    </row>
    <row r="109" spans="1:28">
      <c r="A109" s="15" t="s">
        <v>30</v>
      </c>
      <c r="B109" s="15" t="s">
        <v>29</v>
      </c>
      <c r="C109" s="15">
        <v>2013</v>
      </c>
      <c r="D109" s="15" t="s">
        <v>27</v>
      </c>
      <c r="E109" s="15" t="s">
        <v>25</v>
      </c>
      <c r="F109" s="15">
        <v>177</v>
      </c>
      <c r="G109" s="15">
        <v>111996</v>
      </c>
      <c r="H109" s="15">
        <v>9739</v>
      </c>
      <c r="I109" s="15">
        <v>121912</v>
      </c>
      <c r="J109" s="15">
        <v>0.15</v>
      </c>
      <c r="K109" s="15">
        <v>512</v>
      </c>
      <c r="L109" s="15">
        <v>4.3</v>
      </c>
      <c r="M109" s="15">
        <v>142</v>
      </c>
      <c r="N109" s="15">
        <v>1.44</v>
      </c>
      <c r="O109" s="15">
        <v>0.23200000000000001</v>
      </c>
      <c r="P109" s="15">
        <v>42187</v>
      </c>
      <c r="Q109" s="15">
        <v>97.8</v>
      </c>
      <c r="R109" s="15">
        <v>25.2</v>
      </c>
      <c r="S109" s="15">
        <v>2108</v>
      </c>
      <c r="T109" s="15">
        <v>60.6</v>
      </c>
      <c r="U109" s="15">
        <v>38.28</v>
      </c>
      <c r="V109" s="15">
        <v>0</v>
      </c>
      <c r="W109" s="27">
        <f>EV_Data[[#This Row],[ev_sales]]/EV_Data[[#This Row],[total_vehicle_sales]]</f>
        <v>1.4518669204016011E-3</v>
      </c>
      <c r="X109" s="27">
        <f>EV_Data[[#This Row],[petrol_car_sales]]/EV_Data[[#This Row],[total_vehicle_sales]]</f>
        <v>0.91866264190563685</v>
      </c>
      <c r="Y109" s="27">
        <f>EV_Data[[#This Row],[diesel_car_sales]]/EV_Data[[#This Row],[total_vehicle_sales]]</f>
        <v>7.9885491173961543E-2</v>
      </c>
      <c r="Z109" s="27">
        <f>EV_Data[[#This Row],[petrol_car Market Share]]+EV_Data[[#This Row],[desil_car Market Share]]</f>
        <v>0.99854813307959844</v>
      </c>
      <c r="AB109" s="15"/>
    </row>
    <row r="110" spans="1:28">
      <c r="A110" s="15" t="s">
        <v>30</v>
      </c>
      <c r="B110" s="15" t="s">
        <v>29</v>
      </c>
      <c r="C110" s="15">
        <v>2014</v>
      </c>
      <c r="D110" s="15" t="s">
        <v>24</v>
      </c>
      <c r="E110" s="15" t="s">
        <v>25</v>
      </c>
      <c r="F110" s="15">
        <v>92</v>
      </c>
      <c r="G110" s="15">
        <v>43958</v>
      </c>
      <c r="H110" s="15">
        <v>29305</v>
      </c>
      <c r="I110" s="15">
        <v>73355</v>
      </c>
      <c r="J110" s="15">
        <v>0.13</v>
      </c>
      <c r="K110" s="15">
        <v>1241</v>
      </c>
      <c r="L110" s="15">
        <v>4.9000000000000004</v>
      </c>
      <c r="M110" s="15">
        <v>153</v>
      </c>
      <c r="N110" s="15">
        <v>1.4330000000000001</v>
      </c>
      <c r="O110" s="15">
        <v>0.23599999999999999</v>
      </c>
      <c r="P110" s="15">
        <v>40760</v>
      </c>
      <c r="Q110" s="15">
        <v>97.8</v>
      </c>
      <c r="R110" s="15">
        <v>25.2</v>
      </c>
      <c r="S110" s="15">
        <v>2822</v>
      </c>
      <c r="T110" s="15">
        <v>62.4</v>
      </c>
      <c r="U110" s="15">
        <v>102.99</v>
      </c>
      <c r="V110" s="15">
        <v>0</v>
      </c>
      <c r="W110" s="27">
        <f>EV_Data[[#This Row],[ev_sales]]/EV_Data[[#This Row],[total_vehicle_sales]]</f>
        <v>1.2541749028696068E-3</v>
      </c>
      <c r="X110" s="27">
        <f>EV_Data[[#This Row],[petrol_car_sales]]/EV_Data[[#This Row],[total_vehicle_sales]]</f>
        <v>0.59925022152545837</v>
      </c>
      <c r="Y110" s="27">
        <f>EV_Data[[#This Row],[diesel_car_sales]]/EV_Data[[#This Row],[total_vehicle_sales]]</f>
        <v>0.39949560357167202</v>
      </c>
      <c r="Z110" s="27">
        <f>EV_Data[[#This Row],[petrol_car Market Share]]+EV_Data[[#This Row],[desil_car Market Share]]</f>
        <v>0.99874582509713039</v>
      </c>
      <c r="AB110" s="15"/>
    </row>
    <row r="111" spans="1:28">
      <c r="A111" s="15" t="s">
        <v>30</v>
      </c>
      <c r="B111" s="15" t="s">
        <v>29</v>
      </c>
      <c r="C111" s="15">
        <v>2014</v>
      </c>
      <c r="D111" s="15" t="s">
        <v>26</v>
      </c>
      <c r="E111" s="15" t="s">
        <v>25</v>
      </c>
      <c r="F111" s="15">
        <v>1079</v>
      </c>
      <c r="G111" s="15">
        <v>262762</v>
      </c>
      <c r="H111" s="15">
        <v>35831</v>
      </c>
      <c r="I111" s="15">
        <v>299672</v>
      </c>
      <c r="J111" s="15">
        <v>0.36</v>
      </c>
      <c r="K111" s="15">
        <v>1241</v>
      </c>
      <c r="L111" s="15">
        <v>4.9000000000000004</v>
      </c>
      <c r="M111" s="15">
        <v>153</v>
      </c>
      <c r="N111" s="15">
        <v>1.4330000000000001</v>
      </c>
      <c r="O111" s="15">
        <v>0.23599999999999999</v>
      </c>
      <c r="P111" s="15">
        <v>40760</v>
      </c>
      <c r="Q111" s="15">
        <v>97.8</v>
      </c>
      <c r="R111" s="15">
        <v>25.2</v>
      </c>
      <c r="S111" s="15">
        <v>2822</v>
      </c>
      <c r="T111" s="15">
        <v>62.4</v>
      </c>
      <c r="U111" s="15">
        <v>258.47000000000003</v>
      </c>
      <c r="V111" s="15">
        <v>0</v>
      </c>
      <c r="W111" s="27">
        <f>EV_Data[[#This Row],[ev_sales]]/EV_Data[[#This Row],[total_vehicle_sales]]</f>
        <v>3.6006033263034252E-3</v>
      </c>
      <c r="X111" s="27">
        <f>EV_Data[[#This Row],[petrol_car_sales]]/EV_Data[[#This Row],[total_vehicle_sales]]</f>
        <v>0.87683200298993569</v>
      </c>
      <c r="Y111" s="27">
        <f>EV_Data[[#This Row],[diesel_car_sales]]/EV_Data[[#This Row],[total_vehicle_sales]]</f>
        <v>0.11956739368376092</v>
      </c>
      <c r="Z111" s="27">
        <f>EV_Data[[#This Row],[petrol_car Market Share]]+EV_Data[[#This Row],[desil_car Market Share]]</f>
        <v>0.99639939667369659</v>
      </c>
      <c r="AB111" s="15"/>
    </row>
    <row r="112" spans="1:28">
      <c r="A112" s="15" t="s">
        <v>30</v>
      </c>
      <c r="B112" s="15" t="s">
        <v>29</v>
      </c>
      <c r="C112" s="15">
        <v>2014</v>
      </c>
      <c r="D112" s="15" t="s">
        <v>27</v>
      </c>
      <c r="E112" s="15" t="s">
        <v>25</v>
      </c>
      <c r="F112" s="15">
        <v>639</v>
      </c>
      <c r="G112" s="15">
        <v>111985</v>
      </c>
      <c r="H112" s="15">
        <v>9738</v>
      </c>
      <c r="I112" s="15">
        <v>122362</v>
      </c>
      <c r="J112" s="15">
        <v>0.52</v>
      </c>
      <c r="K112" s="15">
        <v>1241</v>
      </c>
      <c r="L112" s="15">
        <v>4.9000000000000004</v>
      </c>
      <c r="M112" s="15">
        <v>153</v>
      </c>
      <c r="N112" s="15">
        <v>1.4330000000000001</v>
      </c>
      <c r="O112" s="15">
        <v>0.23599999999999999</v>
      </c>
      <c r="P112" s="15">
        <v>40760</v>
      </c>
      <c r="Q112" s="15">
        <v>97.8</v>
      </c>
      <c r="R112" s="15">
        <v>25.2</v>
      </c>
      <c r="S112" s="15">
        <v>2822</v>
      </c>
      <c r="T112" s="15">
        <v>62.4</v>
      </c>
      <c r="U112" s="15">
        <v>261.02</v>
      </c>
      <c r="V112" s="15">
        <v>0</v>
      </c>
      <c r="W112" s="27">
        <f>EV_Data[[#This Row],[ev_sales]]/EV_Data[[#This Row],[total_vehicle_sales]]</f>
        <v>5.22220950948824E-3</v>
      </c>
      <c r="X112" s="27">
        <f>EV_Data[[#This Row],[petrol_car_sales]]/EV_Data[[#This Row],[total_vehicle_sales]]</f>
        <v>0.9151942596557755</v>
      </c>
      <c r="Y112" s="27">
        <f>EV_Data[[#This Row],[diesel_car_sales]]/EV_Data[[#This Row],[total_vehicle_sales]]</f>
        <v>7.958353083473628E-2</v>
      </c>
      <c r="Z112" s="27">
        <f>EV_Data[[#This Row],[petrol_car Market Share]]+EV_Data[[#This Row],[desil_car Market Share]]</f>
        <v>0.99477779049051174</v>
      </c>
      <c r="AB112" s="15"/>
    </row>
    <row r="113" spans="1:28">
      <c r="A113" s="15" t="s">
        <v>30</v>
      </c>
      <c r="B113" s="15" t="s">
        <v>29</v>
      </c>
      <c r="C113" s="15">
        <v>2015</v>
      </c>
      <c r="D113" s="15" t="s">
        <v>24</v>
      </c>
      <c r="E113" s="15" t="s">
        <v>25</v>
      </c>
      <c r="F113" s="15">
        <v>161</v>
      </c>
      <c r="G113" s="15">
        <v>45037</v>
      </c>
      <c r="H113" s="15">
        <v>30024</v>
      </c>
      <c r="I113" s="15">
        <v>75222</v>
      </c>
      <c r="J113" s="15">
        <v>0.21</v>
      </c>
      <c r="K113" s="15">
        <v>2036</v>
      </c>
      <c r="L113" s="15">
        <v>5.8</v>
      </c>
      <c r="M113" s="15">
        <v>173</v>
      </c>
      <c r="N113" s="15">
        <v>1.427</v>
      </c>
      <c r="O113" s="15">
        <v>0.24</v>
      </c>
      <c r="P113" s="15">
        <v>40432</v>
      </c>
      <c r="Q113" s="15">
        <v>97.2</v>
      </c>
      <c r="R113" s="15">
        <v>25.1</v>
      </c>
      <c r="S113" s="15">
        <v>3577</v>
      </c>
      <c r="T113" s="15">
        <v>64.400000000000006</v>
      </c>
      <c r="U113" s="15">
        <v>107.58</v>
      </c>
      <c r="V113" s="15">
        <v>0</v>
      </c>
      <c r="W113" s="27">
        <f>EV_Data[[#This Row],[ev_sales]]/EV_Data[[#This Row],[total_vehicle_sales]]</f>
        <v>2.1403312860599293E-3</v>
      </c>
      <c r="X113" s="27">
        <f>EV_Data[[#This Row],[petrol_car_sales]]/EV_Data[[#This Row],[total_vehicle_sales]]</f>
        <v>0.59872111882162138</v>
      </c>
      <c r="Y113" s="27">
        <f>EV_Data[[#This Row],[diesel_car_sales]]/EV_Data[[#This Row],[total_vehicle_sales]]</f>
        <v>0.39913854989231873</v>
      </c>
      <c r="Z113" s="27">
        <f>EV_Data[[#This Row],[petrol_car Market Share]]+EV_Data[[#This Row],[desil_car Market Share]]</f>
        <v>0.99785966871394005</v>
      </c>
      <c r="AB113" s="15"/>
    </row>
    <row r="114" spans="1:28">
      <c r="A114" s="15" t="s">
        <v>30</v>
      </c>
      <c r="B114" s="15" t="s">
        <v>29</v>
      </c>
      <c r="C114" s="15">
        <v>2015</v>
      </c>
      <c r="D114" s="15" t="s">
        <v>26</v>
      </c>
      <c r="E114" s="15" t="s">
        <v>25</v>
      </c>
      <c r="F114" s="15">
        <v>1835</v>
      </c>
      <c r="G114" s="15">
        <v>263036</v>
      </c>
      <c r="H114" s="15">
        <v>35868</v>
      </c>
      <c r="I114" s="15">
        <v>300739</v>
      </c>
      <c r="J114" s="15">
        <v>0.61</v>
      </c>
      <c r="K114" s="15">
        <v>2036</v>
      </c>
      <c r="L114" s="15">
        <v>5.8</v>
      </c>
      <c r="M114" s="15">
        <v>173</v>
      </c>
      <c r="N114" s="15">
        <v>1.427</v>
      </c>
      <c r="O114" s="15">
        <v>0.24</v>
      </c>
      <c r="P114" s="15">
        <v>40432</v>
      </c>
      <c r="Q114" s="15">
        <v>97.2</v>
      </c>
      <c r="R114" s="15">
        <v>25.1</v>
      </c>
      <c r="S114" s="15">
        <v>3577</v>
      </c>
      <c r="T114" s="15">
        <v>64.400000000000006</v>
      </c>
      <c r="U114" s="15">
        <v>70.06</v>
      </c>
      <c r="V114" s="15">
        <v>0</v>
      </c>
      <c r="W114" s="27">
        <f>EV_Data[[#This Row],[ev_sales]]/EV_Data[[#This Row],[total_vehicle_sales]]</f>
        <v>6.1016363025746577E-3</v>
      </c>
      <c r="X114" s="27">
        <f>EV_Data[[#This Row],[petrol_car_sales]]/EV_Data[[#This Row],[total_vehicle_sales]]</f>
        <v>0.87463215612208589</v>
      </c>
      <c r="Y114" s="27">
        <f>EV_Data[[#This Row],[diesel_car_sales]]/EV_Data[[#This Row],[total_vehicle_sales]]</f>
        <v>0.11926620757533941</v>
      </c>
      <c r="Z114" s="27">
        <f>EV_Data[[#This Row],[petrol_car Market Share]]+EV_Data[[#This Row],[desil_car Market Share]]</f>
        <v>0.99389836369742535</v>
      </c>
      <c r="AB114" s="15"/>
    </row>
    <row r="115" spans="1:28">
      <c r="A115" s="15" t="s">
        <v>30</v>
      </c>
      <c r="B115" s="15" t="s">
        <v>29</v>
      </c>
      <c r="C115" s="15">
        <v>2015</v>
      </c>
      <c r="D115" s="15" t="s">
        <v>27</v>
      </c>
      <c r="E115" s="15" t="s">
        <v>25</v>
      </c>
      <c r="F115" s="15">
        <v>1108</v>
      </c>
      <c r="G115" s="15">
        <v>114211</v>
      </c>
      <c r="H115" s="15">
        <v>9931</v>
      </c>
      <c r="I115" s="15">
        <v>125250</v>
      </c>
      <c r="J115" s="15">
        <v>0.88</v>
      </c>
      <c r="K115" s="15">
        <v>2036</v>
      </c>
      <c r="L115" s="15">
        <v>5.8</v>
      </c>
      <c r="M115" s="15">
        <v>173</v>
      </c>
      <c r="N115" s="15">
        <v>1.427</v>
      </c>
      <c r="O115" s="15">
        <v>0.24</v>
      </c>
      <c r="P115" s="15">
        <v>40432</v>
      </c>
      <c r="Q115" s="15">
        <v>97.2</v>
      </c>
      <c r="R115" s="15">
        <v>25.1</v>
      </c>
      <c r="S115" s="15">
        <v>3577</v>
      </c>
      <c r="T115" s="15">
        <v>64.400000000000006</v>
      </c>
      <c r="U115" s="15">
        <v>73.400000000000006</v>
      </c>
      <c r="V115" s="15">
        <v>0</v>
      </c>
      <c r="W115" s="27">
        <f>EV_Data[[#This Row],[ev_sales]]/EV_Data[[#This Row],[total_vehicle_sales]]</f>
        <v>8.8463073852295404E-3</v>
      </c>
      <c r="X115" s="27">
        <f>EV_Data[[#This Row],[petrol_car_sales]]/EV_Data[[#This Row],[total_vehicle_sales]]</f>
        <v>0.91186427145708582</v>
      </c>
      <c r="Y115" s="27">
        <f>EV_Data[[#This Row],[diesel_car_sales]]/EV_Data[[#This Row],[total_vehicle_sales]]</f>
        <v>7.9289421157684628E-2</v>
      </c>
      <c r="Z115" s="27">
        <f>EV_Data[[#This Row],[petrol_car Market Share]]+EV_Data[[#This Row],[desil_car Market Share]]</f>
        <v>0.99115369261477049</v>
      </c>
      <c r="AB115" s="15"/>
    </row>
    <row r="116" spans="1:28">
      <c r="A116" s="15" t="s">
        <v>30</v>
      </c>
      <c r="B116" s="15" t="s">
        <v>29</v>
      </c>
      <c r="C116" s="15">
        <v>2016</v>
      </c>
      <c r="D116" s="15" t="s">
        <v>24</v>
      </c>
      <c r="E116" s="15" t="s">
        <v>25</v>
      </c>
      <c r="F116" s="15">
        <v>307</v>
      </c>
      <c r="G116" s="15">
        <v>46430</v>
      </c>
      <c r="H116" s="15">
        <v>30954</v>
      </c>
      <c r="I116" s="15">
        <v>77691</v>
      </c>
      <c r="J116" s="15">
        <v>0.4</v>
      </c>
      <c r="K116" s="15">
        <v>3544</v>
      </c>
      <c r="L116" s="15">
        <v>7.4</v>
      </c>
      <c r="M116" s="15">
        <v>192</v>
      </c>
      <c r="N116" s="15">
        <v>1.4470000000000001</v>
      </c>
      <c r="O116" s="15">
        <v>0.246</v>
      </c>
      <c r="P116" s="15">
        <v>42098</v>
      </c>
      <c r="Q116" s="15">
        <v>97.8</v>
      </c>
      <c r="R116" s="15">
        <v>24.7</v>
      </c>
      <c r="S116" s="15">
        <v>3536</v>
      </c>
      <c r="T116" s="15">
        <v>66.3</v>
      </c>
      <c r="U116" s="15">
        <v>90.68</v>
      </c>
      <c r="V116" s="15">
        <v>0</v>
      </c>
      <c r="W116" s="27">
        <f>EV_Data[[#This Row],[ev_sales]]/EV_Data[[#This Row],[total_vehicle_sales]]</f>
        <v>3.9515516597804119E-3</v>
      </c>
      <c r="X116" s="27">
        <f>EV_Data[[#This Row],[petrol_car_sales]]/EV_Data[[#This Row],[total_vehicle_sales]]</f>
        <v>0.59762392040262069</v>
      </c>
      <c r="Y116" s="27">
        <f>EV_Data[[#This Row],[diesel_car_sales]]/EV_Data[[#This Row],[total_vehicle_sales]]</f>
        <v>0.39842452793759897</v>
      </c>
      <c r="Z116" s="27">
        <f>EV_Data[[#This Row],[petrol_car Market Share]]+EV_Data[[#This Row],[desil_car Market Share]]</f>
        <v>0.99604844834021966</v>
      </c>
      <c r="AB116" s="15"/>
    </row>
    <row r="117" spans="1:28">
      <c r="A117" s="15" t="s">
        <v>30</v>
      </c>
      <c r="B117" s="15" t="s">
        <v>29</v>
      </c>
      <c r="C117" s="15">
        <v>2016</v>
      </c>
      <c r="D117" s="15" t="s">
        <v>26</v>
      </c>
      <c r="E117" s="15" t="s">
        <v>25</v>
      </c>
      <c r="F117" s="15">
        <v>3545</v>
      </c>
      <c r="G117" s="15">
        <v>272960</v>
      </c>
      <c r="H117" s="15">
        <v>37222</v>
      </c>
      <c r="I117" s="15">
        <v>313727</v>
      </c>
      <c r="J117" s="15">
        <v>1.1299999999999999</v>
      </c>
      <c r="K117" s="15">
        <v>3544</v>
      </c>
      <c r="L117" s="15">
        <v>7.4</v>
      </c>
      <c r="M117" s="15">
        <v>192</v>
      </c>
      <c r="N117" s="15">
        <v>1.4470000000000001</v>
      </c>
      <c r="O117" s="15">
        <v>0.246</v>
      </c>
      <c r="P117" s="15">
        <v>42098</v>
      </c>
      <c r="Q117" s="15">
        <v>97.8</v>
      </c>
      <c r="R117" s="15">
        <v>24.7</v>
      </c>
      <c r="S117" s="15">
        <v>3536</v>
      </c>
      <c r="T117" s="15">
        <v>66.3</v>
      </c>
      <c r="U117" s="15">
        <v>93.19</v>
      </c>
      <c r="V117" s="15">
        <v>0</v>
      </c>
      <c r="W117" s="27">
        <f>EV_Data[[#This Row],[ev_sales]]/EV_Data[[#This Row],[total_vehicle_sales]]</f>
        <v>1.1299633120515608E-2</v>
      </c>
      <c r="X117" s="27">
        <f>EV_Data[[#This Row],[petrol_car_sales]]/EV_Data[[#This Row],[total_vehicle_sales]]</f>
        <v>0.87005581285640066</v>
      </c>
      <c r="Y117" s="27">
        <f>EV_Data[[#This Row],[diesel_car_sales]]/EV_Data[[#This Row],[total_vehicle_sales]]</f>
        <v>0.11864455402308377</v>
      </c>
      <c r="Z117" s="27">
        <f>EV_Data[[#This Row],[petrol_car Market Share]]+EV_Data[[#This Row],[desil_car Market Share]]</f>
        <v>0.98870036687948448</v>
      </c>
      <c r="AB117" s="15"/>
    </row>
    <row r="118" spans="1:28">
      <c r="A118" s="15" t="s">
        <v>30</v>
      </c>
      <c r="B118" s="15" t="s">
        <v>29</v>
      </c>
      <c r="C118" s="15">
        <v>2016</v>
      </c>
      <c r="D118" s="15" t="s">
        <v>27</v>
      </c>
      <c r="E118" s="15" t="s">
        <v>25</v>
      </c>
      <c r="F118" s="15">
        <v>2143</v>
      </c>
      <c r="G118" s="15">
        <v>118364</v>
      </c>
      <c r="H118" s="15">
        <v>10292</v>
      </c>
      <c r="I118" s="15">
        <v>130799</v>
      </c>
      <c r="J118" s="15">
        <v>1.64</v>
      </c>
      <c r="K118" s="15">
        <v>3544</v>
      </c>
      <c r="L118" s="15">
        <v>7.4</v>
      </c>
      <c r="M118" s="15">
        <v>192</v>
      </c>
      <c r="N118" s="15">
        <v>1.4470000000000001</v>
      </c>
      <c r="O118" s="15">
        <v>0.246</v>
      </c>
      <c r="P118" s="15">
        <v>42098</v>
      </c>
      <c r="Q118" s="15">
        <v>97.8</v>
      </c>
      <c r="R118" s="15">
        <v>24.7</v>
      </c>
      <c r="S118" s="15">
        <v>3536</v>
      </c>
      <c r="T118" s="15">
        <v>66.3</v>
      </c>
      <c r="U118" s="15">
        <v>93.41</v>
      </c>
      <c r="V118" s="15">
        <v>0</v>
      </c>
      <c r="W118" s="27">
        <f>EV_Data[[#This Row],[ev_sales]]/EV_Data[[#This Row],[total_vehicle_sales]]</f>
        <v>1.6383917308236302E-2</v>
      </c>
      <c r="X118" s="27">
        <f>EV_Data[[#This Row],[petrol_car_sales]]/EV_Data[[#This Row],[total_vehicle_sales]]</f>
        <v>0.90493046582924941</v>
      </c>
      <c r="Y118" s="27">
        <f>EV_Data[[#This Row],[diesel_car_sales]]/EV_Data[[#This Row],[total_vehicle_sales]]</f>
        <v>7.868561686251424E-2</v>
      </c>
      <c r="Z118" s="27">
        <f>EV_Data[[#This Row],[petrol_car Market Share]]+EV_Data[[#This Row],[desil_car Market Share]]</f>
        <v>0.9836160826917637</v>
      </c>
      <c r="AB118" s="15"/>
    </row>
    <row r="119" spans="1:28">
      <c r="A119" s="15" t="s">
        <v>30</v>
      </c>
      <c r="B119" s="15" t="s">
        <v>29</v>
      </c>
      <c r="C119" s="15">
        <v>2017</v>
      </c>
      <c r="D119" s="15" t="s">
        <v>24</v>
      </c>
      <c r="E119" s="15" t="s">
        <v>25</v>
      </c>
      <c r="F119" s="15">
        <v>459</v>
      </c>
      <c r="G119" s="15">
        <v>49834</v>
      </c>
      <c r="H119" s="15">
        <v>33223</v>
      </c>
      <c r="I119" s="15">
        <v>83516</v>
      </c>
      <c r="J119" s="15">
        <v>0.55000000000000004</v>
      </c>
      <c r="K119" s="15">
        <v>4987</v>
      </c>
      <c r="L119" s="15">
        <v>8</v>
      </c>
      <c r="M119" s="15">
        <v>224</v>
      </c>
      <c r="N119" s="15">
        <v>1.4930000000000001</v>
      </c>
      <c r="O119" s="15">
        <v>0.254</v>
      </c>
      <c r="P119" s="15">
        <v>43789</v>
      </c>
      <c r="Q119" s="15">
        <v>97.9</v>
      </c>
      <c r="R119" s="15">
        <v>24.5</v>
      </c>
      <c r="S119" s="15">
        <v>3486</v>
      </c>
      <c r="T119" s="15">
        <v>71.099999999999994</v>
      </c>
      <c r="U119" s="15">
        <v>49.51</v>
      </c>
      <c r="V119" s="15">
        <v>0</v>
      </c>
      <c r="W119" s="27">
        <f>EV_Data[[#This Row],[ev_sales]]/EV_Data[[#This Row],[total_vehicle_sales]]</f>
        <v>5.4959528713060968E-3</v>
      </c>
      <c r="X119" s="27">
        <f>EV_Data[[#This Row],[petrol_car_sales]]/EV_Data[[#This Row],[total_vehicle_sales]]</f>
        <v>0.59670003352650991</v>
      </c>
      <c r="Y119" s="27">
        <f>EV_Data[[#This Row],[diesel_car_sales]]/EV_Data[[#This Row],[total_vehicle_sales]]</f>
        <v>0.39780401360218404</v>
      </c>
      <c r="Z119" s="27">
        <f>EV_Data[[#This Row],[petrol_car Market Share]]+EV_Data[[#This Row],[desil_car Market Share]]</f>
        <v>0.99450404712869389</v>
      </c>
      <c r="AB119" s="15"/>
    </row>
    <row r="120" spans="1:28">
      <c r="A120" s="15" t="s">
        <v>30</v>
      </c>
      <c r="B120" s="15" t="s">
        <v>29</v>
      </c>
      <c r="C120" s="15">
        <v>2017</v>
      </c>
      <c r="D120" s="15" t="s">
        <v>26</v>
      </c>
      <c r="E120" s="15" t="s">
        <v>25</v>
      </c>
      <c r="F120" s="15">
        <v>5235</v>
      </c>
      <c r="G120" s="15">
        <v>288837</v>
      </c>
      <c r="H120" s="15">
        <v>39387</v>
      </c>
      <c r="I120" s="15">
        <v>333459</v>
      </c>
      <c r="J120" s="15">
        <v>1.57</v>
      </c>
      <c r="K120" s="15">
        <v>4987</v>
      </c>
      <c r="L120" s="15">
        <v>8</v>
      </c>
      <c r="M120" s="15">
        <v>224</v>
      </c>
      <c r="N120" s="15">
        <v>1.4930000000000001</v>
      </c>
      <c r="O120" s="15">
        <v>0.254</v>
      </c>
      <c r="P120" s="15">
        <v>43789</v>
      </c>
      <c r="Q120" s="15">
        <v>97.9</v>
      </c>
      <c r="R120" s="15">
        <v>24.5</v>
      </c>
      <c r="S120" s="15">
        <v>3486</v>
      </c>
      <c r="T120" s="15">
        <v>71.099999999999994</v>
      </c>
      <c r="U120" s="15">
        <v>47.67</v>
      </c>
      <c r="V120" s="15">
        <v>0</v>
      </c>
      <c r="W120" s="27">
        <f>EV_Data[[#This Row],[ev_sales]]/EV_Data[[#This Row],[total_vehicle_sales]]</f>
        <v>1.5699081446294748E-2</v>
      </c>
      <c r="X120" s="27">
        <f>EV_Data[[#This Row],[petrol_car_sales]]/EV_Data[[#This Row],[total_vehicle_sales]]</f>
        <v>0.86618444846292952</v>
      </c>
      <c r="Y120" s="27">
        <f>EV_Data[[#This Row],[diesel_car_sales]]/EV_Data[[#This Row],[total_vehicle_sales]]</f>
        <v>0.11811647009077578</v>
      </c>
      <c r="Z120" s="27">
        <f>EV_Data[[#This Row],[petrol_car Market Share]]+EV_Data[[#This Row],[desil_car Market Share]]</f>
        <v>0.98430091855370527</v>
      </c>
      <c r="AB120" s="15"/>
    </row>
    <row r="121" spans="1:28">
      <c r="A121" s="15" t="s">
        <v>30</v>
      </c>
      <c r="B121" s="15" t="s">
        <v>29</v>
      </c>
      <c r="C121" s="15">
        <v>2017</v>
      </c>
      <c r="D121" s="15" t="s">
        <v>27</v>
      </c>
      <c r="E121" s="15" t="s">
        <v>25</v>
      </c>
      <c r="F121" s="15">
        <v>3111</v>
      </c>
      <c r="G121" s="15">
        <v>122846</v>
      </c>
      <c r="H121" s="15">
        <v>10682</v>
      </c>
      <c r="I121" s="15">
        <v>136639</v>
      </c>
      <c r="J121" s="15">
        <v>2.2799999999999998</v>
      </c>
      <c r="K121" s="15">
        <v>4987</v>
      </c>
      <c r="L121" s="15">
        <v>8</v>
      </c>
      <c r="M121" s="15">
        <v>224</v>
      </c>
      <c r="N121" s="15">
        <v>1.4930000000000001</v>
      </c>
      <c r="O121" s="15">
        <v>0.254</v>
      </c>
      <c r="P121" s="15">
        <v>43789</v>
      </c>
      <c r="Q121" s="15">
        <v>97.9</v>
      </c>
      <c r="R121" s="15">
        <v>24.5</v>
      </c>
      <c r="S121" s="15">
        <v>3486</v>
      </c>
      <c r="T121" s="15">
        <v>71.099999999999994</v>
      </c>
      <c r="U121" s="15">
        <v>45.17</v>
      </c>
      <c r="V121" s="15">
        <v>0</v>
      </c>
      <c r="W121" s="27">
        <f>EV_Data[[#This Row],[ev_sales]]/EV_Data[[#This Row],[total_vehicle_sales]]</f>
        <v>2.2768023770665769E-2</v>
      </c>
      <c r="X121" s="27">
        <f>EV_Data[[#This Row],[petrol_car_sales]]/EV_Data[[#This Row],[total_vehicle_sales]]</f>
        <v>0.8990551745841231</v>
      </c>
      <c r="Y121" s="27">
        <f>EV_Data[[#This Row],[diesel_car_sales]]/EV_Data[[#This Row],[total_vehicle_sales]]</f>
        <v>7.8176801645211097E-2</v>
      </c>
      <c r="Z121" s="27">
        <f>EV_Data[[#This Row],[petrol_car Market Share]]+EV_Data[[#This Row],[desil_car Market Share]]</f>
        <v>0.97723197622933422</v>
      </c>
      <c r="AB121" s="15"/>
    </row>
    <row r="122" spans="1:28">
      <c r="A122" s="15" t="s">
        <v>30</v>
      </c>
      <c r="B122" s="15" t="s">
        <v>29</v>
      </c>
      <c r="C122" s="15">
        <v>2018</v>
      </c>
      <c r="D122" s="15" t="s">
        <v>24</v>
      </c>
      <c r="E122" s="15" t="s">
        <v>25</v>
      </c>
      <c r="F122" s="15">
        <v>755</v>
      </c>
      <c r="G122" s="15">
        <v>48593</v>
      </c>
      <c r="H122" s="15">
        <v>32396</v>
      </c>
      <c r="I122" s="15">
        <v>81744</v>
      </c>
      <c r="J122" s="15">
        <v>0.92</v>
      </c>
      <c r="K122" s="15">
        <v>6279</v>
      </c>
      <c r="L122" s="15">
        <v>10.1</v>
      </c>
      <c r="M122" s="15">
        <v>263</v>
      </c>
      <c r="N122" s="15">
        <v>1.52</v>
      </c>
      <c r="O122" s="15">
        <v>0.26600000000000001</v>
      </c>
      <c r="P122" s="15">
        <v>44627</v>
      </c>
      <c r="Q122" s="15">
        <v>98.1</v>
      </c>
      <c r="R122" s="15">
        <v>24.1</v>
      </c>
      <c r="S122" s="15">
        <v>3543</v>
      </c>
      <c r="T122" s="15">
        <v>71.599999999999994</v>
      </c>
      <c r="U122" s="15">
        <v>64.489999999999995</v>
      </c>
      <c r="V122" s="15">
        <v>0</v>
      </c>
      <c r="W122" s="27">
        <f>EV_Data[[#This Row],[ev_sales]]/EV_Data[[#This Row],[total_vehicle_sales]]</f>
        <v>9.2361518888236446E-3</v>
      </c>
      <c r="X122" s="27">
        <f>EV_Data[[#This Row],[petrol_car_sales]]/EV_Data[[#This Row],[total_vehicle_sales]]</f>
        <v>0.59445341554120179</v>
      </c>
      <c r="Y122" s="27">
        <f>EV_Data[[#This Row],[diesel_car_sales]]/EV_Data[[#This Row],[total_vehicle_sales]]</f>
        <v>0.39631043256997456</v>
      </c>
      <c r="Z122" s="27">
        <f>EV_Data[[#This Row],[petrol_car Market Share]]+EV_Data[[#This Row],[desil_car Market Share]]</f>
        <v>0.99076384811117635</v>
      </c>
      <c r="AB122" s="15"/>
    </row>
    <row r="123" spans="1:28">
      <c r="A123" s="15" t="s">
        <v>30</v>
      </c>
      <c r="B123" s="15" t="s">
        <v>29</v>
      </c>
      <c r="C123" s="15">
        <v>2018</v>
      </c>
      <c r="D123" s="15" t="s">
        <v>26</v>
      </c>
      <c r="E123" s="15" t="s">
        <v>25</v>
      </c>
      <c r="F123" s="15">
        <v>8772</v>
      </c>
      <c r="G123" s="15">
        <v>284684</v>
      </c>
      <c r="H123" s="15">
        <v>38820</v>
      </c>
      <c r="I123" s="15">
        <v>332276</v>
      </c>
      <c r="J123" s="15">
        <v>2.64</v>
      </c>
      <c r="K123" s="15">
        <v>6279</v>
      </c>
      <c r="L123" s="15">
        <v>10.1</v>
      </c>
      <c r="M123" s="15">
        <v>263</v>
      </c>
      <c r="N123" s="15">
        <v>1.52</v>
      </c>
      <c r="O123" s="15">
        <v>0.26600000000000001</v>
      </c>
      <c r="P123" s="15">
        <v>44627</v>
      </c>
      <c r="Q123" s="15">
        <v>98.1</v>
      </c>
      <c r="R123" s="15">
        <v>24.1</v>
      </c>
      <c r="S123" s="15">
        <v>3543</v>
      </c>
      <c r="T123" s="15">
        <v>71.599999999999994</v>
      </c>
      <c r="U123" s="15">
        <v>67.56</v>
      </c>
      <c r="V123" s="15">
        <v>0</v>
      </c>
      <c r="W123" s="27">
        <f>EV_Data[[#This Row],[ev_sales]]/EV_Data[[#This Row],[total_vehicle_sales]]</f>
        <v>2.6399739975201338E-2</v>
      </c>
      <c r="X123" s="27">
        <f>EV_Data[[#This Row],[petrol_car_sales]]/EV_Data[[#This Row],[total_vehicle_sales]]</f>
        <v>0.85676967340403765</v>
      </c>
      <c r="Y123" s="27">
        <f>EV_Data[[#This Row],[diesel_car_sales]]/EV_Data[[#This Row],[total_vehicle_sales]]</f>
        <v>0.11683058662076105</v>
      </c>
      <c r="Z123" s="27">
        <f>EV_Data[[#This Row],[petrol_car Market Share]]+EV_Data[[#This Row],[desil_car Market Share]]</f>
        <v>0.97360026002479871</v>
      </c>
      <c r="AB123" s="15"/>
    </row>
    <row r="124" spans="1:28">
      <c r="A124" s="15" t="s">
        <v>30</v>
      </c>
      <c r="B124" s="15" t="s">
        <v>29</v>
      </c>
      <c r="C124" s="15">
        <v>2018</v>
      </c>
      <c r="D124" s="15" t="s">
        <v>27</v>
      </c>
      <c r="E124" s="15" t="s">
        <v>25</v>
      </c>
      <c r="F124" s="15">
        <v>5319</v>
      </c>
      <c r="G124" s="15">
        <v>122949</v>
      </c>
      <c r="H124" s="15">
        <v>10691</v>
      </c>
      <c r="I124" s="15">
        <v>138959</v>
      </c>
      <c r="J124" s="15">
        <v>3.83</v>
      </c>
      <c r="K124" s="15">
        <v>6279</v>
      </c>
      <c r="L124" s="15">
        <v>10.1</v>
      </c>
      <c r="M124" s="15">
        <v>263</v>
      </c>
      <c r="N124" s="15">
        <v>1.52</v>
      </c>
      <c r="O124" s="15">
        <v>0.26600000000000001</v>
      </c>
      <c r="P124" s="15">
        <v>44627</v>
      </c>
      <c r="Q124" s="15">
        <v>98.1</v>
      </c>
      <c r="R124" s="15">
        <v>24.1</v>
      </c>
      <c r="S124" s="15">
        <v>3543</v>
      </c>
      <c r="T124" s="15">
        <v>71.599999999999994</v>
      </c>
      <c r="U124" s="15">
        <v>70.97</v>
      </c>
      <c r="V124" s="15">
        <v>0</v>
      </c>
      <c r="W124" s="27">
        <f>EV_Data[[#This Row],[ev_sales]]/EV_Data[[#This Row],[total_vehicle_sales]]</f>
        <v>3.8277477529343185E-2</v>
      </c>
      <c r="X124" s="27">
        <f>EV_Data[[#This Row],[petrol_car_sales]]/EV_Data[[#This Row],[total_vehicle_sales]]</f>
        <v>0.88478615994645904</v>
      </c>
      <c r="Y124" s="27">
        <f>EV_Data[[#This Row],[diesel_car_sales]]/EV_Data[[#This Row],[total_vehicle_sales]]</f>
        <v>7.6936362524197791E-2</v>
      </c>
      <c r="Z124" s="27">
        <f>EV_Data[[#This Row],[petrol_car Market Share]]+EV_Data[[#This Row],[desil_car Market Share]]</f>
        <v>0.96172252247065682</v>
      </c>
      <c r="AB124" s="15"/>
    </row>
    <row r="125" spans="1:28">
      <c r="A125" s="15" t="s">
        <v>30</v>
      </c>
      <c r="B125" s="15" t="s">
        <v>29</v>
      </c>
      <c r="C125" s="15">
        <v>2019</v>
      </c>
      <c r="D125" s="15" t="s">
        <v>24</v>
      </c>
      <c r="E125" s="15" t="s">
        <v>25</v>
      </c>
      <c r="F125" s="15">
        <v>1043</v>
      </c>
      <c r="G125" s="15">
        <v>50613</v>
      </c>
      <c r="H125" s="15">
        <v>33742</v>
      </c>
      <c r="I125" s="15">
        <v>85398</v>
      </c>
      <c r="J125" s="15">
        <v>1.22</v>
      </c>
      <c r="K125" s="15">
        <v>7817</v>
      </c>
      <c r="L125" s="15">
        <v>10.199999999999999</v>
      </c>
      <c r="M125" s="15">
        <v>298</v>
      </c>
      <c r="N125" s="15">
        <v>1.59</v>
      </c>
      <c r="O125" s="15">
        <v>0.27400000000000002</v>
      </c>
      <c r="P125" s="15">
        <v>46608</v>
      </c>
      <c r="Q125" s="15">
        <v>98.5</v>
      </c>
      <c r="R125" s="15">
        <v>22.5</v>
      </c>
      <c r="S125" s="15">
        <v>3471</v>
      </c>
      <c r="T125" s="15">
        <v>76</v>
      </c>
      <c r="U125" s="15">
        <v>38.15</v>
      </c>
      <c r="V125" s="15">
        <v>0</v>
      </c>
      <c r="W125" s="27">
        <f>EV_Data[[#This Row],[ev_sales]]/EV_Data[[#This Row],[total_vehicle_sales]]</f>
        <v>1.2213400782219724E-2</v>
      </c>
      <c r="X125" s="27">
        <f>EV_Data[[#This Row],[petrol_car_sales]]/EV_Data[[#This Row],[total_vehicle_sales]]</f>
        <v>0.5926719595306682</v>
      </c>
      <c r="Y125" s="27">
        <f>EV_Data[[#This Row],[diesel_car_sales]]/EV_Data[[#This Row],[total_vehicle_sales]]</f>
        <v>0.39511463968711213</v>
      </c>
      <c r="Z125" s="27">
        <f>EV_Data[[#This Row],[petrol_car Market Share]]+EV_Data[[#This Row],[desil_car Market Share]]</f>
        <v>0.98778659921778034</v>
      </c>
      <c r="AB125" s="15"/>
    </row>
    <row r="126" spans="1:28">
      <c r="A126" s="15" t="s">
        <v>30</v>
      </c>
      <c r="B126" s="15" t="s">
        <v>29</v>
      </c>
      <c r="C126" s="15">
        <v>2019</v>
      </c>
      <c r="D126" s="15" t="s">
        <v>26</v>
      </c>
      <c r="E126" s="15" t="s">
        <v>25</v>
      </c>
      <c r="F126" s="15">
        <v>11748</v>
      </c>
      <c r="G126" s="15">
        <v>285886</v>
      </c>
      <c r="H126" s="15">
        <v>38984</v>
      </c>
      <c r="I126" s="15">
        <v>336618</v>
      </c>
      <c r="J126" s="15">
        <v>3.49</v>
      </c>
      <c r="K126" s="15">
        <v>7817</v>
      </c>
      <c r="L126" s="15">
        <v>10.199999999999999</v>
      </c>
      <c r="M126" s="15">
        <v>298</v>
      </c>
      <c r="N126" s="15">
        <v>1.59</v>
      </c>
      <c r="O126" s="15">
        <v>0.27400000000000002</v>
      </c>
      <c r="P126" s="15">
        <v>46608</v>
      </c>
      <c r="Q126" s="15">
        <v>98.5</v>
      </c>
      <c r="R126" s="15">
        <v>22.5</v>
      </c>
      <c r="S126" s="15">
        <v>3471</v>
      </c>
      <c r="T126" s="15">
        <v>76</v>
      </c>
      <c r="U126" s="15">
        <v>33.93</v>
      </c>
      <c r="V126" s="15">
        <v>0</v>
      </c>
      <c r="W126" s="27">
        <f>EV_Data[[#This Row],[ev_sales]]/EV_Data[[#This Row],[total_vehicle_sales]]</f>
        <v>3.4900094469101473E-2</v>
      </c>
      <c r="X126" s="27">
        <f>EV_Data[[#This Row],[petrol_car_sales]]/EV_Data[[#This Row],[total_vehicle_sales]]</f>
        <v>0.84928910515777534</v>
      </c>
      <c r="Y126" s="27">
        <f>EV_Data[[#This Row],[diesel_car_sales]]/EV_Data[[#This Row],[total_vehicle_sales]]</f>
        <v>0.11581080037312325</v>
      </c>
      <c r="Z126" s="27">
        <f>EV_Data[[#This Row],[petrol_car Market Share]]+EV_Data[[#This Row],[desil_car Market Share]]</f>
        <v>0.96509990553089864</v>
      </c>
      <c r="AB126" s="15"/>
    </row>
    <row r="127" spans="1:28">
      <c r="A127" s="15" t="s">
        <v>30</v>
      </c>
      <c r="B127" s="15" t="s">
        <v>29</v>
      </c>
      <c r="C127" s="15">
        <v>2019</v>
      </c>
      <c r="D127" s="15" t="s">
        <v>27</v>
      </c>
      <c r="E127" s="15" t="s">
        <v>25</v>
      </c>
      <c r="F127" s="15">
        <v>7127</v>
      </c>
      <c r="G127" s="15">
        <v>123006</v>
      </c>
      <c r="H127" s="15">
        <v>10696</v>
      </c>
      <c r="I127" s="15">
        <v>140829</v>
      </c>
      <c r="J127" s="15">
        <v>5.0599999999999996</v>
      </c>
      <c r="K127" s="15">
        <v>7817</v>
      </c>
      <c r="L127" s="15">
        <v>10.199999999999999</v>
      </c>
      <c r="M127" s="15">
        <v>298</v>
      </c>
      <c r="N127" s="15">
        <v>1.59</v>
      </c>
      <c r="O127" s="15">
        <v>0.27400000000000002</v>
      </c>
      <c r="P127" s="15">
        <v>46608</v>
      </c>
      <c r="Q127" s="15">
        <v>98.5</v>
      </c>
      <c r="R127" s="15">
        <v>22.5</v>
      </c>
      <c r="S127" s="15">
        <v>3471</v>
      </c>
      <c r="T127" s="15">
        <v>76</v>
      </c>
      <c r="U127" s="15">
        <v>33.99</v>
      </c>
      <c r="V127" s="15">
        <v>0</v>
      </c>
      <c r="W127" s="27">
        <f>EV_Data[[#This Row],[ev_sales]]/EV_Data[[#This Row],[total_vehicle_sales]]</f>
        <v>5.060747431281909E-2</v>
      </c>
      <c r="X127" s="27">
        <f>EV_Data[[#This Row],[petrol_car_sales]]/EV_Data[[#This Row],[total_vehicle_sales]]</f>
        <v>0.87344225976183887</v>
      </c>
      <c r="Y127" s="27">
        <f>EV_Data[[#This Row],[diesel_car_sales]]/EV_Data[[#This Row],[total_vehicle_sales]]</f>
        <v>7.5950265925342084E-2</v>
      </c>
      <c r="Z127" s="27">
        <f>EV_Data[[#This Row],[petrol_car Market Share]]+EV_Data[[#This Row],[desil_car Market Share]]</f>
        <v>0.94939252568718091</v>
      </c>
      <c r="AB127" s="15"/>
    </row>
    <row r="128" spans="1:28">
      <c r="A128" s="15" t="s">
        <v>30</v>
      </c>
      <c r="B128" s="15" t="s">
        <v>29</v>
      </c>
      <c r="C128" s="15">
        <v>2020</v>
      </c>
      <c r="D128" s="15" t="s">
        <v>24</v>
      </c>
      <c r="E128" s="15" t="s">
        <v>25</v>
      </c>
      <c r="F128" s="15">
        <v>2312</v>
      </c>
      <c r="G128" s="15">
        <v>37094</v>
      </c>
      <c r="H128" s="15">
        <v>24730</v>
      </c>
      <c r="I128" s="15">
        <v>64136</v>
      </c>
      <c r="J128" s="15">
        <v>3.6</v>
      </c>
      <c r="K128" s="15">
        <v>12649</v>
      </c>
      <c r="L128" s="15">
        <v>11.9</v>
      </c>
      <c r="M128" s="15">
        <v>337</v>
      </c>
      <c r="N128" s="15">
        <v>1.7330000000000001</v>
      </c>
      <c r="O128" s="15">
        <v>0.29799999999999999</v>
      </c>
      <c r="P128" s="15">
        <v>46763</v>
      </c>
      <c r="Q128" s="15">
        <v>98.2</v>
      </c>
      <c r="R128" s="15">
        <v>21.1</v>
      </c>
      <c r="S128" s="15">
        <v>3535</v>
      </c>
      <c r="T128" s="15">
        <v>77.8</v>
      </c>
      <c r="U128" s="15">
        <v>121.67</v>
      </c>
      <c r="V128" s="15">
        <v>0</v>
      </c>
      <c r="W128" s="27">
        <f>EV_Data[[#This Row],[ev_sales]]/EV_Data[[#This Row],[total_vehicle_sales]]</f>
        <v>3.604839715604341E-2</v>
      </c>
      <c r="X128" s="27">
        <f>EV_Data[[#This Row],[petrol_car_sales]]/EV_Data[[#This Row],[total_vehicle_sales]]</f>
        <v>0.57836472495946112</v>
      </c>
      <c r="Y128" s="27">
        <f>EV_Data[[#This Row],[diesel_car_sales]]/EV_Data[[#This Row],[total_vehicle_sales]]</f>
        <v>0.38558687788449547</v>
      </c>
      <c r="Z128" s="27">
        <f>EV_Data[[#This Row],[petrol_car Market Share]]+EV_Data[[#This Row],[desil_car Market Share]]</f>
        <v>0.96395160284395653</v>
      </c>
      <c r="AB128" s="15"/>
    </row>
    <row r="129" spans="1:28">
      <c r="A129" s="15" t="s">
        <v>30</v>
      </c>
      <c r="B129" s="15" t="s">
        <v>29</v>
      </c>
      <c r="C129" s="15">
        <v>2020</v>
      </c>
      <c r="D129" s="15" t="s">
        <v>26</v>
      </c>
      <c r="E129" s="15" t="s">
        <v>25</v>
      </c>
      <c r="F129" s="15">
        <v>26441</v>
      </c>
      <c r="G129" s="15">
        <v>202631</v>
      </c>
      <c r="H129" s="15">
        <v>27632</v>
      </c>
      <c r="I129" s="15">
        <v>256704</v>
      </c>
      <c r="J129" s="15">
        <v>10.3</v>
      </c>
      <c r="K129" s="15">
        <v>12649</v>
      </c>
      <c r="L129" s="15">
        <v>11.9</v>
      </c>
      <c r="M129" s="15">
        <v>337</v>
      </c>
      <c r="N129" s="15">
        <v>1.7330000000000001</v>
      </c>
      <c r="O129" s="15">
        <v>0.29799999999999999</v>
      </c>
      <c r="P129" s="15">
        <v>46763</v>
      </c>
      <c r="Q129" s="15">
        <v>98.2</v>
      </c>
      <c r="R129" s="15">
        <v>21.1</v>
      </c>
      <c r="S129" s="15">
        <v>3535</v>
      </c>
      <c r="T129" s="15">
        <v>77.8</v>
      </c>
      <c r="U129" s="15">
        <v>125.07</v>
      </c>
      <c r="V129" s="15">
        <v>0</v>
      </c>
      <c r="W129" s="27">
        <f>EV_Data[[#This Row],[ev_sales]]/EV_Data[[#This Row],[total_vehicle_sales]]</f>
        <v>0.10300190102218898</v>
      </c>
      <c r="X129" s="27">
        <f>EV_Data[[#This Row],[petrol_car_sales]]/EV_Data[[#This Row],[total_vehicle_sales]]</f>
        <v>0.78935661306407379</v>
      </c>
      <c r="Y129" s="27">
        <f>EV_Data[[#This Row],[diesel_car_sales]]/EV_Data[[#This Row],[total_vehicle_sales]]</f>
        <v>0.10764148591373722</v>
      </c>
      <c r="Z129" s="27">
        <f>EV_Data[[#This Row],[petrol_car Market Share]]+EV_Data[[#This Row],[desil_car Market Share]]</f>
        <v>0.89699809897781102</v>
      </c>
      <c r="AB129" s="15"/>
    </row>
    <row r="130" spans="1:28">
      <c r="A130" s="15" t="s">
        <v>30</v>
      </c>
      <c r="B130" s="15" t="s">
        <v>29</v>
      </c>
      <c r="C130" s="15">
        <v>2020</v>
      </c>
      <c r="D130" s="15" t="s">
        <v>27</v>
      </c>
      <c r="E130" s="15" t="s">
        <v>25</v>
      </c>
      <c r="F130" s="15">
        <v>15953</v>
      </c>
      <c r="G130" s="15">
        <v>83592</v>
      </c>
      <c r="H130" s="15">
        <v>7269</v>
      </c>
      <c r="I130" s="15">
        <v>106814</v>
      </c>
      <c r="J130" s="15">
        <v>14.94</v>
      </c>
      <c r="K130" s="15">
        <v>12649</v>
      </c>
      <c r="L130" s="15">
        <v>11.9</v>
      </c>
      <c r="M130" s="15">
        <v>337</v>
      </c>
      <c r="N130" s="15">
        <v>1.7330000000000001</v>
      </c>
      <c r="O130" s="15">
        <v>0.29799999999999999</v>
      </c>
      <c r="P130" s="15">
        <v>46763</v>
      </c>
      <c r="Q130" s="15">
        <v>98.2</v>
      </c>
      <c r="R130" s="15">
        <v>21.1</v>
      </c>
      <c r="S130" s="15">
        <v>3535</v>
      </c>
      <c r="T130" s="15">
        <v>77.8</v>
      </c>
      <c r="U130" s="15">
        <v>123.84</v>
      </c>
      <c r="V130" s="15">
        <v>0</v>
      </c>
      <c r="W130" s="27">
        <f>EV_Data[[#This Row],[ev_sales]]/EV_Data[[#This Row],[total_vehicle_sales]]</f>
        <v>0.14935308105679032</v>
      </c>
      <c r="X130" s="27">
        <f>EV_Data[[#This Row],[petrol_car_sales]]/EV_Data[[#This Row],[total_vehicle_sales]]</f>
        <v>0.78259404197951576</v>
      </c>
      <c r="Y130" s="27">
        <f>EV_Data[[#This Row],[diesel_car_sales]]/EV_Data[[#This Row],[total_vehicle_sales]]</f>
        <v>6.8052876963693901E-2</v>
      </c>
      <c r="Z130" s="27">
        <f>EV_Data[[#This Row],[petrol_car Market Share]]+EV_Data[[#This Row],[desil_car Market Share]]</f>
        <v>0.85064691894320965</v>
      </c>
      <c r="AB130" s="15"/>
    </row>
    <row r="131" spans="1:28">
      <c r="A131" s="15" t="s">
        <v>30</v>
      </c>
      <c r="B131" s="15" t="s">
        <v>29</v>
      </c>
      <c r="C131" s="15">
        <v>2021</v>
      </c>
      <c r="D131" s="15" t="s">
        <v>24</v>
      </c>
      <c r="E131" s="15" t="s">
        <v>25</v>
      </c>
      <c r="F131" s="15">
        <v>4589</v>
      </c>
      <c r="G131" s="15">
        <v>34726</v>
      </c>
      <c r="H131" s="15">
        <v>23150</v>
      </c>
      <c r="I131" s="15">
        <v>62465</v>
      </c>
      <c r="J131" s="15">
        <v>7.35</v>
      </c>
      <c r="K131" s="15">
        <v>17869</v>
      </c>
      <c r="L131" s="15">
        <v>13.3</v>
      </c>
      <c r="M131" s="15">
        <v>382</v>
      </c>
      <c r="N131" s="15">
        <v>1.893</v>
      </c>
      <c r="O131" s="15">
        <v>0.33</v>
      </c>
      <c r="P131" s="15">
        <v>47860</v>
      </c>
      <c r="Q131" s="15">
        <v>97.6</v>
      </c>
      <c r="R131" s="15">
        <v>20.6</v>
      </c>
      <c r="S131" s="15">
        <v>3520</v>
      </c>
      <c r="T131" s="15">
        <v>80.3</v>
      </c>
      <c r="U131" s="15">
        <v>98.49</v>
      </c>
      <c r="V131" s="15">
        <v>0</v>
      </c>
      <c r="W131" s="27">
        <f>EV_Data[[#This Row],[ev_sales]]/EV_Data[[#This Row],[total_vehicle_sales]]</f>
        <v>7.3465140478668048E-2</v>
      </c>
      <c r="X131" s="27">
        <f>EV_Data[[#This Row],[petrol_car_sales]]/EV_Data[[#This Row],[total_vehicle_sales]]</f>
        <v>0.55592731929880734</v>
      </c>
      <c r="Y131" s="27">
        <f>EV_Data[[#This Row],[diesel_car_sales]]/EV_Data[[#This Row],[total_vehicle_sales]]</f>
        <v>0.37060754022252462</v>
      </c>
      <c r="Z131" s="27">
        <f>EV_Data[[#This Row],[petrol_car Market Share]]+EV_Data[[#This Row],[desil_car Market Share]]</f>
        <v>0.92653485952133197</v>
      </c>
      <c r="AB131" s="15"/>
    </row>
    <row r="132" spans="1:28">
      <c r="A132" s="15" t="s">
        <v>30</v>
      </c>
      <c r="B132" s="15" t="s">
        <v>29</v>
      </c>
      <c r="C132" s="15">
        <v>2021</v>
      </c>
      <c r="D132" s="15" t="s">
        <v>26</v>
      </c>
      <c r="E132" s="15" t="s">
        <v>25</v>
      </c>
      <c r="F132" s="15">
        <v>52193</v>
      </c>
      <c r="G132" s="15">
        <v>172887</v>
      </c>
      <c r="H132" s="15">
        <v>23576</v>
      </c>
      <c r="I132" s="15">
        <v>248656</v>
      </c>
      <c r="J132" s="15">
        <v>20.99</v>
      </c>
      <c r="K132" s="15">
        <v>17869</v>
      </c>
      <c r="L132" s="15">
        <v>13.3</v>
      </c>
      <c r="M132" s="15">
        <v>382</v>
      </c>
      <c r="N132" s="15">
        <v>1.893</v>
      </c>
      <c r="O132" s="15">
        <v>0.33</v>
      </c>
      <c r="P132" s="15">
        <v>47860</v>
      </c>
      <c r="Q132" s="15">
        <v>97.6</v>
      </c>
      <c r="R132" s="15">
        <v>20.6</v>
      </c>
      <c r="S132" s="15">
        <v>3520</v>
      </c>
      <c r="T132" s="15">
        <v>80.3</v>
      </c>
      <c r="U132" s="15">
        <v>97.39</v>
      </c>
      <c r="V132" s="15">
        <v>0</v>
      </c>
      <c r="W132" s="27">
        <f>EV_Data[[#This Row],[ev_sales]]/EV_Data[[#This Row],[total_vehicle_sales]]</f>
        <v>0.20990042468309633</v>
      </c>
      <c r="X132" s="27">
        <f>EV_Data[[#This Row],[petrol_car_sales]]/EV_Data[[#This Row],[total_vehicle_sales]]</f>
        <v>0.69528585676597388</v>
      </c>
      <c r="Y132" s="27">
        <f>EV_Data[[#This Row],[diesel_car_sales]]/EV_Data[[#This Row],[total_vehicle_sales]]</f>
        <v>9.4813718550929793E-2</v>
      </c>
      <c r="Z132" s="27">
        <f>EV_Data[[#This Row],[petrol_car Market Share]]+EV_Data[[#This Row],[desil_car Market Share]]</f>
        <v>0.79009957531690367</v>
      </c>
      <c r="AB132" s="15"/>
    </row>
    <row r="133" spans="1:28">
      <c r="A133" s="15" t="s">
        <v>30</v>
      </c>
      <c r="B133" s="15" t="s">
        <v>29</v>
      </c>
      <c r="C133" s="15">
        <v>2021</v>
      </c>
      <c r="D133" s="15" t="s">
        <v>27</v>
      </c>
      <c r="E133" s="15" t="s">
        <v>25</v>
      </c>
      <c r="F133" s="15">
        <v>31513</v>
      </c>
      <c r="G133" s="15">
        <v>66265</v>
      </c>
      <c r="H133" s="15">
        <v>5762</v>
      </c>
      <c r="I133" s="15">
        <v>103540</v>
      </c>
      <c r="J133" s="15">
        <v>30.44</v>
      </c>
      <c r="K133" s="15">
        <v>17869</v>
      </c>
      <c r="L133" s="15">
        <v>13.3</v>
      </c>
      <c r="M133" s="15">
        <v>382</v>
      </c>
      <c r="N133" s="15">
        <v>1.893</v>
      </c>
      <c r="O133" s="15">
        <v>0.33</v>
      </c>
      <c r="P133" s="15">
        <v>47860</v>
      </c>
      <c r="Q133" s="15">
        <v>97.6</v>
      </c>
      <c r="R133" s="15">
        <v>20.6</v>
      </c>
      <c r="S133" s="15">
        <v>3520</v>
      </c>
      <c r="T133" s="15">
        <v>80.3</v>
      </c>
      <c r="U133" s="15">
        <v>97.54</v>
      </c>
      <c r="V133" s="15">
        <v>0</v>
      </c>
      <c r="W133" s="27">
        <f>EV_Data[[#This Row],[ev_sales]]/EV_Data[[#This Row],[total_vehicle_sales]]</f>
        <v>0.30435580451999228</v>
      </c>
      <c r="X133" s="27">
        <f>EV_Data[[#This Row],[petrol_car_sales]]/EV_Data[[#This Row],[total_vehicle_sales]]</f>
        <v>0.63999420513811089</v>
      </c>
      <c r="Y133" s="27">
        <f>EV_Data[[#This Row],[diesel_car_sales]]/EV_Data[[#This Row],[total_vehicle_sales]]</f>
        <v>5.5649990341896854E-2</v>
      </c>
      <c r="Z133" s="27">
        <f>EV_Data[[#This Row],[petrol_car Market Share]]+EV_Data[[#This Row],[desil_car Market Share]]</f>
        <v>0.69564419548000778</v>
      </c>
      <c r="AB133" s="15"/>
    </row>
    <row r="134" spans="1:28">
      <c r="A134" s="15" t="s">
        <v>30</v>
      </c>
      <c r="B134" s="15" t="s">
        <v>29</v>
      </c>
      <c r="C134" s="15">
        <v>2022</v>
      </c>
      <c r="D134" s="15" t="s">
        <v>24</v>
      </c>
      <c r="E134" s="15" t="s">
        <v>25</v>
      </c>
      <c r="F134" s="15">
        <v>4620</v>
      </c>
      <c r="G134" s="15">
        <v>32806</v>
      </c>
      <c r="H134" s="15">
        <v>21871</v>
      </c>
      <c r="I134" s="15">
        <v>59297</v>
      </c>
      <c r="J134" s="15">
        <v>7.79</v>
      </c>
      <c r="K134" s="15">
        <v>21777</v>
      </c>
      <c r="L134" s="15">
        <v>15.6</v>
      </c>
      <c r="M134" s="15">
        <v>394</v>
      </c>
      <c r="N134" s="15">
        <v>2.0070000000000001</v>
      </c>
      <c r="O134" s="15">
        <v>0.35599999999999998</v>
      </c>
      <c r="P134" s="15">
        <v>49999</v>
      </c>
      <c r="Q134" s="15">
        <v>98.4</v>
      </c>
      <c r="R134" s="15">
        <v>20.9</v>
      </c>
      <c r="S134" s="15">
        <v>3484</v>
      </c>
      <c r="T134" s="15">
        <v>82.8</v>
      </c>
      <c r="U134" s="15">
        <v>0.68</v>
      </c>
      <c r="V134" s="15">
        <v>0</v>
      </c>
      <c r="W134" s="27">
        <f>EV_Data[[#This Row],[ev_sales]]/EV_Data[[#This Row],[total_vehicle_sales]]</f>
        <v>7.7912879235037188E-2</v>
      </c>
      <c r="X134" s="27">
        <f>EV_Data[[#This Row],[petrol_car_sales]]/EV_Data[[#This Row],[total_vehicle_sales]]</f>
        <v>0.55324889960706281</v>
      </c>
      <c r="Y134" s="27">
        <f>EV_Data[[#This Row],[diesel_car_sales]]/EV_Data[[#This Row],[total_vehicle_sales]]</f>
        <v>0.36883822115790005</v>
      </c>
      <c r="Z134" s="27">
        <f>EV_Data[[#This Row],[petrol_car Market Share]]+EV_Data[[#This Row],[desil_car Market Share]]</f>
        <v>0.9220871207649628</v>
      </c>
      <c r="AB134" s="15"/>
    </row>
    <row r="135" spans="1:28">
      <c r="A135" s="15" t="s">
        <v>30</v>
      </c>
      <c r="B135" s="15" t="s">
        <v>29</v>
      </c>
      <c r="C135" s="15">
        <v>2022</v>
      </c>
      <c r="D135" s="15" t="s">
        <v>26</v>
      </c>
      <c r="E135" s="15" t="s">
        <v>25</v>
      </c>
      <c r="F135" s="15">
        <v>52147</v>
      </c>
      <c r="G135" s="15">
        <v>160264</v>
      </c>
      <c r="H135" s="15">
        <v>21854</v>
      </c>
      <c r="I135" s="15">
        <v>234265</v>
      </c>
      <c r="J135" s="15">
        <v>22.26</v>
      </c>
      <c r="K135" s="15">
        <v>21777</v>
      </c>
      <c r="L135" s="15">
        <v>15.6</v>
      </c>
      <c r="M135" s="15">
        <v>394</v>
      </c>
      <c r="N135" s="15">
        <v>2.0070000000000001</v>
      </c>
      <c r="O135" s="15">
        <v>0.35599999999999998</v>
      </c>
      <c r="P135" s="15">
        <v>49999</v>
      </c>
      <c r="Q135" s="15">
        <v>98.4</v>
      </c>
      <c r="R135" s="15">
        <v>20.9</v>
      </c>
      <c r="S135" s="15">
        <v>3484</v>
      </c>
      <c r="T135" s="15">
        <v>82.8</v>
      </c>
      <c r="U135" s="15">
        <v>-0.09</v>
      </c>
      <c r="V135" s="15">
        <v>0</v>
      </c>
      <c r="W135" s="27">
        <f>EV_Data[[#This Row],[ev_sales]]/EV_Data[[#This Row],[total_vehicle_sales]]</f>
        <v>0.22259833948733271</v>
      </c>
      <c r="X135" s="27">
        <f>EV_Data[[#This Row],[petrol_car_sales]]/EV_Data[[#This Row],[total_vehicle_sales]]</f>
        <v>0.68411414423836259</v>
      </c>
      <c r="Y135" s="27">
        <f>EV_Data[[#This Row],[diesel_car_sales]]/EV_Data[[#This Row],[total_vehicle_sales]]</f>
        <v>9.3287516274304746E-2</v>
      </c>
      <c r="Z135" s="27">
        <f>EV_Data[[#This Row],[petrol_car Market Share]]+EV_Data[[#This Row],[desil_car Market Share]]</f>
        <v>0.77740166051266735</v>
      </c>
      <c r="AB135" s="15"/>
    </row>
    <row r="136" spans="1:28">
      <c r="A136" s="15" t="s">
        <v>30</v>
      </c>
      <c r="B136" s="15" t="s">
        <v>29</v>
      </c>
      <c r="C136" s="15">
        <v>2022</v>
      </c>
      <c r="D136" s="15" t="s">
        <v>27</v>
      </c>
      <c r="E136" s="15" t="s">
        <v>25</v>
      </c>
      <c r="F136" s="15">
        <v>30972</v>
      </c>
      <c r="G136" s="15">
        <v>59786</v>
      </c>
      <c r="H136" s="15">
        <v>5199</v>
      </c>
      <c r="I136" s="15">
        <v>95957</v>
      </c>
      <c r="J136" s="15">
        <v>32.28</v>
      </c>
      <c r="K136" s="15">
        <v>21777</v>
      </c>
      <c r="L136" s="15">
        <v>15.6</v>
      </c>
      <c r="M136" s="15">
        <v>394</v>
      </c>
      <c r="N136" s="15">
        <v>2.0070000000000001</v>
      </c>
      <c r="O136" s="15">
        <v>0.35599999999999998</v>
      </c>
      <c r="P136" s="15">
        <v>49999</v>
      </c>
      <c r="Q136" s="15">
        <v>98.4</v>
      </c>
      <c r="R136" s="15">
        <v>20.9</v>
      </c>
      <c r="S136" s="15">
        <v>3484</v>
      </c>
      <c r="T136" s="15">
        <v>82.8</v>
      </c>
      <c r="U136" s="15">
        <v>-1.72</v>
      </c>
      <c r="V136" s="15">
        <v>0</v>
      </c>
      <c r="W136" s="27">
        <f>EV_Data[[#This Row],[ev_sales]]/EV_Data[[#This Row],[total_vehicle_sales]]</f>
        <v>0.32276957387163002</v>
      </c>
      <c r="X136" s="27">
        <f>EV_Data[[#This Row],[petrol_car_sales]]/EV_Data[[#This Row],[total_vehicle_sales]]</f>
        <v>0.62304990777118918</v>
      </c>
      <c r="Y136" s="27">
        <f>EV_Data[[#This Row],[diesel_car_sales]]/EV_Data[[#This Row],[total_vehicle_sales]]</f>
        <v>5.4180518357180824E-2</v>
      </c>
      <c r="Z136" s="27">
        <f>EV_Data[[#This Row],[petrol_car Market Share]]+EV_Data[[#This Row],[desil_car Market Share]]</f>
        <v>0.67723042612837003</v>
      </c>
      <c r="AB136" s="15"/>
    </row>
    <row r="137" spans="1:28">
      <c r="A137" s="15" t="s">
        <v>30</v>
      </c>
      <c r="B137" s="15" t="s">
        <v>29</v>
      </c>
      <c r="C137" s="15">
        <v>2023</v>
      </c>
      <c r="D137" s="15" t="s">
        <v>24</v>
      </c>
      <c r="E137" s="15" t="s">
        <v>25</v>
      </c>
      <c r="F137" s="15">
        <v>5218</v>
      </c>
      <c r="G137" s="15">
        <v>35843</v>
      </c>
      <c r="H137" s="15">
        <v>23896</v>
      </c>
      <c r="I137" s="15">
        <v>64957</v>
      </c>
      <c r="J137" s="15">
        <v>8.0299999999999994</v>
      </c>
      <c r="K137" s="15">
        <v>29142</v>
      </c>
      <c r="L137" s="15">
        <v>17.8</v>
      </c>
      <c r="M137" s="15">
        <v>423</v>
      </c>
      <c r="N137" s="15">
        <v>1.9830000000000001</v>
      </c>
      <c r="O137" s="15">
        <v>0.35099999999999998</v>
      </c>
      <c r="P137" s="15">
        <v>50951</v>
      </c>
      <c r="Q137" s="15">
        <v>98.1</v>
      </c>
      <c r="R137" s="15">
        <v>20.9</v>
      </c>
      <c r="S137" s="15">
        <v>1753</v>
      </c>
      <c r="T137" s="15">
        <v>85.7</v>
      </c>
      <c r="U137" s="15">
        <v>12.94</v>
      </c>
      <c r="V137" s="15">
        <v>0</v>
      </c>
      <c r="W137" s="27">
        <f>EV_Data[[#This Row],[ev_sales]]/EV_Data[[#This Row],[total_vehicle_sales]]</f>
        <v>8.0330064504210472E-2</v>
      </c>
      <c r="X137" s="27">
        <f>EV_Data[[#This Row],[petrol_car_sales]]/EV_Data[[#This Row],[total_vehicle_sales]]</f>
        <v>0.55179580337761902</v>
      </c>
      <c r="Y137" s="27">
        <f>EV_Data[[#This Row],[diesel_car_sales]]/EV_Data[[#This Row],[total_vehicle_sales]]</f>
        <v>0.36787413211817049</v>
      </c>
      <c r="Z137" s="27">
        <f>EV_Data[[#This Row],[petrol_car Market Share]]+EV_Data[[#This Row],[desil_car Market Share]]</f>
        <v>0.91966993549578957</v>
      </c>
      <c r="AB137" s="15"/>
    </row>
    <row r="138" spans="1:28">
      <c r="A138" s="15" t="s">
        <v>30</v>
      </c>
      <c r="B138" s="15" t="s">
        <v>29</v>
      </c>
      <c r="C138" s="15">
        <v>2023</v>
      </c>
      <c r="D138" s="15" t="s">
        <v>26</v>
      </c>
      <c r="E138" s="15" t="s">
        <v>25</v>
      </c>
      <c r="F138" s="15">
        <v>58836</v>
      </c>
      <c r="G138" s="15">
        <v>173825</v>
      </c>
      <c r="H138" s="15">
        <v>23703</v>
      </c>
      <c r="I138" s="15">
        <v>256364</v>
      </c>
      <c r="J138" s="15">
        <v>22.95</v>
      </c>
      <c r="K138" s="15">
        <v>29142</v>
      </c>
      <c r="L138" s="15">
        <v>17.8</v>
      </c>
      <c r="M138" s="15">
        <v>423</v>
      </c>
      <c r="N138" s="15">
        <v>1.9830000000000001</v>
      </c>
      <c r="O138" s="15">
        <v>0.35099999999999998</v>
      </c>
      <c r="P138" s="15">
        <v>50951</v>
      </c>
      <c r="Q138" s="15">
        <v>98.1</v>
      </c>
      <c r="R138" s="15">
        <v>20.9</v>
      </c>
      <c r="S138" s="15">
        <v>1753</v>
      </c>
      <c r="T138" s="15">
        <v>85.7</v>
      </c>
      <c r="U138" s="15">
        <v>12.83</v>
      </c>
      <c r="V138" s="15">
        <v>0</v>
      </c>
      <c r="W138" s="27">
        <f>EV_Data[[#This Row],[ev_sales]]/EV_Data[[#This Row],[total_vehicle_sales]]</f>
        <v>0.22950180212510338</v>
      </c>
      <c r="X138" s="27">
        <f>EV_Data[[#This Row],[petrol_car_sales]]/EV_Data[[#This Row],[total_vehicle_sales]]</f>
        <v>0.67803981838323635</v>
      </c>
      <c r="Y138" s="27">
        <f>EV_Data[[#This Row],[diesel_car_sales]]/EV_Data[[#This Row],[total_vehicle_sales]]</f>
        <v>9.2458379491660289E-2</v>
      </c>
      <c r="Z138" s="27">
        <f>EV_Data[[#This Row],[petrol_car Market Share]]+EV_Data[[#This Row],[desil_car Market Share]]</f>
        <v>0.7704981978748966</v>
      </c>
      <c r="AB138" s="15"/>
    </row>
    <row r="139" spans="1:28">
      <c r="A139" s="15" t="s">
        <v>30</v>
      </c>
      <c r="B139" s="15" t="s">
        <v>29</v>
      </c>
      <c r="C139" s="15">
        <v>2023</v>
      </c>
      <c r="D139" s="15" t="s">
        <v>27</v>
      </c>
      <c r="E139" s="15" t="s">
        <v>25</v>
      </c>
      <c r="F139" s="15">
        <v>35470</v>
      </c>
      <c r="G139" s="15">
        <v>65429</v>
      </c>
      <c r="H139" s="15">
        <v>5689</v>
      </c>
      <c r="I139" s="15">
        <v>106588</v>
      </c>
      <c r="J139" s="15">
        <v>33.28</v>
      </c>
      <c r="K139" s="15">
        <v>29142</v>
      </c>
      <c r="L139" s="15">
        <v>17.8</v>
      </c>
      <c r="M139" s="15">
        <v>423</v>
      </c>
      <c r="N139" s="15">
        <v>1.9830000000000001</v>
      </c>
      <c r="O139" s="15">
        <v>0.35099999999999998</v>
      </c>
      <c r="P139" s="15">
        <v>50951</v>
      </c>
      <c r="Q139" s="15">
        <v>98.1</v>
      </c>
      <c r="R139" s="15">
        <v>20.9</v>
      </c>
      <c r="S139" s="15">
        <v>1753</v>
      </c>
      <c r="T139" s="15">
        <v>85.7</v>
      </c>
      <c r="U139" s="15">
        <v>14.52</v>
      </c>
      <c r="V139" s="15">
        <v>0</v>
      </c>
      <c r="W139" s="27">
        <f>EV_Data[[#This Row],[ev_sales]]/EV_Data[[#This Row],[total_vehicle_sales]]</f>
        <v>0.33277667279618717</v>
      </c>
      <c r="X139" s="27">
        <f>EV_Data[[#This Row],[petrol_car_sales]]/EV_Data[[#This Row],[total_vehicle_sales]]</f>
        <v>0.61384958907194054</v>
      </c>
      <c r="Y139" s="27">
        <f>EV_Data[[#This Row],[diesel_car_sales]]/EV_Data[[#This Row],[total_vehicle_sales]]</f>
        <v>5.3373738131872253E-2</v>
      </c>
      <c r="Z139" s="27">
        <f>EV_Data[[#This Row],[petrol_car Market Share]]+EV_Data[[#This Row],[desil_car Market Share]]</f>
        <v>0.66722332720381283</v>
      </c>
      <c r="AB139" s="15"/>
    </row>
    <row r="140" spans="1:28">
      <c r="A140" s="15" t="s">
        <v>30</v>
      </c>
      <c r="B140" s="15" t="s">
        <v>29</v>
      </c>
      <c r="C140" s="15">
        <v>2024</v>
      </c>
      <c r="D140" s="15" t="s">
        <v>24</v>
      </c>
      <c r="E140" s="15" t="s">
        <v>25</v>
      </c>
      <c r="F140" s="15">
        <v>5766</v>
      </c>
      <c r="G140" s="15">
        <v>37419</v>
      </c>
      <c r="H140" s="15">
        <v>24946</v>
      </c>
      <c r="I140" s="15">
        <v>68131</v>
      </c>
      <c r="J140" s="15">
        <v>8.4600000000000009</v>
      </c>
      <c r="K140" s="15">
        <v>36474</v>
      </c>
      <c r="L140" s="15">
        <v>20.9</v>
      </c>
      <c r="M140" s="15">
        <v>452</v>
      </c>
      <c r="N140" s="15">
        <v>1.93</v>
      </c>
      <c r="O140" s="15">
        <v>0.32800000000000001</v>
      </c>
      <c r="P140" s="15">
        <v>51956</v>
      </c>
      <c r="Q140" s="15">
        <v>98.2</v>
      </c>
      <c r="R140" s="15">
        <v>20.100000000000001</v>
      </c>
      <c r="S140" s="15">
        <v>0</v>
      </c>
      <c r="T140" s="15">
        <v>87.4</v>
      </c>
      <c r="U140" s="15">
        <v>10.5</v>
      </c>
      <c r="V140" s="15">
        <v>0</v>
      </c>
      <c r="W140" s="27">
        <f>EV_Data[[#This Row],[ev_sales]]/EV_Data[[#This Row],[total_vehicle_sales]]</f>
        <v>8.4631078363740439E-2</v>
      </c>
      <c r="X140" s="27">
        <f>EV_Data[[#This Row],[petrol_car_sales]]/EV_Data[[#This Row],[total_vehicle_sales]]</f>
        <v>0.54922135298175578</v>
      </c>
      <c r="Y140" s="27">
        <f>EV_Data[[#This Row],[diesel_car_sales]]/EV_Data[[#This Row],[total_vehicle_sales]]</f>
        <v>0.36614756865450382</v>
      </c>
      <c r="Z140" s="27">
        <f>EV_Data[[#This Row],[petrol_car Market Share]]+EV_Data[[#This Row],[desil_car Market Share]]</f>
        <v>0.9153689216362596</v>
      </c>
      <c r="AB140" s="15"/>
    </row>
    <row r="141" spans="1:28">
      <c r="A141" s="15" t="s">
        <v>30</v>
      </c>
      <c r="B141" s="15" t="s">
        <v>29</v>
      </c>
      <c r="C141" s="15">
        <v>2024</v>
      </c>
      <c r="D141" s="15" t="s">
        <v>26</v>
      </c>
      <c r="E141" s="15" t="s">
        <v>25</v>
      </c>
      <c r="F141" s="15">
        <v>66415</v>
      </c>
      <c r="G141" s="15">
        <v>183264</v>
      </c>
      <c r="H141" s="15">
        <v>24991</v>
      </c>
      <c r="I141" s="15">
        <v>274670</v>
      </c>
      <c r="J141" s="15">
        <v>24.18</v>
      </c>
      <c r="K141" s="15">
        <v>36474</v>
      </c>
      <c r="L141" s="15">
        <v>20.9</v>
      </c>
      <c r="M141" s="15">
        <v>452</v>
      </c>
      <c r="N141" s="15">
        <v>1.93</v>
      </c>
      <c r="O141" s="15">
        <v>0.32800000000000001</v>
      </c>
      <c r="P141" s="15">
        <v>51956</v>
      </c>
      <c r="Q141" s="15">
        <v>98.2</v>
      </c>
      <c r="R141" s="15">
        <v>20.100000000000001</v>
      </c>
      <c r="S141" s="15">
        <v>0</v>
      </c>
      <c r="T141" s="15">
        <v>87.4</v>
      </c>
      <c r="U141" s="15">
        <v>12.88</v>
      </c>
      <c r="V141" s="15">
        <v>0</v>
      </c>
      <c r="W141" s="27">
        <f>EV_Data[[#This Row],[ev_sales]]/EV_Data[[#This Row],[total_vehicle_sales]]</f>
        <v>0.24179925000910182</v>
      </c>
      <c r="X141" s="27">
        <f>EV_Data[[#This Row],[petrol_car_sales]]/EV_Data[[#This Row],[total_vehicle_sales]]</f>
        <v>0.66721520369898424</v>
      </c>
      <c r="Y141" s="27">
        <f>EV_Data[[#This Row],[diesel_car_sales]]/EV_Data[[#This Row],[total_vehicle_sales]]</f>
        <v>9.0985546291913938E-2</v>
      </c>
      <c r="Z141" s="27">
        <f>EV_Data[[#This Row],[petrol_car Market Share]]+EV_Data[[#This Row],[desil_car Market Share]]</f>
        <v>0.75820074999089815</v>
      </c>
      <c r="AB141" s="15"/>
    </row>
    <row r="142" spans="1:28">
      <c r="A142" s="15" t="s">
        <v>30</v>
      </c>
      <c r="B142" s="15" t="s">
        <v>29</v>
      </c>
      <c r="C142" s="15">
        <v>2024</v>
      </c>
      <c r="D142" s="15" t="s">
        <v>27</v>
      </c>
      <c r="E142" s="15" t="s">
        <v>25</v>
      </c>
      <c r="F142" s="15">
        <v>40030</v>
      </c>
      <c r="G142" s="15">
        <v>68211</v>
      </c>
      <c r="H142" s="15">
        <v>5931</v>
      </c>
      <c r="I142" s="15">
        <v>114172</v>
      </c>
      <c r="J142" s="15">
        <v>35.06</v>
      </c>
      <c r="K142" s="15">
        <v>36474</v>
      </c>
      <c r="L142" s="15">
        <v>20.9</v>
      </c>
      <c r="M142" s="15">
        <v>452</v>
      </c>
      <c r="N142" s="15">
        <v>1.93</v>
      </c>
      <c r="O142" s="15">
        <v>0.32800000000000001</v>
      </c>
      <c r="P142" s="15">
        <v>51956</v>
      </c>
      <c r="Q142" s="15">
        <v>98.2</v>
      </c>
      <c r="R142" s="15">
        <v>20.100000000000001</v>
      </c>
      <c r="S142" s="15">
        <v>0</v>
      </c>
      <c r="T142" s="15">
        <v>87.4</v>
      </c>
      <c r="U142" s="15">
        <v>12.86</v>
      </c>
      <c r="V142" s="15">
        <v>0</v>
      </c>
      <c r="W142" s="27">
        <f>EV_Data[[#This Row],[ev_sales]]/EV_Data[[#This Row],[total_vehicle_sales]]</f>
        <v>0.35061135830151002</v>
      </c>
      <c r="X142" s="27">
        <f>EV_Data[[#This Row],[petrol_car_sales]]/EV_Data[[#This Row],[total_vehicle_sales]]</f>
        <v>0.59744070349998246</v>
      </c>
      <c r="Y142" s="27">
        <f>EV_Data[[#This Row],[diesel_car_sales]]/EV_Data[[#This Row],[total_vehicle_sales]]</f>
        <v>5.1947938198507515E-2</v>
      </c>
      <c r="Z142" s="27">
        <f>EV_Data[[#This Row],[petrol_car Market Share]]+EV_Data[[#This Row],[desil_car Market Share]]</f>
        <v>0.64938864169848998</v>
      </c>
      <c r="AB142" s="15"/>
    </row>
    <row r="143" spans="1:28">
      <c r="A143" s="15" t="s">
        <v>30</v>
      </c>
      <c r="B143" s="15" t="s">
        <v>29</v>
      </c>
      <c r="C143" s="15">
        <v>2025</v>
      </c>
      <c r="D143" s="15" t="s">
        <v>24</v>
      </c>
      <c r="E143" s="15" t="s">
        <v>25</v>
      </c>
      <c r="F143" s="15">
        <v>6878</v>
      </c>
      <c r="G143" s="15">
        <v>37346</v>
      </c>
      <c r="H143" s="15">
        <v>24897</v>
      </c>
      <c r="I143" s="15">
        <v>69121</v>
      </c>
      <c r="J143" s="15">
        <v>9.9499999999999993</v>
      </c>
      <c r="K143" s="15">
        <v>41981</v>
      </c>
      <c r="L143" s="15">
        <v>21.1</v>
      </c>
      <c r="M143" s="15">
        <v>477</v>
      </c>
      <c r="N143" s="15">
        <v>1.86</v>
      </c>
      <c r="O143" s="15">
        <v>0.30499999999999999</v>
      </c>
      <c r="P143" s="15">
        <v>54510</v>
      </c>
      <c r="Q143" s="15">
        <v>97.9</v>
      </c>
      <c r="R143" s="15">
        <v>19.5</v>
      </c>
      <c r="S143" s="15">
        <v>0</v>
      </c>
      <c r="T143" s="15">
        <v>89.3</v>
      </c>
      <c r="U143" s="15">
        <v>19.29</v>
      </c>
      <c r="V143" s="15">
        <v>0</v>
      </c>
      <c r="W143" s="27">
        <f>EV_Data[[#This Row],[ev_sales]]/EV_Data[[#This Row],[total_vehicle_sales]]</f>
        <v>9.9506662230002457E-2</v>
      </c>
      <c r="X143" s="27">
        <f>EV_Data[[#This Row],[petrol_car_sales]]/EV_Data[[#This Row],[total_vehicle_sales]]</f>
        <v>0.54029889613865545</v>
      </c>
      <c r="Y143" s="27">
        <f>EV_Data[[#This Row],[diesel_car_sales]]/EV_Data[[#This Row],[total_vehicle_sales]]</f>
        <v>0.36019444163134212</v>
      </c>
      <c r="Z143" s="27">
        <f>EV_Data[[#This Row],[petrol_car Market Share]]+EV_Data[[#This Row],[desil_car Market Share]]</f>
        <v>0.90049333776999751</v>
      </c>
      <c r="AB143" s="15"/>
    </row>
    <row r="144" spans="1:28">
      <c r="A144" s="15" t="s">
        <v>30</v>
      </c>
      <c r="B144" s="15" t="s">
        <v>29</v>
      </c>
      <c r="C144" s="15">
        <v>2025</v>
      </c>
      <c r="D144" s="15" t="s">
        <v>26</v>
      </c>
      <c r="E144" s="15" t="s">
        <v>25</v>
      </c>
      <c r="F144" s="15">
        <v>76756</v>
      </c>
      <c r="G144" s="15">
        <v>170040</v>
      </c>
      <c r="H144" s="15">
        <v>23187</v>
      </c>
      <c r="I144" s="15">
        <v>269983</v>
      </c>
      <c r="J144" s="15">
        <v>28.43</v>
      </c>
      <c r="K144" s="15">
        <v>41981</v>
      </c>
      <c r="L144" s="15">
        <v>21.1</v>
      </c>
      <c r="M144" s="15">
        <v>477</v>
      </c>
      <c r="N144" s="15">
        <v>1.86</v>
      </c>
      <c r="O144" s="15">
        <v>0.30499999999999999</v>
      </c>
      <c r="P144" s="15">
        <v>54510</v>
      </c>
      <c r="Q144" s="15">
        <v>97.9</v>
      </c>
      <c r="R144" s="15">
        <v>19.5</v>
      </c>
      <c r="S144" s="15">
        <v>0</v>
      </c>
      <c r="T144" s="15">
        <v>89.3</v>
      </c>
      <c r="U144" s="15">
        <v>15.57</v>
      </c>
      <c r="V144" s="15">
        <v>0</v>
      </c>
      <c r="W144" s="27">
        <f>EV_Data[[#This Row],[ev_sales]]/EV_Data[[#This Row],[total_vehicle_sales]]</f>
        <v>0.28429938181292896</v>
      </c>
      <c r="X144" s="27">
        <f>EV_Data[[#This Row],[petrol_car_sales]]/EV_Data[[#This Row],[total_vehicle_sales]]</f>
        <v>0.629817432949482</v>
      </c>
      <c r="Y144" s="27">
        <f>EV_Data[[#This Row],[diesel_car_sales]]/EV_Data[[#This Row],[total_vehicle_sales]]</f>
        <v>8.5883185237589033E-2</v>
      </c>
      <c r="Z144" s="27">
        <f>EV_Data[[#This Row],[petrol_car Market Share]]+EV_Data[[#This Row],[desil_car Market Share]]</f>
        <v>0.71570061818707109</v>
      </c>
      <c r="AB144" s="15"/>
    </row>
    <row r="145" spans="1:28">
      <c r="A145" s="15" t="s">
        <v>30</v>
      </c>
      <c r="B145" s="15" t="s">
        <v>29</v>
      </c>
      <c r="C145" s="15">
        <v>2025</v>
      </c>
      <c r="D145" s="15" t="s">
        <v>27</v>
      </c>
      <c r="E145" s="15" t="s">
        <v>31</v>
      </c>
      <c r="F145" s="15">
        <v>46876</v>
      </c>
      <c r="G145" s="15">
        <v>61490</v>
      </c>
      <c r="H145" s="15">
        <v>5347</v>
      </c>
      <c r="I145" s="15">
        <v>113713</v>
      </c>
      <c r="J145" s="15">
        <v>41.22</v>
      </c>
      <c r="K145" s="15">
        <v>41981</v>
      </c>
      <c r="L145" s="15">
        <v>21.1</v>
      </c>
      <c r="M145" s="15">
        <v>477</v>
      </c>
      <c r="N145" s="15">
        <v>1.86</v>
      </c>
      <c r="O145" s="15">
        <v>0.30499999999999999</v>
      </c>
      <c r="P145" s="15">
        <v>54510</v>
      </c>
      <c r="Q145" s="15">
        <v>97.9</v>
      </c>
      <c r="R145" s="15">
        <v>19.5</v>
      </c>
      <c r="S145" s="15">
        <v>0</v>
      </c>
      <c r="T145" s="15">
        <v>89.3</v>
      </c>
      <c r="U145" s="15">
        <v>17.100000000000001</v>
      </c>
      <c r="V145" s="15">
        <v>0</v>
      </c>
      <c r="W145" s="27">
        <f>EV_Data[[#This Row],[ev_sales]]/EV_Data[[#This Row],[total_vehicle_sales]]</f>
        <v>0.41223079155417586</v>
      </c>
      <c r="X145" s="27">
        <f>EV_Data[[#This Row],[petrol_car_sales]]/EV_Data[[#This Row],[total_vehicle_sales]]</f>
        <v>0.54074732000738701</v>
      </c>
      <c r="Y145" s="27">
        <f>EV_Data[[#This Row],[diesel_car_sales]]/EV_Data[[#This Row],[total_vehicle_sales]]</f>
        <v>4.7021888438437118E-2</v>
      </c>
      <c r="Z145" s="27">
        <f>EV_Data[[#This Row],[petrol_car Market Share]]+EV_Data[[#This Row],[desil_car Market Share]]</f>
        <v>0.58776920844582414</v>
      </c>
      <c r="AB145" s="15"/>
    </row>
    <row r="146" spans="1:28">
      <c r="A146" s="15" t="s">
        <v>32</v>
      </c>
      <c r="B146" s="15" t="s">
        <v>33</v>
      </c>
      <c r="C146" s="15">
        <v>2010</v>
      </c>
      <c r="D146" s="15" t="s">
        <v>24</v>
      </c>
      <c r="E146" s="15" t="s">
        <v>25</v>
      </c>
      <c r="F146" s="15">
        <v>5</v>
      </c>
      <c r="G146" s="15">
        <v>319187</v>
      </c>
      <c r="H146" s="15">
        <v>212794</v>
      </c>
      <c r="I146" s="15">
        <v>531986</v>
      </c>
      <c r="J146" s="15">
        <v>0</v>
      </c>
      <c r="K146" s="15">
        <v>0</v>
      </c>
      <c r="L146" s="15">
        <v>0</v>
      </c>
      <c r="M146" s="15">
        <v>106</v>
      </c>
      <c r="N146" s="15">
        <v>1.28</v>
      </c>
      <c r="O146" s="31">
        <v>0.123</v>
      </c>
      <c r="P146" s="15">
        <v>11198</v>
      </c>
      <c r="Q146" s="15">
        <v>84.3</v>
      </c>
      <c r="R146" s="15">
        <v>174.5</v>
      </c>
      <c r="S146" s="15">
        <v>0</v>
      </c>
      <c r="T146" s="15">
        <v>22.2</v>
      </c>
      <c r="U146" s="15">
        <v>0</v>
      </c>
      <c r="V146" s="15">
        <v>0</v>
      </c>
      <c r="W146" s="27">
        <f>EV_Data[[#This Row],[ev_sales]]/EV_Data[[#This Row],[total_vehicle_sales]]</f>
        <v>9.3987435759587664E-6</v>
      </c>
      <c r="X146" s="27">
        <f>EV_Data[[#This Row],[petrol_car_sales]]/EV_Data[[#This Row],[total_vehicle_sales]]</f>
        <v>0.59999135315591012</v>
      </c>
      <c r="Y146" s="27">
        <f>EV_Data[[#This Row],[diesel_car_sales]]/EV_Data[[#This Row],[total_vehicle_sales]]</f>
        <v>0.3999992481005139</v>
      </c>
      <c r="Z146" s="27">
        <f>EV_Data[[#This Row],[petrol_car Market Share]]+EV_Data[[#This Row],[desil_car Market Share]]</f>
        <v>0.99999060125642403</v>
      </c>
      <c r="AB146" s="15"/>
    </row>
    <row r="147" spans="1:28">
      <c r="A147" s="15" t="s">
        <v>32</v>
      </c>
      <c r="B147" s="15" t="s">
        <v>33</v>
      </c>
      <c r="C147" s="15">
        <v>2010</v>
      </c>
      <c r="D147" s="15" t="s">
        <v>26</v>
      </c>
      <c r="E147" s="15" t="s">
        <v>25</v>
      </c>
      <c r="F147" s="15">
        <v>15</v>
      </c>
      <c r="G147" s="15">
        <v>1842149</v>
      </c>
      <c r="H147" s="15">
        <v>251204</v>
      </c>
      <c r="I147" s="15">
        <v>2093368</v>
      </c>
      <c r="J147" s="15">
        <v>0</v>
      </c>
      <c r="K147" s="15">
        <v>0</v>
      </c>
      <c r="L147" s="15">
        <v>0</v>
      </c>
      <c r="M147" s="15">
        <v>106</v>
      </c>
      <c r="N147" s="15">
        <v>1.28</v>
      </c>
      <c r="O147" s="31">
        <v>0.123</v>
      </c>
      <c r="P147" s="15">
        <v>11198</v>
      </c>
      <c r="Q147" s="15">
        <v>84.3</v>
      </c>
      <c r="R147" s="15">
        <v>174.5</v>
      </c>
      <c r="S147" s="15">
        <v>0</v>
      </c>
      <c r="T147" s="15">
        <v>22.2</v>
      </c>
      <c r="U147" s="15">
        <v>0</v>
      </c>
      <c r="V147" s="15">
        <v>0</v>
      </c>
      <c r="W147" s="27">
        <f>EV_Data[[#This Row],[ev_sales]]/EV_Data[[#This Row],[total_vehicle_sales]]</f>
        <v>7.1654864314348937E-6</v>
      </c>
      <c r="X147" s="27">
        <f>EV_Data[[#This Row],[petrol_car_sales]]/EV_Data[[#This Row],[total_vehicle_sales]]</f>
        <v>0.87999291094542387</v>
      </c>
      <c r="Y147" s="27">
        <f>EV_Data[[#This Row],[diesel_car_sales]]/EV_Data[[#This Row],[total_vehicle_sales]]</f>
        <v>0.11999992356814473</v>
      </c>
      <c r="Z147" s="27">
        <f>EV_Data[[#This Row],[petrol_car Market Share]]+EV_Data[[#This Row],[desil_car Market Share]]</f>
        <v>0.99999283451356857</v>
      </c>
      <c r="AB147" s="15"/>
    </row>
    <row r="148" spans="1:28">
      <c r="A148" s="15" t="s">
        <v>32</v>
      </c>
      <c r="B148" s="15" t="s">
        <v>33</v>
      </c>
      <c r="C148" s="15">
        <v>2010</v>
      </c>
      <c r="D148" s="15" t="s">
        <v>27</v>
      </c>
      <c r="E148" s="15" t="s">
        <v>25</v>
      </c>
      <c r="F148" s="15">
        <v>10</v>
      </c>
      <c r="G148" s="15">
        <v>813977</v>
      </c>
      <c r="H148" s="15">
        <v>70782</v>
      </c>
      <c r="I148" s="15">
        <v>884769</v>
      </c>
      <c r="J148" s="15">
        <v>0</v>
      </c>
      <c r="K148" s="15">
        <v>0</v>
      </c>
      <c r="L148" s="15">
        <v>0</v>
      </c>
      <c r="M148" s="15">
        <v>106</v>
      </c>
      <c r="N148" s="15">
        <v>1.28</v>
      </c>
      <c r="O148" s="31">
        <v>0.123</v>
      </c>
      <c r="P148" s="15">
        <v>11198</v>
      </c>
      <c r="Q148" s="15">
        <v>84.3</v>
      </c>
      <c r="R148" s="15">
        <v>174.5</v>
      </c>
      <c r="S148" s="15">
        <v>0</v>
      </c>
      <c r="T148" s="15">
        <v>22.2</v>
      </c>
      <c r="U148" s="15">
        <v>0</v>
      </c>
      <c r="V148" s="15">
        <v>0</v>
      </c>
      <c r="W148" s="27">
        <f>EV_Data[[#This Row],[ev_sales]]/EV_Data[[#This Row],[total_vehicle_sales]]</f>
        <v>1.1302385142336588E-5</v>
      </c>
      <c r="X148" s="27">
        <f>EV_Data[[#This Row],[petrol_car_sales]]/EV_Data[[#This Row],[total_vehicle_sales]]</f>
        <v>0.9199881551003708</v>
      </c>
      <c r="Y148" s="27">
        <f>EV_Data[[#This Row],[diesel_car_sales]]/EV_Data[[#This Row],[total_vehicle_sales]]</f>
        <v>8.0000542514486836E-2</v>
      </c>
      <c r="Z148" s="27">
        <f>EV_Data[[#This Row],[petrol_car Market Share]]+EV_Data[[#This Row],[desil_car Market Share]]</f>
        <v>0.99998869761485765</v>
      </c>
      <c r="AB148" s="15"/>
    </row>
    <row r="149" spans="1:28">
      <c r="A149" s="15" t="s">
        <v>32</v>
      </c>
      <c r="B149" s="15" t="s">
        <v>33</v>
      </c>
      <c r="C149" s="15">
        <v>2011</v>
      </c>
      <c r="D149" s="15" t="s">
        <v>24</v>
      </c>
      <c r="E149" s="15" t="s">
        <v>25</v>
      </c>
      <c r="F149" s="15">
        <v>5</v>
      </c>
      <c r="G149" s="15">
        <v>322673</v>
      </c>
      <c r="H149" s="15">
        <v>215118</v>
      </c>
      <c r="I149" s="15">
        <v>537796</v>
      </c>
      <c r="J149" s="15">
        <v>0</v>
      </c>
      <c r="K149" s="15">
        <v>21</v>
      </c>
      <c r="L149" s="15">
        <v>1</v>
      </c>
      <c r="M149" s="15">
        <v>122</v>
      </c>
      <c r="N149" s="15">
        <v>1.2130000000000001</v>
      </c>
      <c r="O149" s="15">
        <v>0.127</v>
      </c>
      <c r="P149" s="15">
        <v>10739</v>
      </c>
      <c r="Q149" s="15">
        <v>84.4</v>
      </c>
      <c r="R149" s="15">
        <v>180.8</v>
      </c>
      <c r="S149" s="15">
        <v>0</v>
      </c>
      <c r="T149" s="15">
        <v>22.5</v>
      </c>
      <c r="U149" s="15">
        <v>0</v>
      </c>
      <c r="V149" s="15">
        <v>0</v>
      </c>
      <c r="W149" s="27">
        <f>EV_Data[[#This Row],[ev_sales]]/EV_Data[[#This Row],[total_vehicle_sales]]</f>
        <v>9.2972056318752844E-6</v>
      </c>
      <c r="X149" s="27">
        <f>EV_Data[[#This Row],[petrol_car_sales]]/EV_Data[[#This Row],[total_vehicle_sales]]</f>
        <v>0.59999144657081871</v>
      </c>
      <c r="Y149" s="27">
        <f>EV_Data[[#This Row],[diesel_car_sales]]/EV_Data[[#This Row],[total_vehicle_sales]]</f>
        <v>0.39999925622354943</v>
      </c>
      <c r="Z149" s="27">
        <f>EV_Data[[#This Row],[petrol_car Market Share]]+EV_Data[[#This Row],[desil_car Market Share]]</f>
        <v>0.99999070279436819</v>
      </c>
      <c r="AB149" s="15"/>
    </row>
    <row r="150" spans="1:28">
      <c r="A150" s="15" t="s">
        <v>32</v>
      </c>
      <c r="B150" s="15" t="s">
        <v>33</v>
      </c>
      <c r="C150" s="15">
        <v>2011</v>
      </c>
      <c r="D150" s="15" t="s">
        <v>26</v>
      </c>
      <c r="E150" s="15" t="s">
        <v>25</v>
      </c>
      <c r="F150" s="15">
        <v>17</v>
      </c>
      <c r="G150" s="15">
        <v>1917857</v>
      </c>
      <c r="H150" s="15">
        <v>261528</v>
      </c>
      <c r="I150" s="15">
        <v>2179402</v>
      </c>
      <c r="J150" s="15">
        <v>0</v>
      </c>
      <c r="K150" s="15">
        <v>21</v>
      </c>
      <c r="L150" s="15">
        <v>1</v>
      </c>
      <c r="M150" s="15">
        <v>122</v>
      </c>
      <c r="N150" s="15">
        <v>1.2130000000000001</v>
      </c>
      <c r="O150" s="15">
        <v>0.127</v>
      </c>
      <c r="P150" s="15">
        <v>10739</v>
      </c>
      <c r="Q150" s="15">
        <v>84.4</v>
      </c>
      <c r="R150" s="15">
        <v>180.8</v>
      </c>
      <c r="S150" s="15">
        <v>0</v>
      </c>
      <c r="T150" s="15">
        <v>22.5</v>
      </c>
      <c r="U150" s="15">
        <v>13.33</v>
      </c>
      <c r="V150" s="15">
        <v>0</v>
      </c>
      <c r="W150" s="27">
        <f>EV_Data[[#This Row],[ev_sales]]/EV_Data[[#This Row],[total_vehicle_sales]]</f>
        <v>7.800304854267364E-6</v>
      </c>
      <c r="X150" s="27">
        <f>EV_Data[[#This Row],[petrol_car_sales]]/EV_Data[[#This Row],[total_vehicle_sales]]</f>
        <v>0.87999230981709664</v>
      </c>
      <c r="Y150" s="27">
        <f>EV_Data[[#This Row],[diesel_car_sales]]/EV_Data[[#This Row],[total_vehicle_sales]]</f>
        <v>0.11999988987804912</v>
      </c>
      <c r="Z150" s="27">
        <f>EV_Data[[#This Row],[petrol_car Market Share]]+EV_Data[[#This Row],[desil_car Market Share]]</f>
        <v>0.99999219969514574</v>
      </c>
      <c r="AB150" s="15"/>
    </row>
    <row r="151" spans="1:28">
      <c r="A151" s="15" t="s">
        <v>32</v>
      </c>
      <c r="B151" s="15" t="s">
        <v>33</v>
      </c>
      <c r="C151" s="15">
        <v>2011</v>
      </c>
      <c r="D151" s="15" t="s">
        <v>27</v>
      </c>
      <c r="E151" s="15" t="s">
        <v>25</v>
      </c>
      <c r="F151" s="15">
        <v>11</v>
      </c>
      <c r="G151" s="15">
        <v>834630</v>
      </c>
      <c r="H151" s="15">
        <v>72577</v>
      </c>
      <c r="I151" s="15">
        <v>907218</v>
      </c>
      <c r="J151" s="15">
        <v>0</v>
      </c>
      <c r="K151" s="15">
        <v>21</v>
      </c>
      <c r="L151" s="15">
        <v>1</v>
      </c>
      <c r="M151" s="15">
        <v>122</v>
      </c>
      <c r="N151" s="15">
        <v>1.2130000000000001</v>
      </c>
      <c r="O151" s="15">
        <v>0.127</v>
      </c>
      <c r="P151" s="15">
        <v>10739</v>
      </c>
      <c r="Q151" s="15">
        <v>84.4</v>
      </c>
      <c r="R151" s="15">
        <v>180.8</v>
      </c>
      <c r="S151" s="15">
        <v>0</v>
      </c>
      <c r="T151" s="15">
        <v>22.5</v>
      </c>
      <c r="U151" s="15">
        <v>10</v>
      </c>
      <c r="V151" s="15">
        <v>0</v>
      </c>
      <c r="W151" s="27">
        <f>EV_Data[[#This Row],[ev_sales]]/EV_Data[[#This Row],[total_vehicle_sales]]</f>
        <v>1.2124979883556102E-5</v>
      </c>
      <c r="X151" s="27">
        <f>EV_Data[[#This Row],[petrol_car_sales]]/EV_Data[[#This Row],[total_vehicle_sales]]</f>
        <v>0.91998836001931183</v>
      </c>
      <c r="Y151" s="27">
        <f>EV_Data[[#This Row],[diesel_car_sales]]/EV_Data[[#This Row],[total_vehicle_sales]]</f>
        <v>7.9999515000804655E-2</v>
      </c>
      <c r="Z151" s="27">
        <f>EV_Data[[#This Row],[petrol_car Market Share]]+EV_Data[[#This Row],[desil_car Market Share]]</f>
        <v>0.99998787502011655</v>
      </c>
      <c r="AB151" s="15"/>
    </row>
    <row r="152" spans="1:28">
      <c r="A152" s="15" t="s">
        <v>32</v>
      </c>
      <c r="B152" s="15" t="s">
        <v>33</v>
      </c>
      <c r="C152" s="15">
        <v>2012</v>
      </c>
      <c r="D152" s="15" t="s">
        <v>24</v>
      </c>
      <c r="E152" s="15" t="s">
        <v>25</v>
      </c>
      <c r="F152" s="15">
        <v>5</v>
      </c>
      <c r="G152" s="15">
        <v>333101</v>
      </c>
      <c r="H152" s="15">
        <v>222071</v>
      </c>
      <c r="I152" s="15">
        <v>555177</v>
      </c>
      <c r="J152" s="15">
        <v>0</v>
      </c>
      <c r="K152" s="15">
        <v>39</v>
      </c>
      <c r="L152" s="15">
        <v>1.8</v>
      </c>
      <c r="M152" s="15">
        <v>136</v>
      </c>
      <c r="N152" s="15">
        <v>1.147</v>
      </c>
      <c r="O152" s="15">
        <v>0.129</v>
      </c>
      <c r="P152" s="15">
        <v>10127</v>
      </c>
      <c r="Q152" s="15">
        <v>84.8</v>
      </c>
      <c r="R152" s="15">
        <v>186.5</v>
      </c>
      <c r="S152" s="15">
        <v>0</v>
      </c>
      <c r="T152" s="15">
        <v>24.7</v>
      </c>
      <c r="U152" s="15">
        <v>0</v>
      </c>
      <c r="V152" s="15">
        <v>0</v>
      </c>
      <c r="W152" s="27">
        <f>EV_Data[[#This Row],[ev_sales]]/EV_Data[[#This Row],[total_vehicle_sales]]</f>
        <v>9.0061367816029845E-6</v>
      </c>
      <c r="X152" s="27">
        <f>EV_Data[[#This Row],[petrol_car_sales]]/EV_Data[[#This Row],[total_vehicle_sales]]</f>
        <v>0.59999063361774718</v>
      </c>
      <c r="Y152" s="27">
        <f>EV_Data[[#This Row],[diesel_car_sales]]/EV_Data[[#This Row],[total_vehicle_sales]]</f>
        <v>0.40000036024547125</v>
      </c>
      <c r="Z152" s="27">
        <f>EV_Data[[#This Row],[petrol_car Market Share]]+EV_Data[[#This Row],[desil_car Market Share]]</f>
        <v>0.99999099386321844</v>
      </c>
      <c r="AB152" s="15"/>
    </row>
    <row r="153" spans="1:28">
      <c r="A153" s="15" t="s">
        <v>32</v>
      </c>
      <c r="B153" s="15" t="s">
        <v>33</v>
      </c>
      <c r="C153" s="15">
        <v>2012</v>
      </c>
      <c r="D153" s="15" t="s">
        <v>26</v>
      </c>
      <c r="E153" s="15" t="s">
        <v>25</v>
      </c>
      <c r="F153" s="15">
        <v>42</v>
      </c>
      <c r="G153" s="15">
        <v>1944648</v>
      </c>
      <c r="H153" s="15">
        <v>265185</v>
      </c>
      <c r="I153" s="15">
        <v>2209875</v>
      </c>
      <c r="J153" s="15">
        <v>0</v>
      </c>
      <c r="K153" s="15">
        <v>39</v>
      </c>
      <c r="L153" s="15">
        <v>1.8</v>
      </c>
      <c r="M153" s="15">
        <v>136</v>
      </c>
      <c r="N153" s="15">
        <v>1.147</v>
      </c>
      <c r="O153" s="15">
        <v>0.129</v>
      </c>
      <c r="P153" s="15">
        <v>10127</v>
      </c>
      <c r="Q153" s="15">
        <v>84.8</v>
      </c>
      <c r="R153" s="15">
        <v>186.5</v>
      </c>
      <c r="S153" s="15">
        <v>0</v>
      </c>
      <c r="T153" s="15">
        <v>24.7</v>
      </c>
      <c r="U153" s="15">
        <v>67.33</v>
      </c>
      <c r="V153" s="15">
        <v>0</v>
      </c>
      <c r="W153" s="27">
        <f>EV_Data[[#This Row],[ev_sales]]/EV_Data[[#This Row],[total_vehicle_sales]]</f>
        <v>1.9005599864245714E-5</v>
      </c>
      <c r="X153" s="27">
        <f>EV_Data[[#This Row],[petrol_car_sales]]/EV_Data[[#This Row],[total_vehicle_sales]]</f>
        <v>0.87998099440013577</v>
      </c>
      <c r="Y153" s="27">
        <f>EV_Data[[#This Row],[diesel_car_sales]]/EV_Data[[#This Row],[total_vehicle_sales]]</f>
        <v>0.12</v>
      </c>
      <c r="Z153" s="27">
        <f>EV_Data[[#This Row],[petrol_car Market Share]]+EV_Data[[#This Row],[desil_car Market Share]]</f>
        <v>0.99998099440013577</v>
      </c>
      <c r="AB153" s="15"/>
    </row>
    <row r="154" spans="1:28">
      <c r="A154" s="15" t="s">
        <v>32</v>
      </c>
      <c r="B154" s="15" t="s">
        <v>33</v>
      </c>
      <c r="C154" s="15">
        <v>2012</v>
      </c>
      <c r="D154" s="15" t="s">
        <v>27</v>
      </c>
      <c r="E154" s="15" t="s">
        <v>25</v>
      </c>
      <c r="F154" s="15">
        <v>21</v>
      </c>
      <c r="G154" s="15">
        <v>851497</v>
      </c>
      <c r="H154" s="15">
        <v>74045</v>
      </c>
      <c r="I154" s="15">
        <v>925563</v>
      </c>
      <c r="J154" s="15">
        <v>0</v>
      </c>
      <c r="K154" s="15">
        <v>39</v>
      </c>
      <c r="L154" s="15">
        <v>1.8</v>
      </c>
      <c r="M154" s="15">
        <v>136</v>
      </c>
      <c r="N154" s="15">
        <v>1.147</v>
      </c>
      <c r="O154" s="15">
        <v>0.129</v>
      </c>
      <c r="P154" s="15">
        <v>10127</v>
      </c>
      <c r="Q154" s="15">
        <v>84.8</v>
      </c>
      <c r="R154" s="15">
        <v>186.5</v>
      </c>
      <c r="S154" s="15">
        <v>0</v>
      </c>
      <c r="T154" s="15">
        <v>24.7</v>
      </c>
      <c r="U154" s="15">
        <v>44.91</v>
      </c>
      <c r="V154" s="15">
        <v>0</v>
      </c>
      <c r="W154" s="27">
        <f>EV_Data[[#This Row],[ev_sales]]/EV_Data[[#This Row],[total_vehicle_sales]]</f>
        <v>2.2688893138554586E-5</v>
      </c>
      <c r="X154" s="27">
        <f>EV_Data[[#This Row],[petrol_car_sales]]/EV_Data[[#This Row],[total_vehicle_sales]]</f>
        <v>0.91997735432380079</v>
      </c>
      <c r="Y154" s="27">
        <f>EV_Data[[#This Row],[diesel_car_sales]]/EV_Data[[#This Row],[total_vehicle_sales]]</f>
        <v>7.9999956783060683E-2</v>
      </c>
      <c r="Z154" s="27">
        <f>EV_Data[[#This Row],[petrol_car Market Share]]+EV_Data[[#This Row],[desil_car Market Share]]</f>
        <v>0.9999773111068615</v>
      </c>
      <c r="AB154" s="15"/>
    </row>
    <row r="155" spans="1:28">
      <c r="A155" s="15" t="s">
        <v>32</v>
      </c>
      <c r="B155" s="15" t="s">
        <v>33</v>
      </c>
      <c r="C155" s="15">
        <v>2013</v>
      </c>
      <c r="D155" s="15" t="s">
        <v>24</v>
      </c>
      <c r="E155" s="15" t="s">
        <v>25</v>
      </c>
      <c r="F155" s="15">
        <v>7</v>
      </c>
      <c r="G155" s="15">
        <v>342112</v>
      </c>
      <c r="H155" s="15">
        <v>228079</v>
      </c>
      <c r="I155" s="15">
        <v>570198</v>
      </c>
      <c r="J155" s="15">
        <v>0</v>
      </c>
      <c r="K155" s="15">
        <v>58</v>
      </c>
      <c r="L155" s="15">
        <v>2.9</v>
      </c>
      <c r="M155" s="15">
        <v>135</v>
      </c>
      <c r="N155" s="15">
        <v>1.1100000000000001</v>
      </c>
      <c r="O155" s="15">
        <v>0.13300000000000001</v>
      </c>
      <c r="P155" s="15">
        <v>9771</v>
      </c>
      <c r="Q155" s="15">
        <v>84.6</v>
      </c>
      <c r="R155" s="15">
        <v>190.3</v>
      </c>
      <c r="S155" s="15">
        <v>0</v>
      </c>
      <c r="T155" s="15">
        <v>24.5</v>
      </c>
      <c r="U155" s="15">
        <v>11.87</v>
      </c>
      <c r="V155" s="15">
        <v>0</v>
      </c>
      <c r="W155" s="27">
        <f>EV_Data[[#This Row],[ev_sales]]/EV_Data[[#This Row],[total_vehicle_sales]]</f>
        <v>1.2276437307742223E-5</v>
      </c>
      <c r="X155" s="27">
        <f>EV_Data[[#This Row],[petrol_car_sales]]/EV_Data[[#This Row],[total_vehicle_sales]]</f>
        <v>0.59998807431804391</v>
      </c>
      <c r="Y155" s="27">
        <f>EV_Data[[#This Row],[diesel_car_sales]]/EV_Data[[#This Row],[total_vehicle_sales]]</f>
        <v>0.39999964924464837</v>
      </c>
      <c r="Z155" s="27">
        <f>EV_Data[[#This Row],[petrol_car Market Share]]+EV_Data[[#This Row],[desil_car Market Share]]</f>
        <v>0.99998772356269228</v>
      </c>
      <c r="AB155" s="15"/>
    </row>
    <row r="156" spans="1:28">
      <c r="A156" s="15" t="s">
        <v>32</v>
      </c>
      <c r="B156" s="15" t="s">
        <v>33</v>
      </c>
      <c r="C156" s="15">
        <v>2013</v>
      </c>
      <c r="D156" s="15" t="s">
        <v>26</v>
      </c>
      <c r="E156" s="15" t="s">
        <v>25</v>
      </c>
      <c r="F156" s="15">
        <v>88</v>
      </c>
      <c r="G156" s="15">
        <v>1978022</v>
      </c>
      <c r="H156" s="15">
        <v>269742</v>
      </c>
      <c r="I156" s="15">
        <v>2247852</v>
      </c>
      <c r="J156" s="15">
        <v>0</v>
      </c>
      <c r="K156" s="15">
        <v>58</v>
      </c>
      <c r="L156" s="15">
        <v>2.9</v>
      </c>
      <c r="M156" s="15">
        <v>135</v>
      </c>
      <c r="N156" s="15">
        <v>1.1100000000000001</v>
      </c>
      <c r="O156" s="15">
        <v>0.13300000000000001</v>
      </c>
      <c r="P156" s="15">
        <v>9771</v>
      </c>
      <c r="Q156" s="15">
        <v>84.6</v>
      </c>
      <c r="R156" s="15">
        <v>190.3</v>
      </c>
      <c r="S156" s="15">
        <v>0</v>
      </c>
      <c r="T156" s="15">
        <v>24.5</v>
      </c>
      <c r="U156" s="15">
        <v>80.36</v>
      </c>
      <c r="V156" s="15">
        <v>0</v>
      </c>
      <c r="W156" s="27">
        <f>EV_Data[[#This Row],[ev_sales]]/EV_Data[[#This Row],[total_vehicle_sales]]</f>
        <v>3.9148484864661908E-5</v>
      </c>
      <c r="X156" s="27">
        <f>EV_Data[[#This Row],[petrol_car_sales]]/EV_Data[[#This Row],[total_vehicle_sales]]</f>
        <v>0.87996095828373044</v>
      </c>
      <c r="Y156" s="27">
        <f>EV_Data[[#This Row],[diesel_car_sales]]/EV_Data[[#This Row],[total_vehicle_sales]]</f>
        <v>0.11999989323140492</v>
      </c>
      <c r="Z156" s="27">
        <f>EV_Data[[#This Row],[petrol_car Market Share]]+EV_Data[[#This Row],[desil_car Market Share]]</f>
        <v>0.99996085151513536</v>
      </c>
      <c r="AB156" s="15"/>
    </row>
    <row r="157" spans="1:28">
      <c r="A157" s="15" t="s">
        <v>32</v>
      </c>
      <c r="B157" s="15" t="s">
        <v>33</v>
      </c>
      <c r="C157" s="15">
        <v>2013</v>
      </c>
      <c r="D157" s="15" t="s">
        <v>27</v>
      </c>
      <c r="E157" s="15" t="s">
        <v>25</v>
      </c>
      <c r="F157" s="15">
        <v>48</v>
      </c>
      <c r="G157" s="15">
        <v>874267</v>
      </c>
      <c r="H157" s="15">
        <v>76027</v>
      </c>
      <c r="I157" s="15">
        <v>950342</v>
      </c>
      <c r="J157" s="15">
        <v>0.01</v>
      </c>
      <c r="K157" s="15">
        <v>58</v>
      </c>
      <c r="L157" s="15">
        <v>2.9</v>
      </c>
      <c r="M157" s="15">
        <v>135</v>
      </c>
      <c r="N157" s="15">
        <v>1.1100000000000001</v>
      </c>
      <c r="O157" s="15">
        <v>0.13300000000000001</v>
      </c>
      <c r="P157" s="15">
        <v>9771</v>
      </c>
      <c r="Q157" s="15">
        <v>84.6</v>
      </c>
      <c r="R157" s="15">
        <v>190.3</v>
      </c>
      <c r="S157" s="15">
        <v>0</v>
      </c>
      <c r="T157" s="15">
        <v>24.5</v>
      </c>
      <c r="U157" s="15">
        <v>68.69</v>
      </c>
      <c r="V157" s="15">
        <v>0</v>
      </c>
      <c r="W157" s="27">
        <f>EV_Data[[#This Row],[ev_sales]]/EV_Data[[#This Row],[total_vehicle_sales]]</f>
        <v>5.0508132861643492E-5</v>
      </c>
      <c r="X157" s="27">
        <f>EV_Data[[#This Row],[petrol_car_sales]]/EV_Data[[#This Row],[total_vehicle_sales]]</f>
        <v>0.91994987067813483</v>
      </c>
      <c r="Y157" s="27">
        <f>EV_Data[[#This Row],[diesel_car_sales]]/EV_Data[[#This Row],[total_vehicle_sales]]</f>
        <v>7.9999621189003542E-2</v>
      </c>
      <c r="Z157" s="27">
        <f>EV_Data[[#This Row],[petrol_car Market Share]]+EV_Data[[#This Row],[desil_car Market Share]]</f>
        <v>0.99994949186713833</v>
      </c>
      <c r="AB157" s="15"/>
    </row>
    <row r="158" spans="1:28">
      <c r="A158" s="15" t="s">
        <v>32</v>
      </c>
      <c r="B158" s="15" t="s">
        <v>33</v>
      </c>
      <c r="C158" s="15">
        <v>2014</v>
      </c>
      <c r="D158" s="15" t="s">
        <v>24</v>
      </c>
      <c r="E158" s="15" t="s">
        <v>25</v>
      </c>
      <c r="F158" s="15">
        <v>17</v>
      </c>
      <c r="G158" s="15">
        <v>294781</v>
      </c>
      <c r="H158" s="15">
        <v>196520</v>
      </c>
      <c r="I158" s="15">
        <v>491318</v>
      </c>
      <c r="J158" s="15">
        <v>0</v>
      </c>
      <c r="K158" s="15">
        <v>82</v>
      </c>
      <c r="L158" s="15">
        <v>4.0999999999999996</v>
      </c>
      <c r="M158" s="15">
        <v>147</v>
      </c>
      <c r="N158" s="15">
        <v>1.0669999999999999</v>
      </c>
      <c r="O158" s="15">
        <v>0.13600000000000001</v>
      </c>
      <c r="P158" s="15">
        <v>9341</v>
      </c>
      <c r="Q158" s="15">
        <v>84.6</v>
      </c>
      <c r="R158" s="15">
        <v>194.4</v>
      </c>
      <c r="S158" s="15">
        <v>0</v>
      </c>
      <c r="T158" s="15">
        <v>27.2</v>
      </c>
      <c r="U158" s="15">
        <v>50.37</v>
      </c>
      <c r="V158" s="15">
        <v>0</v>
      </c>
      <c r="W158" s="27">
        <f>EV_Data[[#This Row],[ev_sales]]/EV_Data[[#This Row],[total_vehicle_sales]]</f>
        <v>3.4600808437712439E-5</v>
      </c>
      <c r="X158" s="27">
        <f>EV_Data[[#This Row],[petrol_car_sales]]/EV_Data[[#This Row],[total_vehicle_sales]]</f>
        <v>0.59998005365160645</v>
      </c>
      <c r="Y158" s="27">
        <f>EV_Data[[#This Row],[diesel_car_sales]]/EV_Data[[#This Row],[total_vehicle_sales]]</f>
        <v>0.39998534553995579</v>
      </c>
      <c r="Z158" s="27">
        <f>EV_Data[[#This Row],[petrol_car Market Share]]+EV_Data[[#This Row],[desil_car Market Share]]</f>
        <v>0.99996539919156224</v>
      </c>
      <c r="AB158" s="15"/>
    </row>
    <row r="159" spans="1:28">
      <c r="A159" s="15" t="s">
        <v>32</v>
      </c>
      <c r="B159" s="15" t="s">
        <v>33</v>
      </c>
      <c r="C159" s="15">
        <v>2014</v>
      </c>
      <c r="D159" s="15" t="s">
        <v>26</v>
      </c>
      <c r="E159" s="15" t="s">
        <v>25</v>
      </c>
      <c r="F159" s="15">
        <v>202</v>
      </c>
      <c r="G159" s="15">
        <v>1775725</v>
      </c>
      <c r="H159" s="15">
        <v>242144</v>
      </c>
      <c r="I159" s="15">
        <v>2018071</v>
      </c>
      <c r="J159" s="15">
        <v>0.01</v>
      </c>
      <c r="K159" s="15">
        <v>82</v>
      </c>
      <c r="L159" s="15">
        <v>4.0999999999999996</v>
      </c>
      <c r="M159" s="15">
        <v>147</v>
      </c>
      <c r="N159" s="15">
        <v>1.0669999999999999</v>
      </c>
      <c r="O159" s="15">
        <v>0.13600000000000001</v>
      </c>
      <c r="P159" s="15">
        <v>9341</v>
      </c>
      <c r="Q159" s="15">
        <v>84.6</v>
      </c>
      <c r="R159" s="15">
        <v>194.4</v>
      </c>
      <c r="S159" s="15">
        <v>0</v>
      </c>
      <c r="T159" s="15">
        <v>27.2</v>
      </c>
      <c r="U159" s="15">
        <v>128.19</v>
      </c>
      <c r="V159" s="15">
        <v>0</v>
      </c>
      <c r="W159" s="27">
        <f>EV_Data[[#This Row],[ev_sales]]/EV_Data[[#This Row],[total_vehicle_sales]]</f>
        <v>1.0009558632971783E-4</v>
      </c>
      <c r="X159" s="27">
        <f>EV_Data[[#This Row],[petrol_car_sales]]/EV_Data[[#This Row],[total_vehicle_sales]]</f>
        <v>0.87991205463038713</v>
      </c>
      <c r="Y159" s="27">
        <f>EV_Data[[#This Row],[diesel_car_sales]]/EV_Data[[#This Row],[total_vehicle_sales]]</f>
        <v>0.11998784978328314</v>
      </c>
      <c r="Z159" s="27">
        <f>EV_Data[[#This Row],[petrol_car Market Share]]+EV_Data[[#This Row],[desil_car Market Share]]</f>
        <v>0.99989990441367027</v>
      </c>
      <c r="AB159" s="15"/>
    </row>
    <row r="160" spans="1:28">
      <c r="A160" s="15" t="s">
        <v>32</v>
      </c>
      <c r="B160" s="15" t="s">
        <v>33</v>
      </c>
      <c r="C160" s="15">
        <v>2014</v>
      </c>
      <c r="D160" s="15" t="s">
        <v>27</v>
      </c>
      <c r="E160" s="15" t="s">
        <v>25</v>
      </c>
      <c r="F160" s="15">
        <v>118</v>
      </c>
      <c r="G160" s="15">
        <v>749039</v>
      </c>
      <c r="H160" s="15">
        <v>65134</v>
      </c>
      <c r="I160" s="15">
        <v>814291</v>
      </c>
      <c r="J160" s="15">
        <v>0.01</v>
      </c>
      <c r="K160" s="15">
        <v>82</v>
      </c>
      <c r="L160" s="15">
        <v>4.0999999999999996</v>
      </c>
      <c r="M160" s="15">
        <v>147</v>
      </c>
      <c r="N160" s="15">
        <v>1.0669999999999999</v>
      </c>
      <c r="O160" s="15">
        <v>0.13600000000000001</v>
      </c>
      <c r="P160" s="15">
        <v>9341</v>
      </c>
      <c r="Q160" s="15">
        <v>84.6</v>
      </c>
      <c r="R160" s="15">
        <v>194.4</v>
      </c>
      <c r="S160" s="15">
        <v>0</v>
      </c>
      <c r="T160" s="15">
        <v>27.2</v>
      </c>
      <c r="U160" s="15">
        <v>120.54</v>
      </c>
      <c r="V160" s="15">
        <v>0</v>
      </c>
      <c r="W160" s="27">
        <f>EV_Data[[#This Row],[ev_sales]]/EV_Data[[#This Row],[total_vehicle_sales]]</f>
        <v>1.4491134004919617E-4</v>
      </c>
      <c r="X160" s="27">
        <f>EV_Data[[#This Row],[petrol_car_sales]]/EV_Data[[#This Row],[total_vehicle_sales]]</f>
        <v>0.91986648507720215</v>
      </c>
      <c r="Y160" s="27">
        <f>EV_Data[[#This Row],[diesel_car_sales]]/EV_Data[[#This Row],[total_vehicle_sales]]</f>
        <v>7.9988603582748674E-2</v>
      </c>
      <c r="Z160" s="27">
        <f>EV_Data[[#This Row],[petrol_car Market Share]]+EV_Data[[#This Row],[desil_car Market Share]]</f>
        <v>0.99985508865995087</v>
      </c>
      <c r="AB160" s="15"/>
    </row>
    <row r="161" spans="1:28">
      <c r="A161" s="15" t="s">
        <v>32</v>
      </c>
      <c r="B161" s="15" t="s">
        <v>33</v>
      </c>
      <c r="C161" s="15">
        <v>2015</v>
      </c>
      <c r="D161" s="15" t="s">
        <v>24</v>
      </c>
      <c r="E161" s="15" t="s">
        <v>25</v>
      </c>
      <c r="F161" s="15">
        <v>28</v>
      </c>
      <c r="G161" s="15">
        <v>236048</v>
      </c>
      <c r="H161" s="15">
        <v>157366</v>
      </c>
      <c r="I161" s="15">
        <v>393442</v>
      </c>
      <c r="J161" s="15">
        <v>0.01</v>
      </c>
      <c r="K161" s="15">
        <v>103</v>
      </c>
      <c r="L161" s="15">
        <v>4.9000000000000004</v>
      </c>
      <c r="M161" s="15">
        <v>160</v>
      </c>
      <c r="N161" s="15">
        <v>1.06</v>
      </c>
      <c r="O161" s="15">
        <v>0.13700000000000001</v>
      </c>
      <c r="P161" s="15">
        <v>8745</v>
      </c>
      <c r="Q161" s="15">
        <v>84.7</v>
      </c>
      <c r="R161" s="15">
        <v>196</v>
      </c>
      <c r="S161" s="15">
        <v>0</v>
      </c>
      <c r="T161" s="15">
        <v>28.8</v>
      </c>
      <c r="U161" s="15">
        <v>77.58</v>
      </c>
      <c r="V161" s="15">
        <v>0</v>
      </c>
      <c r="W161" s="27">
        <f>EV_Data[[#This Row],[ev_sales]]/EV_Data[[#This Row],[total_vehicle_sales]]</f>
        <v>7.1166779347400636E-5</v>
      </c>
      <c r="X161" s="27">
        <f>EV_Data[[#This Row],[petrol_car_sales]]/EV_Data[[#This Row],[total_vehicle_sales]]</f>
        <v>0.59995628326411521</v>
      </c>
      <c r="Y161" s="27">
        <f>EV_Data[[#This Row],[diesel_car_sales]]/EV_Data[[#This Row],[total_vehicle_sales]]</f>
        <v>0.39997254995653742</v>
      </c>
      <c r="Z161" s="27">
        <f>EV_Data[[#This Row],[petrol_car Market Share]]+EV_Data[[#This Row],[desil_car Market Share]]</f>
        <v>0.99992883322065262</v>
      </c>
      <c r="AB161" s="15"/>
    </row>
    <row r="162" spans="1:28">
      <c r="A162" s="15" t="s">
        <v>32</v>
      </c>
      <c r="B162" s="15" t="s">
        <v>33</v>
      </c>
      <c r="C162" s="15">
        <v>2015</v>
      </c>
      <c r="D162" s="15" t="s">
        <v>26</v>
      </c>
      <c r="E162" s="15" t="s">
        <v>25</v>
      </c>
      <c r="F162" s="15">
        <v>314</v>
      </c>
      <c r="G162" s="15">
        <v>1383162</v>
      </c>
      <c r="H162" s="15">
        <v>188613</v>
      </c>
      <c r="I162" s="15">
        <v>1572089</v>
      </c>
      <c r="J162" s="15">
        <v>0.02</v>
      </c>
      <c r="K162" s="15">
        <v>103</v>
      </c>
      <c r="L162" s="15">
        <v>4.9000000000000004</v>
      </c>
      <c r="M162" s="15">
        <v>160</v>
      </c>
      <c r="N162" s="15">
        <v>1.06</v>
      </c>
      <c r="O162" s="15">
        <v>0.13700000000000001</v>
      </c>
      <c r="P162" s="15">
        <v>8745</v>
      </c>
      <c r="Q162" s="15">
        <v>84.7</v>
      </c>
      <c r="R162" s="15">
        <v>196</v>
      </c>
      <c r="S162" s="15">
        <v>0</v>
      </c>
      <c r="T162" s="15">
        <v>28.8</v>
      </c>
      <c r="U162" s="15">
        <v>55.45</v>
      </c>
      <c r="V162" s="15">
        <v>0</v>
      </c>
      <c r="W162" s="27">
        <f>EV_Data[[#This Row],[ev_sales]]/EV_Data[[#This Row],[total_vehicle_sales]]</f>
        <v>1.9973423896484232E-4</v>
      </c>
      <c r="X162" s="27">
        <f>EV_Data[[#This Row],[petrol_car_sales]]/EV_Data[[#This Row],[total_vehicle_sales]]</f>
        <v>0.87982423386971098</v>
      </c>
      <c r="Y162" s="27">
        <f>EV_Data[[#This Row],[diesel_car_sales]]/EV_Data[[#This Row],[total_vehicle_sales]]</f>
        <v>0.11997603189132422</v>
      </c>
      <c r="Z162" s="27">
        <f>EV_Data[[#This Row],[petrol_car Market Share]]+EV_Data[[#This Row],[desil_car Market Share]]</f>
        <v>0.9998002657610352</v>
      </c>
      <c r="AB162" s="15"/>
    </row>
    <row r="163" spans="1:28">
      <c r="A163" s="15" t="s">
        <v>32</v>
      </c>
      <c r="B163" s="15" t="s">
        <v>33</v>
      </c>
      <c r="C163" s="15">
        <v>2015</v>
      </c>
      <c r="D163" s="15" t="s">
        <v>27</v>
      </c>
      <c r="E163" s="15" t="s">
        <v>25</v>
      </c>
      <c r="F163" s="15">
        <v>188</v>
      </c>
      <c r="G163" s="15">
        <v>596673</v>
      </c>
      <c r="H163" s="15">
        <v>51885</v>
      </c>
      <c r="I163" s="15">
        <v>648746</v>
      </c>
      <c r="J163" s="15">
        <v>0.03</v>
      </c>
      <c r="K163" s="15">
        <v>103</v>
      </c>
      <c r="L163" s="15">
        <v>4.9000000000000004</v>
      </c>
      <c r="M163" s="15">
        <v>160</v>
      </c>
      <c r="N163" s="15">
        <v>1.06</v>
      </c>
      <c r="O163" s="15">
        <v>0.13700000000000001</v>
      </c>
      <c r="P163" s="15">
        <v>8745</v>
      </c>
      <c r="Q163" s="15">
        <v>84.7</v>
      </c>
      <c r="R163" s="15">
        <v>196</v>
      </c>
      <c r="S163" s="15">
        <v>0</v>
      </c>
      <c r="T163" s="15">
        <v>28.8</v>
      </c>
      <c r="U163" s="15">
        <v>59.32</v>
      </c>
      <c r="V163" s="15">
        <v>0</v>
      </c>
      <c r="W163" s="27">
        <f>EV_Data[[#This Row],[ev_sales]]/EV_Data[[#This Row],[total_vehicle_sales]]</f>
        <v>2.8978984070807373E-4</v>
      </c>
      <c r="X163" s="27">
        <f>EV_Data[[#This Row],[petrol_car_sales]]/EV_Data[[#This Row],[total_vehicle_sales]]</f>
        <v>0.91973283842983233</v>
      </c>
      <c r="Y163" s="27">
        <f>EV_Data[[#This Row],[diesel_car_sales]]/EV_Data[[#This Row],[total_vehicle_sales]]</f>
        <v>7.9977371729459609E-2</v>
      </c>
      <c r="Z163" s="27">
        <f>EV_Data[[#This Row],[petrol_car Market Share]]+EV_Data[[#This Row],[desil_car Market Share]]</f>
        <v>0.99971021015929196</v>
      </c>
      <c r="AB163" s="15"/>
    </row>
    <row r="164" spans="1:28">
      <c r="A164" s="15" t="s">
        <v>32</v>
      </c>
      <c r="B164" s="15" t="s">
        <v>33</v>
      </c>
      <c r="C164" s="15">
        <v>2016</v>
      </c>
      <c r="D164" s="15" t="s">
        <v>24</v>
      </c>
      <c r="E164" s="15" t="s">
        <v>25</v>
      </c>
      <c r="F164" s="15">
        <v>38</v>
      </c>
      <c r="G164" s="15">
        <v>218858</v>
      </c>
      <c r="H164" s="15">
        <v>145905</v>
      </c>
      <c r="I164" s="15">
        <v>364801</v>
      </c>
      <c r="J164" s="15">
        <v>0.01</v>
      </c>
      <c r="K164" s="15">
        <v>158</v>
      </c>
      <c r="L164" s="15">
        <v>6.5</v>
      </c>
      <c r="M164" s="15">
        <v>186</v>
      </c>
      <c r="N164" s="15">
        <v>1.05</v>
      </c>
      <c r="O164" s="15">
        <v>0.13400000000000001</v>
      </c>
      <c r="P164" s="15">
        <v>8965</v>
      </c>
      <c r="Q164" s="15">
        <v>85.3</v>
      </c>
      <c r="R164" s="15">
        <v>196.7</v>
      </c>
      <c r="S164" s="15">
        <v>0</v>
      </c>
      <c r="T164" s="15">
        <v>29.4</v>
      </c>
      <c r="U164" s="15">
        <v>75.75</v>
      </c>
      <c r="V164" s="15">
        <v>0</v>
      </c>
      <c r="W164" s="27">
        <f>EV_Data[[#This Row],[ev_sales]]/EV_Data[[#This Row],[total_vehicle_sales]]</f>
        <v>1.0416638112285877E-4</v>
      </c>
      <c r="X164" s="27">
        <f>EV_Data[[#This Row],[petrol_car_sales]]/EV_Data[[#This Row],[total_vehicle_sales]]</f>
        <v>0.59993804841543741</v>
      </c>
      <c r="Y164" s="27">
        <f>EV_Data[[#This Row],[diesel_car_sales]]/EV_Data[[#This Row],[total_vehicle_sales]]</f>
        <v>0.39995778520343966</v>
      </c>
      <c r="Z164" s="27">
        <f>EV_Data[[#This Row],[petrol_car Market Share]]+EV_Data[[#This Row],[desil_car Market Share]]</f>
        <v>0.99989583361887702</v>
      </c>
      <c r="AB164" s="15"/>
    </row>
    <row r="165" spans="1:28">
      <c r="A165" s="15" t="s">
        <v>32</v>
      </c>
      <c r="B165" s="15" t="s">
        <v>33</v>
      </c>
      <c r="C165" s="15">
        <v>2016</v>
      </c>
      <c r="D165" s="15" t="s">
        <v>26</v>
      </c>
      <c r="E165" s="15" t="s">
        <v>25</v>
      </c>
      <c r="F165" s="15">
        <v>436</v>
      </c>
      <c r="G165" s="15">
        <v>1279628</v>
      </c>
      <c r="H165" s="15">
        <v>174495</v>
      </c>
      <c r="I165" s="15">
        <v>1454559</v>
      </c>
      <c r="J165" s="15">
        <v>0.03</v>
      </c>
      <c r="K165" s="15">
        <v>158</v>
      </c>
      <c r="L165" s="15">
        <v>6.5</v>
      </c>
      <c r="M165" s="15">
        <v>186</v>
      </c>
      <c r="N165" s="15">
        <v>1.05</v>
      </c>
      <c r="O165" s="15">
        <v>0.13400000000000001</v>
      </c>
      <c r="P165" s="15">
        <v>8965</v>
      </c>
      <c r="Q165" s="15">
        <v>85.3</v>
      </c>
      <c r="R165" s="15">
        <v>196.7</v>
      </c>
      <c r="S165" s="15">
        <v>0</v>
      </c>
      <c r="T165" s="15">
        <v>29.4</v>
      </c>
      <c r="U165" s="15">
        <v>38.85</v>
      </c>
      <c r="V165" s="15">
        <v>0</v>
      </c>
      <c r="W165" s="27">
        <f>EV_Data[[#This Row],[ev_sales]]/EV_Data[[#This Row],[total_vehicle_sales]]</f>
        <v>2.9974720860411987E-4</v>
      </c>
      <c r="X165" s="27">
        <f>EV_Data[[#This Row],[petrol_car_sales]]/EV_Data[[#This Row],[total_vehicle_sales]]</f>
        <v>0.8797360574579649</v>
      </c>
      <c r="Y165" s="27">
        <f>EV_Data[[#This Row],[diesel_car_sales]]/EV_Data[[#This Row],[total_vehicle_sales]]</f>
        <v>0.11996419533343096</v>
      </c>
      <c r="Z165" s="27">
        <f>EV_Data[[#This Row],[petrol_car Market Share]]+EV_Data[[#This Row],[desil_car Market Share]]</f>
        <v>0.99970025279139585</v>
      </c>
      <c r="AB165" s="15"/>
    </row>
    <row r="166" spans="1:28">
      <c r="A166" s="15" t="s">
        <v>32</v>
      </c>
      <c r="B166" s="15" t="s">
        <v>33</v>
      </c>
      <c r="C166" s="15">
        <v>2016</v>
      </c>
      <c r="D166" s="15" t="s">
        <v>27</v>
      </c>
      <c r="E166" s="15" t="s">
        <v>25</v>
      </c>
      <c r="F166" s="15">
        <v>263</v>
      </c>
      <c r="G166" s="15">
        <v>555950</v>
      </c>
      <c r="H166" s="15">
        <v>48343</v>
      </c>
      <c r="I166" s="15">
        <v>604556</v>
      </c>
      <c r="J166" s="15">
        <v>0.04</v>
      </c>
      <c r="K166" s="15">
        <v>158</v>
      </c>
      <c r="L166" s="15">
        <v>6.5</v>
      </c>
      <c r="M166" s="15">
        <v>186</v>
      </c>
      <c r="N166" s="15">
        <v>1.05</v>
      </c>
      <c r="O166" s="15">
        <v>0.13400000000000001</v>
      </c>
      <c r="P166" s="15">
        <v>8965</v>
      </c>
      <c r="Q166" s="15">
        <v>85.3</v>
      </c>
      <c r="R166" s="15">
        <v>196.7</v>
      </c>
      <c r="S166" s="15">
        <v>0</v>
      </c>
      <c r="T166" s="15">
        <v>29.4</v>
      </c>
      <c r="U166" s="15">
        <v>39.89</v>
      </c>
      <c r="V166" s="15">
        <v>0</v>
      </c>
      <c r="W166" s="27">
        <f>EV_Data[[#This Row],[ev_sales]]/EV_Data[[#This Row],[total_vehicle_sales]]</f>
        <v>4.3503000549163356E-4</v>
      </c>
      <c r="X166" s="27">
        <f>EV_Data[[#This Row],[petrol_car_sales]]/EV_Data[[#This Row],[total_vehicle_sales]]</f>
        <v>0.91960050020180095</v>
      </c>
      <c r="Y166" s="27">
        <f>EV_Data[[#This Row],[diesel_car_sales]]/EV_Data[[#This Row],[total_vehicle_sales]]</f>
        <v>7.9964469792707382E-2</v>
      </c>
      <c r="Z166" s="27">
        <f>EV_Data[[#This Row],[petrol_car Market Share]]+EV_Data[[#This Row],[desil_car Market Share]]</f>
        <v>0.99956496999450839</v>
      </c>
      <c r="AB166" s="15"/>
    </row>
    <row r="167" spans="1:28">
      <c r="A167" s="15" t="s">
        <v>32</v>
      </c>
      <c r="B167" s="15" t="s">
        <v>33</v>
      </c>
      <c r="C167" s="15">
        <v>2017</v>
      </c>
      <c r="D167" s="15" t="s">
        <v>24</v>
      </c>
      <c r="E167" s="15" t="s">
        <v>25</v>
      </c>
      <c r="F167" s="15">
        <v>47</v>
      </c>
      <c r="G167" s="15">
        <v>200788</v>
      </c>
      <c r="H167" s="15">
        <v>133859</v>
      </c>
      <c r="I167" s="15">
        <v>334694</v>
      </c>
      <c r="J167" s="15">
        <v>0.01</v>
      </c>
      <c r="K167" s="15">
        <v>234</v>
      </c>
      <c r="L167" s="15">
        <v>6.8</v>
      </c>
      <c r="M167" s="15">
        <v>207</v>
      </c>
      <c r="N167" s="15">
        <v>1.0669999999999999</v>
      </c>
      <c r="O167" s="15">
        <v>0.128</v>
      </c>
      <c r="P167" s="15">
        <v>8722</v>
      </c>
      <c r="Q167" s="15">
        <v>86.3</v>
      </c>
      <c r="R167" s="15">
        <v>198.6</v>
      </c>
      <c r="S167" s="15">
        <v>0</v>
      </c>
      <c r="T167" s="15">
        <v>33.9</v>
      </c>
      <c r="U167" s="15">
        <v>40.35</v>
      </c>
      <c r="V167" s="15">
        <v>0</v>
      </c>
      <c r="W167" s="27">
        <f>EV_Data[[#This Row],[ev_sales]]/EV_Data[[#This Row],[total_vehicle_sales]]</f>
        <v>1.4042677789264223E-4</v>
      </c>
      <c r="X167" s="27">
        <f>EV_Data[[#This Row],[petrol_car_sales]]/EV_Data[[#This Row],[total_vehicle_sales]]</f>
        <v>0.59991514637250742</v>
      </c>
      <c r="Y167" s="27">
        <f>EV_Data[[#This Row],[diesel_car_sales]]/EV_Data[[#This Row],[total_vehicle_sales]]</f>
        <v>0.39994442684959991</v>
      </c>
      <c r="Z167" s="27">
        <f>EV_Data[[#This Row],[petrol_car Market Share]]+EV_Data[[#This Row],[desil_car Market Share]]</f>
        <v>0.99985957322210739</v>
      </c>
      <c r="AB167" s="15"/>
    </row>
    <row r="168" spans="1:28">
      <c r="A168" s="15" t="s">
        <v>32</v>
      </c>
      <c r="B168" s="15" t="s">
        <v>33</v>
      </c>
      <c r="C168" s="15">
        <v>2017</v>
      </c>
      <c r="D168" s="15" t="s">
        <v>26</v>
      </c>
      <c r="E168" s="15" t="s">
        <v>25</v>
      </c>
      <c r="F168" s="15">
        <v>534</v>
      </c>
      <c r="G168" s="15">
        <v>1174606</v>
      </c>
      <c r="H168" s="15">
        <v>160173</v>
      </c>
      <c r="I168" s="15">
        <v>1335313</v>
      </c>
      <c r="J168" s="15">
        <v>0.04</v>
      </c>
      <c r="K168" s="15">
        <v>234</v>
      </c>
      <c r="L168" s="15">
        <v>6.8</v>
      </c>
      <c r="M168" s="15">
        <v>207</v>
      </c>
      <c r="N168" s="15">
        <v>1.0669999999999999</v>
      </c>
      <c r="O168" s="15">
        <v>0.128</v>
      </c>
      <c r="P168" s="15">
        <v>8722</v>
      </c>
      <c r="Q168" s="15">
        <v>86.3</v>
      </c>
      <c r="R168" s="15">
        <v>198.6</v>
      </c>
      <c r="S168" s="15">
        <v>0</v>
      </c>
      <c r="T168" s="15">
        <v>33.9</v>
      </c>
      <c r="U168" s="15">
        <v>22.48</v>
      </c>
      <c r="V168" s="15">
        <v>0</v>
      </c>
      <c r="W168" s="27">
        <f>EV_Data[[#This Row],[ev_sales]]/EV_Data[[#This Row],[total_vehicle_sales]]</f>
        <v>3.9990623921133098E-4</v>
      </c>
      <c r="X168" s="27">
        <f>EV_Data[[#This Row],[petrol_car_sales]]/EV_Data[[#This Row],[total_vehicle_sales]]</f>
        <v>0.87964844197577652</v>
      </c>
      <c r="Y168" s="27">
        <f>EV_Data[[#This Row],[diesel_car_sales]]/EV_Data[[#This Row],[total_vehicle_sales]]</f>
        <v>0.1199516517850122</v>
      </c>
      <c r="Z168" s="27">
        <f>EV_Data[[#This Row],[petrol_car Market Share]]+EV_Data[[#This Row],[desil_car Market Share]]</f>
        <v>0.99960009376078873</v>
      </c>
      <c r="AB168" s="15"/>
    </row>
    <row r="169" spans="1:28">
      <c r="A169" s="15" t="s">
        <v>32</v>
      </c>
      <c r="B169" s="15" t="s">
        <v>33</v>
      </c>
      <c r="C169" s="15">
        <v>2017</v>
      </c>
      <c r="D169" s="15" t="s">
        <v>27</v>
      </c>
      <c r="E169" s="15" t="s">
        <v>25</v>
      </c>
      <c r="F169" s="15">
        <v>331</v>
      </c>
      <c r="G169" s="15">
        <v>524885</v>
      </c>
      <c r="H169" s="15">
        <v>45642</v>
      </c>
      <c r="I169" s="15">
        <v>570858</v>
      </c>
      <c r="J169" s="15">
        <v>0.06</v>
      </c>
      <c r="K169" s="15">
        <v>234</v>
      </c>
      <c r="L169" s="15">
        <v>6.8</v>
      </c>
      <c r="M169" s="15">
        <v>207</v>
      </c>
      <c r="N169" s="15">
        <v>1.0669999999999999</v>
      </c>
      <c r="O169" s="15">
        <v>0.128</v>
      </c>
      <c r="P169" s="15">
        <v>8722</v>
      </c>
      <c r="Q169" s="15">
        <v>86.3</v>
      </c>
      <c r="R169" s="15">
        <v>198.6</v>
      </c>
      <c r="S169" s="15">
        <v>0</v>
      </c>
      <c r="T169" s="15">
        <v>33.9</v>
      </c>
      <c r="U169" s="15">
        <v>25.86</v>
      </c>
      <c r="V169" s="15">
        <v>0</v>
      </c>
      <c r="W169" s="27">
        <f>EV_Data[[#This Row],[ev_sales]]/EV_Data[[#This Row],[total_vehicle_sales]]</f>
        <v>5.7982895921577691E-4</v>
      </c>
      <c r="X169" s="27">
        <f>EV_Data[[#This Row],[petrol_car_sales]]/EV_Data[[#This Row],[total_vehicle_sales]]</f>
        <v>0.91946683763738091</v>
      </c>
      <c r="Y169" s="27">
        <f>EV_Data[[#This Row],[diesel_car_sales]]/EV_Data[[#This Row],[total_vehicle_sales]]</f>
        <v>7.9953333403403298E-2</v>
      </c>
      <c r="Z169" s="27">
        <f>EV_Data[[#This Row],[petrol_car Market Share]]+EV_Data[[#This Row],[desil_car Market Share]]</f>
        <v>0.99942017104078418</v>
      </c>
      <c r="AB169" s="15"/>
    </row>
    <row r="170" spans="1:28">
      <c r="A170" s="15" t="s">
        <v>32</v>
      </c>
      <c r="B170" s="15" t="s">
        <v>33</v>
      </c>
      <c r="C170" s="15">
        <v>2018</v>
      </c>
      <c r="D170" s="15" t="s">
        <v>24</v>
      </c>
      <c r="E170" s="15" t="s">
        <v>25</v>
      </c>
      <c r="F170" s="15">
        <v>79</v>
      </c>
      <c r="G170" s="15">
        <v>226414</v>
      </c>
      <c r="H170" s="15">
        <v>150943</v>
      </c>
      <c r="I170" s="15">
        <v>377436</v>
      </c>
      <c r="J170" s="15">
        <v>0.02</v>
      </c>
      <c r="K170" s="15">
        <v>309</v>
      </c>
      <c r="L170" s="15">
        <v>8.9</v>
      </c>
      <c r="M170" s="15">
        <v>243</v>
      </c>
      <c r="N170" s="15">
        <v>1.083</v>
      </c>
      <c r="O170" s="15">
        <v>0.123</v>
      </c>
      <c r="P170" s="15">
        <v>8712</v>
      </c>
      <c r="Q170" s="15">
        <v>86.1</v>
      </c>
      <c r="R170" s="15">
        <v>202.9</v>
      </c>
      <c r="S170" s="15">
        <v>0</v>
      </c>
      <c r="T170" s="15">
        <v>33.6</v>
      </c>
      <c r="U170" s="15">
        <v>41.3</v>
      </c>
      <c r="V170" s="15">
        <v>0</v>
      </c>
      <c r="W170" s="27">
        <f>EV_Data[[#This Row],[ev_sales]]/EV_Data[[#This Row],[total_vehicle_sales]]</f>
        <v>2.0930700834048688E-4</v>
      </c>
      <c r="X170" s="27">
        <f>EV_Data[[#This Row],[petrol_car_sales]]/EV_Data[[#This Row],[total_vehicle_sales]]</f>
        <v>0.59987388590383539</v>
      </c>
      <c r="Y170" s="27">
        <f>EV_Data[[#This Row],[diesel_car_sales]]/EV_Data[[#This Row],[total_vehicle_sales]]</f>
        <v>0.39991680708782418</v>
      </c>
      <c r="Z170" s="27">
        <f>EV_Data[[#This Row],[petrol_car Market Share]]+EV_Data[[#This Row],[desil_car Market Share]]</f>
        <v>0.99979069299165957</v>
      </c>
      <c r="AB170" s="15"/>
    </row>
    <row r="171" spans="1:28">
      <c r="A171" s="15" t="s">
        <v>32</v>
      </c>
      <c r="B171" s="15" t="s">
        <v>33</v>
      </c>
      <c r="C171" s="15">
        <v>2018</v>
      </c>
      <c r="D171" s="15" t="s">
        <v>26</v>
      </c>
      <c r="E171" s="15" t="s">
        <v>25</v>
      </c>
      <c r="F171" s="15">
        <v>926</v>
      </c>
      <c r="G171" s="15">
        <v>1356860</v>
      </c>
      <c r="H171" s="15">
        <v>185026</v>
      </c>
      <c r="I171" s="15">
        <v>1542812</v>
      </c>
      <c r="J171" s="15">
        <v>0.06</v>
      </c>
      <c r="K171" s="15">
        <v>309</v>
      </c>
      <c r="L171" s="15">
        <v>8.9</v>
      </c>
      <c r="M171" s="15">
        <v>243</v>
      </c>
      <c r="N171" s="15">
        <v>1.083</v>
      </c>
      <c r="O171" s="15">
        <v>0.123</v>
      </c>
      <c r="P171" s="15">
        <v>8712</v>
      </c>
      <c r="Q171" s="15">
        <v>86.1</v>
      </c>
      <c r="R171" s="15">
        <v>202.9</v>
      </c>
      <c r="S171" s="15">
        <v>0</v>
      </c>
      <c r="T171" s="15">
        <v>33.6</v>
      </c>
      <c r="U171" s="15">
        <v>73.41</v>
      </c>
      <c r="V171" s="15">
        <v>0</v>
      </c>
      <c r="W171" s="27">
        <f>EV_Data[[#This Row],[ev_sales]]/EV_Data[[#This Row],[total_vehicle_sales]]</f>
        <v>6.0020274667295826E-4</v>
      </c>
      <c r="X171" s="27">
        <f>EV_Data[[#This Row],[petrol_car_sales]]/EV_Data[[#This Row],[total_vehicle_sales]]</f>
        <v>0.87947202899640398</v>
      </c>
      <c r="Y171" s="27">
        <f>EV_Data[[#This Row],[diesel_car_sales]]/EV_Data[[#This Row],[total_vehicle_sales]]</f>
        <v>0.11992776825692307</v>
      </c>
      <c r="Z171" s="27">
        <f>EV_Data[[#This Row],[petrol_car Market Share]]+EV_Data[[#This Row],[desil_car Market Share]]</f>
        <v>0.99939979725332706</v>
      </c>
      <c r="AB171" s="15"/>
    </row>
    <row r="172" spans="1:28">
      <c r="A172" s="15" t="s">
        <v>32</v>
      </c>
      <c r="B172" s="15" t="s">
        <v>33</v>
      </c>
      <c r="C172" s="15">
        <v>2018</v>
      </c>
      <c r="D172" s="15" t="s">
        <v>27</v>
      </c>
      <c r="E172" s="15" t="s">
        <v>25</v>
      </c>
      <c r="F172" s="15">
        <v>554</v>
      </c>
      <c r="G172" s="15">
        <v>584907</v>
      </c>
      <c r="H172" s="15">
        <v>50861</v>
      </c>
      <c r="I172" s="15">
        <v>636322</v>
      </c>
      <c r="J172" s="15">
        <v>0.09</v>
      </c>
      <c r="K172" s="15">
        <v>309</v>
      </c>
      <c r="L172" s="15">
        <v>8.9</v>
      </c>
      <c r="M172" s="15">
        <v>243</v>
      </c>
      <c r="N172" s="15">
        <v>1.083</v>
      </c>
      <c r="O172" s="15">
        <v>0.123</v>
      </c>
      <c r="P172" s="15">
        <v>8712</v>
      </c>
      <c r="Q172" s="15">
        <v>86.1</v>
      </c>
      <c r="R172" s="15">
        <v>202.9</v>
      </c>
      <c r="S172" s="15">
        <v>0</v>
      </c>
      <c r="T172" s="15">
        <v>33.6</v>
      </c>
      <c r="U172" s="15">
        <v>67.37</v>
      </c>
      <c r="V172" s="15">
        <v>0</v>
      </c>
      <c r="W172" s="27">
        <f>EV_Data[[#This Row],[ev_sales]]/EV_Data[[#This Row],[total_vehicle_sales]]</f>
        <v>8.7062839254339788E-4</v>
      </c>
      <c r="X172" s="27">
        <f>EV_Data[[#This Row],[petrol_car_sales]]/EV_Data[[#This Row],[total_vehicle_sales]]</f>
        <v>0.9191997133526737</v>
      </c>
      <c r="Y172" s="27">
        <f>EV_Data[[#This Row],[diesel_car_sales]]/EV_Data[[#This Row],[total_vehicle_sales]]</f>
        <v>7.9929658254782959E-2</v>
      </c>
      <c r="Z172" s="27">
        <f>EV_Data[[#This Row],[petrol_car Market Share]]+EV_Data[[#This Row],[desil_car Market Share]]</f>
        <v>0.99912937160745663</v>
      </c>
      <c r="AB172" s="15"/>
    </row>
    <row r="173" spans="1:28">
      <c r="A173" s="15" t="s">
        <v>32</v>
      </c>
      <c r="B173" s="15" t="s">
        <v>33</v>
      </c>
      <c r="C173" s="15">
        <v>2019</v>
      </c>
      <c r="D173" s="15" t="s">
        <v>24</v>
      </c>
      <c r="E173" s="15" t="s">
        <v>25</v>
      </c>
      <c r="F173" s="15">
        <v>116</v>
      </c>
      <c r="G173" s="15">
        <v>248191</v>
      </c>
      <c r="H173" s="15">
        <v>165461</v>
      </c>
      <c r="I173" s="15">
        <v>413768</v>
      </c>
      <c r="J173" s="15">
        <v>0.03</v>
      </c>
      <c r="K173" s="15">
        <v>615</v>
      </c>
      <c r="L173" s="15">
        <v>9.3000000000000007</v>
      </c>
      <c r="M173" s="15">
        <v>288</v>
      </c>
      <c r="N173" s="15">
        <v>1.1599999999999999</v>
      </c>
      <c r="O173" s="15">
        <v>0.11700000000000001</v>
      </c>
      <c r="P173" s="15">
        <v>8765</v>
      </c>
      <c r="Q173" s="15">
        <v>86.6</v>
      </c>
      <c r="R173" s="15">
        <v>197.5</v>
      </c>
      <c r="S173" s="15">
        <v>0</v>
      </c>
      <c r="T173" s="15">
        <v>35.4</v>
      </c>
      <c r="U173" s="15">
        <v>45.06</v>
      </c>
      <c r="V173" s="15">
        <v>0</v>
      </c>
      <c r="W173" s="27">
        <f>EV_Data[[#This Row],[ev_sales]]/EV_Data[[#This Row],[total_vehicle_sales]]</f>
        <v>2.8035034125403605E-4</v>
      </c>
      <c r="X173" s="27">
        <f>EV_Data[[#This Row],[petrol_car_sales]]/EV_Data[[#This Row],[total_vehicle_sales]]</f>
        <v>0.59983130643259019</v>
      </c>
      <c r="Y173" s="27">
        <f>EV_Data[[#This Row],[diesel_car_sales]]/EV_Data[[#This Row],[total_vehicle_sales]]</f>
        <v>0.39988834322615574</v>
      </c>
      <c r="Z173" s="27">
        <f>EV_Data[[#This Row],[petrol_car Market Share]]+EV_Data[[#This Row],[desil_car Market Share]]</f>
        <v>0.99971964965874593</v>
      </c>
      <c r="AB173" s="15"/>
    </row>
    <row r="174" spans="1:28">
      <c r="A174" s="15" t="s">
        <v>32</v>
      </c>
      <c r="B174" s="15" t="s">
        <v>33</v>
      </c>
      <c r="C174" s="15">
        <v>2019</v>
      </c>
      <c r="D174" s="15" t="s">
        <v>26</v>
      </c>
      <c r="E174" s="15" t="s">
        <v>25</v>
      </c>
      <c r="F174" s="15">
        <v>1330</v>
      </c>
      <c r="G174" s="15">
        <v>1462023</v>
      </c>
      <c r="H174" s="15">
        <v>199367</v>
      </c>
      <c r="I174" s="15">
        <v>1662720</v>
      </c>
      <c r="J174" s="15">
        <v>0.08</v>
      </c>
      <c r="K174" s="15">
        <v>615</v>
      </c>
      <c r="L174" s="15">
        <v>9.3000000000000007</v>
      </c>
      <c r="M174" s="15">
        <v>288</v>
      </c>
      <c r="N174" s="15">
        <v>1.1599999999999999</v>
      </c>
      <c r="O174" s="15">
        <v>0.11700000000000001</v>
      </c>
      <c r="P174" s="15">
        <v>8765</v>
      </c>
      <c r="Q174" s="15">
        <v>86.6</v>
      </c>
      <c r="R174" s="15">
        <v>197.5</v>
      </c>
      <c r="S174" s="15">
        <v>0</v>
      </c>
      <c r="T174" s="15">
        <v>35.4</v>
      </c>
      <c r="U174" s="15">
        <v>43.63</v>
      </c>
      <c r="V174" s="15">
        <v>0</v>
      </c>
      <c r="W174" s="27">
        <f>EV_Data[[#This Row],[ev_sales]]/EV_Data[[#This Row],[total_vehicle_sales]]</f>
        <v>7.9989414934565053E-4</v>
      </c>
      <c r="X174" s="27">
        <f>EV_Data[[#This Row],[petrol_car_sales]]/EV_Data[[#This Row],[total_vehicle_sales]]</f>
        <v>0.87929597286374139</v>
      </c>
      <c r="Y174" s="27">
        <f>EV_Data[[#This Row],[diesel_car_sales]]/EV_Data[[#This Row],[total_vehicle_sales]]</f>
        <v>0.11990413298691301</v>
      </c>
      <c r="Z174" s="27">
        <f>EV_Data[[#This Row],[petrol_car Market Share]]+EV_Data[[#This Row],[desil_car Market Share]]</f>
        <v>0.99920010585065444</v>
      </c>
      <c r="AB174" s="15"/>
    </row>
    <row r="175" spans="1:28">
      <c r="A175" s="15" t="s">
        <v>32</v>
      </c>
      <c r="B175" s="15" t="s">
        <v>33</v>
      </c>
      <c r="C175" s="15">
        <v>2019</v>
      </c>
      <c r="D175" s="15" t="s">
        <v>27</v>
      </c>
      <c r="E175" s="15" t="s">
        <v>25</v>
      </c>
      <c r="F175" s="15">
        <v>792</v>
      </c>
      <c r="G175" s="15">
        <v>627722</v>
      </c>
      <c r="H175" s="15">
        <v>54584</v>
      </c>
      <c r="I175" s="15">
        <v>683098</v>
      </c>
      <c r="J175" s="15">
        <v>0.12</v>
      </c>
      <c r="K175" s="15">
        <v>615</v>
      </c>
      <c r="L175" s="15">
        <v>9.3000000000000007</v>
      </c>
      <c r="M175" s="15">
        <v>288</v>
      </c>
      <c r="N175" s="15">
        <v>1.1599999999999999</v>
      </c>
      <c r="O175" s="15">
        <v>0.11700000000000001</v>
      </c>
      <c r="P175" s="15">
        <v>8765</v>
      </c>
      <c r="Q175" s="15">
        <v>86.6</v>
      </c>
      <c r="R175" s="15">
        <v>197.5</v>
      </c>
      <c r="S175" s="15">
        <v>0</v>
      </c>
      <c r="T175" s="15">
        <v>35.4</v>
      </c>
      <c r="U175" s="15">
        <v>42.96</v>
      </c>
      <c r="V175" s="15">
        <v>0</v>
      </c>
      <c r="W175" s="27">
        <f>EV_Data[[#This Row],[ev_sales]]/EV_Data[[#This Row],[total_vehicle_sales]]</f>
        <v>1.1594236844493762E-3</v>
      </c>
      <c r="X175" s="27">
        <f>EV_Data[[#This Row],[petrol_car_sales]]/EV_Data[[#This Row],[total_vehicle_sales]]</f>
        <v>0.91893403289132747</v>
      </c>
      <c r="Y175" s="27">
        <f>EV_Data[[#This Row],[diesel_car_sales]]/EV_Data[[#This Row],[total_vehicle_sales]]</f>
        <v>7.9906543424223167E-2</v>
      </c>
      <c r="Z175" s="27">
        <f>EV_Data[[#This Row],[petrol_car Market Share]]+EV_Data[[#This Row],[desil_car Market Share]]</f>
        <v>0.99884057631555068</v>
      </c>
      <c r="AB175" s="15"/>
    </row>
    <row r="176" spans="1:28">
      <c r="A176" s="15" t="s">
        <v>32</v>
      </c>
      <c r="B176" s="15" t="s">
        <v>33</v>
      </c>
      <c r="C176" s="15">
        <v>2020</v>
      </c>
      <c r="D176" s="15" t="s">
        <v>24</v>
      </c>
      <c r="E176" s="15" t="s">
        <v>25</v>
      </c>
      <c r="F176" s="15">
        <v>109</v>
      </c>
      <c r="G176" s="15">
        <v>187246</v>
      </c>
      <c r="H176" s="15">
        <v>124830</v>
      </c>
      <c r="I176" s="15">
        <v>312185</v>
      </c>
      <c r="J176" s="15">
        <v>0.03</v>
      </c>
      <c r="K176" s="15">
        <v>991</v>
      </c>
      <c r="L176" s="15">
        <v>11.2</v>
      </c>
      <c r="M176" s="15">
        <v>309</v>
      </c>
      <c r="N176" s="15">
        <v>1.22</v>
      </c>
      <c r="O176" s="15">
        <v>0.114</v>
      </c>
      <c r="P176" s="15">
        <v>8816</v>
      </c>
      <c r="Q176" s="15">
        <v>87</v>
      </c>
      <c r="R176" s="15">
        <v>193.1</v>
      </c>
      <c r="S176" s="15">
        <v>0</v>
      </c>
      <c r="T176" s="15">
        <v>38</v>
      </c>
      <c r="U176" s="15">
        <v>-6.03</v>
      </c>
      <c r="V176" s="15">
        <v>0</v>
      </c>
      <c r="W176" s="27">
        <f>EV_Data[[#This Row],[ev_sales]]/EV_Data[[#This Row],[total_vehicle_sales]]</f>
        <v>3.49151945160722E-4</v>
      </c>
      <c r="X176" s="27">
        <f>EV_Data[[#This Row],[petrol_car_sales]]/EV_Data[[#This Row],[total_vehicle_sales]]</f>
        <v>0.59979179012444539</v>
      </c>
      <c r="Y176" s="27">
        <f>EV_Data[[#This Row],[diesel_car_sales]]/EV_Data[[#This Row],[total_vehicle_sales]]</f>
        <v>0.39985905793039384</v>
      </c>
      <c r="Z176" s="27">
        <f>EV_Data[[#This Row],[petrol_car Market Share]]+EV_Data[[#This Row],[desil_car Market Share]]</f>
        <v>0.99965084805483917</v>
      </c>
      <c r="AB176" s="15"/>
    </row>
    <row r="177" spans="1:28">
      <c r="A177" s="15" t="s">
        <v>32</v>
      </c>
      <c r="B177" s="15" t="s">
        <v>33</v>
      </c>
      <c r="C177" s="15">
        <v>2020</v>
      </c>
      <c r="D177" s="15" t="s">
        <v>26</v>
      </c>
      <c r="E177" s="15" t="s">
        <v>25</v>
      </c>
      <c r="F177" s="15">
        <v>1233</v>
      </c>
      <c r="G177" s="15">
        <v>1083768</v>
      </c>
      <c r="H177" s="15">
        <v>147787</v>
      </c>
      <c r="I177" s="15">
        <v>1232788</v>
      </c>
      <c r="J177" s="15">
        <v>0.1</v>
      </c>
      <c r="K177" s="15">
        <v>991</v>
      </c>
      <c r="L177" s="15">
        <v>11.2</v>
      </c>
      <c r="M177" s="15">
        <v>309</v>
      </c>
      <c r="N177" s="15">
        <v>1.22</v>
      </c>
      <c r="O177" s="15">
        <v>0.114</v>
      </c>
      <c r="P177" s="15">
        <v>8816</v>
      </c>
      <c r="Q177" s="15">
        <v>87</v>
      </c>
      <c r="R177" s="15">
        <v>193.1</v>
      </c>
      <c r="S177" s="15">
        <v>0</v>
      </c>
      <c r="T177" s="15">
        <v>38</v>
      </c>
      <c r="U177" s="15">
        <v>-7.29</v>
      </c>
      <c r="V177" s="15">
        <v>0</v>
      </c>
      <c r="W177" s="27">
        <f>EV_Data[[#This Row],[ev_sales]]/EV_Data[[#This Row],[total_vehicle_sales]]</f>
        <v>1.0001719679296034E-3</v>
      </c>
      <c r="X177" s="27">
        <f>EV_Data[[#This Row],[petrol_car_sales]]/EV_Data[[#This Row],[total_vehicle_sales]]</f>
        <v>0.87911952420043027</v>
      </c>
      <c r="Y177" s="27">
        <f>EV_Data[[#This Row],[diesel_car_sales]]/EV_Data[[#This Row],[total_vehicle_sales]]</f>
        <v>0.11988030383164015</v>
      </c>
      <c r="Z177" s="27">
        <f>EV_Data[[#This Row],[petrol_car Market Share]]+EV_Data[[#This Row],[desil_car Market Share]]</f>
        <v>0.99899982803207044</v>
      </c>
      <c r="AB177" s="15"/>
    </row>
    <row r="178" spans="1:28">
      <c r="A178" s="15" t="s">
        <v>32</v>
      </c>
      <c r="B178" s="15" t="s">
        <v>33</v>
      </c>
      <c r="C178" s="15">
        <v>2020</v>
      </c>
      <c r="D178" s="15" t="s">
        <v>27</v>
      </c>
      <c r="E178" s="15" t="s">
        <v>25</v>
      </c>
      <c r="F178" s="15">
        <v>766</v>
      </c>
      <c r="G178" s="15">
        <v>485161</v>
      </c>
      <c r="H178" s="15">
        <v>42188</v>
      </c>
      <c r="I178" s="15">
        <v>528115</v>
      </c>
      <c r="J178" s="15">
        <v>0.15</v>
      </c>
      <c r="K178" s="15">
        <v>991</v>
      </c>
      <c r="L178" s="15">
        <v>11.2</v>
      </c>
      <c r="M178" s="15">
        <v>309</v>
      </c>
      <c r="N178" s="15">
        <v>1.22</v>
      </c>
      <c r="O178" s="15">
        <v>0.114</v>
      </c>
      <c r="P178" s="15">
        <v>8816</v>
      </c>
      <c r="Q178" s="15">
        <v>87</v>
      </c>
      <c r="R178" s="15">
        <v>193.1</v>
      </c>
      <c r="S178" s="15">
        <v>0</v>
      </c>
      <c r="T178" s="15">
        <v>38</v>
      </c>
      <c r="U178" s="15">
        <v>-3.28</v>
      </c>
      <c r="V178" s="15">
        <v>0</v>
      </c>
      <c r="W178" s="27">
        <f>EV_Data[[#This Row],[ev_sales]]/EV_Data[[#This Row],[total_vehicle_sales]]</f>
        <v>1.4504416651676246E-3</v>
      </c>
      <c r="X178" s="27">
        <f>EV_Data[[#This Row],[petrol_car_sales]]/EV_Data[[#This Row],[total_vehicle_sales]]</f>
        <v>0.91866544218588753</v>
      </c>
      <c r="Y178" s="27">
        <f>EV_Data[[#This Row],[diesel_car_sales]]/EV_Data[[#This Row],[total_vehicle_sales]]</f>
        <v>7.9884116148944834E-2</v>
      </c>
      <c r="Z178" s="27">
        <f>EV_Data[[#This Row],[petrol_car Market Share]]+EV_Data[[#This Row],[desil_car Market Share]]</f>
        <v>0.99854955833483239</v>
      </c>
      <c r="AB178" s="15"/>
    </row>
    <row r="179" spans="1:28">
      <c r="A179" s="15" t="s">
        <v>32</v>
      </c>
      <c r="B179" s="15" t="s">
        <v>33</v>
      </c>
      <c r="C179" s="15">
        <v>2021</v>
      </c>
      <c r="D179" s="15" t="s">
        <v>24</v>
      </c>
      <c r="E179" s="15" t="s">
        <v>25</v>
      </c>
      <c r="F179" s="15">
        <v>271</v>
      </c>
      <c r="G179" s="15">
        <v>193657</v>
      </c>
      <c r="H179" s="15">
        <v>129105</v>
      </c>
      <c r="I179" s="15">
        <v>323033</v>
      </c>
      <c r="J179" s="15">
        <v>0.08</v>
      </c>
      <c r="K179" s="15">
        <v>2165</v>
      </c>
      <c r="L179" s="15">
        <v>12.6</v>
      </c>
      <c r="M179" s="15">
        <v>351</v>
      </c>
      <c r="N179" s="15">
        <v>1.3029999999999999</v>
      </c>
      <c r="O179" s="15">
        <v>0.114</v>
      </c>
      <c r="P179" s="15">
        <v>8900</v>
      </c>
      <c r="Q179" s="15">
        <v>87</v>
      </c>
      <c r="R179" s="15">
        <v>193.8</v>
      </c>
      <c r="S179" s="15">
        <v>0</v>
      </c>
      <c r="T179" s="15">
        <v>39.200000000000003</v>
      </c>
      <c r="U179" s="15">
        <v>148.62</v>
      </c>
      <c r="V179" s="15">
        <v>0</v>
      </c>
      <c r="W179" s="27">
        <f>EV_Data[[#This Row],[ev_sales]]/EV_Data[[#This Row],[total_vehicle_sales]]</f>
        <v>8.3892357746731755E-4</v>
      </c>
      <c r="X179" s="27">
        <f>EV_Data[[#This Row],[petrol_car_sales]]/EV_Data[[#This Row],[total_vehicle_sales]]</f>
        <v>0.59949602672172808</v>
      </c>
      <c r="Y179" s="27">
        <f>EV_Data[[#This Row],[diesel_car_sales]]/EV_Data[[#This Row],[total_vehicle_sales]]</f>
        <v>0.39966504970080458</v>
      </c>
      <c r="Z179" s="27">
        <f>EV_Data[[#This Row],[petrol_car Market Share]]+EV_Data[[#This Row],[desil_car Market Share]]</f>
        <v>0.99916107642253271</v>
      </c>
      <c r="AB179" s="15"/>
    </row>
    <row r="180" spans="1:28">
      <c r="A180" s="15" t="s">
        <v>32</v>
      </c>
      <c r="B180" s="15" t="s">
        <v>33</v>
      </c>
      <c r="C180" s="15">
        <v>2021</v>
      </c>
      <c r="D180" s="15" t="s">
        <v>26</v>
      </c>
      <c r="E180" s="15" t="s">
        <v>25</v>
      </c>
      <c r="F180" s="15">
        <v>3081</v>
      </c>
      <c r="G180" s="15">
        <v>1126855</v>
      </c>
      <c r="H180" s="15">
        <v>153662</v>
      </c>
      <c r="I180" s="15">
        <v>1283598</v>
      </c>
      <c r="J180" s="15">
        <v>0.24</v>
      </c>
      <c r="K180" s="15">
        <v>2165</v>
      </c>
      <c r="L180" s="15">
        <v>12.6</v>
      </c>
      <c r="M180" s="15">
        <v>351</v>
      </c>
      <c r="N180" s="15">
        <v>1.3029999999999999</v>
      </c>
      <c r="O180" s="15">
        <v>0.114</v>
      </c>
      <c r="P180" s="15">
        <v>8900</v>
      </c>
      <c r="Q180" s="15">
        <v>87</v>
      </c>
      <c r="R180" s="15">
        <v>193.8</v>
      </c>
      <c r="S180" s="15">
        <v>0</v>
      </c>
      <c r="T180" s="15">
        <v>39.200000000000003</v>
      </c>
      <c r="U180" s="15">
        <v>149.88</v>
      </c>
      <c r="V180" s="15">
        <v>0</v>
      </c>
      <c r="W180" s="27">
        <f>EV_Data[[#This Row],[ev_sales]]/EV_Data[[#This Row],[total_vehicle_sales]]</f>
        <v>2.4002842011283908E-3</v>
      </c>
      <c r="X180" s="27">
        <f>EV_Data[[#This Row],[petrol_car_sales]]/EV_Data[[#This Row],[total_vehicle_sales]]</f>
        <v>0.87788778106541143</v>
      </c>
      <c r="Y180" s="27">
        <f>EV_Data[[#This Row],[diesel_car_sales]]/EV_Data[[#This Row],[total_vehicle_sales]]</f>
        <v>0.11971193473346016</v>
      </c>
      <c r="Z180" s="27">
        <f>EV_Data[[#This Row],[petrol_car Market Share]]+EV_Data[[#This Row],[desil_car Market Share]]</f>
        <v>0.99759971579887163</v>
      </c>
      <c r="AB180" s="15"/>
    </row>
    <row r="181" spans="1:28">
      <c r="A181" s="15" t="s">
        <v>32</v>
      </c>
      <c r="B181" s="15" t="s">
        <v>33</v>
      </c>
      <c r="C181" s="15">
        <v>2021</v>
      </c>
      <c r="D181" s="15" t="s">
        <v>27</v>
      </c>
      <c r="E181" s="15" t="s">
        <v>25</v>
      </c>
      <c r="F181" s="15">
        <v>1845</v>
      </c>
      <c r="G181" s="15">
        <v>486182</v>
      </c>
      <c r="H181" s="15">
        <v>42277</v>
      </c>
      <c r="I181" s="15">
        <v>530304</v>
      </c>
      <c r="J181" s="15">
        <v>0.35</v>
      </c>
      <c r="K181" s="15">
        <v>2165</v>
      </c>
      <c r="L181" s="15">
        <v>12.6</v>
      </c>
      <c r="M181" s="15">
        <v>351</v>
      </c>
      <c r="N181" s="15">
        <v>1.3029999999999999</v>
      </c>
      <c r="O181" s="15">
        <v>0.114</v>
      </c>
      <c r="P181" s="15">
        <v>8900</v>
      </c>
      <c r="Q181" s="15">
        <v>87</v>
      </c>
      <c r="R181" s="15">
        <v>193.8</v>
      </c>
      <c r="S181" s="15">
        <v>0</v>
      </c>
      <c r="T181" s="15">
        <v>39.200000000000003</v>
      </c>
      <c r="U181" s="15">
        <v>140.86000000000001</v>
      </c>
      <c r="V181" s="15">
        <v>0</v>
      </c>
      <c r="W181" s="27">
        <f>EV_Data[[#This Row],[ev_sales]]/EV_Data[[#This Row],[total_vehicle_sales]]</f>
        <v>3.4791364952932659E-3</v>
      </c>
      <c r="X181" s="27">
        <f>EV_Data[[#This Row],[petrol_car_sales]]/EV_Data[[#This Row],[total_vehicle_sales]]</f>
        <v>0.91679866642529573</v>
      </c>
      <c r="Y181" s="27">
        <f>EV_Data[[#This Row],[diesel_car_sales]]/EV_Data[[#This Row],[total_vehicle_sales]]</f>
        <v>7.9722197079411056E-2</v>
      </c>
      <c r="Z181" s="27">
        <f>EV_Data[[#This Row],[petrol_car Market Share]]+EV_Data[[#This Row],[desil_car Market Share]]</f>
        <v>0.99652086350470681</v>
      </c>
      <c r="AB181" s="15"/>
    </row>
    <row r="182" spans="1:28">
      <c r="A182" s="15" t="s">
        <v>32</v>
      </c>
      <c r="B182" s="15" t="s">
        <v>33</v>
      </c>
      <c r="C182" s="15">
        <v>2022</v>
      </c>
      <c r="D182" s="15" t="s">
        <v>24</v>
      </c>
      <c r="E182" s="15" t="s">
        <v>25</v>
      </c>
      <c r="F182" s="15">
        <v>1032</v>
      </c>
      <c r="G182" s="15">
        <v>189535</v>
      </c>
      <c r="H182" s="15">
        <v>126356</v>
      </c>
      <c r="I182" s="15">
        <v>316923</v>
      </c>
      <c r="J182" s="15">
        <v>0.33</v>
      </c>
      <c r="K182" s="15">
        <v>2851</v>
      </c>
      <c r="L182" s="15">
        <v>15</v>
      </c>
      <c r="M182" s="15">
        <v>381</v>
      </c>
      <c r="N182" s="15">
        <v>1.3069999999999999</v>
      </c>
      <c r="O182" s="15">
        <v>0.11600000000000001</v>
      </c>
      <c r="P182" s="15">
        <v>8899</v>
      </c>
      <c r="Q182" s="15">
        <v>87.4</v>
      </c>
      <c r="R182" s="15">
        <v>198.9</v>
      </c>
      <c r="S182" s="15">
        <v>0</v>
      </c>
      <c r="T182" s="15">
        <v>43</v>
      </c>
      <c r="U182" s="15">
        <v>280.81</v>
      </c>
      <c r="V182" s="15">
        <v>0</v>
      </c>
      <c r="W182" s="27">
        <f>EV_Data[[#This Row],[ev_sales]]/EV_Data[[#This Row],[total_vehicle_sales]]</f>
        <v>3.2563114699785123E-3</v>
      </c>
      <c r="X182" s="27">
        <f>EV_Data[[#This Row],[petrol_car_sales]]/EV_Data[[#This Row],[total_vehicle_sales]]</f>
        <v>0.59804747525424151</v>
      </c>
      <c r="Y182" s="27">
        <f>EV_Data[[#This Row],[diesel_car_sales]]/EV_Data[[#This Row],[total_vehicle_sales]]</f>
        <v>0.39869621327577992</v>
      </c>
      <c r="Z182" s="27">
        <f>EV_Data[[#This Row],[petrol_car Market Share]]+EV_Data[[#This Row],[desil_car Market Share]]</f>
        <v>0.99674368853002138</v>
      </c>
      <c r="AB182" s="15"/>
    </row>
    <row r="183" spans="1:28">
      <c r="A183" s="15" t="s">
        <v>32</v>
      </c>
      <c r="B183" s="15" t="s">
        <v>33</v>
      </c>
      <c r="C183" s="15">
        <v>2022</v>
      </c>
      <c r="D183" s="15" t="s">
        <v>26</v>
      </c>
      <c r="E183" s="15" t="s">
        <v>25</v>
      </c>
      <c r="F183" s="15">
        <v>11675</v>
      </c>
      <c r="G183" s="15">
        <v>1094452</v>
      </c>
      <c r="H183" s="15">
        <v>149243</v>
      </c>
      <c r="I183" s="15">
        <v>1255370</v>
      </c>
      <c r="J183" s="15">
        <v>0.93</v>
      </c>
      <c r="K183" s="15">
        <v>2851</v>
      </c>
      <c r="L183" s="15">
        <v>15</v>
      </c>
      <c r="M183" s="15">
        <v>381</v>
      </c>
      <c r="N183" s="15">
        <v>1.3069999999999999</v>
      </c>
      <c r="O183" s="15">
        <v>0.11600000000000001</v>
      </c>
      <c r="P183" s="15">
        <v>8899</v>
      </c>
      <c r="Q183" s="15">
        <v>87.4</v>
      </c>
      <c r="R183" s="15">
        <v>198.9</v>
      </c>
      <c r="S183" s="15">
        <v>0</v>
      </c>
      <c r="T183" s="15">
        <v>43</v>
      </c>
      <c r="U183" s="15">
        <v>278.94</v>
      </c>
      <c r="V183" s="15">
        <v>0</v>
      </c>
      <c r="W183" s="27">
        <f>EV_Data[[#This Row],[ev_sales]]/EV_Data[[#This Row],[total_vehicle_sales]]</f>
        <v>9.3000469980961797E-3</v>
      </c>
      <c r="X183" s="27">
        <f>EV_Data[[#This Row],[petrol_car_sales]]/EV_Data[[#This Row],[total_vehicle_sales]]</f>
        <v>0.87181627727283595</v>
      </c>
      <c r="Y183" s="27">
        <f>EV_Data[[#This Row],[diesel_car_sales]]/EV_Data[[#This Row],[total_vehicle_sales]]</f>
        <v>0.11888367572906793</v>
      </c>
      <c r="Z183" s="27">
        <f>EV_Data[[#This Row],[petrol_car Market Share]]+EV_Data[[#This Row],[desil_car Market Share]]</f>
        <v>0.99069995300190383</v>
      </c>
      <c r="AB183" s="15"/>
    </row>
    <row r="184" spans="1:28">
      <c r="A184" s="15" t="s">
        <v>32</v>
      </c>
      <c r="B184" s="15" t="s">
        <v>33</v>
      </c>
      <c r="C184" s="15">
        <v>2022</v>
      </c>
      <c r="D184" s="15" t="s">
        <v>27</v>
      </c>
      <c r="E184" s="15" t="s">
        <v>25</v>
      </c>
      <c r="F184" s="15">
        <v>7097</v>
      </c>
      <c r="G184" s="15">
        <v>477681</v>
      </c>
      <c r="H184" s="15">
        <v>41538</v>
      </c>
      <c r="I184" s="15">
        <v>526316</v>
      </c>
      <c r="J184" s="15">
        <v>1.35</v>
      </c>
      <c r="K184" s="15">
        <v>2851</v>
      </c>
      <c r="L184" s="15">
        <v>15</v>
      </c>
      <c r="M184" s="15">
        <v>381</v>
      </c>
      <c r="N184" s="15">
        <v>1.3069999999999999</v>
      </c>
      <c r="O184" s="15">
        <v>0.11600000000000001</v>
      </c>
      <c r="P184" s="15">
        <v>8899</v>
      </c>
      <c r="Q184" s="15">
        <v>87.4</v>
      </c>
      <c r="R184" s="15">
        <v>198.9</v>
      </c>
      <c r="S184" s="15">
        <v>0</v>
      </c>
      <c r="T184" s="15">
        <v>43</v>
      </c>
      <c r="U184" s="15">
        <v>284.66000000000003</v>
      </c>
      <c r="V184" s="15">
        <v>0</v>
      </c>
      <c r="W184" s="27">
        <f>EV_Data[[#This Row],[ev_sales]]/EV_Data[[#This Row],[total_vehicle_sales]]</f>
        <v>1.3484294606282157E-2</v>
      </c>
      <c r="X184" s="27">
        <f>EV_Data[[#This Row],[petrol_car_sales]]/EV_Data[[#This Row],[total_vehicle_sales]]</f>
        <v>0.90759353696258527</v>
      </c>
      <c r="Y184" s="27">
        <f>EV_Data[[#This Row],[diesel_car_sales]]/EV_Data[[#This Row],[total_vehicle_sales]]</f>
        <v>7.892216843113263E-2</v>
      </c>
      <c r="Z184" s="27">
        <f>EV_Data[[#This Row],[petrol_car Market Share]]+EV_Data[[#This Row],[desil_car Market Share]]</f>
        <v>0.98651570539371791</v>
      </c>
      <c r="AB184" s="15"/>
    </row>
    <row r="185" spans="1:28">
      <c r="A185" s="15" t="s">
        <v>32</v>
      </c>
      <c r="B185" s="15" t="s">
        <v>33</v>
      </c>
      <c r="C185" s="15">
        <v>2023</v>
      </c>
      <c r="D185" s="15" t="s">
        <v>24</v>
      </c>
      <c r="E185" s="15" t="s">
        <v>25</v>
      </c>
      <c r="F185" s="15">
        <v>2450</v>
      </c>
      <c r="G185" s="15">
        <v>206413</v>
      </c>
      <c r="H185" s="15">
        <v>137609</v>
      </c>
      <c r="I185" s="15">
        <v>346472</v>
      </c>
      <c r="J185" s="15">
        <v>0.71</v>
      </c>
      <c r="K185" s="15">
        <v>6245</v>
      </c>
      <c r="L185" s="15">
        <v>19.100000000000001</v>
      </c>
      <c r="M185" s="15">
        <v>401</v>
      </c>
      <c r="N185" s="15">
        <v>1.3029999999999999</v>
      </c>
      <c r="O185" s="15">
        <v>0.11899999999999999</v>
      </c>
      <c r="P185" s="15">
        <v>9330</v>
      </c>
      <c r="Q185" s="15">
        <v>87.7</v>
      </c>
      <c r="R185" s="15">
        <v>200.9</v>
      </c>
      <c r="S185" s="15">
        <v>0</v>
      </c>
      <c r="T185" s="15">
        <v>45.4</v>
      </c>
      <c r="U185" s="15">
        <v>137.4</v>
      </c>
      <c r="V185" s="15">
        <v>0</v>
      </c>
      <c r="W185" s="27">
        <f>EV_Data[[#This Row],[ev_sales]]/EV_Data[[#This Row],[total_vehicle_sales]]</f>
        <v>7.0712784871504765E-3</v>
      </c>
      <c r="X185" s="27">
        <f>EV_Data[[#This Row],[petrol_car_sales]]/EV_Data[[#This Row],[total_vehicle_sales]]</f>
        <v>0.5957566556604863</v>
      </c>
      <c r="Y185" s="27">
        <f>EV_Data[[#This Row],[diesel_car_sales]]/EV_Data[[#This Row],[total_vehicle_sales]]</f>
        <v>0.39717206585236325</v>
      </c>
      <c r="Z185" s="27">
        <f>EV_Data[[#This Row],[petrol_car Market Share]]+EV_Data[[#This Row],[desil_car Market Share]]</f>
        <v>0.9929287215128495</v>
      </c>
      <c r="AB185" s="15"/>
    </row>
    <row r="186" spans="1:28">
      <c r="A186" s="15" t="s">
        <v>32</v>
      </c>
      <c r="B186" s="15" t="s">
        <v>33</v>
      </c>
      <c r="C186" s="15">
        <v>2023</v>
      </c>
      <c r="D186" s="15" t="s">
        <v>26</v>
      </c>
      <c r="E186" s="15" t="s">
        <v>25</v>
      </c>
      <c r="F186" s="15">
        <v>28085</v>
      </c>
      <c r="G186" s="15">
        <v>1198780</v>
      </c>
      <c r="H186" s="15">
        <v>163470</v>
      </c>
      <c r="I186" s="15">
        <v>1390335</v>
      </c>
      <c r="J186" s="15">
        <v>2.02</v>
      </c>
      <c r="K186" s="15">
        <v>6245</v>
      </c>
      <c r="L186" s="15">
        <v>19.100000000000001</v>
      </c>
      <c r="M186" s="15">
        <v>401</v>
      </c>
      <c r="N186" s="15">
        <v>1.3029999999999999</v>
      </c>
      <c r="O186" s="15">
        <v>0.11899999999999999</v>
      </c>
      <c r="P186" s="15">
        <v>9330</v>
      </c>
      <c r="Q186" s="15">
        <v>87.7</v>
      </c>
      <c r="R186" s="15">
        <v>200.9</v>
      </c>
      <c r="S186" s="15">
        <v>0</v>
      </c>
      <c r="T186" s="15">
        <v>45.4</v>
      </c>
      <c r="U186" s="15">
        <v>140.56</v>
      </c>
      <c r="V186" s="15">
        <v>0</v>
      </c>
      <c r="W186" s="27">
        <f>EV_Data[[#This Row],[ev_sales]]/EV_Data[[#This Row],[total_vehicle_sales]]</f>
        <v>2.0200167585509968E-2</v>
      </c>
      <c r="X186" s="27">
        <f>EV_Data[[#This Row],[petrol_car_sales]]/EV_Data[[#This Row],[total_vehicle_sales]]</f>
        <v>0.8622238525247512</v>
      </c>
      <c r="Y186" s="27">
        <f>EV_Data[[#This Row],[diesel_car_sales]]/EV_Data[[#This Row],[total_vehicle_sales]]</f>
        <v>0.11757597988973881</v>
      </c>
      <c r="Z186" s="27">
        <f>EV_Data[[#This Row],[petrol_car Market Share]]+EV_Data[[#This Row],[desil_car Market Share]]</f>
        <v>0.97979983241448998</v>
      </c>
      <c r="AB186" s="15"/>
    </row>
    <row r="187" spans="1:28">
      <c r="A187" s="15" t="s">
        <v>32</v>
      </c>
      <c r="B187" s="15" t="s">
        <v>33</v>
      </c>
      <c r="C187" s="15">
        <v>2023</v>
      </c>
      <c r="D187" s="15" t="s">
        <v>27</v>
      </c>
      <c r="E187" s="15" t="s">
        <v>25</v>
      </c>
      <c r="F187" s="15">
        <v>16944</v>
      </c>
      <c r="G187" s="15">
        <v>516622</v>
      </c>
      <c r="H187" s="15">
        <v>44924</v>
      </c>
      <c r="I187" s="15">
        <v>578490</v>
      </c>
      <c r="J187" s="15">
        <v>2.93</v>
      </c>
      <c r="K187" s="15">
        <v>6245</v>
      </c>
      <c r="L187" s="15">
        <v>19.100000000000001</v>
      </c>
      <c r="M187" s="15">
        <v>401</v>
      </c>
      <c r="N187" s="15">
        <v>1.3029999999999999</v>
      </c>
      <c r="O187" s="15">
        <v>0.11899999999999999</v>
      </c>
      <c r="P187" s="15">
        <v>9330</v>
      </c>
      <c r="Q187" s="15">
        <v>87.7</v>
      </c>
      <c r="R187" s="15">
        <v>200.9</v>
      </c>
      <c r="S187" s="15">
        <v>0</v>
      </c>
      <c r="T187" s="15">
        <v>45.4</v>
      </c>
      <c r="U187" s="15">
        <v>138.75</v>
      </c>
      <c r="V187" s="15">
        <v>0</v>
      </c>
      <c r="W187" s="27">
        <f>EV_Data[[#This Row],[ev_sales]]/EV_Data[[#This Row],[total_vehicle_sales]]</f>
        <v>2.9290048229010008E-2</v>
      </c>
      <c r="X187" s="27">
        <f>EV_Data[[#This Row],[petrol_car_sales]]/EV_Data[[#This Row],[total_vehicle_sales]]</f>
        <v>0.89305260246503826</v>
      </c>
      <c r="Y187" s="27">
        <f>EV_Data[[#This Row],[diesel_car_sales]]/EV_Data[[#This Row],[total_vehicle_sales]]</f>
        <v>7.7657349305951695E-2</v>
      </c>
      <c r="Z187" s="27">
        <f>EV_Data[[#This Row],[petrol_car Market Share]]+EV_Data[[#This Row],[desil_car Market Share]]</f>
        <v>0.97070995177098995</v>
      </c>
      <c r="AB187" s="15"/>
    </row>
    <row r="188" spans="1:28">
      <c r="A188" s="15" t="s">
        <v>32</v>
      </c>
      <c r="B188" s="15" t="s">
        <v>33</v>
      </c>
      <c r="C188" s="15">
        <v>2024</v>
      </c>
      <c r="D188" s="15" t="s">
        <v>24</v>
      </c>
      <c r="E188" s="15" t="s">
        <v>25</v>
      </c>
      <c r="F188" s="15">
        <v>3664</v>
      </c>
      <c r="G188" s="15">
        <v>222110</v>
      </c>
      <c r="H188" s="15">
        <v>148073</v>
      </c>
      <c r="I188" s="15">
        <v>373847</v>
      </c>
      <c r="J188" s="15">
        <v>0.98</v>
      </c>
      <c r="K188" s="15">
        <v>10131</v>
      </c>
      <c r="L188" s="15">
        <v>20.6</v>
      </c>
      <c r="M188" s="15">
        <v>428</v>
      </c>
      <c r="N188" s="15">
        <v>1.24</v>
      </c>
      <c r="O188" s="15">
        <v>0.124</v>
      </c>
      <c r="P188" s="15">
        <v>9313</v>
      </c>
      <c r="Q188" s="15">
        <v>87.9</v>
      </c>
      <c r="R188" s="15">
        <v>197.7</v>
      </c>
      <c r="S188" s="15">
        <v>0</v>
      </c>
      <c r="T188" s="15">
        <v>50.6</v>
      </c>
      <c r="U188" s="15">
        <v>49.55</v>
      </c>
      <c r="V188" s="15">
        <v>0</v>
      </c>
      <c r="W188" s="27">
        <f>EV_Data[[#This Row],[ev_sales]]/EV_Data[[#This Row],[total_vehicle_sales]]</f>
        <v>9.8008008623848789E-3</v>
      </c>
      <c r="X188" s="27">
        <f>EV_Data[[#This Row],[petrol_car_sales]]/EV_Data[[#This Row],[total_vehicle_sales]]</f>
        <v>0.59412005446078209</v>
      </c>
      <c r="Y188" s="27">
        <f>EV_Data[[#This Row],[diesel_car_sales]]/EV_Data[[#This Row],[total_vehicle_sales]]</f>
        <v>0.39607914467683303</v>
      </c>
      <c r="Z188" s="27">
        <f>EV_Data[[#This Row],[petrol_car Market Share]]+EV_Data[[#This Row],[desil_car Market Share]]</f>
        <v>0.99019919913761512</v>
      </c>
      <c r="AB188" s="15"/>
    </row>
    <row r="189" spans="1:28">
      <c r="A189" s="15" t="s">
        <v>32</v>
      </c>
      <c r="B189" s="15" t="s">
        <v>33</v>
      </c>
      <c r="C189" s="15">
        <v>2024</v>
      </c>
      <c r="D189" s="15" t="s">
        <v>26</v>
      </c>
      <c r="E189" s="15" t="s">
        <v>25</v>
      </c>
      <c r="F189" s="15">
        <v>41658</v>
      </c>
      <c r="G189" s="15">
        <v>1272596</v>
      </c>
      <c r="H189" s="15">
        <v>173536</v>
      </c>
      <c r="I189" s="15">
        <v>1487790</v>
      </c>
      <c r="J189" s="15">
        <v>2.8</v>
      </c>
      <c r="K189" s="15">
        <v>10131</v>
      </c>
      <c r="L189" s="15">
        <v>20.6</v>
      </c>
      <c r="M189" s="15">
        <v>428</v>
      </c>
      <c r="N189" s="15">
        <v>1.24</v>
      </c>
      <c r="O189" s="15">
        <v>0.124</v>
      </c>
      <c r="P189" s="15">
        <v>9313</v>
      </c>
      <c r="Q189" s="15">
        <v>87.9</v>
      </c>
      <c r="R189" s="15">
        <v>197.7</v>
      </c>
      <c r="S189" s="15">
        <v>0</v>
      </c>
      <c r="T189" s="15">
        <v>50.6</v>
      </c>
      <c r="U189" s="15">
        <v>48.33</v>
      </c>
      <c r="V189" s="15">
        <v>0</v>
      </c>
      <c r="W189" s="27">
        <f>EV_Data[[#This Row],[ev_sales]]/EV_Data[[#This Row],[total_vehicle_sales]]</f>
        <v>2.7999919343455731E-2</v>
      </c>
      <c r="X189" s="27">
        <f>EV_Data[[#This Row],[petrol_car_sales]]/EV_Data[[#This Row],[total_vehicle_sales]]</f>
        <v>0.85535996343569998</v>
      </c>
      <c r="Y189" s="27">
        <f>EV_Data[[#This Row],[diesel_car_sales]]/EV_Data[[#This Row],[total_vehicle_sales]]</f>
        <v>0.11664011722084434</v>
      </c>
      <c r="Z189" s="27">
        <f>EV_Data[[#This Row],[petrol_car Market Share]]+EV_Data[[#This Row],[desil_car Market Share]]</f>
        <v>0.97200008065654431</v>
      </c>
      <c r="AB189" s="15"/>
    </row>
    <row r="190" spans="1:28">
      <c r="A190" s="15" t="s">
        <v>32</v>
      </c>
      <c r="B190" s="15" t="s">
        <v>33</v>
      </c>
      <c r="C190" s="15">
        <v>2024</v>
      </c>
      <c r="D190" s="15" t="s">
        <v>27</v>
      </c>
      <c r="E190" s="15" t="s">
        <v>25</v>
      </c>
      <c r="F190" s="15">
        <v>24751</v>
      </c>
      <c r="G190" s="15">
        <v>538086</v>
      </c>
      <c r="H190" s="15">
        <v>46790</v>
      </c>
      <c r="I190" s="15">
        <v>609627</v>
      </c>
      <c r="J190" s="15">
        <v>4.0599999999999996</v>
      </c>
      <c r="K190" s="15">
        <v>10131</v>
      </c>
      <c r="L190" s="15">
        <v>20.6</v>
      </c>
      <c r="M190" s="15">
        <v>428</v>
      </c>
      <c r="N190" s="15">
        <v>1.24</v>
      </c>
      <c r="O190" s="15">
        <v>0.124</v>
      </c>
      <c r="P190" s="15">
        <v>9313</v>
      </c>
      <c r="Q190" s="15">
        <v>87.9</v>
      </c>
      <c r="R190" s="15">
        <v>197.7</v>
      </c>
      <c r="S190" s="15">
        <v>0</v>
      </c>
      <c r="T190" s="15">
        <v>50.6</v>
      </c>
      <c r="U190" s="15">
        <v>46.08</v>
      </c>
      <c r="V190" s="15">
        <v>0</v>
      </c>
      <c r="W190" s="27">
        <f>EV_Data[[#This Row],[ev_sales]]/EV_Data[[#This Row],[total_vehicle_sales]]</f>
        <v>4.0600235881940921E-2</v>
      </c>
      <c r="X190" s="27">
        <f>EV_Data[[#This Row],[petrol_car_sales]]/EV_Data[[#This Row],[total_vehicle_sales]]</f>
        <v>0.88264791421639788</v>
      </c>
      <c r="Y190" s="27">
        <f>EV_Data[[#This Row],[diesel_car_sales]]/EV_Data[[#This Row],[total_vehicle_sales]]</f>
        <v>7.6751849901661173E-2</v>
      </c>
      <c r="Z190" s="27">
        <f>EV_Data[[#This Row],[petrol_car Market Share]]+EV_Data[[#This Row],[desil_car Market Share]]</f>
        <v>0.95939976411805905</v>
      </c>
      <c r="AB190" s="15"/>
    </row>
    <row r="191" spans="1:28">
      <c r="A191" s="15" t="s">
        <v>32</v>
      </c>
      <c r="B191" s="15" t="s">
        <v>33</v>
      </c>
      <c r="C191" s="15">
        <v>2025</v>
      </c>
      <c r="D191" s="15" t="s">
        <v>24</v>
      </c>
      <c r="E191" s="15" t="s">
        <v>25</v>
      </c>
      <c r="F191" s="15">
        <v>5323</v>
      </c>
      <c r="G191" s="15">
        <v>223797</v>
      </c>
      <c r="H191" s="15">
        <v>149198</v>
      </c>
      <c r="I191" s="15">
        <v>378318</v>
      </c>
      <c r="J191" s="15">
        <v>1.41</v>
      </c>
      <c r="K191" s="15">
        <v>16549</v>
      </c>
      <c r="L191" s="15">
        <v>21.7</v>
      </c>
      <c r="M191" s="15">
        <v>450</v>
      </c>
      <c r="N191" s="15">
        <v>1.17</v>
      </c>
      <c r="O191" s="15">
        <v>0.13</v>
      </c>
      <c r="P191" s="15">
        <v>9771</v>
      </c>
      <c r="Q191" s="15">
        <v>88</v>
      </c>
      <c r="R191" s="15">
        <v>202.1</v>
      </c>
      <c r="S191" s="15">
        <v>0</v>
      </c>
      <c r="T191" s="15">
        <v>53.7</v>
      </c>
      <c r="U191" s="15">
        <v>45.28</v>
      </c>
      <c r="V191" s="15">
        <v>0</v>
      </c>
      <c r="W191" s="27">
        <f>EV_Data[[#This Row],[ev_sales]]/EV_Data[[#This Row],[total_vehicle_sales]]</f>
        <v>1.4070173769157163E-2</v>
      </c>
      <c r="X191" s="27">
        <f>EV_Data[[#This Row],[petrol_car_sales]]/EV_Data[[#This Row],[total_vehicle_sales]]</f>
        <v>0.5915578957385057</v>
      </c>
      <c r="Y191" s="27">
        <f>EV_Data[[#This Row],[diesel_car_sales]]/EV_Data[[#This Row],[total_vehicle_sales]]</f>
        <v>0.39437193049233715</v>
      </c>
      <c r="Z191" s="27">
        <f>EV_Data[[#This Row],[petrol_car Market Share]]+EV_Data[[#This Row],[desil_car Market Share]]</f>
        <v>0.98592982623084291</v>
      </c>
      <c r="AB191" s="15"/>
    </row>
    <row r="192" spans="1:28">
      <c r="A192" s="15" t="s">
        <v>32</v>
      </c>
      <c r="B192" s="15" t="s">
        <v>33</v>
      </c>
      <c r="C192" s="15">
        <v>2025</v>
      </c>
      <c r="D192" s="15" t="s">
        <v>26</v>
      </c>
      <c r="E192" s="15" t="s">
        <v>25</v>
      </c>
      <c r="F192" s="15">
        <v>61761</v>
      </c>
      <c r="G192" s="15">
        <v>1297624</v>
      </c>
      <c r="H192" s="15">
        <v>176949</v>
      </c>
      <c r="I192" s="15">
        <v>1536334</v>
      </c>
      <c r="J192" s="15">
        <v>4.0199999999999996</v>
      </c>
      <c r="K192" s="15">
        <v>16549</v>
      </c>
      <c r="L192" s="15">
        <v>21.7</v>
      </c>
      <c r="M192" s="15">
        <v>450</v>
      </c>
      <c r="N192" s="15">
        <v>1.17</v>
      </c>
      <c r="O192" s="15">
        <v>0.13</v>
      </c>
      <c r="P192" s="15">
        <v>9771</v>
      </c>
      <c r="Q192" s="15">
        <v>88</v>
      </c>
      <c r="R192" s="15">
        <v>202.1</v>
      </c>
      <c r="S192" s="15">
        <v>0</v>
      </c>
      <c r="T192" s="15">
        <v>53.7</v>
      </c>
      <c r="U192" s="15">
        <v>48.26</v>
      </c>
      <c r="V192" s="15">
        <v>0</v>
      </c>
      <c r="W192" s="27">
        <f>EV_Data[[#This Row],[ev_sales]]/EV_Data[[#This Row],[total_vehicle_sales]]</f>
        <v>4.0200242915928434E-2</v>
      </c>
      <c r="X192" s="27">
        <f>EV_Data[[#This Row],[petrol_car_sales]]/EV_Data[[#This Row],[total_vehicle_sales]]</f>
        <v>0.84462363001795182</v>
      </c>
      <c r="Y192" s="27">
        <f>EV_Data[[#This Row],[diesel_car_sales]]/EV_Data[[#This Row],[total_vehicle_sales]]</f>
        <v>0.11517612706611974</v>
      </c>
      <c r="Z192" s="27">
        <f>EV_Data[[#This Row],[petrol_car Market Share]]+EV_Data[[#This Row],[desil_car Market Share]]</f>
        <v>0.9597997570840715</v>
      </c>
      <c r="AB192" s="15"/>
    </row>
    <row r="193" spans="1:28">
      <c r="A193" s="15" t="s">
        <v>32</v>
      </c>
      <c r="B193" s="15" t="s">
        <v>33</v>
      </c>
      <c r="C193" s="15">
        <v>2025</v>
      </c>
      <c r="D193" s="15" t="s">
        <v>27</v>
      </c>
      <c r="E193" s="15" t="s">
        <v>25</v>
      </c>
      <c r="F193" s="15">
        <v>36371</v>
      </c>
      <c r="G193" s="15">
        <v>540592</v>
      </c>
      <c r="H193" s="15">
        <v>47008</v>
      </c>
      <c r="I193" s="15">
        <v>623971</v>
      </c>
      <c r="J193" s="15">
        <v>5.83</v>
      </c>
      <c r="K193" s="15">
        <v>16549</v>
      </c>
      <c r="L193" s="15">
        <v>21.7</v>
      </c>
      <c r="M193" s="15">
        <v>450</v>
      </c>
      <c r="N193" s="15">
        <v>1.17</v>
      </c>
      <c r="O193" s="15">
        <v>0.13</v>
      </c>
      <c r="P193" s="15">
        <v>9771</v>
      </c>
      <c r="Q193" s="15">
        <v>88</v>
      </c>
      <c r="R193" s="15">
        <v>202.1</v>
      </c>
      <c r="S193" s="15">
        <v>0</v>
      </c>
      <c r="T193" s="15">
        <v>53.7</v>
      </c>
      <c r="U193" s="15">
        <v>46.95</v>
      </c>
      <c r="V193" s="15">
        <v>0</v>
      </c>
      <c r="W193" s="27">
        <f>EV_Data[[#This Row],[ev_sales]]/EV_Data[[#This Row],[total_vehicle_sales]]</f>
        <v>5.8289567944664097E-2</v>
      </c>
      <c r="X193" s="27">
        <f>EV_Data[[#This Row],[petrol_car_sales]]/EV_Data[[#This Row],[total_vehicle_sales]]</f>
        <v>0.86637359749090903</v>
      </c>
      <c r="Y193" s="27">
        <f>EV_Data[[#This Row],[diesel_car_sales]]/EV_Data[[#This Row],[total_vehicle_sales]]</f>
        <v>7.5336834564426872E-2</v>
      </c>
      <c r="Z193" s="27">
        <f>EV_Data[[#This Row],[petrol_car Market Share]]+EV_Data[[#This Row],[desil_car Market Share]]</f>
        <v>0.94171043205533589</v>
      </c>
      <c r="AB193" s="15"/>
    </row>
    <row r="194" spans="1:28">
      <c r="A194" s="15" t="s">
        <v>34</v>
      </c>
      <c r="B194" s="15" t="s">
        <v>35</v>
      </c>
      <c r="C194" s="15">
        <v>2010</v>
      </c>
      <c r="D194" s="15" t="s">
        <v>24</v>
      </c>
      <c r="E194" s="15" t="s">
        <v>25</v>
      </c>
      <c r="F194" s="15">
        <v>8</v>
      </c>
      <c r="G194" s="15">
        <v>141006</v>
      </c>
      <c r="H194" s="15">
        <v>94004</v>
      </c>
      <c r="I194" s="15">
        <v>235018</v>
      </c>
      <c r="J194" s="15">
        <v>0</v>
      </c>
      <c r="K194" s="15">
        <v>102</v>
      </c>
      <c r="L194" s="15">
        <v>4.5999999999999996</v>
      </c>
      <c r="M194" s="15">
        <v>120</v>
      </c>
      <c r="N194" s="15">
        <v>0.94</v>
      </c>
      <c r="O194" s="31">
        <v>7.5999999999999998E-2</v>
      </c>
      <c r="P194" s="15">
        <v>46871</v>
      </c>
      <c r="Q194" s="15">
        <v>80.900000000000006</v>
      </c>
      <c r="R194" s="15">
        <v>147.6</v>
      </c>
      <c r="S194" s="15">
        <v>2986</v>
      </c>
      <c r="T194" s="15">
        <v>43</v>
      </c>
      <c r="U194" s="15">
        <v>0</v>
      </c>
      <c r="V194" s="15">
        <v>0</v>
      </c>
      <c r="W194" s="27">
        <f>EV_Data[[#This Row],[ev_sales]]/EV_Data[[#This Row],[total_vehicle_sales]]</f>
        <v>3.4039945876486054E-5</v>
      </c>
      <c r="X194" s="27">
        <f>EV_Data[[#This Row],[petrol_car_sales]]/EV_Data[[#This Row],[total_vehicle_sales]]</f>
        <v>0.59997957603247409</v>
      </c>
      <c r="Y194" s="27">
        <f>EV_Data[[#This Row],[diesel_car_sales]]/EV_Data[[#This Row],[total_vehicle_sales]]</f>
        <v>0.39998638402164943</v>
      </c>
      <c r="Z194" s="27">
        <f>EV_Data[[#This Row],[petrol_car Market Share]]+EV_Data[[#This Row],[desil_car Market Share]]</f>
        <v>0.99996596005412353</v>
      </c>
      <c r="AB194" s="15"/>
    </row>
    <row r="195" spans="1:28">
      <c r="A195" s="15" t="s">
        <v>34</v>
      </c>
      <c r="B195" s="15" t="s">
        <v>35</v>
      </c>
      <c r="C195" s="15">
        <v>2010</v>
      </c>
      <c r="D195" s="15" t="s">
        <v>26</v>
      </c>
      <c r="E195" s="15" t="s">
        <v>25</v>
      </c>
      <c r="F195" s="15">
        <v>93</v>
      </c>
      <c r="G195" s="15">
        <v>815012</v>
      </c>
      <c r="H195" s="15">
        <v>111138</v>
      </c>
      <c r="I195" s="15">
        <v>926243</v>
      </c>
      <c r="J195" s="15">
        <v>0.01</v>
      </c>
      <c r="K195" s="15">
        <v>102</v>
      </c>
      <c r="L195" s="15">
        <v>4.5999999999999996</v>
      </c>
      <c r="M195" s="15">
        <v>120</v>
      </c>
      <c r="N195" s="15">
        <v>0.94</v>
      </c>
      <c r="O195" s="31">
        <v>7.5999999999999998E-2</v>
      </c>
      <c r="P195" s="15">
        <v>46871</v>
      </c>
      <c r="Q195" s="15">
        <v>80.900000000000006</v>
      </c>
      <c r="R195" s="15">
        <v>147.6</v>
      </c>
      <c r="S195" s="15">
        <v>2986</v>
      </c>
      <c r="T195" s="15">
        <v>43</v>
      </c>
      <c r="U195" s="15">
        <v>0</v>
      </c>
      <c r="V195" s="15">
        <v>0</v>
      </c>
      <c r="W195" s="27">
        <f>EV_Data[[#This Row],[ev_sales]]/EV_Data[[#This Row],[total_vehicle_sales]]</f>
        <v>1.0040561710048012E-4</v>
      </c>
      <c r="X195" s="27">
        <f>EV_Data[[#This Row],[petrol_car_sales]]/EV_Data[[#This Row],[total_vehicle_sales]]</f>
        <v>0.87991164305695158</v>
      </c>
      <c r="Y195" s="27">
        <f>EV_Data[[#This Row],[diesel_car_sales]]/EV_Data[[#This Row],[total_vehicle_sales]]</f>
        <v>0.11998795132594794</v>
      </c>
      <c r="Z195" s="27">
        <f>EV_Data[[#This Row],[petrol_car Market Share]]+EV_Data[[#This Row],[desil_car Market Share]]</f>
        <v>0.99989959438289955</v>
      </c>
      <c r="AB195" s="15"/>
    </row>
    <row r="196" spans="1:28">
      <c r="A196" s="15" t="s">
        <v>34</v>
      </c>
      <c r="B196" s="15" t="s">
        <v>35</v>
      </c>
      <c r="C196" s="15">
        <v>2010</v>
      </c>
      <c r="D196" s="15" t="s">
        <v>27</v>
      </c>
      <c r="E196" s="15" t="s">
        <v>25</v>
      </c>
      <c r="F196" s="15">
        <v>57</v>
      </c>
      <c r="G196" s="15">
        <v>359125</v>
      </c>
      <c r="H196" s="15">
        <v>31228</v>
      </c>
      <c r="I196" s="15">
        <v>390410</v>
      </c>
      <c r="J196" s="15">
        <v>0.01</v>
      </c>
      <c r="K196" s="15">
        <v>102</v>
      </c>
      <c r="L196" s="15">
        <v>4.5999999999999996</v>
      </c>
      <c r="M196" s="15">
        <v>120</v>
      </c>
      <c r="N196" s="15">
        <v>0.94</v>
      </c>
      <c r="O196" s="31">
        <v>7.5999999999999998E-2</v>
      </c>
      <c r="P196" s="15">
        <v>46871</v>
      </c>
      <c r="Q196" s="15">
        <v>80.900000000000006</v>
      </c>
      <c r="R196" s="15">
        <v>147.6</v>
      </c>
      <c r="S196" s="15">
        <v>2986</v>
      </c>
      <c r="T196" s="15">
        <v>43</v>
      </c>
      <c r="U196" s="15">
        <v>0</v>
      </c>
      <c r="V196" s="15">
        <v>0</v>
      </c>
      <c r="W196" s="27">
        <f>EV_Data[[#This Row],[ev_sales]]/EV_Data[[#This Row],[total_vehicle_sales]]</f>
        <v>1.4600035859737198E-4</v>
      </c>
      <c r="X196" s="27">
        <f>EV_Data[[#This Row],[petrol_car_sales]]/EV_Data[[#This Row],[total_vehicle_sales]]</f>
        <v>0.91986629440844236</v>
      </c>
      <c r="Y196" s="27">
        <f>EV_Data[[#This Row],[diesel_car_sales]]/EV_Data[[#This Row],[total_vehicle_sales]]</f>
        <v>7.9987705232960227E-2</v>
      </c>
      <c r="Z196" s="27">
        <f>EV_Data[[#This Row],[petrol_car Market Share]]+EV_Data[[#This Row],[desil_car Market Share]]</f>
        <v>0.99985399964140265</v>
      </c>
      <c r="AB196" s="15"/>
    </row>
    <row r="197" spans="1:28">
      <c r="A197" s="15" t="s">
        <v>34</v>
      </c>
      <c r="B197" s="15" t="s">
        <v>35</v>
      </c>
      <c r="C197" s="15">
        <v>2011</v>
      </c>
      <c r="D197" s="15" t="s">
        <v>24</v>
      </c>
      <c r="E197" s="15" t="s">
        <v>25</v>
      </c>
      <c r="F197" s="15">
        <v>104</v>
      </c>
      <c r="G197" s="15">
        <v>148511</v>
      </c>
      <c r="H197" s="15">
        <v>99007</v>
      </c>
      <c r="I197" s="15">
        <v>247622</v>
      </c>
      <c r="J197" s="15">
        <v>0.04</v>
      </c>
      <c r="K197" s="15">
        <v>410</v>
      </c>
      <c r="L197" s="15">
        <v>6</v>
      </c>
      <c r="M197" s="15">
        <v>132</v>
      </c>
      <c r="N197" s="15">
        <v>0.91</v>
      </c>
      <c r="O197" s="15">
        <v>8.4000000000000005E-2</v>
      </c>
      <c r="P197" s="15">
        <v>46992</v>
      </c>
      <c r="Q197" s="15">
        <v>80.8</v>
      </c>
      <c r="R197" s="15">
        <v>148.9</v>
      </c>
      <c r="S197" s="15">
        <v>3428</v>
      </c>
      <c r="T197" s="15">
        <v>42.9</v>
      </c>
      <c r="U197" s="15">
        <v>300</v>
      </c>
      <c r="V197" s="15">
        <v>0</v>
      </c>
      <c r="W197" s="27">
        <f>EV_Data[[#This Row],[ev_sales]]/EV_Data[[#This Row],[total_vehicle_sales]]</f>
        <v>4.1999499236739868E-4</v>
      </c>
      <c r="X197" s="27">
        <f>EV_Data[[#This Row],[petrol_car_sales]]/EV_Data[[#This Row],[total_vehicle_sales]]</f>
        <v>0.59974881068725716</v>
      </c>
      <c r="Y197" s="27">
        <f>EV_Data[[#This Row],[diesel_car_sales]]/EV_Data[[#This Row],[total_vehicle_sales]]</f>
        <v>0.39983119432037539</v>
      </c>
      <c r="Z197" s="27">
        <f>EV_Data[[#This Row],[petrol_car Market Share]]+EV_Data[[#This Row],[desil_car Market Share]]</f>
        <v>0.99958000500763255</v>
      </c>
      <c r="AB197" s="15"/>
    </row>
    <row r="198" spans="1:28">
      <c r="A198" s="15" t="s">
        <v>34</v>
      </c>
      <c r="B198" s="15" t="s">
        <v>35</v>
      </c>
      <c r="C198" s="15">
        <v>2011</v>
      </c>
      <c r="D198" s="15" t="s">
        <v>26</v>
      </c>
      <c r="E198" s="15" t="s">
        <v>25</v>
      </c>
      <c r="F198" s="15">
        <v>1200</v>
      </c>
      <c r="G198" s="15">
        <v>879070</v>
      </c>
      <c r="H198" s="15">
        <v>119873</v>
      </c>
      <c r="I198" s="15">
        <v>1000143</v>
      </c>
      <c r="J198" s="15">
        <v>0.12</v>
      </c>
      <c r="K198" s="15">
        <v>410</v>
      </c>
      <c r="L198" s="15">
        <v>6</v>
      </c>
      <c r="M198" s="15">
        <v>132</v>
      </c>
      <c r="N198" s="15">
        <v>0.91</v>
      </c>
      <c r="O198" s="15">
        <v>8.4000000000000005E-2</v>
      </c>
      <c r="P198" s="15">
        <v>46992</v>
      </c>
      <c r="Q198" s="15">
        <v>80.8</v>
      </c>
      <c r="R198" s="15">
        <v>148.9</v>
      </c>
      <c r="S198" s="15">
        <v>3428</v>
      </c>
      <c r="T198" s="15">
        <v>42.9</v>
      </c>
      <c r="U198" s="15">
        <v>300</v>
      </c>
      <c r="V198" s="15">
        <v>0</v>
      </c>
      <c r="W198" s="27">
        <f>EV_Data[[#This Row],[ev_sales]]/EV_Data[[#This Row],[total_vehicle_sales]]</f>
        <v>1.1998284245352915E-3</v>
      </c>
      <c r="X198" s="27">
        <f>EV_Data[[#This Row],[petrol_car_sales]]/EV_Data[[#This Row],[total_vehicle_sales]]</f>
        <v>0.8789443109635322</v>
      </c>
      <c r="Y198" s="27">
        <f>EV_Data[[#This Row],[diesel_car_sales]]/EV_Data[[#This Row],[total_vehicle_sales]]</f>
        <v>0.1198558606119325</v>
      </c>
      <c r="Z198" s="27">
        <f>EV_Data[[#This Row],[petrol_car Market Share]]+EV_Data[[#This Row],[desil_car Market Share]]</f>
        <v>0.99880017157546475</v>
      </c>
      <c r="AB198" s="15"/>
    </row>
    <row r="199" spans="1:28">
      <c r="A199" s="15" t="s">
        <v>34</v>
      </c>
      <c r="B199" s="15" t="s">
        <v>35</v>
      </c>
      <c r="C199" s="15">
        <v>2011</v>
      </c>
      <c r="D199" s="15" t="s">
        <v>27</v>
      </c>
      <c r="E199" s="15" t="s">
        <v>25</v>
      </c>
      <c r="F199" s="15">
        <v>702</v>
      </c>
      <c r="G199" s="15">
        <v>370536</v>
      </c>
      <c r="H199" s="15">
        <v>32221</v>
      </c>
      <c r="I199" s="15">
        <v>403459</v>
      </c>
      <c r="J199" s="15">
        <v>0.17</v>
      </c>
      <c r="K199" s="15">
        <v>410</v>
      </c>
      <c r="L199" s="15">
        <v>6</v>
      </c>
      <c r="M199" s="15">
        <v>132</v>
      </c>
      <c r="N199" s="15">
        <v>0.91</v>
      </c>
      <c r="O199" s="15">
        <v>8.4000000000000005E-2</v>
      </c>
      <c r="P199" s="15">
        <v>46992</v>
      </c>
      <c r="Q199" s="15">
        <v>80.8</v>
      </c>
      <c r="R199" s="15">
        <v>148.9</v>
      </c>
      <c r="S199" s="15">
        <v>3428</v>
      </c>
      <c r="T199" s="15">
        <v>42.9</v>
      </c>
      <c r="U199" s="15">
        <v>300</v>
      </c>
      <c r="V199" s="15">
        <v>0</v>
      </c>
      <c r="W199" s="27">
        <f>EV_Data[[#This Row],[ev_sales]]/EV_Data[[#This Row],[total_vehicle_sales]]</f>
        <v>1.7399537499473304E-3</v>
      </c>
      <c r="X199" s="27">
        <f>EV_Data[[#This Row],[petrol_car_sales]]/EV_Data[[#This Row],[total_vehicle_sales]]</f>
        <v>0.91839815198074648</v>
      </c>
      <c r="Y199" s="27">
        <f>EV_Data[[#This Row],[diesel_car_sales]]/EV_Data[[#This Row],[total_vehicle_sales]]</f>
        <v>7.9861894269306177E-2</v>
      </c>
      <c r="Z199" s="27">
        <f>EV_Data[[#This Row],[petrol_car Market Share]]+EV_Data[[#This Row],[desil_car Market Share]]</f>
        <v>0.9982600462500526</v>
      </c>
      <c r="AB199" s="15"/>
    </row>
    <row r="200" spans="1:28">
      <c r="A200" s="15" t="s">
        <v>34</v>
      </c>
      <c r="B200" s="15" t="s">
        <v>35</v>
      </c>
      <c r="C200" s="15">
        <v>2012</v>
      </c>
      <c r="D200" s="15" t="s">
        <v>24</v>
      </c>
      <c r="E200" s="15" t="s">
        <v>25</v>
      </c>
      <c r="F200" s="15">
        <v>204</v>
      </c>
      <c r="G200" s="15">
        <v>152136</v>
      </c>
      <c r="H200" s="15">
        <v>101424</v>
      </c>
      <c r="I200" s="15">
        <v>253764</v>
      </c>
      <c r="J200" s="15">
        <v>0.08</v>
      </c>
      <c r="K200" s="15">
        <v>732</v>
      </c>
      <c r="L200" s="15">
        <v>7.3</v>
      </c>
      <c r="M200" s="15">
        <v>136</v>
      </c>
      <c r="N200" s="15">
        <v>0.877</v>
      </c>
      <c r="O200" s="15">
        <v>0.09</v>
      </c>
      <c r="P200" s="15">
        <v>46201</v>
      </c>
      <c r="Q200" s="15">
        <v>81.099999999999994</v>
      </c>
      <c r="R200" s="15">
        <v>153.5</v>
      </c>
      <c r="S200" s="15">
        <v>3779</v>
      </c>
      <c r="T200" s="15">
        <v>45</v>
      </c>
      <c r="U200" s="15">
        <v>96.15</v>
      </c>
      <c r="V200" s="15">
        <v>0</v>
      </c>
      <c r="W200" s="27">
        <f>EV_Data[[#This Row],[ev_sales]]/EV_Data[[#This Row],[total_vehicle_sales]]</f>
        <v>8.0389653378729845E-4</v>
      </c>
      <c r="X200" s="27">
        <f>EV_Data[[#This Row],[petrol_car_sales]]/EV_Data[[#This Row],[total_vehicle_sales]]</f>
        <v>0.59951766207972768</v>
      </c>
      <c r="Y200" s="27">
        <f>EV_Data[[#This Row],[diesel_car_sales]]/EV_Data[[#This Row],[total_vehicle_sales]]</f>
        <v>0.39967844138648506</v>
      </c>
      <c r="Z200" s="27">
        <f>EV_Data[[#This Row],[petrol_car Market Share]]+EV_Data[[#This Row],[desil_car Market Share]]</f>
        <v>0.99919610346621268</v>
      </c>
      <c r="AB200" s="15"/>
    </row>
    <row r="201" spans="1:28">
      <c r="A201" s="15" t="s">
        <v>34</v>
      </c>
      <c r="B201" s="15" t="s">
        <v>35</v>
      </c>
      <c r="C201" s="15">
        <v>2012</v>
      </c>
      <c r="D201" s="15" t="s">
        <v>26</v>
      </c>
      <c r="E201" s="15" t="s">
        <v>25</v>
      </c>
      <c r="F201" s="15">
        <v>2339</v>
      </c>
      <c r="G201" s="15">
        <v>892842</v>
      </c>
      <c r="H201" s="15">
        <v>121751</v>
      </c>
      <c r="I201" s="15">
        <v>1016932</v>
      </c>
      <c r="J201" s="15">
        <v>0.23</v>
      </c>
      <c r="K201" s="15">
        <v>732</v>
      </c>
      <c r="L201" s="15">
        <v>7.3</v>
      </c>
      <c r="M201" s="15">
        <v>136</v>
      </c>
      <c r="N201" s="15">
        <v>0.877</v>
      </c>
      <c r="O201" s="15">
        <v>0.09</v>
      </c>
      <c r="P201" s="15">
        <v>46201</v>
      </c>
      <c r="Q201" s="15">
        <v>81.099999999999994</v>
      </c>
      <c r="R201" s="15">
        <v>153.5</v>
      </c>
      <c r="S201" s="15">
        <v>3779</v>
      </c>
      <c r="T201" s="15">
        <v>45</v>
      </c>
      <c r="U201" s="15">
        <v>94.92</v>
      </c>
      <c r="V201" s="15">
        <v>0</v>
      </c>
      <c r="W201" s="27">
        <f>EV_Data[[#This Row],[ev_sales]]/EV_Data[[#This Row],[total_vehicle_sales]]</f>
        <v>2.3000554609354409E-3</v>
      </c>
      <c r="X201" s="27">
        <f>EV_Data[[#This Row],[petrol_car_sales]]/EV_Data[[#This Row],[total_vehicle_sales]]</f>
        <v>0.8779761085303639</v>
      </c>
      <c r="Y201" s="27">
        <f>EV_Data[[#This Row],[diesel_car_sales]]/EV_Data[[#This Row],[total_vehicle_sales]]</f>
        <v>0.11972383600870068</v>
      </c>
      <c r="Z201" s="27">
        <f>EV_Data[[#This Row],[petrol_car Market Share]]+EV_Data[[#This Row],[desil_car Market Share]]</f>
        <v>0.99769994453906463</v>
      </c>
      <c r="AB201" s="15"/>
    </row>
    <row r="202" spans="1:28">
      <c r="A202" s="15" t="s">
        <v>34</v>
      </c>
      <c r="B202" s="15" t="s">
        <v>35</v>
      </c>
      <c r="C202" s="15">
        <v>2012</v>
      </c>
      <c r="D202" s="15" t="s">
        <v>27</v>
      </c>
      <c r="E202" s="15" t="s">
        <v>25</v>
      </c>
      <c r="F202" s="15">
        <v>1454</v>
      </c>
      <c r="G202" s="15">
        <v>399856</v>
      </c>
      <c r="H202" s="15">
        <v>34770</v>
      </c>
      <c r="I202" s="15">
        <v>436080</v>
      </c>
      <c r="J202" s="15">
        <v>0.33</v>
      </c>
      <c r="K202" s="15">
        <v>732</v>
      </c>
      <c r="L202" s="15">
        <v>7.3</v>
      </c>
      <c r="M202" s="15">
        <v>136</v>
      </c>
      <c r="N202" s="15">
        <v>0.877</v>
      </c>
      <c r="O202" s="15">
        <v>0.09</v>
      </c>
      <c r="P202" s="15">
        <v>46201</v>
      </c>
      <c r="Q202" s="15">
        <v>81.099999999999994</v>
      </c>
      <c r="R202" s="15">
        <v>153.5</v>
      </c>
      <c r="S202" s="15">
        <v>3779</v>
      </c>
      <c r="T202" s="15">
        <v>45</v>
      </c>
      <c r="U202" s="15">
        <v>107.12</v>
      </c>
      <c r="V202" s="15">
        <v>0</v>
      </c>
      <c r="W202" s="27">
        <f>EV_Data[[#This Row],[ev_sales]]/EV_Data[[#This Row],[total_vehicle_sales]]</f>
        <v>3.3342505962208769E-3</v>
      </c>
      <c r="X202" s="27">
        <f>EV_Data[[#This Row],[petrol_car_sales]]/EV_Data[[#This Row],[total_vehicle_sales]]</f>
        <v>0.91693267290405434</v>
      </c>
      <c r="Y202" s="27">
        <f>EV_Data[[#This Row],[diesel_car_sales]]/EV_Data[[#This Row],[total_vehicle_sales]]</f>
        <v>7.9733076499724817E-2</v>
      </c>
      <c r="Z202" s="27">
        <f>EV_Data[[#This Row],[petrol_car Market Share]]+EV_Data[[#This Row],[desil_car Market Share]]</f>
        <v>0.99666574940377917</v>
      </c>
      <c r="AB202" s="15"/>
    </row>
    <row r="203" spans="1:28">
      <c r="A203" s="15" t="s">
        <v>34</v>
      </c>
      <c r="B203" s="15" t="s">
        <v>35</v>
      </c>
      <c r="C203" s="15">
        <v>2013</v>
      </c>
      <c r="D203" s="15" t="s">
        <v>24</v>
      </c>
      <c r="E203" s="15" t="s">
        <v>25</v>
      </c>
      <c r="F203" s="15">
        <v>285</v>
      </c>
      <c r="G203" s="15">
        <v>157432</v>
      </c>
      <c r="H203" s="15">
        <v>104954</v>
      </c>
      <c r="I203" s="15">
        <v>262671</v>
      </c>
      <c r="J203" s="15">
        <v>0.11</v>
      </c>
      <c r="K203" s="15">
        <v>1030</v>
      </c>
      <c r="L203" s="15">
        <v>9</v>
      </c>
      <c r="M203" s="15">
        <v>140</v>
      </c>
      <c r="N203" s="15">
        <v>0.85</v>
      </c>
      <c r="O203" s="15">
        <v>9.4E-2</v>
      </c>
      <c r="P203" s="15">
        <v>43981</v>
      </c>
      <c r="Q203" s="15">
        <v>81.2</v>
      </c>
      <c r="R203" s="15">
        <v>157.1</v>
      </c>
      <c r="S203" s="15">
        <v>4233</v>
      </c>
      <c r="T203" s="15">
        <v>46.4</v>
      </c>
      <c r="U203" s="15">
        <v>39.71</v>
      </c>
      <c r="V203" s="15">
        <v>0</v>
      </c>
      <c r="W203" s="27">
        <f>EV_Data[[#This Row],[ev_sales]]/EV_Data[[#This Row],[total_vehicle_sales]]</f>
        <v>1.0850074808410521E-3</v>
      </c>
      <c r="X203" s="27">
        <f>EV_Data[[#This Row],[petrol_car_sales]]/EV_Data[[#This Row],[total_vehicle_sales]]</f>
        <v>0.59935051832901232</v>
      </c>
      <c r="Y203" s="27">
        <f>EV_Data[[#This Row],[diesel_car_sales]]/EV_Data[[#This Row],[total_vehicle_sales]]</f>
        <v>0.39956447419014662</v>
      </c>
      <c r="Z203" s="27">
        <f>EV_Data[[#This Row],[petrol_car Market Share]]+EV_Data[[#This Row],[desil_car Market Share]]</f>
        <v>0.99891499251915894</v>
      </c>
      <c r="AB203" s="15"/>
    </row>
    <row r="204" spans="1:28">
      <c r="A204" s="15" t="s">
        <v>34</v>
      </c>
      <c r="B204" s="15" t="s">
        <v>35</v>
      </c>
      <c r="C204" s="15">
        <v>2013</v>
      </c>
      <c r="D204" s="15" t="s">
        <v>26</v>
      </c>
      <c r="E204" s="15" t="s">
        <v>25</v>
      </c>
      <c r="F204" s="15">
        <v>3309</v>
      </c>
      <c r="G204" s="15">
        <v>936386</v>
      </c>
      <c r="H204" s="15">
        <v>127689</v>
      </c>
      <c r="I204" s="15">
        <v>1067384</v>
      </c>
      <c r="J204" s="15">
        <v>0.31</v>
      </c>
      <c r="K204" s="15">
        <v>1030</v>
      </c>
      <c r="L204" s="15">
        <v>9</v>
      </c>
      <c r="M204" s="15">
        <v>140</v>
      </c>
      <c r="N204" s="15">
        <v>0.85</v>
      </c>
      <c r="O204" s="15">
        <v>9.4E-2</v>
      </c>
      <c r="P204" s="15">
        <v>43981</v>
      </c>
      <c r="Q204" s="15">
        <v>81.2</v>
      </c>
      <c r="R204" s="15">
        <v>157.1</v>
      </c>
      <c r="S204" s="15">
        <v>4233</v>
      </c>
      <c r="T204" s="15">
        <v>46.4</v>
      </c>
      <c r="U204" s="15">
        <v>41.47</v>
      </c>
      <c r="V204" s="15">
        <v>0</v>
      </c>
      <c r="W204" s="27">
        <f>EV_Data[[#This Row],[ev_sales]]/EV_Data[[#This Row],[total_vehicle_sales]]</f>
        <v>3.100102680947063E-3</v>
      </c>
      <c r="X204" s="27">
        <f>EV_Data[[#This Row],[petrol_car_sales]]/EV_Data[[#This Row],[total_vehicle_sales]]</f>
        <v>0.87727190964076662</v>
      </c>
      <c r="Y204" s="27">
        <f>EV_Data[[#This Row],[diesel_car_sales]]/EV_Data[[#This Row],[total_vehicle_sales]]</f>
        <v>0.11962798767828635</v>
      </c>
      <c r="Z204" s="27">
        <f>EV_Data[[#This Row],[petrol_car Market Share]]+EV_Data[[#This Row],[desil_car Market Share]]</f>
        <v>0.99689989731905293</v>
      </c>
      <c r="AB204" s="15"/>
    </row>
    <row r="205" spans="1:28">
      <c r="A205" s="15" t="s">
        <v>34</v>
      </c>
      <c r="B205" s="15" t="s">
        <v>35</v>
      </c>
      <c r="C205" s="15">
        <v>2013</v>
      </c>
      <c r="D205" s="15" t="s">
        <v>27</v>
      </c>
      <c r="E205" s="15" t="s">
        <v>25</v>
      </c>
      <c r="F205" s="15">
        <v>2025</v>
      </c>
      <c r="G205" s="15">
        <v>412656</v>
      </c>
      <c r="H205" s="15">
        <v>35883</v>
      </c>
      <c r="I205" s="15">
        <v>450564</v>
      </c>
      <c r="J205" s="15">
        <v>0.45</v>
      </c>
      <c r="K205" s="15">
        <v>1030</v>
      </c>
      <c r="L205" s="15">
        <v>9</v>
      </c>
      <c r="M205" s="15">
        <v>140</v>
      </c>
      <c r="N205" s="15">
        <v>0.85</v>
      </c>
      <c r="O205" s="15">
        <v>9.4E-2</v>
      </c>
      <c r="P205" s="15">
        <v>43981</v>
      </c>
      <c r="Q205" s="15">
        <v>81.2</v>
      </c>
      <c r="R205" s="15">
        <v>157.1</v>
      </c>
      <c r="S205" s="15">
        <v>4233</v>
      </c>
      <c r="T205" s="15">
        <v>46.4</v>
      </c>
      <c r="U205" s="15">
        <v>39.270000000000003</v>
      </c>
      <c r="V205" s="15">
        <v>0</v>
      </c>
      <c r="W205" s="27">
        <f>EV_Data[[#This Row],[ev_sales]]/EV_Data[[#This Row],[total_vehicle_sales]]</f>
        <v>4.4943670599515272E-3</v>
      </c>
      <c r="X205" s="27">
        <f>EV_Data[[#This Row],[petrol_car_sales]]/EV_Data[[#This Row],[total_vehicle_sales]]</f>
        <v>0.91586544863770736</v>
      </c>
      <c r="Y205" s="27">
        <f>EV_Data[[#This Row],[diesel_car_sales]]/EV_Data[[#This Row],[total_vehicle_sales]]</f>
        <v>7.9640184302341072E-2</v>
      </c>
      <c r="Z205" s="27">
        <f>EV_Data[[#This Row],[petrol_car Market Share]]+EV_Data[[#This Row],[desil_car Market Share]]</f>
        <v>0.99550563294004846</v>
      </c>
      <c r="AB205" s="15"/>
    </row>
    <row r="206" spans="1:28">
      <c r="A206" s="15" t="s">
        <v>34</v>
      </c>
      <c r="B206" s="15" t="s">
        <v>35</v>
      </c>
      <c r="C206" s="15">
        <v>2014</v>
      </c>
      <c r="D206" s="15" t="s">
        <v>24</v>
      </c>
      <c r="E206" s="15" t="s">
        <v>25</v>
      </c>
      <c r="F206" s="15">
        <v>369</v>
      </c>
      <c r="G206" s="15">
        <v>166051</v>
      </c>
      <c r="H206" s="15">
        <v>110700</v>
      </c>
      <c r="I206" s="15">
        <v>277120</v>
      </c>
      <c r="J206" s="15">
        <v>0.13</v>
      </c>
      <c r="K206" s="15">
        <v>2044</v>
      </c>
      <c r="L206" s="15">
        <v>10</v>
      </c>
      <c r="M206" s="15">
        <v>155</v>
      </c>
      <c r="N206" s="15">
        <v>0.82</v>
      </c>
      <c r="O206" s="15">
        <v>9.6000000000000002E-2</v>
      </c>
      <c r="P206" s="15">
        <v>44685</v>
      </c>
      <c r="Q206" s="15">
        <v>81.400000000000006</v>
      </c>
      <c r="R206" s="15">
        <v>158.69999999999999</v>
      </c>
      <c r="S206" s="15">
        <v>4631</v>
      </c>
      <c r="T206" s="15">
        <v>49.3</v>
      </c>
      <c r="U206" s="15">
        <v>29.47</v>
      </c>
      <c r="V206" s="15">
        <v>0</v>
      </c>
      <c r="W206" s="27">
        <f>EV_Data[[#This Row],[ev_sales]]/EV_Data[[#This Row],[total_vehicle_sales]]</f>
        <v>1.33155311778291E-3</v>
      </c>
      <c r="X206" s="27">
        <f>EV_Data[[#This Row],[petrol_car_sales]]/EV_Data[[#This Row],[total_vehicle_sales]]</f>
        <v>0.59920251154734416</v>
      </c>
      <c r="Y206" s="27">
        <f>EV_Data[[#This Row],[diesel_car_sales]]/EV_Data[[#This Row],[total_vehicle_sales]]</f>
        <v>0.39946593533487296</v>
      </c>
      <c r="Z206" s="27">
        <f>EV_Data[[#This Row],[petrol_car Market Share]]+EV_Data[[#This Row],[desil_car Market Share]]</f>
        <v>0.99866844688221712</v>
      </c>
      <c r="AB206" s="15"/>
    </row>
    <row r="207" spans="1:28">
      <c r="A207" s="15" t="s">
        <v>34</v>
      </c>
      <c r="B207" s="15" t="s">
        <v>35</v>
      </c>
      <c r="C207" s="15">
        <v>2014</v>
      </c>
      <c r="D207" s="15" t="s">
        <v>26</v>
      </c>
      <c r="E207" s="15" t="s">
        <v>25</v>
      </c>
      <c r="F207" s="15">
        <v>4193</v>
      </c>
      <c r="G207" s="15">
        <v>967385</v>
      </c>
      <c r="H207" s="15">
        <v>131916</v>
      </c>
      <c r="I207" s="15">
        <v>1103494</v>
      </c>
      <c r="J207" s="15">
        <v>0.38</v>
      </c>
      <c r="K207" s="15">
        <v>2044</v>
      </c>
      <c r="L207" s="15">
        <v>10</v>
      </c>
      <c r="M207" s="15">
        <v>155</v>
      </c>
      <c r="N207" s="15">
        <v>0.82</v>
      </c>
      <c r="O207" s="15">
        <v>9.6000000000000002E-2</v>
      </c>
      <c r="P207" s="15">
        <v>44685</v>
      </c>
      <c r="Q207" s="15">
        <v>81.400000000000006</v>
      </c>
      <c r="R207" s="15">
        <v>158.69999999999999</v>
      </c>
      <c r="S207" s="15">
        <v>4631</v>
      </c>
      <c r="T207" s="15">
        <v>49.3</v>
      </c>
      <c r="U207" s="15">
        <v>26.72</v>
      </c>
      <c r="V207" s="15">
        <v>0</v>
      </c>
      <c r="W207" s="27">
        <f>EV_Data[[#This Row],[ev_sales]]/EV_Data[[#This Row],[total_vehicle_sales]]</f>
        <v>3.7997487979091866E-3</v>
      </c>
      <c r="X207" s="27">
        <f>EV_Data[[#This Row],[petrol_car_sales]]/EV_Data[[#This Row],[total_vehicle_sales]]</f>
        <v>0.87665632980333374</v>
      </c>
      <c r="Y207" s="27">
        <f>EV_Data[[#This Row],[diesel_car_sales]]/EV_Data[[#This Row],[total_vehicle_sales]]</f>
        <v>0.11954392139875704</v>
      </c>
      <c r="Z207" s="27">
        <f>EV_Data[[#This Row],[petrol_car Market Share]]+EV_Data[[#This Row],[desil_car Market Share]]</f>
        <v>0.99620025120209077</v>
      </c>
      <c r="AB207" s="15"/>
    </row>
    <row r="208" spans="1:28">
      <c r="A208" s="15" t="s">
        <v>34</v>
      </c>
      <c r="B208" s="15" t="s">
        <v>35</v>
      </c>
      <c r="C208" s="15">
        <v>2014</v>
      </c>
      <c r="D208" s="15" t="s">
        <v>27</v>
      </c>
      <c r="E208" s="15" t="s">
        <v>25</v>
      </c>
      <c r="F208" s="15">
        <v>2508</v>
      </c>
      <c r="G208" s="15">
        <v>416504</v>
      </c>
      <c r="H208" s="15">
        <v>36218</v>
      </c>
      <c r="I208" s="15">
        <v>455230</v>
      </c>
      <c r="J208" s="15">
        <v>0.55000000000000004</v>
      </c>
      <c r="K208" s="15">
        <v>2044</v>
      </c>
      <c r="L208" s="15">
        <v>10</v>
      </c>
      <c r="M208" s="15">
        <v>155</v>
      </c>
      <c r="N208" s="15">
        <v>0.82</v>
      </c>
      <c r="O208" s="15">
        <v>9.6000000000000002E-2</v>
      </c>
      <c r="P208" s="15">
        <v>44685</v>
      </c>
      <c r="Q208" s="15">
        <v>81.400000000000006</v>
      </c>
      <c r="R208" s="15">
        <v>158.69999999999999</v>
      </c>
      <c r="S208" s="15">
        <v>4631</v>
      </c>
      <c r="T208" s="15">
        <v>49.3</v>
      </c>
      <c r="U208" s="15">
        <v>23.85</v>
      </c>
      <c r="V208" s="15">
        <v>0</v>
      </c>
      <c r="W208" s="27">
        <f>EV_Data[[#This Row],[ev_sales]]/EV_Data[[#This Row],[total_vehicle_sales]]</f>
        <v>5.5093029896975156E-3</v>
      </c>
      <c r="X208" s="27">
        <f>EV_Data[[#This Row],[petrol_car_sales]]/EV_Data[[#This Row],[total_vehicle_sales]]</f>
        <v>0.91493091404345062</v>
      </c>
      <c r="Y208" s="27">
        <f>EV_Data[[#This Row],[diesel_car_sales]]/EV_Data[[#This Row],[total_vehicle_sales]]</f>
        <v>7.9559782966851927E-2</v>
      </c>
      <c r="Z208" s="27">
        <f>EV_Data[[#This Row],[petrol_car Market Share]]+EV_Data[[#This Row],[desil_car Market Share]]</f>
        <v>0.99449069701030257</v>
      </c>
      <c r="AB208" s="15"/>
    </row>
    <row r="209" spans="1:28">
      <c r="A209" s="15" t="s">
        <v>34</v>
      </c>
      <c r="B209" s="15" t="s">
        <v>35</v>
      </c>
      <c r="C209" s="15">
        <v>2015</v>
      </c>
      <c r="D209" s="15" t="s">
        <v>24</v>
      </c>
      <c r="E209" s="15" t="s">
        <v>25</v>
      </c>
      <c r="F209" s="15">
        <v>491</v>
      </c>
      <c r="G209" s="15">
        <v>171378</v>
      </c>
      <c r="H209" s="15">
        <v>114252</v>
      </c>
      <c r="I209" s="15">
        <v>286121</v>
      </c>
      <c r="J209" s="15">
        <v>0.17</v>
      </c>
      <c r="K209" s="15">
        <v>3012</v>
      </c>
      <c r="L209" s="15">
        <v>12.9</v>
      </c>
      <c r="M209" s="15">
        <v>167</v>
      </c>
      <c r="N209" s="15">
        <v>0.82699999999999996</v>
      </c>
      <c r="O209" s="15">
        <v>9.8000000000000004E-2</v>
      </c>
      <c r="P209" s="15">
        <v>43668</v>
      </c>
      <c r="Q209" s="15">
        <v>81.400000000000006</v>
      </c>
      <c r="R209" s="15">
        <v>158.1</v>
      </c>
      <c r="S209" s="15">
        <v>5012</v>
      </c>
      <c r="T209" s="15">
        <v>50.2</v>
      </c>
      <c r="U209" s="15">
        <v>33.06</v>
      </c>
      <c r="V209" s="15">
        <v>0</v>
      </c>
      <c r="W209" s="27">
        <f>EV_Data[[#This Row],[ev_sales]]/EV_Data[[#This Row],[total_vehicle_sales]]</f>
        <v>1.7160571925863533E-3</v>
      </c>
      <c r="X209" s="27">
        <f>EV_Data[[#This Row],[petrol_car_sales]]/EV_Data[[#This Row],[total_vehicle_sales]]</f>
        <v>0.59897036568444817</v>
      </c>
      <c r="Y209" s="27">
        <f>EV_Data[[#This Row],[diesel_car_sales]]/EV_Data[[#This Row],[total_vehicle_sales]]</f>
        <v>0.39931357712296545</v>
      </c>
      <c r="Z209" s="27">
        <f>EV_Data[[#This Row],[petrol_car Market Share]]+EV_Data[[#This Row],[desil_car Market Share]]</f>
        <v>0.99828394280741362</v>
      </c>
      <c r="AB209" s="15"/>
    </row>
    <row r="210" spans="1:28">
      <c r="A210" s="15" t="s">
        <v>34</v>
      </c>
      <c r="B210" s="15" t="s">
        <v>35</v>
      </c>
      <c r="C210" s="15">
        <v>2015</v>
      </c>
      <c r="D210" s="15" t="s">
        <v>26</v>
      </c>
      <c r="E210" s="15" t="s">
        <v>25</v>
      </c>
      <c r="F210" s="15">
        <v>5596</v>
      </c>
      <c r="G210" s="15">
        <v>1000047</v>
      </c>
      <c r="H210" s="15">
        <v>136370</v>
      </c>
      <c r="I210" s="15">
        <v>1142013</v>
      </c>
      <c r="J210" s="15">
        <v>0.49</v>
      </c>
      <c r="K210" s="15">
        <v>3012</v>
      </c>
      <c r="L210" s="15">
        <v>12.9</v>
      </c>
      <c r="M210" s="15">
        <v>167</v>
      </c>
      <c r="N210" s="15">
        <v>0.82699999999999996</v>
      </c>
      <c r="O210" s="15">
        <v>9.8000000000000004E-2</v>
      </c>
      <c r="P210" s="15">
        <v>43668</v>
      </c>
      <c r="Q210" s="15">
        <v>81.400000000000006</v>
      </c>
      <c r="R210" s="15">
        <v>158.1</v>
      </c>
      <c r="S210" s="15">
        <v>5012</v>
      </c>
      <c r="T210" s="15">
        <v>50.2</v>
      </c>
      <c r="U210" s="15">
        <v>33.46</v>
      </c>
      <c r="V210" s="15">
        <v>0</v>
      </c>
      <c r="W210" s="27">
        <f>EV_Data[[#This Row],[ev_sales]]/EV_Data[[#This Row],[total_vehicle_sales]]</f>
        <v>4.9001193506553777E-3</v>
      </c>
      <c r="X210" s="27">
        <f>EV_Data[[#This Row],[petrol_car_sales]]/EV_Data[[#This Row],[total_vehicle_sales]]</f>
        <v>0.87568792999729428</v>
      </c>
      <c r="Y210" s="27">
        <f>EV_Data[[#This Row],[diesel_car_sales]]/EV_Data[[#This Row],[total_vehicle_sales]]</f>
        <v>0.11941195065205037</v>
      </c>
      <c r="Z210" s="27">
        <f>EV_Data[[#This Row],[petrol_car Market Share]]+EV_Data[[#This Row],[desil_car Market Share]]</f>
        <v>0.99509988064934463</v>
      </c>
      <c r="AB210" s="15"/>
    </row>
    <row r="211" spans="1:28">
      <c r="A211" s="15" t="s">
        <v>34</v>
      </c>
      <c r="B211" s="15" t="s">
        <v>35</v>
      </c>
      <c r="C211" s="15">
        <v>2015</v>
      </c>
      <c r="D211" s="15" t="s">
        <v>27</v>
      </c>
      <c r="E211" s="15" t="s">
        <v>25</v>
      </c>
      <c r="F211" s="15">
        <v>3404</v>
      </c>
      <c r="G211" s="15">
        <v>437591</v>
      </c>
      <c r="H211" s="15">
        <v>38051</v>
      </c>
      <c r="I211" s="15">
        <v>479046</v>
      </c>
      <c r="J211" s="15">
        <v>0.71</v>
      </c>
      <c r="K211" s="15">
        <v>3012</v>
      </c>
      <c r="L211" s="15">
        <v>12.9</v>
      </c>
      <c r="M211" s="15">
        <v>167</v>
      </c>
      <c r="N211" s="15">
        <v>0.82699999999999996</v>
      </c>
      <c r="O211" s="15">
        <v>9.8000000000000004E-2</v>
      </c>
      <c r="P211" s="15">
        <v>43668</v>
      </c>
      <c r="Q211" s="15">
        <v>81.400000000000006</v>
      </c>
      <c r="R211" s="15">
        <v>158.1</v>
      </c>
      <c r="S211" s="15">
        <v>5012</v>
      </c>
      <c r="T211" s="15">
        <v>50.2</v>
      </c>
      <c r="U211" s="15">
        <v>35.729999999999997</v>
      </c>
      <c r="V211" s="15">
        <v>0</v>
      </c>
      <c r="W211" s="27">
        <f>EV_Data[[#This Row],[ev_sales]]/EV_Data[[#This Row],[total_vehicle_sales]]</f>
        <v>7.1057894231451677E-3</v>
      </c>
      <c r="X211" s="27">
        <f>EV_Data[[#This Row],[petrol_car_sales]]/EV_Data[[#This Row],[total_vehicle_sales]]</f>
        <v>0.91346342522429991</v>
      </c>
      <c r="Y211" s="27">
        <f>EV_Data[[#This Row],[diesel_car_sales]]/EV_Data[[#This Row],[total_vehicle_sales]]</f>
        <v>7.9430785352554864E-2</v>
      </c>
      <c r="Z211" s="27">
        <f>EV_Data[[#This Row],[petrol_car Market Share]]+EV_Data[[#This Row],[desil_car Market Share]]</f>
        <v>0.99289421057685479</v>
      </c>
      <c r="AB211" s="15"/>
    </row>
    <row r="212" spans="1:28">
      <c r="A212" s="15" t="s">
        <v>34</v>
      </c>
      <c r="B212" s="15" t="s">
        <v>35</v>
      </c>
      <c r="C212" s="15">
        <v>2016</v>
      </c>
      <c r="D212" s="15" t="s">
        <v>24</v>
      </c>
      <c r="E212" s="15" t="s">
        <v>25</v>
      </c>
      <c r="F212" s="15">
        <v>651</v>
      </c>
      <c r="G212" s="15">
        <v>173996</v>
      </c>
      <c r="H212" s="15">
        <v>115997</v>
      </c>
      <c r="I212" s="15">
        <v>290644</v>
      </c>
      <c r="J212" s="15">
        <v>0.22</v>
      </c>
      <c r="K212" s="15">
        <v>4351</v>
      </c>
      <c r="L212" s="15">
        <v>13.4</v>
      </c>
      <c r="M212" s="15">
        <v>182</v>
      </c>
      <c r="N212" s="15">
        <v>0.85699999999999998</v>
      </c>
      <c r="O212" s="15">
        <v>0.1</v>
      </c>
      <c r="P212" s="15">
        <v>45014</v>
      </c>
      <c r="Q212" s="15">
        <v>81.400000000000006</v>
      </c>
      <c r="R212" s="15">
        <v>161.1</v>
      </c>
      <c r="S212" s="15">
        <v>4937</v>
      </c>
      <c r="T212" s="15">
        <v>52.5</v>
      </c>
      <c r="U212" s="15">
        <v>32.590000000000003</v>
      </c>
      <c r="V212" s="15">
        <v>0</v>
      </c>
      <c r="W212" s="27">
        <f>EV_Data[[#This Row],[ev_sales]]/EV_Data[[#This Row],[total_vehicle_sales]]</f>
        <v>2.2398535665625299E-3</v>
      </c>
      <c r="X212" s="27">
        <f>EV_Data[[#This Row],[petrol_car_sales]]/EV_Data[[#This Row],[total_vehicle_sales]]</f>
        <v>0.59865677598711831</v>
      </c>
      <c r="Y212" s="27">
        <f>EV_Data[[#This Row],[diesel_car_sales]]/EV_Data[[#This Row],[total_vehicle_sales]]</f>
        <v>0.39910337044631922</v>
      </c>
      <c r="Z212" s="27">
        <f>EV_Data[[#This Row],[petrol_car Market Share]]+EV_Data[[#This Row],[desil_car Market Share]]</f>
        <v>0.99776014643343758</v>
      </c>
      <c r="AB212" s="15"/>
    </row>
    <row r="213" spans="1:28">
      <c r="A213" s="15" t="s">
        <v>34</v>
      </c>
      <c r="B213" s="15" t="s">
        <v>35</v>
      </c>
      <c r="C213" s="15">
        <v>2016</v>
      </c>
      <c r="D213" s="15" t="s">
        <v>26</v>
      </c>
      <c r="E213" s="15" t="s">
        <v>25</v>
      </c>
      <c r="F213" s="15">
        <v>7584</v>
      </c>
      <c r="G213" s="15">
        <v>1036073</v>
      </c>
      <c r="H213" s="15">
        <v>141283</v>
      </c>
      <c r="I213" s="15">
        <v>1184940</v>
      </c>
      <c r="J213" s="15">
        <v>0.64</v>
      </c>
      <c r="K213" s="15">
        <v>4351</v>
      </c>
      <c r="L213" s="15">
        <v>13.4</v>
      </c>
      <c r="M213" s="15">
        <v>182</v>
      </c>
      <c r="N213" s="15">
        <v>0.85699999999999998</v>
      </c>
      <c r="O213" s="15">
        <v>0.1</v>
      </c>
      <c r="P213" s="15">
        <v>45014</v>
      </c>
      <c r="Q213" s="15">
        <v>81.400000000000006</v>
      </c>
      <c r="R213" s="15">
        <v>161.1</v>
      </c>
      <c r="S213" s="15">
        <v>4937</v>
      </c>
      <c r="T213" s="15">
        <v>52.5</v>
      </c>
      <c r="U213" s="15">
        <v>35.53</v>
      </c>
      <c r="V213" s="15">
        <v>0</v>
      </c>
      <c r="W213" s="27">
        <f>EV_Data[[#This Row],[ev_sales]]/EV_Data[[#This Row],[total_vehicle_sales]]</f>
        <v>6.4003240670413688E-3</v>
      </c>
      <c r="X213" s="27">
        <f>EV_Data[[#This Row],[petrol_car_sales]]/EV_Data[[#This Row],[total_vehicle_sales]]</f>
        <v>0.87436747852211927</v>
      </c>
      <c r="Y213" s="27">
        <f>EV_Data[[#This Row],[diesel_car_sales]]/EV_Data[[#This Row],[total_vehicle_sales]]</f>
        <v>0.11923219741083936</v>
      </c>
      <c r="Z213" s="27">
        <f>EV_Data[[#This Row],[petrol_car Market Share]]+EV_Data[[#This Row],[desil_car Market Share]]</f>
        <v>0.99359967593295861</v>
      </c>
      <c r="AB213" s="15"/>
    </row>
    <row r="214" spans="1:28">
      <c r="A214" s="15" t="s">
        <v>34</v>
      </c>
      <c r="B214" s="15" t="s">
        <v>35</v>
      </c>
      <c r="C214" s="15">
        <v>2016</v>
      </c>
      <c r="D214" s="15" t="s">
        <v>27</v>
      </c>
      <c r="E214" s="15" t="s">
        <v>25</v>
      </c>
      <c r="F214" s="15">
        <v>4624</v>
      </c>
      <c r="G214" s="15">
        <v>454141</v>
      </c>
      <c r="H214" s="15">
        <v>39491</v>
      </c>
      <c r="I214" s="15">
        <v>498256</v>
      </c>
      <c r="J214" s="15">
        <v>0.93</v>
      </c>
      <c r="K214" s="15">
        <v>4351</v>
      </c>
      <c r="L214" s="15">
        <v>13.4</v>
      </c>
      <c r="M214" s="15">
        <v>182</v>
      </c>
      <c r="N214" s="15">
        <v>0.85699999999999998</v>
      </c>
      <c r="O214" s="15">
        <v>0.1</v>
      </c>
      <c r="P214" s="15">
        <v>45014</v>
      </c>
      <c r="Q214" s="15">
        <v>81.400000000000006</v>
      </c>
      <c r="R214" s="15">
        <v>161.1</v>
      </c>
      <c r="S214" s="15">
        <v>4937</v>
      </c>
      <c r="T214" s="15">
        <v>52.5</v>
      </c>
      <c r="U214" s="15">
        <v>35.840000000000003</v>
      </c>
      <c r="V214" s="15">
        <v>0</v>
      </c>
      <c r="W214" s="27">
        <f>EV_Data[[#This Row],[ev_sales]]/EV_Data[[#This Row],[total_vehicle_sales]]</f>
        <v>9.2803699303169451E-3</v>
      </c>
      <c r="X214" s="27">
        <f>EV_Data[[#This Row],[petrol_car_sales]]/EV_Data[[#This Row],[total_vehicle_sales]]</f>
        <v>0.91146117658392478</v>
      </c>
      <c r="Y214" s="27">
        <f>EV_Data[[#This Row],[diesel_car_sales]]/EV_Data[[#This Row],[total_vehicle_sales]]</f>
        <v>7.9258453485758329E-2</v>
      </c>
      <c r="Z214" s="27">
        <f>EV_Data[[#This Row],[petrol_car Market Share]]+EV_Data[[#This Row],[desil_car Market Share]]</f>
        <v>0.99071963006968311</v>
      </c>
      <c r="AB214" s="15"/>
    </row>
    <row r="215" spans="1:28">
      <c r="A215" s="15" t="s">
        <v>34</v>
      </c>
      <c r="B215" s="15" t="s">
        <v>35</v>
      </c>
      <c r="C215" s="15">
        <v>2017</v>
      </c>
      <c r="D215" s="15" t="s">
        <v>24</v>
      </c>
      <c r="E215" s="15" t="s">
        <v>25</v>
      </c>
      <c r="F215" s="15">
        <v>1462</v>
      </c>
      <c r="G215" s="15">
        <v>182006</v>
      </c>
      <c r="H215" s="15">
        <v>121337</v>
      </c>
      <c r="I215" s="15">
        <v>304805</v>
      </c>
      <c r="J215" s="15">
        <v>0.48</v>
      </c>
      <c r="K215" s="15">
        <v>6308</v>
      </c>
      <c r="L215" s="15">
        <v>15.4</v>
      </c>
      <c r="M215" s="15">
        <v>218</v>
      </c>
      <c r="N215" s="15">
        <v>0.92300000000000004</v>
      </c>
      <c r="O215" s="15">
        <v>0.10199999999999999</v>
      </c>
      <c r="P215" s="15">
        <v>45186</v>
      </c>
      <c r="Q215" s="15">
        <v>81.8</v>
      </c>
      <c r="R215" s="15">
        <v>164.2</v>
      </c>
      <c r="S215" s="15">
        <v>4949</v>
      </c>
      <c r="T215" s="15">
        <v>56.5</v>
      </c>
      <c r="U215" s="15">
        <v>124.58</v>
      </c>
      <c r="V215" s="15">
        <v>0</v>
      </c>
      <c r="W215" s="27">
        <f>EV_Data[[#This Row],[ev_sales]]/EV_Data[[#This Row],[total_vehicle_sales]]</f>
        <v>4.7965092436147699E-3</v>
      </c>
      <c r="X215" s="27">
        <f>EV_Data[[#This Row],[petrol_car_sales]]/EV_Data[[#This Row],[total_vehicle_sales]]</f>
        <v>0.59712275061104636</v>
      </c>
      <c r="Y215" s="27">
        <f>EV_Data[[#This Row],[diesel_car_sales]]/EV_Data[[#This Row],[total_vehicle_sales]]</f>
        <v>0.39808074014533884</v>
      </c>
      <c r="Z215" s="27">
        <f>EV_Data[[#This Row],[petrol_car Market Share]]+EV_Data[[#This Row],[desil_car Market Share]]</f>
        <v>0.99520349075638515</v>
      </c>
      <c r="AB215" s="15"/>
    </row>
    <row r="216" spans="1:28">
      <c r="A216" s="15" t="s">
        <v>34</v>
      </c>
      <c r="B216" s="15" t="s">
        <v>35</v>
      </c>
      <c r="C216" s="15">
        <v>2017</v>
      </c>
      <c r="D216" s="15" t="s">
        <v>26</v>
      </c>
      <c r="E216" s="15" t="s">
        <v>25</v>
      </c>
      <c r="F216" s="15">
        <v>16281</v>
      </c>
      <c r="G216" s="15">
        <v>1031489</v>
      </c>
      <c r="H216" s="15">
        <v>140658</v>
      </c>
      <c r="I216" s="15">
        <v>1188428</v>
      </c>
      <c r="J216" s="15">
        <v>1.37</v>
      </c>
      <c r="K216" s="15">
        <v>6308</v>
      </c>
      <c r="L216" s="15">
        <v>15.4</v>
      </c>
      <c r="M216" s="15">
        <v>218</v>
      </c>
      <c r="N216" s="15">
        <v>0.92300000000000004</v>
      </c>
      <c r="O216" s="15">
        <v>0.10199999999999999</v>
      </c>
      <c r="P216" s="15">
        <v>45186</v>
      </c>
      <c r="Q216" s="15">
        <v>81.8</v>
      </c>
      <c r="R216" s="15">
        <v>164.2</v>
      </c>
      <c r="S216" s="15">
        <v>4949</v>
      </c>
      <c r="T216" s="15">
        <v>56.5</v>
      </c>
      <c r="U216" s="15">
        <v>114.68</v>
      </c>
      <c r="V216" s="15">
        <v>0</v>
      </c>
      <c r="W216" s="27">
        <f>EV_Data[[#This Row],[ev_sales]]/EV_Data[[#This Row],[total_vehicle_sales]]</f>
        <v>1.3699609904849095E-2</v>
      </c>
      <c r="X216" s="27">
        <f>EV_Data[[#This Row],[petrol_car_sales]]/EV_Data[[#This Row],[total_vehicle_sales]]</f>
        <v>0.86794404036256301</v>
      </c>
      <c r="Y216" s="27">
        <f>EV_Data[[#This Row],[diesel_car_sales]]/EV_Data[[#This Row],[total_vehicle_sales]]</f>
        <v>0.11835634973258792</v>
      </c>
      <c r="Z216" s="27">
        <f>EV_Data[[#This Row],[petrol_car Market Share]]+EV_Data[[#This Row],[desil_car Market Share]]</f>
        <v>0.98630039009515091</v>
      </c>
      <c r="AB216" s="15"/>
    </row>
    <row r="217" spans="1:28">
      <c r="A217" s="15" t="s">
        <v>34</v>
      </c>
      <c r="B217" s="15" t="s">
        <v>35</v>
      </c>
      <c r="C217" s="15">
        <v>2017</v>
      </c>
      <c r="D217" s="15" t="s">
        <v>27</v>
      </c>
      <c r="E217" s="15" t="s">
        <v>25</v>
      </c>
      <c r="F217" s="15">
        <v>10017</v>
      </c>
      <c r="G217" s="15">
        <v>454714</v>
      </c>
      <c r="H217" s="15">
        <v>39540</v>
      </c>
      <c r="I217" s="15">
        <v>504271</v>
      </c>
      <c r="J217" s="15">
        <v>1.99</v>
      </c>
      <c r="K217" s="15">
        <v>6308</v>
      </c>
      <c r="L217" s="15">
        <v>15.4</v>
      </c>
      <c r="M217" s="15">
        <v>218</v>
      </c>
      <c r="N217" s="15">
        <v>0.92300000000000004</v>
      </c>
      <c r="O217" s="15">
        <v>0.10199999999999999</v>
      </c>
      <c r="P217" s="15">
        <v>45186</v>
      </c>
      <c r="Q217" s="15">
        <v>81.8</v>
      </c>
      <c r="R217" s="15">
        <v>164.2</v>
      </c>
      <c r="S217" s="15">
        <v>4949</v>
      </c>
      <c r="T217" s="15">
        <v>56.5</v>
      </c>
      <c r="U217" s="15">
        <v>116.63</v>
      </c>
      <c r="V217" s="15">
        <v>0</v>
      </c>
      <c r="W217" s="27">
        <f>EV_Data[[#This Row],[ev_sales]]/EV_Data[[#This Row],[total_vehicle_sales]]</f>
        <v>1.9864318987211242E-2</v>
      </c>
      <c r="X217" s="27">
        <f>EV_Data[[#This Row],[petrol_car_sales]]/EV_Data[[#This Row],[total_vehicle_sales]]</f>
        <v>0.90172546111118823</v>
      </c>
      <c r="Y217" s="27">
        <f>EV_Data[[#This Row],[diesel_car_sales]]/EV_Data[[#This Row],[total_vehicle_sales]]</f>
        <v>7.8410219901600534E-2</v>
      </c>
      <c r="Z217" s="27">
        <f>EV_Data[[#This Row],[petrol_car Market Share]]+EV_Data[[#This Row],[desil_car Market Share]]</f>
        <v>0.98013568101278881</v>
      </c>
      <c r="AB217" s="15"/>
    </row>
    <row r="218" spans="1:28">
      <c r="A218" s="15" t="s">
        <v>34</v>
      </c>
      <c r="B218" s="15" t="s">
        <v>35</v>
      </c>
      <c r="C218" s="15">
        <v>2018</v>
      </c>
      <c r="D218" s="15" t="s">
        <v>24</v>
      </c>
      <c r="E218" s="15" t="s">
        <v>25</v>
      </c>
      <c r="F218" s="15">
        <v>2209</v>
      </c>
      <c r="G218" s="15">
        <v>174768</v>
      </c>
      <c r="H218" s="15">
        <v>116512</v>
      </c>
      <c r="I218" s="15">
        <v>293489</v>
      </c>
      <c r="J218" s="15">
        <v>0.75</v>
      </c>
      <c r="K218" s="15">
        <v>9677</v>
      </c>
      <c r="L218" s="15">
        <v>17.3</v>
      </c>
      <c r="M218" s="15">
        <v>259</v>
      </c>
      <c r="N218" s="15">
        <v>0.997</v>
      </c>
      <c r="O218" s="15">
        <v>0.105</v>
      </c>
      <c r="P218" s="15">
        <v>45714</v>
      </c>
      <c r="Q218" s="15">
        <v>81.3</v>
      </c>
      <c r="R218" s="15">
        <v>163.4</v>
      </c>
      <c r="S218" s="15">
        <v>4920</v>
      </c>
      <c r="T218" s="15">
        <v>57.4</v>
      </c>
      <c r="U218" s="15">
        <v>51.09</v>
      </c>
      <c r="V218" s="15">
        <v>0</v>
      </c>
      <c r="W218" s="27">
        <f>EV_Data[[#This Row],[ev_sales]]/EV_Data[[#This Row],[total_vehicle_sales]]</f>
        <v>7.5266875419521687E-3</v>
      </c>
      <c r="X218" s="27">
        <f>EV_Data[[#This Row],[petrol_car_sales]]/EV_Data[[#This Row],[total_vehicle_sales]]</f>
        <v>0.59548398747482867</v>
      </c>
      <c r="Y218" s="27">
        <f>EV_Data[[#This Row],[diesel_car_sales]]/EV_Data[[#This Row],[total_vehicle_sales]]</f>
        <v>0.39698932498321915</v>
      </c>
      <c r="Z218" s="27">
        <f>EV_Data[[#This Row],[petrol_car Market Share]]+EV_Data[[#This Row],[desil_car Market Share]]</f>
        <v>0.99247331245804782</v>
      </c>
      <c r="AB218" s="15"/>
    </row>
    <row r="219" spans="1:28">
      <c r="A219" s="15" t="s">
        <v>34</v>
      </c>
      <c r="B219" s="15" t="s">
        <v>35</v>
      </c>
      <c r="C219" s="15">
        <v>2018</v>
      </c>
      <c r="D219" s="15" t="s">
        <v>26</v>
      </c>
      <c r="E219" s="15" t="s">
        <v>25</v>
      </c>
      <c r="F219" s="15">
        <v>25207</v>
      </c>
      <c r="G219" s="15">
        <v>1009554</v>
      </c>
      <c r="H219" s="15">
        <v>137667</v>
      </c>
      <c r="I219" s="15">
        <v>1172428</v>
      </c>
      <c r="J219" s="15">
        <v>2.15</v>
      </c>
      <c r="K219" s="15">
        <v>9677</v>
      </c>
      <c r="L219" s="15">
        <v>17.3</v>
      </c>
      <c r="M219" s="15">
        <v>259</v>
      </c>
      <c r="N219" s="15">
        <v>0.997</v>
      </c>
      <c r="O219" s="15">
        <v>0.105</v>
      </c>
      <c r="P219" s="15">
        <v>45714</v>
      </c>
      <c r="Q219" s="15">
        <v>81.3</v>
      </c>
      <c r="R219" s="15">
        <v>163.4</v>
      </c>
      <c r="S219" s="15">
        <v>4920</v>
      </c>
      <c r="T219" s="15">
        <v>57.4</v>
      </c>
      <c r="U219" s="15">
        <v>54.82</v>
      </c>
      <c r="V219" s="15">
        <v>0</v>
      </c>
      <c r="W219" s="27">
        <f>EV_Data[[#This Row],[ev_sales]]/EV_Data[[#This Row],[total_vehicle_sales]]</f>
        <v>2.1499827707970126E-2</v>
      </c>
      <c r="X219" s="27">
        <f>EV_Data[[#This Row],[petrol_car_sales]]/EV_Data[[#This Row],[total_vehicle_sales]]</f>
        <v>0.86107974221018257</v>
      </c>
      <c r="Y219" s="27">
        <f>EV_Data[[#This Row],[diesel_car_sales]]/EV_Data[[#This Row],[total_vehicle_sales]]</f>
        <v>0.11742043008184724</v>
      </c>
      <c r="Z219" s="27">
        <f>EV_Data[[#This Row],[petrol_car Market Share]]+EV_Data[[#This Row],[desil_car Market Share]]</f>
        <v>0.97850017229202979</v>
      </c>
      <c r="AB219" s="15"/>
    </row>
    <row r="220" spans="1:28">
      <c r="A220" s="15" t="s">
        <v>34</v>
      </c>
      <c r="B220" s="15" t="s">
        <v>35</v>
      </c>
      <c r="C220" s="15">
        <v>2018</v>
      </c>
      <c r="D220" s="15" t="s">
        <v>27</v>
      </c>
      <c r="E220" s="15" t="s">
        <v>25</v>
      </c>
      <c r="F220" s="15">
        <v>15293</v>
      </c>
      <c r="G220" s="15">
        <v>437236</v>
      </c>
      <c r="H220" s="15">
        <v>38020</v>
      </c>
      <c r="I220" s="15">
        <v>490549</v>
      </c>
      <c r="J220" s="15">
        <v>3.12</v>
      </c>
      <c r="K220" s="15">
        <v>9677</v>
      </c>
      <c r="L220" s="15">
        <v>17.3</v>
      </c>
      <c r="M220" s="15">
        <v>259</v>
      </c>
      <c r="N220" s="15">
        <v>0.997</v>
      </c>
      <c r="O220" s="15">
        <v>0.105</v>
      </c>
      <c r="P220" s="15">
        <v>45714</v>
      </c>
      <c r="Q220" s="15">
        <v>81.3</v>
      </c>
      <c r="R220" s="15">
        <v>163.4</v>
      </c>
      <c r="S220" s="15">
        <v>4920</v>
      </c>
      <c r="T220" s="15">
        <v>57.4</v>
      </c>
      <c r="U220" s="15">
        <v>52.67</v>
      </c>
      <c r="V220" s="15">
        <v>0</v>
      </c>
      <c r="W220" s="27">
        <f>EV_Data[[#This Row],[ev_sales]]/EV_Data[[#This Row],[total_vehicle_sales]]</f>
        <v>3.1175275048975739E-2</v>
      </c>
      <c r="X220" s="27">
        <f>EV_Data[[#This Row],[petrol_car_sales]]/EV_Data[[#This Row],[total_vehicle_sales]]</f>
        <v>0.89131972545046467</v>
      </c>
      <c r="Y220" s="27">
        <f>EV_Data[[#This Row],[diesel_car_sales]]/EV_Data[[#This Row],[total_vehicle_sales]]</f>
        <v>7.7504999500559571E-2</v>
      </c>
      <c r="Z220" s="27">
        <f>EV_Data[[#This Row],[petrol_car Market Share]]+EV_Data[[#This Row],[desil_car Market Share]]</f>
        <v>0.96882472495102423</v>
      </c>
      <c r="AB220" s="15"/>
    </row>
    <row r="221" spans="1:28">
      <c r="A221" s="15" t="s">
        <v>34</v>
      </c>
      <c r="B221" s="15" t="s">
        <v>35</v>
      </c>
      <c r="C221" s="15">
        <v>2019</v>
      </c>
      <c r="D221" s="15" t="s">
        <v>24</v>
      </c>
      <c r="E221" s="15" t="s">
        <v>25</v>
      </c>
      <c r="F221" s="15">
        <v>2823</v>
      </c>
      <c r="G221" s="15">
        <v>172356</v>
      </c>
      <c r="H221" s="15">
        <v>114904</v>
      </c>
      <c r="I221" s="15">
        <v>290083</v>
      </c>
      <c r="J221" s="15">
        <v>0.97</v>
      </c>
      <c r="K221" s="15">
        <v>12901</v>
      </c>
      <c r="L221" s="15">
        <v>17.7</v>
      </c>
      <c r="M221" s="15">
        <v>300</v>
      </c>
      <c r="N221" s="15">
        <v>1.103</v>
      </c>
      <c r="O221" s="15">
        <v>0.107</v>
      </c>
      <c r="P221" s="15">
        <v>45302</v>
      </c>
      <c r="Q221" s="15">
        <v>81.900000000000006</v>
      </c>
      <c r="R221" s="15">
        <v>154.4</v>
      </c>
      <c r="S221" s="15">
        <v>4987</v>
      </c>
      <c r="T221" s="15">
        <v>59.1</v>
      </c>
      <c r="U221" s="15">
        <v>27.8</v>
      </c>
      <c r="V221" s="15">
        <v>0</v>
      </c>
      <c r="W221" s="27">
        <f>EV_Data[[#This Row],[ev_sales]]/EV_Data[[#This Row],[total_vehicle_sales]]</f>
        <v>9.7316974796868485E-3</v>
      </c>
      <c r="X221" s="27">
        <f>EV_Data[[#This Row],[petrol_car_sales]]/EV_Data[[#This Row],[total_vehicle_sales]]</f>
        <v>0.59416098151218788</v>
      </c>
      <c r="Y221" s="27">
        <f>EV_Data[[#This Row],[diesel_car_sales]]/EV_Data[[#This Row],[total_vehicle_sales]]</f>
        <v>0.39610732100812523</v>
      </c>
      <c r="Z221" s="27">
        <f>EV_Data[[#This Row],[petrol_car Market Share]]+EV_Data[[#This Row],[desil_car Market Share]]</f>
        <v>0.99026830252031317</v>
      </c>
      <c r="AB221" s="15"/>
    </row>
    <row r="222" spans="1:28">
      <c r="A222" s="15" t="s">
        <v>34</v>
      </c>
      <c r="B222" s="15" t="s">
        <v>35</v>
      </c>
      <c r="C222" s="15">
        <v>2019</v>
      </c>
      <c r="D222" s="15" t="s">
        <v>26</v>
      </c>
      <c r="E222" s="15" t="s">
        <v>25</v>
      </c>
      <c r="F222" s="15">
        <v>32758</v>
      </c>
      <c r="G222" s="15">
        <v>1008126</v>
      </c>
      <c r="H222" s="15">
        <v>137472</v>
      </c>
      <c r="I222" s="15">
        <v>1178356</v>
      </c>
      <c r="J222" s="15">
        <v>2.78</v>
      </c>
      <c r="K222" s="15">
        <v>12901</v>
      </c>
      <c r="L222" s="15">
        <v>17.7</v>
      </c>
      <c r="M222" s="15">
        <v>300</v>
      </c>
      <c r="N222" s="15">
        <v>1.103</v>
      </c>
      <c r="O222" s="15">
        <v>0.107</v>
      </c>
      <c r="P222" s="15">
        <v>45302</v>
      </c>
      <c r="Q222" s="15">
        <v>81.900000000000006</v>
      </c>
      <c r="R222" s="15">
        <v>154.4</v>
      </c>
      <c r="S222" s="15">
        <v>4987</v>
      </c>
      <c r="T222" s="15">
        <v>59.1</v>
      </c>
      <c r="U222" s="15">
        <v>29.96</v>
      </c>
      <c r="V222" s="15">
        <v>0</v>
      </c>
      <c r="W222" s="27">
        <f>EV_Data[[#This Row],[ev_sales]]/EV_Data[[#This Row],[total_vehicle_sales]]</f>
        <v>2.7799748123657028E-2</v>
      </c>
      <c r="X222" s="27">
        <f>EV_Data[[#This Row],[petrol_car_sales]]/EV_Data[[#This Row],[total_vehicle_sales]]</f>
        <v>0.85553601797758916</v>
      </c>
      <c r="Y222" s="27">
        <f>EV_Data[[#This Row],[diesel_car_sales]]/EV_Data[[#This Row],[total_vehicle_sales]]</f>
        <v>0.11666423389875386</v>
      </c>
      <c r="Z222" s="27">
        <f>EV_Data[[#This Row],[petrol_car Market Share]]+EV_Data[[#This Row],[desil_car Market Share]]</f>
        <v>0.97220025187634307</v>
      </c>
      <c r="AB222" s="15"/>
    </row>
    <row r="223" spans="1:28">
      <c r="A223" s="15" t="s">
        <v>34</v>
      </c>
      <c r="B223" s="15" t="s">
        <v>35</v>
      </c>
      <c r="C223" s="15">
        <v>2019</v>
      </c>
      <c r="D223" s="15" t="s">
        <v>27</v>
      </c>
      <c r="E223" s="15" t="s">
        <v>25</v>
      </c>
      <c r="F223" s="15">
        <v>19695</v>
      </c>
      <c r="G223" s="15">
        <v>431377</v>
      </c>
      <c r="H223" s="15">
        <v>37511</v>
      </c>
      <c r="I223" s="15">
        <v>488583</v>
      </c>
      <c r="J223" s="15">
        <v>4.03</v>
      </c>
      <c r="K223" s="15">
        <v>12901</v>
      </c>
      <c r="L223" s="15">
        <v>17.7</v>
      </c>
      <c r="M223" s="15">
        <v>300</v>
      </c>
      <c r="N223" s="15">
        <v>1.103</v>
      </c>
      <c r="O223" s="15">
        <v>0.107</v>
      </c>
      <c r="P223" s="15">
        <v>45302</v>
      </c>
      <c r="Q223" s="15">
        <v>81.900000000000006</v>
      </c>
      <c r="R223" s="15">
        <v>154.4</v>
      </c>
      <c r="S223" s="15">
        <v>4987</v>
      </c>
      <c r="T223" s="15">
        <v>59.1</v>
      </c>
      <c r="U223" s="15">
        <v>28.78</v>
      </c>
      <c r="V223" s="15">
        <v>0</v>
      </c>
      <c r="W223" s="27">
        <f>EV_Data[[#This Row],[ev_sales]]/EV_Data[[#This Row],[total_vehicle_sales]]</f>
        <v>4.0310448787616436E-2</v>
      </c>
      <c r="X223" s="27">
        <f>EV_Data[[#This Row],[petrol_car_sales]]/EV_Data[[#This Row],[total_vehicle_sales]]</f>
        <v>0.88291446898479886</v>
      </c>
      <c r="Y223" s="27">
        <f>EV_Data[[#This Row],[diesel_car_sales]]/EV_Data[[#This Row],[total_vehicle_sales]]</f>
        <v>7.6775082227584668E-2</v>
      </c>
      <c r="Z223" s="27">
        <f>EV_Data[[#This Row],[petrol_car Market Share]]+EV_Data[[#This Row],[desil_car Market Share]]</f>
        <v>0.95968955121238353</v>
      </c>
      <c r="AB223" s="15"/>
    </row>
    <row r="224" spans="1:28">
      <c r="A224" s="15" t="s">
        <v>34</v>
      </c>
      <c r="B224" s="15" t="s">
        <v>35</v>
      </c>
      <c r="C224" s="15">
        <v>2020</v>
      </c>
      <c r="D224" s="15" t="s">
        <v>24</v>
      </c>
      <c r="E224" s="15" t="s">
        <v>25</v>
      </c>
      <c r="F224" s="15">
        <v>2905</v>
      </c>
      <c r="G224" s="15">
        <v>139351</v>
      </c>
      <c r="H224" s="15">
        <v>92901</v>
      </c>
      <c r="I224" s="15">
        <v>235157</v>
      </c>
      <c r="J224" s="15">
        <v>1.24</v>
      </c>
      <c r="K224" s="15">
        <v>16296</v>
      </c>
      <c r="L224" s="15">
        <v>21.3</v>
      </c>
      <c r="M224" s="15">
        <v>332</v>
      </c>
      <c r="N224" s="15">
        <v>1.2629999999999999</v>
      </c>
      <c r="O224" s="15">
        <v>0.109</v>
      </c>
      <c r="P224" s="15">
        <v>48904</v>
      </c>
      <c r="Q224" s="15">
        <v>81.7</v>
      </c>
      <c r="R224" s="15">
        <v>146.5</v>
      </c>
      <c r="S224" s="15">
        <v>4968</v>
      </c>
      <c r="T224" s="15">
        <v>62.7</v>
      </c>
      <c r="U224" s="15">
        <v>2.9</v>
      </c>
      <c r="V224" s="15">
        <v>0</v>
      </c>
      <c r="W224" s="27">
        <f>EV_Data[[#This Row],[ev_sales]]/EV_Data[[#This Row],[total_vehicle_sales]]</f>
        <v>1.2353448972388659E-2</v>
      </c>
      <c r="X224" s="27">
        <f>EV_Data[[#This Row],[petrol_car_sales]]/EV_Data[[#This Row],[total_vehicle_sales]]</f>
        <v>0.59258708012094052</v>
      </c>
      <c r="Y224" s="27">
        <f>EV_Data[[#This Row],[diesel_car_sales]]/EV_Data[[#This Row],[total_vehicle_sales]]</f>
        <v>0.39505947090667087</v>
      </c>
      <c r="Z224" s="27">
        <f>EV_Data[[#This Row],[petrol_car Market Share]]+EV_Data[[#This Row],[desil_car Market Share]]</f>
        <v>0.98764655102761134</v>
      </c>
      <c r="AB224" s="15"/>
    </row>
    <row r="225" spans="1:28">
      <c r="A225" s="15" t="s">
        <v>34</v>
      </c>
      <c r="B225" s="15" t="s">
        <v>35</v>
      </c>
      <c r="C225" s="15">
        <v>2020</v>
      </c>
      <c r="D225" s="15" t="s">
        <v>26</v>
      </c>
      <c r="E225" s="15" t="s">
        <v>25</v>
      </c>
      <c r="F225" s="15">
        <v>33098</v>
      </c>
      <c r="G225" s="15">
        <v>795975</v>
      </c>
      <c r="H225" s="15">
        <v>108542</v>
      </c>
      <c r="I225" s="15">
        <v>937615</v>
      </c>
      <c r="J225" s="15">
        <v>3.53</v>
      </c>
      <c r="K225" s="15">
        <v>16296</v>
      </c>
      <c r="L225" s="15">
        <v>21.3</v>
      </c>
      <c r="M225" s="15">
        <v>332</v>
      </c>
      <c r="N225" s="15">
        <v>1.2629999999999999</v>
      </c>
      <c r="O225" s="15">
        <v>0.109</v>
      </c>
      <c r="P225" s="15">
        <v>48904</v>
      </c>
      <c r="Q225" s="15">
        <v>81.7</v>
      </c>
      <c r="R225" s="15">
        <v>146.5</v>
      </c>
      <c r="S225" s="15">
        <v>4968</v>
      </c>
      <c r="T225" s="15">
        <v>62.7</v>
      </c>
      <c r="U225" s="15">
        <v>1.04</v>
      </c>
      <c r="V225" s="15">
        <v>0</v>
      </c>
      <c r="W225" s="27">
        <f>EV_Data[[#This Row],[ev_sales]]/EV_Data[[#This Row],[total_vehicle_sales]]</f>
        <v>3.5300203175077191E-2</v>
      </c>
      <c r="X225" s="27">
        <f>EV_Data[[#This Row],[petrol_car_sales]]/EV_Data[[#This Row],[total_vehicle_sales]]</f>
        <v>0.84893586386736564</v>
      </c>
      <c r="Y225" s="27">
        <f>EV_Data[[#This Row],[diesel_car_sales]]/EV_Data[[#This Row],[total_vehicle_sales]]</f>
        <v>0.1157639329575572</v>
      </c>
      <c r="Z225" s="27">
        <f>EV_Data[[#This Row],[petrol_car Market Share]]+EV_Data[[#This Row],[desil_car Market Share]]</f>
        <v>0.9646997968249228</v>
      </c>
      <c r="AB225" s="15"/>
    </row>
    <row r="226" spans="1:28">
      <c r="A226" s="15" t="s">
        <v>34</v>
      </c>
      <c r="B226" s="15" t="s">
        <v>35</v>
      </c>
      <c r="C226" s="15">
        <v>2020</v>
      </c>
      <c r="D226" s="15" t="s">
        <v>27</v>
      </c>
      <c r="E226" s="15" t="s">
        <v>25</v>
      </c>
      <c r="F226" s="15">
        <v>20097</v>
      </c>
      <c r="G226" s="15">
        <v>342741</v>
      </c>
      <c r="H226" s="15">
        <v>29804</v>
      </c>
      <c r="I226" s="15">
        <v>392642</v>
      </c>
      <c r="J226" s="15">
        <v>5.12</v>
      </c>
      <c r="K226" s="15">
        <v>16296</v>
      </c>
      <c r="L226" s="15">
        <v>21.3</v>
      </c>
      <c r="M226" s="15">
        <v>332</v>
      </c>
      <c r="N226" s="15">
        <v>1.2629999999999999</v>
      </c>
      <c r="O226" s="15">
        <v>0.109</v>
      </c>
      <c r="P226" s="15">
        <v>48904</v>
      </c>
      <c r="Q226" s="15">
        <v>81.7</v>
      </c>
      <c r="R226" s="15">
        <v>146.5</v>
      </c>
      <c r="S226" s="15">
        <v>4968</v>
      </c>
      <c r="T226" s="15">
        <v>62.7</v>
      </c>
      <c r="U226" s="15">
        <v>2.04</v>
      </c>
      <c r="V226" s="15">
        <v>0</v>
      </c>
      <c r="W226" s="27">
        <f>EV_Data[[#This Row],[ev_sales]]/EV_Data[[#This Row],[total_vehicle_sales]]</f>
        <v>5.1184030236194805E-2</v>
      </c>
      <c r="X226" s="27">
        <f>EV_Data[[#This Row],[petrol_car_sales]]/EV_Data[[#This Row],[total_vehicle_sales]]</f>
        <v>0.87290967344298365</v>
      </c>
      <c r="Y226" s="27">
        <f>EV_Data[[#This Row],[diesel_car_sales]]/EV_Data[[#This Row],[total_vehicle_sales]]</f>
        <v>7.5906296320821506E-2</v>
      </c>
      <c r="Z226" s="27">
        <f>EV_Data[[#This Row],[petrol_car Market Share]]+EV_Data[[#This Row],[desil_car Market Share]]</f>
        <v>0.94881596976380511</v>
      </c>
      <c r="AB226" s="15"/>
    </row>
    <row r="227" spans="1:28">
      <c r="A227" s="15" t="s">
        <v>34</v>
      </c>
      <c r="B227" s="15" t="s">
        <v>35</v>
      </c>
      <c r="C227" s="15">
        <v>2021</v>
      </c>
      <c r="D227" s="15" t="s">
        <v>24</v>
      </c>
      <c r="E227" s="15" t="s">
        <v>25</v>
      </c>
      <c r="F227" s="15">
        <v>4791</v>
      </c>
      <c r="G227" s="15">
        <v>147534</v>
      </c>
      <c r="H227" s="15">
        <v>98356</v>
      </c>
      <c r="I227" s="15">
        <v>250681</v>
      </c>
      <c r="J227" s="15">
        <v>1.91</v>
      </c>
      <c r="K227" s="15">
        <v>19547</v>
      </c>
      <c r="L227" s="15">
        <v>19.3</v>
      </c>
      <c r="M227" s="15">
        <v>369</v>
      </c>
      <c r="N227" s="15">
        <v>1.45</v>
      </c>
      <c r="O227" s="15">
        <v>0.113</v>
      </c>
      <c r="P227" s="15">
        <v>52907</v>
      </c>
      <c r="Q227" s="15">
        <v>81.8</v>
      </c>
      <c r="R227" s="15">
        <v>144.5</v>
      </c>
      <c r="S227" s="15">
        <v>5000</v>
      </c>
      <c r="T227" s="15">
        <v>64.5</v>
      </c>
      <c r="U227" s="15">
        <v>64.92</v>
      </c>
      <c r="V227" s="15">
        <v>0</v>
      </c>
      <c r="W227" s="27">
        <f>EV_Data[[#This Row],[ev_sales]]/EV_Data[[#This Row],[total_vehicle_sales]]</f>
        <v>1.911193907795166E-2</v>
      </c>
      <c r="X227" s="27">
        <f>EV_Data[[#This Row],[petrol_car_sales]]/EV_Data[[#This Row],[total_vehicle_sales]]</f>
        <v>0.58853283655322897</v>
      </c>
      <c r="Y227" s="27">
        <f>EV_Data[[#This Row],[diesel_car_sales]]/EV_Data[[#This Row],[total_vehicle_sales]]</f>
        <v>0.39235522436881931</v>
      </c>
      <c r="Z227" s="27">
        <f>EV_Data[[#This Row],[petrol_car Market Share]]+EV_Data[[#This Row],[desil_car Market Share]]</f>
        <v>0.98088806092204828</v>
      </c>
      <c r="AB227" s="15"/>
    </row>
    <row r="228" spans="1:28">
      <c r="A228" s="15" t="s">
        <v>34</v>
      </c>
      <c r="B228" s="15" t="s">
        <v>35</v>
      </c>
      <c r="C228" s="15">
        <v>2021</v>
      </c>
      <c r="D228" s="15" t="s">
        <v>26</v>
      </c>
      <c r="E228" s="15" t="s">
        <v>25</v>
      </c>
      <c r="F228" s="15">
        <v>54112</v>
      </c>
      <c r="G228" s="15">
        <v>824512</v>
      </c>
      <c r="H228" s="15">
        <v>112434</v>
      </c>
      <c r="I228" s="15">
        <v>991058</v>
      </c>
      <c r="J228" s="15">
        <v>5.46</v>
      </c>
      <c r="K228" s="15">
        <v>19547</v>
      </c>
      <c r="L228" s="15">
        <v>19.3</v>
      </c>
      <c r="M228" s="15">
        <v>369</v>
      </c>
      <c r="N228" s="15">
        <v>1.45</v>
      </c>
      <c r="O228" s="15">
        <v>0.113</v>
      </c>
      <c r="P228" s="15">
        <v>52907</v>
      </c>
      <c r="Q228" s="15">
        <v>81.8</v>
      </c>
      <c r="R228" s="15">
        <v>144.5</v>
      </c>
      <c r="S228" s="15">
        <v>5000</v>
      </c>
      <c r="T228" s="15">
        <v>64.5</v>
      </c>
      <c r="U228" s="15">
        <v>63.49</v>
      </c>
      <c r="V228" s="15">
        <v>0</v>
      </c>
      <c r="W228" s="27">
        <f>EV_Data[[#This Row],[ev_sales]]/EV_Data[[#This Row],[total_vehicle_sales]]</f>
        <v>5.4600235304089167E-2</v>
      </c>
      <c r="X228" s="27">
        <f>EV_Data[[#This Row],[petrol_car_sales]]/EV_Data[[#This Row],[total_vehicle_sales]]</f>
        <v>0.83195130860151478</v>
      </c>
      <c r="Y228" s="27">
        <f>EV_Data[[#This Row],[diesel_car_sales]]/EV_Data[[#This Row],[total_vehicle_sales]]</f>
        <v>0.11344845609439609</v>
      </c>
      <c r="Z228" s="27">
        <f>EV_Data[[#This Row],[petrol_car Market Share]]+EV_Data[[#This Row],[desil_car Market Share]]</f>
        <v>0.94539976469591092</v>
      </c>
      <c r="AB228" s="15"/>
    </row>
    <row r="229" spans="1:28">
      <c r="A229" s="15" t="s">
        <v>34</v>
      </c>
      <c r="B229" s="15" t="s">
        <v>35</v>
      </c>
      <c r="C229" s="15">
        <v>2021</v>
      </c>
      <c r="D229" s="15" t="s">
        <v>27</v>
      </c>
      <c r="E229" s="15" t="s">
        <v>25</v>
      </c>
      <c r="F229" s="15">
        <v>33122</v>
      </c>
      <c r="G229" s="15">
        <v>354428</v>
      </c>
      <c r="H229" s="15">
        <v>30820</v>
      </c>
      <c r="I229" s="15">
        <v>418370</v>
      </c>
      <c r="J229" s="15">
        <v>7.92</v>
      </c>
      <c r="K229" s="15">
        <v>19547</v>
      </c>
      <c r="L229" s="15">
        <v>19.3</v>
      </c>
      <c r="M229" s="15">
        <v>369</v>
      </c>
      <c r="N229" s="15">
        <v>1.45</v>
      </c>
      <c r="O229" s="15">
        <v>0.113</v>
      </c>
      <c r="P229" s="15">
        <v>52907</v>
      </c>
      <c r="Q229" s="15">
        <v>81.8</v>
      </c>
      <c r="R229" s="15">
        <v>144.5</v>
      </c>
      <c r="S229" s="15">
        <v>5000</v>
      </c>
      <c r="T229" s="15">
        <v>64.5</v>
      </c>
      <c r="U229" s="15">
        <v>64.81</v>
      </c>
      <c r="V229" s="15">
        <v>0</v>
      </c>
      <c r="W229" s="27">
        <f>EV_Data[[#This Row],[ev_sales]]/EV_Data[[#This Row],[total_vehicle_sales]]</f>
        <v>7.9169156488275924E-2</v>
      </c>
      <c r="X229" s="27">
        <f>EV_Data[[#This Row],[petrol_car_sales]]/EV_Data[[#This Row],[total_vehicle_sales]]</f>
        <v>0.84716399359418693</v>
      </c>
      <c r="Y229" s="27">
        <f>EV_Data[[#This Row],[diesel_car_sales]]/EV_Data[[#This Row],[total_vehicle_sales]]</f>
        <v>7.3666849917537108E-2</v>
      </c>
      <c r="Z229" s="27">
        <f>EV_Data[[#This Row],[petrol_car Market Share]]+EV_Data[[#This Row],[desil_car Market Share]]</f>
        <v>0.92083084351172406</v>
      </c>
      <c r="AB229" s="15"/>
    </row>
    <row r="230" spans="1:28">
      <c r="A230" s="15" t="s">
        <v>34</v>
      </c>
      <c r="B230" s="15" t="s">
        <v>35</v>
      </c>
      <c r="C230" s="15">
        <v>2022</v>
      </c>
      <c r="D230" s="15" t="s">
        <v>24</v>
      </c>
      <c r="E230" s="15" t="s">
        <v>25</v>
      </c>
      <c r="F230" s="15">
        <v>6747</v>
      </c>
      <c r="G230" s="15">
        <v>132991</v>
      </c>
      <c r="H230" s="15">
        <v>88661</v>
      </c>
      <c r="I230" s="15">
        <v>228399</v>
      </c>
      <c r="J230" s="15">
        <v>2.95</v>
      </c>
      <c r="K230" s="15">
        <v>22584</v>
      </c>
      <c r="L230" s="15">
        <v>21.5</v>
      </c>
      <c r="M230" s="15">
        <v>404</v>
      </c>
      <c r="N230" s="15">
        <v>1.5369999999999999</v>
      </c>
      <c r="O230" s="15">
        <v>0.11899999999999999</v>
      </c>
      <c r="P230" s="15">
        <v>55000</v>
      </c>
      <c r="Q230" s="15">
        <v>82.3</v>
      </c>
      <c r="R230" s="15">
        <v>147.1</v>
      </c>
      <c r="S230" s="15">
        <v>4982</v>
      </c>
      <c r="T230" s="15">
        <v>68.400000000000006</v>
      </c>
      <c r="U230" s="15">
        <v>40.83</v>
      </c>
      <c r="V230" s="15">
        <v>0</v>
      </c>
      <c r="W230" s="27">
        <f>EV_Data[[#This Row],[ev_sales]]/EV_Data[[#This Row],[total_vehicle_sales]]</f>
        <v>2.9540409546451603E-2</v>
      </c>
      <c r="X230" s="27">
        <f>EV_Data[[#This Row],[petrol_car_sales]]/EV_Data[[#This Row],[total_vehicle_sales]]</f>
        <v>0.58227487861155258</v>
      </c>
      <c r="Y230" s="27">
        <f>EV_Data[[#This Row],[diesel_car_sales]]/EV_Data[[#This Row],[total_vehicle_sales]]</f>
        <v>0.38818471184199582</v>
      </c>
      <c r="Z230" s="27">
        <f>EV_Data[[#This Row],[petrol_car Market Share]]+EV_Data[[#This Row],[desil_car Market Share]]</f>
        <v>0.97045959045354846</v>
      </c>
      <c r="AB230" s="15"/>
    </row>
    <row r="231" spans="1:28">
      <c r="A231" s="15" t="s">
        <v>34</v>
      </c>
      <c r="B231" s="15" t="s">
        <v>35</v>
      </c>
      <c r="C231" s="15">
        <v>2022</v>
      </c>
      <c r="D231" s="15" t="s">
        <v>26</v>
      </c>
      <c r="E231" s="15" t="s">
        <v>25</v>
      </c>
      <c r="F231" s="15">
        <v>77657</v>
      </c>
      <c r="G231" s="15">
        <v>741360</v>
      </c>
      <c r="H231" s="15">
        <v>101094</v>
      </c>
      <c r="I231" s="15">
        <v>920111</v>
      </c>
      <c r="J231" s="15">
        <v>8.44</v>
      </c>
      <c r="K231" s="15">
        <v>22584</v>
      </c>
      <c r="L231" s="15">
        <v>21.5</v>
      </c>
      <c r="M231" s="15">
        <v>404</v>
      </c>
      <c r="N231" s="15">
        <v>1.5369999999999999</v>
      </c>
      <c r="O231" s="15">
        <v>0.11899999999999999</v>
      </c>
      <c r="P231" s="15">
        <v>55000</v>
      </c>
      <c r="Q231" s="15">
        <v>82.3</v>
      </c>
      <c r="R231" s="15">
        <v>147.1</v>
      </c>
      <c r="S231" s="15">
        <v>4982</v>
      </c>
      <c r="T231" s="15">
        <v>68.400000000000006</v>
      </c>
      <c r="U231" s="15">
        <v>43.51</v>
      </c>
      <c r="V231" s="15">
        <v>0</v>
      </c>
      <c r="W231" s="27">
        <f>EV_Data[[#This Row],[ev_sales]]/EV_Data[[#This Row],[total_vehicle_sales]]</f>
        <v>8.4399599613524889E-2</v>
      </c>
      <c r="X231" s="27">
        <f>EV_Data[[#This Row],[petrol_car_sales]]/EV_Data[[#This Row],[total_vehicle_sales]]</f>
        <v>0.80572887401628712</v>
      </c>
      <c r="Y231" s="27">
        <f>EV_Data[[#This Row],[diesel_car_sales]]/EV_Data[[#This Row],[total_vehicle_sales]]</f>
        <v>0.10987152637018795</v>
      </c>
      <c r="Z231" s="27">
        <f>EV_Data[[#This Row],[petrol_car Market Share]]+EV_Data[[#This Row],[desil_car Market Share]]</f>
        <v>0.91560040038647506</v>
      </c>
      <c r="AB231" s="15"/>
    </row>
    <row r="232" spans="1:28">
      <c r="A232" s="15" t="s">
        <v>34</v>
      </c>
      <c r="B232" s="15" t="s">
        <v>35</v>
      </c>
      <c r="C232" s="15">
        <v>2022</v>
      </c>
      <c r="D232" s="15" t="s">
        <v>27</v>
      </c>
      <c r="E232" s="15" t="s">
        <v>25</v>
      </c>
      <c r="F232" s="15">
        <v>47462</v>
      </c>
      <c r="G232" s="15">
        <v>313132</v>
      </c>
      <c r="H232" s="15">
        <v>27229</v>
      </c>
      <c r="I232" s="15">
        <v>387823</v>
      </c>
      <c r="J232" s="15">
        <v>12.24</v>
      </c>
      <c r="K232" s="15">
        <v>22584</v>
      </c>
      <c r="L232" s="15">
        <v>21.5</v>
      </c>
      <c r="M232" s="15">
        <v>404</v>
      </c>
      <c r="N232" s="15">
        <v>1.5369999999999999</v>
      </c>
      <c r="O232" s="15">
        <v>0.11899999999999999</v>
      </c>
      <c r="P232" s="15">
        <v>55000</v>
      </c>
      <c r="Q232" s="15">
        <v>82.3</v>
      </c>
      <c r="R232" s="15">
        <v>147.1</v>
      </c>
      <c r="S232" s="15">
        <v>4982</v>
      </c>
      <c r="T232" s="15">
        <v>68.400000000000006</v>
      </c>
      <c r="U232" s="15">
        <v>43.29</v>
      </c>
      <c r="V232" s="15">
        <v>0</v>
      </c>
      <c r="W232" s="27">
        <f>EV_Data[[#This Row],[ev_sales]]/EV_Data[[#This Row],[total_vehicle_sales]]</f>
        <v>0.12238057051799403</v>
      </c>
      <c r="X232" s="27">
        <f>EV_Data[[#This Row],[petrol_car_sales]]/EV_Data[[#This Row],[total_vehicle_sales]]</f>
        <v>0.80740956570394229</v>
      </c>
      <c r="Y232" s="27">
        <f>EV_Data[[#This Row],[diesel_car_sales]]/EV_Data[[#This Row],[total_vehicle_sales]]</f>
        <v>7.0209863778063708E-2</v>
      </c>
      <c r="Z232" s="27">
        <f>EV_Data[[#This Row],[petrol_car Market Share]]+EV_Data[[#This Row],[desil_car Market Share]]</f>
        <v>0.877619429482006</v>
      </c>
      <c r="AB232" s="15"/>
    </row>
    <row r="233" spans="1:28">
      <c r="A233" s="15" t="s">
        <v>34</v>
      </c>
      <c r="B233" s="15" t="s">
        <v>35</v>
      </c>
      <c r="C233" s="15">
        <v>2023</v>
      </c>
      <c r="D233" s="15" t="s">
        <v>24</v>
      </c>
      <c r="E233" s="15" t="s">
        <v>25</v>
      </c>
      <c r="F233" s="15">
        <v>9988</v>
      </c>
      <c r="G233" s="15">
        <v>148267</v>
      </c>
      <c r="H233" s="15">
        <v>98845</v>
      </c>
      <c r="I233" s="15">
        <v>257100</v>
      </c>
      <c r="J233" s="15">
        <v>3.88</v>
      </c>
      <c r="K233" s="15">
        <v>27273</v>
      </c>
      <c r="L233" s="15">
        <v>25.6</v>
      </c>
      <c r="M233" s="15">
        <v>429</v>
      </c>
      <c r="N233" s="15">
        <v>1.52</v>
      </c>
      <c r="O233" s="15">
        <v>0.123</v>
      </c>
      <c r="P233" s="15">
        <v>53010</v>
      </c>
      <c r="Q233" s="15">
        <v>82.1</v>
      </c>
      <c r="R233" s="15">
        <v>147.6</v>
      </c>
      <c r="S233" s="15">
        <v>5040</v>
      </c>
      <c r="T233" s="15">
        <v>72</v>
      </c>
      <c r="U233" s="15">
        <v>48.04</v>
      </c>
      <c r="V233" s="15">
        <v>0</v>
      </c>
      <c r="W233" s="27">
        <f>EV_Data[[#This Row],[ev_sales]]/EV_Data[[#This Row],[total_vehicle_sales]]</f>
        <v>3.8848697005056401E-2</v>
      </c>
      <c r="X233" s="27">
        <f>EV_Data[[#This Row],[petrol_car_sales]]/EV_Data[[#This Row],[total_vehicle_sales]]</f>
        <v>0.57669000388953717</v>
      </c>
      <c r="Y233" s="27">
        <f>EV_Data[[#This Row],[diesel_car_sales]]/EV_Data[[#This Row],[total_vehicle_sales]]</f>
        <v>0.38446129910540644</v>
      </c>
      <c r="Z233" s="27">
        <f>EV_Data[[#This Row],[petrol_car Market Share]]+EV_Data[[#This Row],[desil_car Market Share]]</f>
        <v>0.96115130299494367</v>
      </c>
      <c r="AB233" s="15"/>
    </row>
    <row r="234" spans="1:28">
      <c r="A234" s="15" t="s">
        <v>34</v>
      </c>
      <c r="B234" s="15" t="s">
        <v>35</v>
      </c>
      <c r="C234" s="15">
        <v>2023</v>
      </c>
      <c r="D234" s="15" t="s">
        <v>26</v>
      </c>
      <c r="E234" s="15" t="s">
        <v>25</v>
      </c>
      <c r="F234" s="15">
        <v>112683</v>
      </c>
      <c r="G234" s="15">
        <v>794185</v>
      </c>
      <c r="H234" s="15">
        <v>108298</v>
      </c>
      <c r="I234" s="15">
        <v>1015166</v>
      </c>
      <c r="J234" s="15">
        <v>11.1</v>
      </c>
      <c r="K234" s="15">
        <v>27273</v>
      </c>
      <c r="L234" s="15">
        <v>25.6</v>
      </c>
      <c r="M234" s="15">
        <v>429</v>
      </c>
      <c r="N234" s="15">
        <v>1.52</v>
      </c>
      <c r="O234" s="15">
        <v>0.123</v>
      </c>
      <c r="P234" s="15">
        <v>53010</v>
      </c>
      <c r="Q234" s="15">
        <v>82.1</v>
      </c>
      <c r="R234" s="15">
        <v>147.6</v>
      </c>
      <c r="S234" s="15">
        <v>5040</v>
      </c>
      <c r="T234" s="15">
        <v>72</v>
      </c>
      <c r="U234" s="15">
        <v>45.1</v>
      </c>
      <c r="V234" s="15">
        <v>0</v>
      </c>
      <c r="W234" s="27">
        <f>EV_Data[[#This Row],[ev_sales]]/EV_Data[[#This Row],[total_vehicle_sales]]</f>
        <v>0.11099958036419659</v>
      </c>
      <c r="X234" s="27">
        <f>EV_Data[[#This Row],[petrol_car_sales]]/EV_Data[[#This Row],[total_vehicle_sales]]</f>
        <v>0.78232032987708411</v>
      </c>
      <c r="Y234" s="27">
        <f>EV_Data[[#This Row],[diesel_car_sales]]/EV_Data[[#This Row],[total_vehicle_sales]]</f>
        <v>0.10668008975871926</v>
      </c>
      <c r="Z234" s="27">
        <f>EV_Data[[#This Row],[petrol_car Market Share]]+EV_Data[[#This Row],[desil_car Market Share]]</f>
        <v>0.88900041963580334</v>
      </c>
      <c r="AB234" s="15"/>
    </row>
    <row r="235" spans="1:28">
      <c r="A235" s="15" t="s">
        <v>34</v>
      </c>
      <c r="B235" s="15" t="s">
        <v>35</v>
      </c>
      <c r="C235" s="15">
        <v>2023</v>
      </c>
      <c r="D235" s="15" t="s">
        <v>27</v>
      </c>
      <c r="E235" s="15" t="s">
        <v>25</v>
      </c>
      <c r="F235" s="15">
        <v>68069</v>
      </c>
      <c r="G235" s="15">
        <v>326463</v>
      </c>
      <c r="H235" s="15">
        <v>28388</v>
      </c>
      <c r="I235" s="15">
        <v>422920</v>
      </c>
      <c r="J235" s="15">
        <v>16.100000000000001</v>
      </c>
      <c r="K235" s="15">
        <v>27273</v>
      </c>
      <c r="L235" s="15">
        <v>25.6</v>
      </c>
      <c r="M235" s="15">
        <v>429</v>
      </c>
      <c r="N235" s="15">
        <v>1.52</v>
      </c>
      <c r="O235" s="15">
        <v>0.123</v>
      </c>
      <c r="P235" s="15">
        <v>53010</v>
      </c>
      <c r="Q235" s="15">
        <v>82.1</v>
      </c>
      <c r="R235" s="15">
        <v>147.6</v>
      </c>
      <c r="S235" s="15">
        <v>5040</v>
      </c>
      <c r="T235" s="15">
        <v>72</v>
      </c>
      <c r="U235" s="15">
        <v>43.42</v>
      </c>
      <c r="V235" s="15">
        <v>0</v>
      </c>
      <c r="W235" s="27">
        <f>EV_Data[[#This Row],[ev_sales]]/EV_Data[[#This Row],[total_vehicle_sales]]</f>
        <v>0.16095006147734797</v>
      </c>
      <c r="X235" s="27">
        <f>EV_Data[[#This Row],[petrol_car_sales]]/EV_Data[[#This Row],[total_vehicle_sales]]</f>
        <v>0.77192613260191056</v>
      </c>
      <c r="Y235" s="27">
        <f>EV_Data[[#This Row],[diesel_car_sales]]/EV_Data[[#This Row],[total_vehicle_sales]]</f>
        <v>6.7123805920741506E-2</v>
      </c>
      <c r="Z235" s="27">
        <f>EV_Data[[#This Row],[petrol_car Market Share]]+EV_Data[[#This Row],[desil_car Market Share]]</f>
        <v>0.83904993852265208</v>
      </c>
      <c r="AB235" s="15"/>
    </row>
    <row r="236" spans="1:28">
      <c r="A236" s="15" t="s">
        <v>34</v>
      </c>
      <c r="B236" s="15" t="s">
        <v>35</v>
      </c>
      <c r="C236" s="15">
        <v>2024</v>
      </c>
      <c r="D236" s="15" t="s">
        <v>24</v>
      </c>
      <c r="E236" s="15" t="s">
        <v>25</v>
      </c>
      <c r="F236" s="15">
        <v>12128</v>
      </c>
      <c r="G236" s="15">
        <v>148222</v>
      </c>
      <c r="H236" s="15">
        <v>98814</v>
      </c>
      <c r="I236" s="15">
        <v>259164</v>
      </c>
      <c r="J236" s="15">
        <v>4.68</v>
      </c>
      <c r="K236" s="15">
        <v>39111</v>
      </c>
      <c r="L236" s="15">
        <v>26</v>
      </c>
      <c r="M236" s="15">
        <v>449</v>
      </c>
      <c r="N236" s="15">
        <v>1.413</v>
      </c>
      <c r="O236" s="15">
        <v>0.126</v>
      </c>
      <c r="P236" s="15">
        <v>53364</v>
      </c>
      <c r="Q236" s="15">
        <v>81.900000000000006</v>
      </c>
      <c r="R236" s="15">
        <v>142.5</v>
      </c>
      <c r="S236" s="15">
        <v>5099</v>
      </c>
      <c r="T236" s="15">
        <v>75.5</v>
      </c>
      <c r="U236" s="15">
        <v>21.43</v>
      </c>
      <c r="V236" s="15">
        <v>0</v>
      </c>
      <c r="W236" s="27">
        <f>EV_Data[[#This Row],[ev_sales]]/EV_Data[[#This Row],[total_vehicle_sales]]</f>
        <v>4.6796622987760647E-2</v>
      </c>
      <c r="X236" s="27">
        <f>EV_Data[[#This Row],[petrol_car_sales]]/EV_Data[[#This Row],[total_vehicle_sales]]</f>
        <v>0.57192356963158464</v>
      </c>
      <c r="Y236" s="27">
        <f>EV_Data[[#This Row],[diesel_car_sales]]/EV_Data[[#This Row],[total_vehicle_sales]]</f>
        <v>0.3812798073806547</v>
      </c>
      <c r="Z236" s="27">
        <f>EV_Data[[#This Row],[petrol_car Market Share]]+EV_Data[[#This Row],[desil_car Market Share]]</f>
        <v>0.95320337701223934</v>
      </c>
      <c r="AB236" s="15"/>
    </row>
    <row r="237" spans="1:28">
      <c r="A237" s="15" t="s">
        <v>34</v>
      </c>
      <c r="B237" s="15" t="s">
        <v>35</v>
      </c>
      <c r="C237" s="15">
        <v>2024</v>
      </c>
      <c r="D237" s="15" t="s">
        <v>26</v>
      </c>
      <c r="E237" s="15" t="s">
        <v>25</v>
      </c>
      <c r="F237" s="15">
        <v>139699</v>
      </c>
      <c r="G237" s="15">
        <v>796550</v>
      </c>
      <c r="H237" s="15">
        <v>108621</v>
      </c>
      <c r="I237" s="15">
        <v>1044870</v>
      </c>
      <c r="J237" s="15">
        <v>13.37</v>
      </c>
      <c r="K237" s="15">
        <v>39111</v>
      </c>
      <c r="L237" s="15">
        <v>26</v>
      </c>
      <c r="M237" s="15">
        <v>449</v>
      </c>
      <c r="N237" s="15">
        <v>1.413</v>
      </c>
      <c r="O237" s="15">
        <v>0.126</v>
      </c>
      <c r="P237" s="15">
        <v>53364</v>
      </c>
      <c r="Q237" s="15">
        <v>81.900000000000006</v>
      </c>
      <c r="R237" s="15">
        <v>142.5</v>
      </c>
      <c r="S237" s="15">
        <v>5099</v>
      </c>
      <c r="T237" s="15">
        <v>75.5</v>
      </c>
      <c r="U237" s="15">
        <v>23.98</v>
      </c>
      <c r="V237" s="15">
        <v>0</v>
      </c>
      <c r="W237" s="27">
        <f>EV_Data[[#This Row],[ev_sales]]/EV_Data[[#This Row],[total_vehicle_sales]]</f>
        <v>0.13369988611023381</v>
      </c>
      <c r="X237" s="27">
        <f>EV_Data[[#This Row],[petrol_car_sales]]/EV_Data[[#This Row],[total_vehicle_sales]]</f>
        <v>0.76234364083570205</v>
      </c>
      <c r="Y237" s="27">
        <f>EV_Data[[#This Row],[diesel_car_sales]]/EV_Data[[#This Row],[total_vehicle_sales]]</f>
        <v>0.10395647305406414</v>
      </c>
      <c r="Z237" s="27">
        <f>EV_Data[[#This Row],[petrol_car Market Share]]+EV_Data[[#This Row],[desil_car Market Share]]</f>
        <v>0.86630011388976613</v>
      </c>
      <c r="AB237" s="15"/>
    </row>
    <row r="238" spans="1:28">
      <c r="A238" s="15" t="s">
        <v>34</v>
      </c>
      <c r="B238" s="15" t="s">
        <v>35</v>
      </c>
      <c r="C238" s="15">
        <v>2024</v>
      </c>
      <c r="D238" s="15" t="s">
        <v>27</v>
      </c>
      <c r="E238" s="15" t="s">
        <v>25</v>
      </c>
      <c r="F238" s="15">
        <v>84813</v>
      </c>
      <c r="G238" s="15">
        <v>324460</v>
      </c>
      <c r="H238" s="15">
        <v>28214</v>
      </c>
      <c r="I238" s="15">
        <v>437487</v>
      </c>
      <c r="J238" s="15">
        <v>19.39</v>
      </c>
      <c r="K238" s="15">
        <v>39111</v>
      </c>
      <c r="L238" s="15">
        <v>26</v>
      </c>
      <c r="M238" s="15">
        <v>449</v>
      </c>
      <c r="N238" s="15">
        <v>1.413</v>
      </c>
      <c r="O238" s="15">
        <v>0.126</v>
      </c>
      <c r="P238" s="15">
        <v>53364</v>
      </c>
      <c r="Q238" s="15">
        <v>81.900000000000006</v>
      </c>
      <c r="R238" s="15">
        <v>142.5</v>
      </c>
      <c r="S238" s="15">
        <v>5099</v>
      </c>
      <c r="T238" s="15">
        <v>75.5</v>
      </c>
      <c r="U238" s="15">
        <v>24.6</v>
      </c>
      <c r="V238" s="15">
        <v>0</v>
      </c>
      <c r="W238" s="27">
        <f>EV_Data[[#This Row],[ev_sales]]/EV_Data[[#This Row],[total_vehicle_sales]]</f>
        <v>0.19386404624594558</v>
      </c>
      <c r="X238" s="27">
        <f>EV_Data[[#This Row],[petrol_car_sales]]/EV_Data[[#This Row],[total_vehicle_sales]]</f>
        <v>0.74164489459115357</v>
      </c>
      <c r="Y238" s="27">
        <f>EV_Data[[#This Row],[diesel_car_sales]]/EV_Data[[#This Row],[total_vehicle_sales]]</f>
        <v>6.4491059162900835E-2</v>
      </c>
      <c r="Z238" s="27">
        <f>EV_Data[[#This Row],[petrol_car Market Share]]+EV_Data[[#This Row],[desil_car Market Share]]</f>
        <v>0.80613595375405445</v>
      </c>
      <c r="AB238" s="15"/>
    </row>
    <row r="239" spans="1:28">
      <c r="A239" s="15" t="s">
        <v>34</v>
      </c>
      <c r="B239" s="15" t="s">
        <v>35</v>
      </c>
      <c r="C239" s="15">
        <v>2025</v>
      </c>
      <c r="D239" s="15" t="s">
        <v>24</v>
      </c>
      <c r="E239" s="15" t="s">
        <v>25</v>
      </c>
      <c r="F239" s="15">
        <v>15114</v>
      </c>
      <c r="G239" s="15">
        <v>151558</v>
      </c>
      <c r="H239" s="15">
        <v>101038</v>
      </c>
      <c r="I239" s="15">
        <v>267710</v>
      </c>
      <c r="J239" s="15">
        <v>5.65</v>
      </c>
      <c r="K239" s="15">
        <v>48202</v>
      </c>
      <c r="L239" s="15">
        <v>26.1</v>
      </c>
      <c r="M239" s="15">
        <v>476</v>
      </c>
      <c r="N239" s="15">
        <v>1.32</v>
      </c>
      <c r="O239" s="15">
        <v>0.13</v>
      </c>
      <c r="P239" s="15">
        <v>54430</v>
      </c>
      <c r="Q239" s="15">
        <v>82.4</v>
      </c>
      <c r="R239" s="15">
        <v>135.9</v>
      </c>
      <c r="S239" s="15">
        <v>4999</v>
      </c>
      <c r="T239" s="15">
        <v>78.5</v>
      </c>
      <c r="U239" s="15">
        <v>24.62</v>
      </c>
      <c r="V239" s="15">
        <v>0</v>
      </c>
      <c r="W239" s="27">
        <f>EV_Data[[#This Row],[ev_sales]]/EV_Data[[#This Row],[total_vehicle_sales]]</f>
        <v>5.6456613499682493E-2</v>
      </c>
      <c r="X239" s="27">
        <f>EV_Data[[#This Row],[petrol_car_sales]]/EV_Data[[#This Row],[total_vehicle_sales]]</f>
        <v>0.56612752605431249</v>
      </c>
      <c r="Y239" s="27">
        <f>EV_Data[[#This Row],[diesel_car_sales]]/EV_Data[[#This Row],[total_vehicle_sales]]</f>
        <v>0.377415860446005</v>
      </c>
      <c r="Z239" s="27">
        <f>EV_Data[[#This Row],[petrol_car Market Share]]+EV_Data[[#This Row],[desil_car Market Share]]</f>
        <v>0.94354338650031755</v>
      </c>
      <c r="AB239" s="15"/>
    </row>
    <row r="240" spans="1:28">
      <c r="A240" s="15" t="s">
        <v>34</v>
      </c>
      <c r="B240" s="15" t="s">
        <v>35</v>
      </c>
      <c r="C240" s="15">
        <v>2025</v>
      </c>
      <c r="D240" s="15" t="s">
        <v>26</v>
      </c>
      <c r="E240" s="15" t="s">
        <v>25</v>
      </c>
      <c r="F240" s="15">
        <v>172415</v>
      </c>
      <c r="G240" s="15">
        <v>788916</v>
      </c>
      <c r="H240" s="15">
        <v>107579</v>
      </c>
      <c r="I240" s="15">
        <v>1068910</v>
      </c>
      <c r="J240" s="15">
        <v>16.13</v>
      </c>
      <c r="K240" s="15">
        <v>48202</v>
      </c>
      <c r="L240" s="15">
        <v>26.1</v>
      </c>
      <c r="M240" s="15">
        <v>476</v>
      </c>
      <c r="N240" s="15">
        <v>1.32</v>
      </c>
      <c r="O240" s="15">
        <v>0.13</v>
      </c>
      <c r="P240" s="15">
        <v>54430</v>
      </c>
      <c r="Q240" s="15">
        <v>82.4</v>
      </c>
      <c r="R240" s="15">
        <v>135.9</v>
      </c>
      <c r="S240" s="15">
        <v>4999</v>
      </c>
      <c r="T240" s="15">
        <v>78.5</v>
      </c>
      <c r="U240" s="15">
        <v>23.42</v>
      </c>
      <c r="V240" s="15">
        <v>0</v>
      </c>
      <c r="W240" s="27">
        <f>EV_Data[[#This Row],[ev_sales]]/EV_Data[[#This Row],[total_vehicle_sales]]</f>
        <v>0.16129982879756014</v>
      </c>
      <c r="X240" s="27">
        <f>EV_Data[[#This Row],[petrol_car_sales]]/EV_Data[[#This Row],[total_vehicle_sales]]</f>
        <v>0.73805652487113038</v>
      </c>
      <c r="Y240" s="27">
        <f>EV_Data[[#This Row],[diesel_car_sales]]/EV_Data[[#This Row],[total_vehicle_sales]]</f>
        <v>0.10064364633130947</v>
      </c>
      <c r="Z240" s="27">
        <f>EV_Data[[#This Row],[petrol_car Market Share]]+EV_Data[[#This Row],[desil_car Market Share]]</f>
        <v>0.83870017120243989</v>
      </c>
      <c r="AB240" s="15"/>
    </row>
    <row r="241" spans="1:28">
      <c r="A241" s="15" t="s">
        <v>34</v>
      </c>
      <c r="B241" s="15" t="s">
        <v>35</v>
      </c>
      <c r="C241" s="15">
        <v>2025</v>
      </c>
      <c r="D241" s="15" t="s">
        <v>27</v>
      </c>
      <c r="E241" s="15" t="s">
        <v>25</v>
      </c>
      <c r="F241" s="15">
        <v>104831</v>
      </c>
      <c r="G241" s="15">
        <v>315912</v>
      </c>
      <c r="H241" s="15">
        <v>27471</v>
      </c>
      <c r="I241" s="15">
        <v>448214</v>
      </c>
      <c r="J241" s="15">
        <v>23.39</v>
      </c>
      <c r="K241" s="15">
        <v>48202</v>
      </c>
      <c r="L241" s="15">
        <v>26.1</v>
      </c>
      <c r="M241" s="15">
        <v>476</v>
      </c>
      <c r="N241" s="15">
        <v>1.32</v>
      </c>
      <c r="O241" s="15">
        <v>0.13</v>
      </c>
      <c r="P241" s="15">
        <v>54430</v>
      </c>
      <c r="Q241" s="15">
        <v>82.4</v>
      </c>
      <c r="R241" s="15">
        <v>135.9</v>
      </c>
      <c r="S241" s="15">
        <v>4999</v>
      </c>
      <c r="T241" s="15">
        <v>78.5</v>
      </c>
      <c r="U241" s="15">
        <v>23.6</v>
      </c>
      <c r="V241" s="15">
        <v>0</v>
      </c>
      <c r="W241" s="27">
        <f>EV_Data[[#This Row],[ev_sales]]/EV_Data[[#This Row],[total_vehicle_sales]]</f>
        <v>0.23388604550504893</v>
      </c>
      <c r="X241" s="27">
        <f>EV_Data[[#This Row],[petrol_car_sales]]/EV_Data[[#This Row],[total_vehicle_sales]]</f>
        <v>0.70482403494759205</v>
      </c>
      <c r="Y241" s="27">
        <f>EV_Data[[#This Row],[diesel_car_sales]]/EV_Data[[#This Row],[total_vehicle_sales]]</f>
        <v>6.1289919547359073E-2</v>
      </c>
      <c r="Z241" s="27">
        <f>EV_Data[[#This Row],[petrol_car Market Share]]+EV_Data[[#This Row],[desil_car Market Share]]</f>
        <v>0.76611395449495112</v>
      </c>
      <c r="AB241" s="15"/>
    </row>
    <row r="242" spans="1:28">
      <c r="A242" s="15" t="s">
        <v>36</v>
      </c>
      <c r="B242" s="15" t="s">
        <v>37</v>
      </c>
      <c r="C242" s="15">
        <v>2010</v>
      </c>
      <c r="D242" s="15" t="s">
        <v>24</v>
      </c>
      <c r="E242" s="15" t="s">
        <v>25</v>
      </c>
      <c r="F242" s="15">
        <v>98</v>
      </c>
      <c r="G242" s="15">
        <v>1671715</v>
      </c>
      <c r="H242" s="15">
        <v>1114476</v>
      </c>
      <c r="I242" s="15">
        <v>2786289</v>
      </c>
      <c r="J242" s="15">
        <v>0</v>
      </c>
      <c r="K242" s="15">
        <v>530</v>
      </c>
      <c r="L242" s="15">
        <v>9.9</v>
      </c>
      <c r="M242" s="15">
        <v>121</v>
      </c>
      <c r="N242" s="15">
        <v>0.98</v>
      </c>
      <c r="O242" s="31">
        <v>0.08</v>
      </c>
      <c r="P242" s="15">
        <v>4585</v>
      </c>
      <c r="Q242" s="15">
        <v>49.1</v>
      </c>
      <c r="R242" s="15">
        <v>566.1</v>
      </c>
      <c r="S242" s="15">
        <v>7963</v>
      </c>
      <c r="T242" s="15">
        <v>30.1</v>
      </c>
      <c r="U242" s="15">
        <v>0</v>
      </c>
      <c r="V242" s="15">
        <v>0</v>
      </c>
      <c r="W242" s="27">
        <f>EV_Data[[#This Row],[ev_sales]]/EV_Data[[#This Row],[total_vehicle_sales]]</f>
        <v>3.5172230877701487E-5</v>
      </c>
      <c r="X242" s="27">
        <f>EV_Data[[#This Row],[petrol_car_sales]]/EV_Data[[#This Row],[total_vehicle_sales]]</f>
        <v>0.59997904022159942</v>
      </c>
      <c r="Y242" s="27">
        <f>EV_Data[[#This Row],[diesel_car_sales]]/EV_Data[[#This Row],[total_vehicle_sales]]</f>
        <v>0.3999857875475229</v>
      </c>
      <c r="Z242" s="27">
        <f>EV_Data[[#This Row],[petrol_car Market Share]]+EV_Data[[#This Row],[desil_car Market Share]]</f>
        <v>0.99996482776912232</v>
      </c>
      <c r="AB242" s="15"/>
    </row>
    <row r="243" spans="1:28">
      <c r="A243" s="15" t="s">
        <v>36</v>
      </c>
      <c r="B243" s="15" t="s">
        <v>37</v>
      </c>
      <c r="C243" s="15">
        <v>2010</v>
      </c>
      <c r="D243" s="15" t="s">
        <v>26</v>
      </c>
      <c r="E243" s="15" t="s">
        <v>25</v>
      </c>
      <c r="F243" s="15">
        <v>1098</v>
      </c>
      <c r="G243" s="15">
        <v>9662937</v>
      </c>
      <c r="H243" s="15">
        <v>1317673</v>
      </c>
      <c r="I243" s="15">
        <v>10981708</v>
      </c>
      <c r="J243" s="15">
        <v>0.01</v>
      </c>
      <c r="K243" s="15">
        <v>530</v>
      </c>
      <c r="L243" s="15">
        <v>9.9</v>
      </c>
      <c r="M243" s="15">
        <v>121</v>
      </c>
      <c r="N243" s="15">
        <v>0.98</v>
      </c>
      <c r="O243" s="31">
        <v>0.08</v>
      </c>
      <c r="P243" s="15">
        <v>4585</v>
      </c>
      <c r="Q243" s="15">
        <v>49.1</v>
      </c>
      <c r="R243" s="15">
        <v>566.1</v>
      </c>
      <c r="S243" s="15">
        <v>7963</v>
      </c>
      <c r="T243" s="15">
        <v>30.1</v>
      </c>
      <c r="U243" s="15">
        <v>0</v>
      </c>
      <c r="V243" s="15">
        <v>0</v>
      </c>
      <c r="W243" s="27">
        <f>EV_Data[[#This Row],[ev_sales]]/EV_Data[[#This Row],[total_vehicle_sales]]</f>
        <v>9.9984446863821185E-5</v>
      </c>
      <c r="X243" s="27">
        <f>EV_Data[[#This Row],[petrol_car_sales]]/EV_Data[[#This Row],[total_vehicle_sales]]</f>
        <v>0.87991203189886313</v>
      </c>
      <c r="Y243" s="27">
        <f>EV_Data[[#This Row],[diesel_car_sales]]/EV_Data[[#This Row],[total_vehicle_sales]]</f>
        <v>0.11998798365427309</v>
      </c>
      <c r="Z243" s="27">
        <f>EV_Data[[#This Row],[petrol_car Market Share]]+EV_Data[[#This Row],[desil_car Market Share]]</f>
        <v>0.99990001555313623</v>
      </c>
      <c r="AB243" s="15"/>
    </row>
    <row r="244" spans="1:28">
      <c r="A244" s="15" t="s">
        <v>36</v>
      </c>
      <c r="B244" s="15" t="s">
        <v>37</v>
      </c>
      <c r="C244" s="15">
        <v>2010</v>
      </c>
      <c r="D244" s="15" t="s">
        <v>27</v>
      </c>
      <c r="E244" s="15" t="s">
        <v>25</v>
      </c>
      <c r="F244" s="15">
        <v>654</v>
      </c>
      <c r="G244" s="15">
        <v>4149907</v>
      </c>
      <c r="H244" s="15">
        <v>360861</v>
      </c>
      <c r="I244" s="15">
        <v>4511422</v>
      </c>
      <c r="J244" s="15">
        <v>0.01</v>
      </c>
      <c r="K244" s="15">
        <v>530</v>
      </c>
      <c r="L244" s="15">
        <v>9.9</v>
      </c>
      <c r="M244" s="15">
        <v>121</v>
      </c>
      <c r="N244" s="15">
        <v>0.98</v>
      </c>
      <c r="O244" s="31">
        <v>0.08</v>
      </c>
      <c r="P244" s="15">
        <v>4585</v>
      </c>
      <c r="Q244" s="15">
        <v>49.1</v>
      </c>
      <c r="R244" s="15">
        <v>566.1</v>
      </c>
      <c r="S244" s="15">
        <v>7963</v>
      </c>
      <c r="T244" s="15">
        <v>30.1</v>
      </c>
      <c r="U244" s="15">
        <v>0</v>
      </c>
      <c r="V244" s="15">
        <v>0</v>
      </c>
      <c r="W244" s="27">
        <f>EV_Data[[#This Row],[ev_sales]]/EV_Data[[#This Row],[total_vehicle_sales]]</f>
        <v>1.4496537898693582E-4</v>
      </c>
      <c r="X244" s="27">
        <f>EV_Data[[#This Row],[petrol_car_sales]]/EV_Data[[#This Row],[total_vehicle_sales]]</f>
        <v>0.91986672938155645</v>
      </c>
      <c r="Y244" s="27">
        <f>EV_Data[[#This Row],[diesel_car_sales]]/EV_Data[[#This Row],[total_vehicle_sales]]</f>
        <v>7.9988305239456645E-2</v>
      </c>
      <c r="Z244" s="27">
        <f>EV_Data[[#This Row],[petrol_car Market Share]]+EV_Data[[#This Row],[desil_car Market Share]]</f>
        <v>0.99985503462101311</v>
      </c>
      <c r="AB244" s="15"/>
    </row>
    <row r="245" spans="1:28">
      <c r="A245" s="15" t="s">
        <v>36</v>
      </c>
      <c r="B245" s="15" t="s">
        <v>37</v>
      </c>
      <c r="C245" s="15">
        <v>2011</v>
      </c>
      <c r="D245" s="15" t="s">
        <v>24</v>
      </c>
      <c r="E245" s="15" t="s">
        <v>25</v>
      </c>
      <c r="F245" s="15">
        <v>407</v>
      </c>
      <c r="G245" s="15">
        <v>1744402</v>
      </c>
      <c r="H245" s="15">
        <v>1162934</v>
      </c>
      <c r="I245" s="15">
        <v>2907743</v>
      </c>
      <c r="J245" s="15">
        <v>0.01</v>
      </c>
      <c r="K245" s="15">
        <v>1862</v>
      </c>
      <c r="L245" s="15">
        <v>13.6</v>
      </c>
      <c r="M245" s="15">
        <v>118</v>
      </c>
      <c r="N245" s="15">
        <v>0.97</v>
      </c>
      <c r="O245" s="15">
        <v>0.08</v>
      </c>
      <c r="P245" s="15">
        <v>5206</v>
      </c>
      <c r="Q245" s="15">
        <v>50.3</v>
      </c>
      <c r="R245" s="15">
        <v>619.9</v>
      </c>
      <c r="S245" s="15">
        <v>8082</v>
      </c>
      <c r="T245" s="15">
        <v>33.200000000000003</v>
      </c>
      <c r="U245" s="15">
        <v>300</v>
      </c>
      <c r="V245" s="15">
        <v>0</v>
      </c>
      <c r="W245" s="27">
        <f>EV_Data[[#This Row],[ev_sales]]/EV_Data[[#This Row],[total_vehicle_sales]]</f>
        <v>1.3997110473656029E-4</v>
      </c>
      <c r="X245" s="27">
        <f>EV_Data[[#This Row],[petrol_car_sales]]/EV_Data[[#This Row],[total_vehicle_sales]]</f>
        <v>0.59991615490089734</v>
      </c>
      <c r="Y245" s="27">
        <f>EV_Data[[#This Row],[diesel_car_sales]]/EV_Data[[#This Row],[total_vehicle_sales]]</f>
        <v>0.39994387399436609</v>
      </c>
      <c r="Z245" s="27">
        <f>EV_Data[[#This Row],[petrol_car Market Share]]+EV_Data[[#This Row],[desil_car Market Share]]</f>
        <v>0.99986002889526349</v>
      </c>
      <c r="AB245" s="15"/>
    </row>
    <row r="246" spans="1:28">
      <c r="A246" s="15" t="s">
        <v>36</v>
      </c>
      <c r="B246" s="15" t="s">
        <v>37</v>
      </c>
      <c r="C246" s="15">
        <v>2011</v>
      </c>
      <c r="D246" s="15" t="s">
        <v>26</v>
      </c>
      <c r="E246" s="15" t="s">
        <v>25</v>
      </c>
      <c r="F246" s="15">
        <v>4560</v>
      </c>
      <c r="G246" s="15">
        <v>10027552</v>
      </c>
      <c r="H246" s="15">
        <v>1367393</v>
      </c>
      <c r="I246" s="15">
        <v>11399505</v>
      </c>
      <c r="J246" s="15">
        <v>0.04</v>
      </c>
      <c r="K246" s="15">
        <v>1862</v>
      </c>
      <c r="L246" s="15">
        <v>13.6</v>
      </c>
      <c r="M246" s="15">
        <v>118</v>
      </c>
      <c r="N246" s="15">
        <v>0.97</v>
      </c>
      <c r="O246" s="15">
        <v>0.08</v>
      </c>
      <c r="P246" s="15">
        <v>5206</v>
      </c>
      <c r="Q246" s="15">
        <v>50.3</v>
      </c>
      <c r="R246" s="15">
        <v>619.9</v>
      </c>
      <c r="S246" s="15">
        <v>8082</v>
      </c>
      <c r="T246" s="15">
        <v>33.200000000000003</v>
      </c>
      <c r="U246" s="15">
        <v>300</v>
      </c>
      <c r="V246" s="15">
        <v>0</v>
      </c>
      <c r="W246" s="27">
        <f>EV_Data[[#This Row],[ev_sales]]/EV_Data[[#This Row],[total_vehicle_sales]]</f>
        <v>4.0001736917524052E-4</v>
      </c>
      <c r="X246" s="27">
        <f>EV_Data[[#This Row],[petrol_car_sales]]/EV_Data[[#This Row],[total_vehicle_sales]]</f>
        <v>0.87964801980436869</v>
      </c>
      <c r="Y246" s="27">
        <f>EV_Data[[#This Row],[diesel_car_sales]]/EV_Data[[#This Row],[total_vehicle_sales]]</f>
        <v>0.11995196282645607</v>
      </c>
      <c r="Z246" s="27">
        <f>EV_Data[[#This Row],[petrol_car Market Share]]+EV_Data[[#This Row],[desil_car Market Share]]</f>
        <v>0.99959998263082472</v>
      </c>
      <c r="AB246" s="15"/>
    </row>
    <row r="247" spans="1:28">
      <c r="A247" s="15" t="s">
        <v>36</v>
      </c>
      <c r="B247" s="15" t="s">
        <v>37</v>
      </c>
      <c r="C247" s="15">
        <v>2011</v>
      </c>
      <c r="D247" s="15" t="s">
        <v>27</v>
      </c>
      <c r="E247" s="15" t="s">
        <v>25</v>
      </c>
      <c r="F247" s="15">
        <v>2821</v>
      </c>
      <c r="G247" s="15">
        <v>4472154</v>
      </c>
      <c r="H247" s="15">
        <v>388883</v>
      </c>
      <c r="I247" s="15">
        <v>4863858</v>
      </c>
      <c r="J247" s="15">
        <v>0.06</v>
      </c>
      <c r="K247" s="15">
        <v>1862</v>
      </c>
      <c r="L247" s="15">
        <v>13.6</v>
      </c>
      <c r="M247" s="15">
        <v>118</v>
      </c>
      <c r="N247" s="15">
        <v>0.97</v>
      </c>
      <c r="O247" s="15">
        <v>0.08</v>
      </c>
      <c r="P247" s="15">
        <v>5206</v>
      </c>
      <c r="Q247" s="15">
        <v>50.3</v>
      </c>
      <c r="R247" s="15">
        <v>619.9</v>
      </c>
      <c r="S247" s="15">
        <v>8082</v>
      </c>
      <c r="T247" s="15">
        <v>33.200000000000003</v>
      </c>
      <c r="U247" s="15">
        <v>300</v>
      </c>
      <c r="V247" s="15">
        <v>0</v>
      </c>
      <c r="W247" s="27">
        <f>EV_Data[[#This Row],[ev_sales]]/EV_Data[[#This Row],[total_vehicle_sales]]</f>
        <v>5.7999226128723326E-4</v>
      </c>
      <c r="X247" s="27">
        <f>EV_Data[[#This Row],[petrol_car_sales]]/EV_Data[[#This Row],[total_vehicle_sales]]</f>
        <v>0.91946639889569148</v>
      </c>
      <c r="Y247" s="27">
        <f>EV_Data[[#This Row],[diesel_car_sales]]/EV_Data[[#This Row],[total_vehicle_sales]]</f>
        <v>7.9953608843021315E-2</v>
      </c>
      <c r="Z247" s="27">
        <f>EV_Data[[#This Row],[petrol_car Market Share]]+EV_Data[[#This Row],[desil_car Market Share]]</f>
        <v>0.99942000773871276</v>
      </c>
      <c r="AB247" s="15"/>
    </row>
    <row r="248" spans="1:28">
      <c r="A248" s="15" t="s">
        <v>36</v>
      </c>
      <c r="B248" s="15" t="s">
        <v>37</v>
      </c>
      <c r="C248" s="15">
        <v>2012</v>
      </c>
      <c r="D248" s="15" t="s">
        <v>24</v>
      </c>
      <c r="E248" s="15" t="s">
        <v>25</v>
      </c>
      <c r="F248" s="15">
        <v>646</v>
      </c>
      <c r="G248" s="15">
        <v>1845624</v>
      </c>
      <c r="H248" s="15">
        <v>1230416</v>
      </c>
      <c r="I248" s="15">
        <v>3076686</v>
      </c>
      <c r="J248" s="15">
        <v>0.02</v>
      </c>
      <c r="K248" s="15">
        <v>3516</v>
      </c>
      <c r="L248" s="15">
        <v>17</v>
      </c>
      <c r="M248" s="15">
        <v>134</v>
      </c>
      <c r="N248" s="15">
        <v>0.97</v>
      </c>
      <c r="O248" s="15">
        <v>7.9000000000000001E-2</v>
      </c>
      <c r="P248" s="15">
        <v>5940</v>
      </c>
      <c r="Q248" s="15">
        <v>51.7</v>
      </c>
      <c r="R248" s="15">
        <v>661.4</v>
      </c>
      <c r="S248" s="15">
        <v>8199</v>
      </c>
      <c r="T248" s="15">
        <v>38.5</v>
      </c>
      <c r="U248" s="15">
        <v>58.72</v>
      </c>
      <c r="V248" s="15">
        <v>0</v>
      </c>
      <c r="W248" s="27">
        <f>EV_Data[[#This Row],[ev_sales]]/EV_Data[[#This Row],[total_vehicle_sales]]</f>
        <v>2.0996617789400672E-4</v>
      </c>
      <c r="X248" s="27">
        <f>EV_Data[[#This Row],[petrol_car_sales]]/EV_Data[[#This Row],[total_vehicle_sales]]</f>
        <v>0.59987402029326364</v>
      </c>
      <c r="Y248" s="27">
        <f>EV_Data[[#This Row],[diesel_car_sales]]/EV_Data[[#This Row],[total_vehicle_sales]]</f>
        <v>0.39991601352884237</v>
      </c>
      <c r="Z248" s="27">
        <f>EV_Data[[#This Row],[petrol_car Market Share]]+EV_Data[[#This Row],[desil_car Market Share]]</f>
        <v>0.99979003382210596</v>
      </c>
      <c r="AB248" s="15"/>
    </row>
    <row r="249" spans="1:28">
      <c r="A249" s="15" t="s">
        <v>36</v>
      </c>
      <c r="B249" s="15" t="s">
        <v>37</v>
      </c>
      <c r="C249" s="15">
        <v>2012</v>
      </c>
      <c r="D249" s="15" t="s">
        <v>26</v>
      </c>
      <c r="E249" s="15" t="s">
        <v>25</v>
      </c>
      <c r="F249" s="15">
        <v>7498</v>
      </c>
      <c r="G249" s="15">
        <v>10990053</v>
      </c>
      <c r="H249" s="15">
        <v>1498644</v>
      </c>
      <c r="I249" s="15">
        <v>12496195</v>
      </c>
      <c r="J249" s="15">
        <v>0.06</v>
      </c>
      <c r="K249" s="15">
        <v>3516</v>
      </c>
      <c r="L249" s="15">
        <v>17</v>
      </c>
      <c r="M249" s="15">
        <v>134</v>
      </c>
      <c r="N249" s="15">
        <v>0.97</v>
      </c>
      <c r="O249" s="15">
        <v>7.9000000000000001E-2</v>
      </c>
      <c r="P249" s="15">
        <v>5940</v>
      </c>
      <c r="Q249" s="15">
        <v>51.7</v>
      </c>
      <c r="R249" s="15">
        <v>661.4</v>
      </c>
      <c r="S249" s="15">
        <v>8199</v>
      </c>
      <c r="T249" s="15">
        <v>38.5</v>
      </c>
      <c r="U249" s="15">
        <v>64.430000000000007</v>
      </c>
      <c r="V249" s="15">
        <v>0</v>
      </c>
      <c r="W249" s="27">
        <f>EV_Data[[#This Row],[ev_sales]]/EV_Data[[#This Row],[total_vehicle_sales]]</f>
        <v>6.0002264689371445E-4</v>
      </c>
      <c r="X249" s="27">
        <f>EV_Data[[#This Row],[petrol_car_sales]]/EV_Data[[#This Row],[total_vehicle_sales]]</f>
        <v>0.87947195126196409</v>
      </c>
      <c r="Y249" s="27">
        <f>EV_Data[[#This Row],[diesel_car_sales]]/EV_Data[[#This Row],[total_vehicle_sales]]</f>
        <v>0.11992802609114214</v>
      </c>
      <c r="Z249" s="27">
        <f>EV_Data[[#This Row],[petrol_car Market Share]]+EV_Data[[#This Row],[desil_car Market Share]]</f>
        <v>0.99939997735310626</v>
      </c>
      <c r="AB249" s="15"/>
    </row>
    <row r="250" spans="1:28">
      <c r="A250" s="15" t="s">
        <v>36</v>
      </c>
      <c r="B250" s="15" t="s">
        <v>37</v>
      </c>
      <c r="C250" s="15">
        <v>2012</v>
      </c>
      <c r="D250" s="15" t="s">
        <v>27</v>
      </c>
      <c r="E250" s="15" t="s">
        <v>25</v>
      </c>
      <c r="F250" s="15">
        <v>4501</v>
      </c>
      <c r="G250" s="15">
        <v>4755573</v>
      </c>
      <c r="H250" s="15">
        <v>413528</v>
      </c>
      <c r="I250" s="15">
        <v>5173602</v>
      </c>
      <c r="J250" s="15">
        <v>0.09</v>
      </c>
      <c r="K250" s="15">
        <v>3516</v>
      </c>
      <c r="L250" s="15">
        <v>17</v>
      </c>
      <c r="M250" s="15">
        <v>134</v>
      </c>
      <c r="N250" s="15">
        <v>0.97</v>
      </c>
      <c r="O250" s="15">
        <v>7.9000000000000001E-2</v>
      </c>
      <c r="P250" s="15">
        <v>5940</v>
      </c>
      <c r="Q250" s="15">
        <v>51.7</v>
      </c>
      <c r="R250" s="15">
        <v>661.4</v>
      </c>
      <c r="S250" s="15">
        <v>8199</v>
      </c>
      <c r="T250" s="15">
        <v>38.5</v>
      </c>
      <c r="U250" s="15">
        <v>59.55</v>
      </c>
      <c r="V250" s="15">
        <v>0</v>
      </c>
      <c r="W250" s="27">
        <f>EV_Data[[#This Row],[ev_sales]]/EV_Data[[#This Row],[total_vehicle_sales]]</f>
        <v>8.6999347843146806E-4</v>
      </c>
      <c r="X250" s="27">
        <f>EV_Data[[#This Row],[petrol_car_sales]]/EV_Data[[#This Row],[total_vehicle_sales]]</f>
        <v>0.91919962146295753</v>
      </c>
      <c r="Y250" s="27">
        <f>EV_Data[[#This Row],[diesel_car_sales]]/EV_Data[[#This Row],[total_vehicle_sales]]</f>
        <v>7.9930385058610998E-2</v>
      </c>
      <c r="Z250" s="27">
        <f>EV_Data[[#This Row],[petrol_car Market Share]]+EV_Data[[#This Row],[desil_car Market Share]]</f>
        <v>0.99913000652156847</v>
      </c>
      <c r="AB250" s="15"/>
    </row>
    <row r="251" spans="1:28">
      <c r="A251" s="15" t="s">
        <v>36</v>
      </c>
      <c r="B251" s="15" t="s">
        <v>37</v>
      </c>
      <c r="C251" s="15">
        <v>2013</v>
      </c>
      <c r="D251" s="15" t="s">
        <v>24</v>
      </c>
      <c r="E251" s="15" t="s">
        <v>25</v>
      </c>
      <c r="F251" s="15">
        <v>2382</v>
      </c>
      <c r="G251" s="15">
        <v>1942876</v>
      </c>
      <c r="H251" s="15">
        <v>1295251</v>
      </c>
      <c r="I251" s="15">
        <v>3240509</v>
      </c>
      <c r="J251" s="15">
        <v>7.0000000000000007E-2</v>
      </c>
      <c r="K251" s="15">
        <v>5042</v>
      </c>
      <c r="L251" s="15">
        <v>19.8</v>
      </c>
      <c r="M251" s="15">
        <v>136</v>
      </c>
      <c r="N251" s="15">
        <v>0.98</v>
      </c>
      <c r="O251" s="15">
        <v>7.9000000000000001E-2</v>
      </c>
      <c r="P251" s="15">
        <v>6711</v>
      </c>
      <c r="Q251" s="15">
        <v>53.1</v>
      </c>
      <c r="R251" s="15">
        <v>702.5</v>
      </c>
      <c r="S251" s="15">
        <v>8275</v>
      </c>
      <c r="T251" s="15">
        <v>42.1</v>
      </c>
      <c r="U251" s="15">
        <v>268.73</v>
      </c>
      <c r="V251" s="15">
        <v>0</v>
      </c>
      <c r="W251" s="27">
        <f>EV_Data[[#This Row],[ev_sales]]/EV_Data[[#This Row],[total_vehicle_sales]]</f>
        <v>7.3506970664176526E-4</v>
      </c>
      <c r="X251" s="27">
        <f>EV_Data[[#This Row],[petrol_car_sales]]/EV_Data[[#This Row],[total_vehicle_sales]]</f>
        <v>0.59955889645731586</v>
      </c>
      <c r="Y251" s="27">
        <f>EV_Data[[#This Row],[diesel_car_sales]]/EV_Data[[#This Row],[total_vehicle_sales]]</f>
        <v>0.39970603383604242</v>
      </c>
      <c r="Z251" s="27">
        <f>EV_Data[[#This Row],[petrol_car Market Share]]+EV_Data[[#This Row],[desil_car Market Share]]</f>
        <v>0.99926493029335828</v>
      </c>
      <c r="AB251" s="15"/>
    </row>
    <row r="252" spans="1:28">
      <c r="A252" s="15" t="s">
        <v>36</v>
      </c>
      <c r="B252" s="15" t="s">
        <v>37</v>
      </c>
      <c r="C252" s="15">
        <v>2013</v>
      </c>
      <c r="D252" s="15" t="s">
        <v>26</v>
      </c>
      <c r="E252" s="15" t="s">
        <v>25</v>
      </c>
      <c r="F252" s="15">
        <v>27076</v>
      </c>
      <c r="G252" s="15">
        <v>11322208</v>
      </c>
      <c r="H252" s="15">
        <v>1543938</v>
      </c>
      <c r="I252" s="15">
        <v>12893222</v>
      </c>
      <c r="J252" s="15">
        <v>0.21</v>
      </c>
      <c r="K252" s="15">
        <v>5042</v>
      </c>
      <c r="L252" s="15">
        <v>19.8</v>
      </c>
      <c r="M252" s="15">
        <v>136</v>
      </c>
      <c r="N252" s="15">
        <v>0.98</v>
      </c>
      <c r="O252" s="15">
        <v>7.9000000000000001E-2</v>
      </c>
      <c r="P252" s="15">
        <v>6711</v>
      </c>
      <c r="Q252" s="15">
        <v>53.1</v>
      </c>
      <c r="R252" s="15">
        <v>702.5</v>
      </c>
      <c r="S252" s="15">
        <v>8275</v>
      </c>
      <c r="T252" s="15">
        <v>42.1</v>
      </c>
      <c r="U252" s="15">
        <v>261.11</v>
      </c>
      <c r="V252" s="15">
        <v>0</v>
      </c>
      <c r="W252" s="27">
        <f>EV_Data[[#This Row],[ev_sales]]/EV_Data[[#This Row],[total_vehicle_sales]]</f>
        <v>2.1000181335588575E-3</v>
      </c>
      <c r="X252" s="27">
        <f>EV_Data[[#This Row],[petrol_car_sales]]/EV_Data[[#This Row],[total_vehicle_sales]]</f>
        <v>0.87815194681360487</v>
      </c>
      <c r="Y252" s="27">
        <f>EV_Data[[#This Row],[diesel_car_sales]]/EV_Data[[#This Row],[total_vehicle_sales]]</f>
        <v>0.11974803505283629</v>
      </c>
      <c r="Z252" s="27">
        <f>EV_Data[[#This Row],[petrol_car Market Share]]+EV_Data[[#This Row],[desil_car Market Share]]</f>
        <v>0.99789998186644113</v>
      </c>
      <c r="AB252" s="15"/>
    </row>
    <row r="253" spans="1:28">
      <c r="A253" s="15" t="s">
        <v>36</v>
      </c>
      <c r="B253" s="15" t="s">
        <v>37</v>
      </c>
      <c r="C253" s="15">
        <v>2013</v>
      </c>
      <c r="D253" s="15" t="s">
        <v>27</v>
      </c>
      <c r="E253" s="15" t="s">
        <v>25</v>
      </c>
      <c r="F253" s="15">
        <v>16630</v>
      </c>
      <c r="G253" s="15">
        <v>5009322</v>
      </c>
      <c r="H253" s="15">
        <v>435593</v>
      </c>
      <c r="I253" s="15">
        <v>5461545</v>
      </c>
      <c r="J253" s="15">
        <v>0.3</v>
      </c>
      <c r="K253" s="15">
        <v>5042</v>
      </c>
      <c r="L253" s="15">
        <v>19.8</v>
      </c>
      <c r="M253" s="15">
        <v>136</v>
      </c>
      <c r="N253" s="15">
        <v>0.98</v>
      </c>
      <c r="O253" s="15">
        <v>7.9000000000000001E-2</v>
      </c>
      <c r="P253" s="15">
        <v>6711</v>
      </c>
      <c r="Q253" s="15">
        <v>53.1</v>
      </c>
      <c r="R253" s="15">
        <v>702.5</v>
      </c>
      <c r="S253" s="15">
        <v>8275</v>
      </c>
      <c r="T253" s="15">
        <v>42.1</v>
      </c>
      <c r="U253" s="15">
        <v>269.47000000000003</v>
      </c>
      <c r="V253" s="15">
        <v>0</v>
      </c>
      <c r="W253" s="27">
        <f>EV_Data[[#This Row],[ev_sales]]/EV_Data[[#This Row],[total_vehicle_sales]]</f>
        <v>3.0449259321309262E-3</v>
      </c>
      <c r="X253" s="27">
        <f>EV_Data[[#This Row],[petrol_car_sales]]/EV_Data[[#This Row],[total_vehicle_sales]]</f>
        <v>0.91719870476211407</v>
      </c>
      <c r="Y253" s="27">
        <f>EV_Data[[#This Row],[diesel_car_sales]]/EV_Data[[#This Row],[total_vehicle_sales]]</f>
        <v>7.9756369305755054E-2</v>
      </c>
      <c r="Z253" s="27">
        <f>EV_Data[[#This Row],[petrol_car Market Share]]+EV_Data[[#This Row],[desil_car Market Share]]</f>
        <v>0.9969550740678691</v>
      </c>
      <c r="AB253" s="15"/>
    </row>
    <row r="254" spans="1:28">
      <c r="A254" s="15" t="s">
        <v>36</v>
      </c>
      <c r="B254" s="15" t="s">
        <v>37</v>
      </c>
      <c r="C254" s="15">
        <v>2014</v>
      </c>
      <c r="D254" s="15" t="s">
        <v>24</v>
      </c>
      <c r="E254" s="15" t="s">
        <v>25</v>
      </c>
      <c r="F254" s="15">
        <v>3805</v>
      </c>
      <c r="G254" s="15">
        <v>2035951</v>
      </c>
      <c r="H254" s="15">
        <v>1357300</v>
      </c>
      <c r="I254" s="15">
        <v>3397056</v>
      </c>
      <c r="J254" s="15">
        <v>0.11</v>
      </c>
      <c r="K254" s="15">
        <v>28663</v>
      </c>
      <c r="L254" s="15">
        <v>26.4</v>
      </c>
      <c r="M254" s="15">
        <v>150</v>
      </c>
      <c r="N254" s="15">
        <v>0.99299999999999999</v>
      </c>
      <c r="O254" s="15">
        <v>7.8E-2</v>
      </c>
      <c r="P254" s="15">
        <v>7337</v>
      </c>
      <c r="Q254" s="15">
        <v>54.2</v>
      </c>
      <c r="R254" s="15">
        <v>742.7</v>
      </c>
      <c r="S254" s="15">
        <v>8487</v>
      </c>
      <c r="T254" s="15">
        <v>45.3</v>
      </c>
      <c r="U254" s="15">
        <v>59.74</v>
      </c>
      <c r="V254" s="15">
        <v>0</v>
      </c>
      <c r="W254" s="27">
        <f>EV_Data[[#This Row],[ev_sales]]/EV_Data[[#This Row],[total_vehicle_sales]]</f>
        <v>1.1200875110684075E-3</v>
      </c>
      <c r="X254" s="27">
        <f>EV_Data[[#This Row],[petrol_car_sales]]/EV_Data[[#This Row],[total_vehicle_sales]]</f>
        <v>0.59932806524237459</v>
      </c>
      <c r="Y254" s="27">
        <f>EV_Data[[#This Row],[diesel_car_sales]]/EV_Data[[#This Row],[total_vehicle_sales]]</f>
        <v>0.39955184724655701</v>
      </c>
      <c r="Z254" s="27">
        <f>EV_Data[[#This Row],[petrol_car Market Share]]+EV_Data[[#This Row],[desil_car Market Share]]</f>
        <v>0.9988799124889316</v>
      </c>
      <c r="AB254" s="15"/>
    </row>
    <row r="255" spans="1:28">
      <c r="A255" s="15" t="s">
        <v>36</v>
      </c>
      <c r="B255" s="15" t="s">
        <v>37</v>
      </c>
      <c r="C255" s="15">
        <v>2014</v>
      </c>
      <c r="D255" s="15" t="s">
        <v>26</v>
      </c>
      <c r="E255" s="15" t="s">
        <v>25</v>
      </c>
      <c r="F255" s="15">
        <v>43588</v>
      </c>
      <c r="G255" s="15">
        <v>11948424</v>
      </c>
      <c r="H255" s="15">
        <v>1629330</v>
      </c>
      <c r="I255" s="15">
        <v>13621342</v>
      </c>
      <c r="J255" s="15">
        <v>0.32</v>
      </c>
      <c r="K255" s="15">
        <v>28663</v>
      </c>
      <c r="L255" s="15">
        <v>26.4</v>
      </c>
      <c r="M255" s="15">
        <v>150</v>
      </c>
      <c r="N255" s="15">
        <v>0.99299999999999999</v>
      </c>
      <c r="O255" s="15">
        <v>7.8E-2</v>
      </c>
      <c r="P255" s="15">
        <v>7337</v>
      </c>
      <c r="Q255" s="15">
        <v>54.2</v>
      </c>
      <c r="R255" s="15">
        <v>742.7</v>
      </c>
      <c r="S255" s="15">
        <v>8487</v>
      </c>
      <c r="T255" s="15">
        <v>45.3</v>
      </c>
      <c r="U255" s="15">
        <v>60.98</v>
      </c>
      <c r="V255" s="15">
        <v>0</v>
      </c>
      <c r="W255" s="27">
        <f>EV_Data[[#This Row],[ev_sales]]/EV_Data[[#This Row],[total_vehicle_sales]]</f>
        <v>3.1999783868579177E-3</v>
      </c>
      <c r="X255" s="27">
        <f>EV_Data[[#This Row],[petrol_car_sales]]/EV_Data[[#This Row],[total_vehicle_sales]]</f>
        <v>0.87718405425838364</v>
      </c>
      <c r="Y255" s="27">
        <f>EV_Data[[#This Row],[diesel_car_sales]]/EV_Data[[#This Row],[total_vehicle_sales]]</f>
        <v>0.11961596735475843</v>
      </c>
      <c r="Z255" s="27">
        <f>EV_Data[[#This Row],[petrol_car Market Share]]+EV_Data[[#This Row],[desil_car Market Share]]</f>
        <v>0.99680002161314207</v>
      </c>
      <c r="AB255" s="15"/>
    </row>
    <row r="256" spans="1:28">
      <c r="A256" s="15" t="s">
        <v>36</v>
      </c>
      <c r="B256" s="15" t="s">
        <v>37</v>
      </c>
      <c r="C256" s="15">
        <v>2014</v>
      </c>
      <c r="D256" s="15" t="s">
        <v>27</v>
      </c>
      <c r="E256" s="15" t="s">
        <v>25</v>
      </c>
      <c r="F256" s="15">
        <v>26529</v>
      </c>
      <c r="G256" s="15">
        <v>5235574</v>
      </c>
      <c r="H256" s="15">
        <v>455267</v>
      </c>
      <c r="I256" s="15">
        <v>5717370</v>
      </c>
      <c r="J256" s="15">
        <v>0.46</v>
      </c>
      <c r="K256" s="15">
        <v>28663</v>
      </c>
      <c r="L256" s="15">
        <v>26.4</v>
      </c>
      <c r="M256" s="15">
        <v>150</v>
      </c>
      <c r="N256" s="15">
        <v>0.99299999999999999</v>
      </c>
      <c r="O256" s="15">
        <v>7.8E-2</v>
      </c>
      <c r="P256" s="15">
        <v>7337</v>
      </c>
      <c r="Q256" s="15">
        <v>54.2</v>
      </c>
      <c r="R256" s="15">
        <v>742.7</v>
      </c>
      <c r="S256" s="15">
        <v>8487</v>
      </c>
      <c r="T256" s="15">
        <v>45.3</v>
      </c>
      <c r="U256" s="15">
        <v>59.52</v>
      </c>
      <c r="V256" s="15">
        <v>0</v>
      </c>
      <c r="W256" s="27">
        <f>EV_Data[[#This Row],[ev_sales]]/EV_Data[[#This Row],[total_vehicle_sales]]</f>
        <v>4.640070521935785E-3</v>
      </c>
      <c r="X256" s="27">
        <f>EV_Data[[#This Row],[petrol_car_sales]]/EV_Data[[#This Row],[total_vehicle_sales]]</f>
        <v>0.91573118409338561</v>
      </c>
      <c r="Y256" s="27">
        <f>EV_Data[[#This Row],[diesel_car_sales]]/EV_Data[[#This Row],[total_vehicle_sales]]</f>
        <v>7.9628745384678623E-2</v>
      </c>
      <c r="Z256" s="27">
        <f>EV_Data[[#This Row],[petrol_car Market Share]]+EV_Data[[#This Row],[desil_car Market Share]]</f>
        <v>0.99535992947806418</v>
      </c>
      <c r="AB256" s="15"/>
    </row>
    <row r="257" spans="1:28">
      <c r="A257" s="15" t="s">
        <v>36</v>
      </c>
      <c r="B257" s="15" t="s">
        <v>37</v>
      </c>
      <c r="C257" s="15">
        <v>2015</v>
      </c>
      <c r="D257" s="15" t="s">
        <v>24</v>
      </c>
      <c r="E257" s="15" t="s">
        <v>25</v>
      </c>
      <c r="F257" s="15">
        <v>10423</v>
      </c>
      <c r="G257" s="15">
        <v>2227294</v>
      </c>
      <c r="H257" s="15">
        <v>1484862</v>
      </c>
      <c r="I257" s="15">
        <v>3722579</v>
      </c>
      <c r="J257" s="15">
        <v>0.28000000000000003</v>
      </c>
      <c r="K257" s="15">
        <v>50663</v>
      </c>
      <c r="L257" s="15">
        <v>31.5</v>
      </c>
      <c r="M257" s="15">
        <v>165</v>
      </c>
      <c r="N257" s="15">
        <v>1.0069999999999999</v>
      </c>
      <c r="O257" s="15">
        <v>7.9000000000000001E-2</v>
      </c>
      <c r="P257" s="15">
        <v>7980</v>
      </c>
      <c r="Q257" s="15">
        <v>55.4</v>
      </c>
      <c r="R257" s="15">
        <v>792.1</v>
      </c>
      <c r="S257" s="15">
        <v>8615</v>
      </c>
      <c r="T257" s="15">
        <v>49.3</v>
      </c>
      <c r="U257" s="15">
        <v>173.93</v>
      </c>
      <c r="V257" s="15">
        <v>0</v>
      </c>
      <c r="W257" s="27">
        <f>EV_Data[[#This Row],[ev_sales]]/EV_Data[[#This Row],[total_vehicle_sales]]</f>
        <v>2.7999405788298919E-3</v>
      </c>
      <c r="X257" s="27">
        <f>EV_Data[[#This Row],[petrol_car_sales]]/EV_Data[[#This Row],[total_vehicle_sales]]</f>
        <v>0.59832014310508919</v>
      </c>
      <c r="Y257" s="27">
        <f>EV_Data[[#This Row],[diesel_car_sales]]/EV_Data[[#This Row],[total_vehicle_sales]]</f>
        <v>0.39887991631608088</v>
      </c>
      <c r="Z257" s="27">
        <f>EV_Data[[#This Row],[petrol_car Market Share]]+EV_Data[[#This Row],[desil_car Market Share]]</f>
        <v>0.99720005942117007</v>
      </c>
      <c r="AB257" s="15"/>
    </row>
    <row r="258" spans="1:28">
      <c r="A258" s="15" t="s">
        <v>36</v>
      </c>
      <c r="B258" s="15" t="s">
        <v>37</v>
      </c>
      <c r="C258" s="15">
        <v>2015</v>
      </c>
      <c r="D258" s="15" t="s">
        <v>26</v>
      </c>
      <c r="E258" s="15" t="s">
        <v>25</v>
      </c>
      <c r="F258" s="15">
        <v>120021</v>
      </c>
      <c r="G258" s="15">
        <v>13096719</v>
      </c>
      <c r="H258" s="15">
        <v>1785916</v>
      </c>
      <c r="I258" s="15">
        <v>15002656</v>
      </c>
      <c r="J258" s="15">
        <v>0.8</v>
      </c>
      <c r="K258" s="15">
        <v>50663</v>
      </c>
      <c r="L258" s="15">
        <v>31.5</v>
      </c>
      <c r="M258" s="15">
        <v>165</v>
      </c>
      <c r="N258" s="15">
        <v>1.0069999999999999</v>
      </c>
      <c r="O258" s="15">
        <v>7.9000000000000001E-2</v>
      </c>
      <c r="P258" s="15">
        <v>7980</v>
      </c>
      <c r="Q258" s="15">
        <v>55.4</v>
      </c>
      <c r="R258" s="15">
        <v>792.1</v>
      </c>
      <c r="S258" s="15">
        <v>8615</v>
      </c>
      <c r="T258" s="15">
        <v>49.3</v>
      </c>
      <c r="U258" s="15">
        <v>175.35</v>
      </c>
      <c r="V258" s="15">
        <v>0</v>
      </c>
      <c r="W258" s="27">
        <f>EV_Data[[#This Row],[ev_sales]]/EV_Data[[#This Row],[total_vehicle_sales]]</f>
        <v>7.9999834695936509E-3</v>
      </c>
      <c r="X258" s="27">
        <f>EV_Data[[#This Row],[petrol_car_sales]]/EV_Data[[#This Row],[total_vehicle_sales]]</f>
        <v>0.87296002787773042</v>
      </c>
      <c r="Y258" s="27">
        <f>EV_Data[[#This Row],[diesel_car_sales]]/EV_Data[[#This Row],[total_vehicle_sales]]</f>
        <v>0.1190399886526759</v>
      </c>
      <c r="Z258" s="27">
        <f>EV_Data[[#This Row],[petrol_car Market Share]]+EV_Data[[#This Row],[desil_car Market Share]]</f>
        <v>0.99200001653040637</v>
      </c>
      <c r="AB258" s="15"/>
    </row>
    <row r="259" spans="1:28">
      <c r="A259" s="15" t="s">
        <v>36</v>
      </c>
      <c r="B259" s="15" t="s">
        <v>37</v>
      </c>
      <c r="C259" s="15">
        <v>2015</v>
      </c>
      <c r="D259" s="15" t="s">
        <v>27</v>
      </c>
      <c r="E259" s="15" t="s">
        <v>25</v>
      </c>
      <c r="F259" s="15">
        <v>72514</v>
      </c>
      <c r="G259" s="15">
        <v>5684378</v>
      </c>
      <c r="H259" s="15">
        <v>494294</v>
      </c>
      <c r="I259" s="15">
        <v>6251186</v>
      </c>
      <c r="J259" s="15">
        <v>1.1599999999999999</v>
      </c>
      <c r="K259" s="15">
        <v>50663</v>
      </c>
      <c r="L259" s="15">
        <v>31.5</v>
      </c>
      <c r="M259" s="15">
        <v>165</v>
      </c>
      <c r="N259" s="15">
        <v>1.0069999999999999</v>
      </c>
      <c r="O259" s="15">
        <v>7.9000000000000001E-2</v>
      </c>
      <c r="P259" s="15">
        <v>7980</v>
      </c>
      <c r="Q259" s="15">
        <v>55.4</v>
      </c>
      <c r="R259" s="15">
        <v>792.1</v>
      </c>
      <c r="S259" s="15">
        <v>8615</v>
      </c>
      <c r="T259" s="15">
        <v>49.3</v>
      </c>
      <c r="U259" s="15">
        <v>173.34</v>
      </c>
      <c r="V259" s="15">
        <v>0</v>
      </c>
      <c r="W259" s="27">
        <f>EV_Data[[#This Row],[ev_sales]]/EV_Data[[#This Row],[total_vehicle_sales]]</f>
        <v>1.1600038776641744E-2</v>
      </c>
      <c r="X259" s="27">
        <f>EV_Data[[#This Row],[petrol_car_sales]]/EV_Data[[#This Row],[total_vehicle_sales]]</f>
        <v>0.90932792593277501</v>
      </c>
      <c r="Y259" s="27">
        <f>EV_Data[[#This Row],[diesel_car_sales]]/EV_Data[[#This Row],[total_vehicle_sales]]</f>
        <v>7.9072035290583265E-2</v>
      </c>
      <c r="Z259" s="27">
        <f>EV_Data[[#This Row],[petrol_car Market Share]]+EV_Data[[#This Row],[desil_car Market Share]]</f>
        <v>0.98839996122335827</v>
      </c>
      <c r="AB259" s="15"/>
    </row>
    <row r="260" spans="1:28">
      <c r="A260" s="15" t="s">
        <v>36</v>
      </c>
      <c r="B260" s="15" t="s">
        <v>37</v>
      </c>
      <c r="C260" s="15">
        <v>2016</v>
      </c>
      <c r="D260" s="15" t="s">
        <v>24</v>
      </c>
      <c r="E260" s="15" t="s">
        <v>25</v>
      </c>
      <c r="F260" s="15">
        <v>17974</v>
      </c>
      <c r="G260" s="15">
        <v>2359381</v>
      </c>
      <c r="H260" s="15">
        <v>1572920</v>
      </c>
      <c r="I260" s="15">
        <v>3950275</v>
      </c>
      <c r="J260" s="15">
        <v>0.46</v>
      </c>
      <c r="K260" s="15">
        <v>128594</v>
      </c>
      <c r="L260" s="15">
        <v>32.6</v>
      </c>
      <c r="M260" s="15">
        <v>188</v>
      </c>
      <c r="N260" s="15">
        <v>1.0169999999999999</v>
      </c>
      <c r="O260" s="15">
        <v>8.1000000000000003E-2</v>
      </c>
      <c r="P260" s="15">
        <v>8752</v>
      </c>
      <c r="Q260" s="15">
        <v>56.3</v>
      </c>
      <c r="R260" s="15">
        <v>839.1</v>
      </c>
      <c r="S260" s="15">
        <v>8174</v>
      </c>
      <c r="T260" s="15">
        <v>54</v>
      </c>
      <c r="U260" s="15">
        <v>72.45</v>
      </c>
      <c r="V260" s="15">
        <v>0</v>
      </c>
      <c r="W260" s="27">
        <f>EV_Data[[#This Row],[ev_sales]]/EV_Data[[#This Row],[total_vehicle_sales]]</f>
        <v>4.5500629702995357E-3</v>
      </c>
      <c r="X260" s="27">
        <f>EV_Data[[#This Row],[petrol_car_sales]]/EV_Data[[#This Row],[total_vehicle_sales]]</f>
        <v>0.59727006347659339</v>
      </c>
      <c r="Y260" s="27">
        <f>EV_Data[[#This Row],[diesel_car_sales]]/EV_Data[[#This Row],[total_vehicle_sales]]</f>
        <v>0.39817987355310708</v>
      </c>
      <c r="Z260" s="27">
        <f>EV_Data[[#This Row],[petrol_car Market Share]]+EV_Data[[#This Row],[desil_car Market Share]]</f>
        <v>0.99544993702970053</v>
      </c>
      <c r="AB260" s="15"/>
    </row>
    <row r="261" spans="1:28">
      <c r="A261" s="15" t="s">
        <v>36</v>
      </c>
      <c r="B261" s="15" t="s">
        <v>37</v>
      </c>
      <c r="C261" s="15">
        <v>2016</v>
      </c>
      <c r="D261" s="15" t="s">
        <v>26</v>
      </c>
      <c r="E261" s="15" t="s">
        <v>25</v>
      </c>
      <c r="F261" s="15">
        <v>208830</v>
      </c>
      <c r="G261" s="15">
        <v>13952426</v>
      </c>
      <c r="H261" s="15">
        <v>1902604</v>
      </c>
      <c r="I261" s="15">
        <v>16063860</v>
      </c>
      <c r="J261" s="15">
        <v>1.3</v>
      </c>
      <c r="K261" s="15">
        <v>128594</v>
      </c>
      <c r="L261" s="15">
        <v>32.6</v>
      </c>
      <c r="M261" s="15">
        <v>188</v>
      </c>
      <c r="N261" s="15">
        <v>1.0169999999999999</v>
      </c>
      <c r="O261" s="15">
        <v>8.1000000000000003E-2</v>
      </c>
      <c r="P261" s="15">
        <v>8752</v>
      </c>
      <c r="Q261" s="15">
        <v>56.3</v>
      </c>
      <c r="R261" s="15">
        <v>839.1</v>
      </c>
      <c r="S261" s="15">
        <v>8174</v>
      </c>
      <c r="T261" s="15">
        <v>54</v>
      </c>
      <c r="U261" s="15">
        <v>73.989999999999995</v>
      </c>
      <c r="V261" s="15">
        <v>0</v>
      </c>
      <c r="W261" s="27">
        <f>EV_Data[[#This Row],[ev_sales]]/EV_Data[[#This Row],[total_vehicle_sales]]</f>
        <v>1.2999988794723062E-2</v>
      </c>
      <c r="X261" s="27">
        <f>EV_Data[[#This Row],[petrol_car_sales]]/EV_Data[[#This Row],[total_vehicle_sales]]</f>
        <v>0.86855998496002829</v>
      </c>
      <c r="Y261" s="27">
        <f>EV_Data[[#This Row],[diesel_car_sales]]/EV_Data[[#This Row],[total_vehicle_sales]]</f>
        <v>0.11844002624524864</v>
      </c>
      <c r="Z261" s="27">
        <f>EV_Data[[#This Row],[petrol_car Market Share]]+EV_Data[[#This Row],[desil_car Market Share]]</f>
        <v>0.98700001120527692</v>
      </c>
      <c r="AB261" s="15"/>
    </row>
    <row r="262" spans="1:28">
      <c r="A262" s="15" t="s">
        <v>36</v>
      </c>
      <c r="B262" s="15" t="s">
        <v>37</v>
      </c>
      <c r="C262" s="15">
        <v>2016</v>
      </c>
      <c r="D262" s="15" t="s">
        <v>27</v>
      </c>
      <c r="E262" s="15" t="s">
        <v>25</v>
      </c>
      <c r="F262" s="15">
        <v>124053</v>
      </c>
      <c r="G262" s="15">
        <v>5940464</v>
      </c>
      <c r="H262" s="15">
        <v>516562</v>
      </c>
      <c r="I262" s="15">
        <v>6581079</v>
      </c>
      <c r="J262" s="15">
        <v>1.88</v>
      </c>
      <c r="K262" s="15">
        <v>128594</v>
      </c>
      <c r="L262" s="15">
        <v>32.6</v>
      </c>
      <c r="M262" s="15">
        <v>188</v>
      </c>
      <c r="N262" s="15">
        <v>1.0169999999999999</v>
      </c>
      <c r="O262" s="15">
        <v>8.1000000000000003E-2</v>
      </c>
      <c r="P262" s="15">
        <v>8752</v>
      </c>
      <c r="Q262" s="15">
        <v>56.3</v>
      </c>
      <c r="R262" s="15">
        <v>839.1</v>
      </c>
      <c r="S262" s="15">
        <v>8174</v>
      </c>
      <c r="T262" s="15">
        <v>54</v>
      </c>
      <c r="U262" s="15">
        <v>71.069999999999993</v>
      </c>
      <c r="V262" s="15">
        <v>0</v>
      </c>
      <c r="W262" s="27">
        <f>EV_Data[[#This Row],[ev_sales]]/EV_Data[[#This Row],[total_vehicle_sales]]</f>
        <v>1.8849948465897461E-2</v>
      </c>
      <c r="X262" s="27">
        <f>EV_Data[[#This Row],[petrol_car_sales]]/EV_Data[[#This Row],[total_vehicle_sales]]</f>
        <v>0.90265805956743572</v>
      </c>
      <c r="Y262" s="27">
        <f>EV_Data[[#This Row],[diesel_car_sales]]/EV_Data[[#This Row],[total_vehicle_sales]]</f>
        <v>7.8491991966666869E-2</v>
      </c>
      <c r="Z262" s="27">
        <f>EV_Data[[#This Row],[petrol_car Market Share]]+EV_Data[[#This Row],[desil_car Market Share]]</f>
        <v>0.98115005153410262</v>
      </c>
      <c r="AB262" s="15"/>
    </row>
    <row r="263" spans="1:28">
      <c r="A263" s="15" t="s">
        <v>36</v>
      </c>
      <c r="B263" s="15" t="s">
        <v>37</v>
      </c>
      <c r="C263" s="15">
        <v>2017</v>
      </c>
      <c r="D263" s="15" t="s">
        <v>24</v>
      </c>
      <c r="E263" s="15" t="s">
        <v>25</v>
      </c>
      <c r="F263" s="15">
        <v>37832</v>
      </c>
      <c r="G263" s="15">
        <v>2603018</v>
      </c>
      <c r="H263" s="15">
        <v>1735346</v>
      </c>
      <c r="I263" s="15">
        <v>4376196</v>
      </c>
      <c r="J263" s="15">
        <v>0.86</v>
      </c>
      <c r="K263" s="15">
        <v>212120</v>
      </c>
      <c r="L263" s="15">
        <v>34.6</v>
      </c>
      <c r="M263" s="15">
        <v>206</v>
      </c>
      <c r="N263" s="15">
        <v>1.0329999999999999</v>
      </c>
      <c r="O263" s="15">
        <v>8.1000000000000003E-2</v>
      </c>
      <c r="P263" s="15">
        <v>9091</v>
      </c>
      <c r="Q263" s="15">
        <v>57.8</v>
      </c>
      <c r="R263" s="15">
        <v>881.4</v>
      </c>
      <c r="S263" s="15">
        <v>7859</v>
      </c>
      <c r="T263" s="15">
        <v>58.2</v>
      </c>
      <c r="U263" s="15">
        <v>110.48</v>
      </c>
      <c r="V263" s="15">
        <v>0</v>
      </c>
      <c r="W263" s="27">
        <f>EV_Data[[#This Row],[ev_sales]]/EV_Data[[#This Row],[total_vehicle_sales]]</f>
        <v>8.6449510031086363E-3</v>
      </c>
      <c r="X263" s="27">
        <f>EV_Data[[#This Row],[petrol_car_sales]]/EV_Data[[#This Row],[total_vehicle_sales]]</f>
        <v>0.59481293799455048</v>
      </c>
      <c r="Y263" s="27">
        <f>EV_Data[[#This Row],[diesel_car_sales]]/EV_Data[[#This Row],[total_vehicle_sales]]</f>
        <v>0.39654211100234082</v>
      </c>
      <c r="Z263" s="27">
        <f>EV_Data[[#This Row],[petrol_car Market Share]]+EV_Data[[#This Row],[desil_car Market Share]]</f>
        <v>0.99135504899689131</v>
      </c>
      <c r="AB263" s="15"/>
    </row>
    <row r="264" spans="1:28">
      <c r="A264" s="15" t="s">
        <v>36</v>
      </c>
      <c r="B264" s="15" t="s">
        <v>37</v>
      </c>
      <c r="C264" s="15">
        <v>2017</v>
      </c>
      <c r="D264" s="15" t="s">
        <v>26</v>
      </c>
      <c r="E264" s="15" t="s">
        <v>25</v>
      </c>
      <c r="F264" s="15">
        <v>425173</v>
      </c>
      <c r="G264" s="15">
        <v>14773694</v>
      </c>
      <c r="H264" s="15">
        <v>2014595</v>
      </c>
      <c r="I264" s="15">
        <v>17213462</v>
      </c>
      <c r="J264" s="15">
        <v>2.4700000000000002</v>
      </c>
      <c r="K264" s="15">
        <v>212120</v>
      </c>
      <c r="L264" s="15">
        <v>34.6</v>
      </c>
      <c r="M264" s="15">
        <v>206</v>
      </c>
      <c r="N264" s="15">
        <v>1.0329999999999999</v>
      </c>
      <c r="O264" s="15">
        <v>8.1000000000000003E-2</v>
      </c>
      <c r="P264" s="15">
        <v>9091</v>
      </c>
      <c r="Q264" s="15">
        <v>57.8</v>
      </c>
      <c r="R264" s="15">
        <v>881.4</v>
      </c>
      <c r="S264" s="15">
        <v>7859</v>
      </c>
      <c r="T264" s="15">
        <v>58.2</v>
      </c>
      <c r="U264" s="15">
        <v>103.6</v>
      </c>
      <c r="V264" s="15">
        <v>0</v>
      </c>
      <c r="W264" s="27">
        <f>EV_Data[[#This Row],[ev_sales]]/EV_Data[[#This Row],[total_vehicle_sales]]</f>
        <v>2.4700028384760719E-2</v>
      </c>
      <c r="X264" s="27">
        <f>EV_Data[[#This Row],[petrol_car_sales]]/EV_Data[[#This Row],[total_vehicle_sales]]</f>
        <v>0.85826395643130937</v>
      </c>
      <c r="Y264" s="27">
        <f>EV_Data[[#This Row],[diesel_car_sales]]/EV_Data[[#This Row],[total_vehicle_sales]]</f>
        <v>0.11703601518392988</v>
      </c>
      <c r="Z264" s="27">
        <f>EV_Data[[#This Row],[petrol_car Market Share]]+EV_Data[[#This Row],[desil_car Market Share]]</f>
        <v>0.97529997161523929</v>
      </c>
      <c r="AB264" s="15"/>
    </row>
    <row r="265" spans="1:28">
      <c r="A265" s="15" t="s">
        <v>36</v>
      </c>
      <c r="B265" s="15" t="s">
        <v>37</v>
      </c>
      <c r="C265" s="15">
        <v>2017</v>
      </c>
      <c r="D265" s="15" t="s">
        <v>27</v>
      </c>
      <c r="E265" s="15" t="s">
        <v>25</v>
      </c>
      <c r="F265" s="15">
        <v>258225</v>
      </c>
      <c r="G265" s="15">
        <v>6395600</v>
      </c>
      <c r="H265" s="15">
        <v>556139</v>
      </c>
      <c r="I265" s="15">
        <v>7209964</v>
      </c>
      <c r="J265" s="15">
        <v>3.58</v>
      </c>
      <c r="K265" s="15">
        <v>212120</v>
      </c>
      <c r="L265" s="15">
        <v>34.6</v>
      </c>
      <c r="M265" s="15">
        <v>206</v>
      </c>
      <c r="N265" s="15">
        <v>1.0329999999999999</v>
      </c>
      <c r="O265" s="15">
        <v>8.1000000000000003E-2</v>
      </c>
      <c r="P265" s="15">
        <v>9091</v>
      </c>
      <c r="Q265" s="15">
        <v>57.8</v>
      </c>
      <c r="R265" s="15">
        <v>881.4</v>
      </c>
      <c r="S265" s="15">
        <v>7859</v>
      </c>
      <c r="T265" s="15">
        <v>58.2</v>
      </c>
      <c r="U265" s="15">
        <v>108.16</v>
      </c>
      <c r="V265" s="15">
        <v>0</v>
      </c>
      <c r="W265" s="27">
        <f>EV_Data[[#This Row],[ev_sales]]/EV_Data[[#This Row],[total_vehicle_sales]]</f>
        <v>3.5815019326032697E-2</v>
      </c>
      <c r="X265" s="27">
        <f>EV_Data[[#This Row],[petrol_car_sales]]/EV_Data[[#This Row],[total_vehicle_sales]]</f>
        <v>0.88705019886368364</v>
      </c>
      <c r="Y265" s="27">
        <f>EV_Data[[#This Row],[diesel_car_sales]]/EV_Data[[#This Row],[total_vehicle_sales]]</f>
        <v>7.7134781810283659E-2</v>
      </c>
      <c r="Z265" s="27">
        <f>EV_Data[[#This Row],[petrol_car Market Share]]+EV_Data[[#This Row],[desil_car Market Share]]</f>
        <v>0.9641849806739673</v>
      </c>
      <c r="AB265" s="15"/>
    </row>
    <row r="266" spans="1:28">
      <c r="A266" s="15" t="s">
        <v>36</v>
      </c>
      <c r="B266" s="15" t="s">
        <v>37</v>
      </c>
      <c r="C266" s="15">
        <v>2018</v>
      </c>
      <c r="D266" s="15" t="s">
        <v>24</v>
      </c>
      <c r="E266" s="15" t="s">
        <v>25</v>
      </c>
      <c r="F266" s="15">
        <v>57050</v>
      </c>
      <c r="G266" s="15">
        <v>2380577</v>
      </c>
      <c r="H266" s="15">
        <v>1587051</v>
      </c>
      <c r="I266" s="15">
        <v>4024678</v>
      </c>
      <c r="J266" s="15">
        <v>1.42</v>
      </c>
      <c r="K266" s="15">
        <v>379142</v>
      </c>
      <c r="L266" s="15">
        <v>34.700000000000003</v>
      </c>
      <c r="M266" s="15">
        <v>255</v>
      </c>
      <c r="N266" s="15">
        <v>1.0569999999999999</v>
      </c>
      <c r="O266" s="15">
        <v>0.08</v>
      </c>
      <c r="P266" s="15">
        <v>9572</v>
      </c>
      <c r="Q266" s="15">
        <v>59.1</v>
      </c>
      <c r="R266" s="15">
        <v>923.5</v>
      </c>
      <c r="S266" s="15">
        <v>7500</v>
      </c>
      <c r="T266" s="15">
        <v>63.9</v>
      </c>
      <c r="U266" s="15">
        <v>50.8</v>
      </c>
      <c r="V266" s="15">
        <v>0</v>
      </c>
      <c r="W266" s="27">
        <f>EV_Data[[#This Row],[ev_sales]]/EV_Data[[#This Row],[total_vehicle_sales]]</f>
        <v>1.417504704724204E-2</v>
      </c>
      <c r="X266" s="27">
        <f>EV_Data[[#This Row],[petrol_car_sales]]/EV_Data[[#This Row],[total_vehicle_sales]]</f>
        <v>0.59149502146507127</v>
      </c>
      <c r="Y266" s="27">
        <f>EV_Data[[#This Row],[diesel_car_sales]]/EV_Data[[#This Row],[total_vehicle_sales]]</f>
        <v>0.39432993148768669</v>
      </c>
      <c r="Z266" s="27">
        <f>EV_Data[[#This Row],[petrol_car Market Share]]+EV_Data[[#This Row],[desil_car Market Share]]</f>
        <v>0.98582495295275796</v>
      </c>
      <c r="AB266" s="15"/>
    </row>
    <row r="267" spans="1:28">
      <c r="A267" s="15" t="s">
        <v>36</v>
      </c>
      <c r="B267" s="15" t="s">
        <v>37</v>
      </c>
      <c r="C267" s="15">
        <v>2018</v>
      </c>
      <c r="D267" s="15" t="s">
        <v>26</v>
      </c>
      <c r="E267" s="15" t="s">
        <v>25</v>
      </c>
      <c r="F267" s="15">
        <v>657547</v>
      </c>
      <c r="G267" s="15">
        <v>13708805</v>
      </c>
      <c r="H267" s="15">
        <v>1869382</v>
      </c>
      <c r="I267" s="15">
        <v>16235734</v>
      </c>
      <c r="J267" s="15">
        <v>4.05</v>
      </c>
      <c r="K267" s="15">
        <v>379142</v>
      </c>
      <c r="L267" s="15">
        <v>34.700000000000003</v>
      </c>
      <c r="M267" s="15">
        <v>255</v>
      </c>
      <c r="N267" s="15">
        <v>1.0569999999999999</v>
      </c>
      <c r="O267" s="15">
        <v>0.08</v>
      </c>
      <c r="P267" s="15">
        <v>9572</v>
      </c>
      <c r="Q267" s="15">
        <v>59.1</v>
      </c>
      <c r="R267" s="15">
        <v>923.5</v>
      </c>
      <c r="S267" s="15">
        <v>7500</v>
      </c>
      <c r="T267" s="15">
        <v>63.9</v>
      </c>
      <c r="U267" s="15">
        <v>54.65</v>
      </c>
      <c r="V267" s="15">
        <v>0</v>
      </c>
      <c r="W267" s="27">
        <f>EV_Data[[#This Row],[ev_sales]]/EV_Data[[#This Row],[total_vehicle_sales]]</f>
        <v>4.0499986018494763E-2</v>
      </c>
      <c r="X267" s="27">
        <f>EV_Data[[#This Row],[petrol_car_sales]]/EV_Data[[#This Row],[total_vehicle_sales]]</f>
        <v>0.8443600394044396</v>
      </c>
      <c r="Y267" s="27">
        <f>EV_Data[[#This Row],[diesel_car_sales]]/EV_Data[[#This Row],[total_vehicle_sales]]</f>
        <v>0.11513997457706562</v>
      </c>
      <c r="Z267" s="27">
        <f>EV_Data[[#This Row],[petrol_car Market Share]]+EV_Data[[#This Row],[desil_car Market Share]]</f>
        <v>0.9595000139815052</v>
      </c>
      <c r="AB267" s="15"/>
    </row>
    <row r="268" spans="1:28">
      <c r="A268" s="15" t="s">
        <v>36</v>
      </c>
      <c r="B268" s="15" t="s">
        <v>37</v>
      </c>
      <c r="C268" s="15">
        <v>2018</v>
      </c>
      <c r="D268" s="15" t="s">
        <v>27</v>
      </c>
      <c r="E268" s="15" t="s">
        <v>25</v>
      </c>
      <c r="F268" s="15">
        <v>397829</v>
      </c>
      <c r="G268" s="15">
        <v>5866480</v>
      </c>
      <c r="H268" s="15">
        <v>510129</v>
      </c>
      <c r="I268" s="15">
        <v>6774438</v>
      </c>
      <c r="J268" s="15">
        <v>5.87</v>
      </c>
      <c r="K268" s="15">
        <v>379142</v>
      </c>
      <c r="L268" s="15">
        <v>34.700000000000003</v>
      </c>
      <c r="M268" s="15">
        <v>255</v>
      </c>
      <c r="N268" s="15">
        <v>1.0569999999999999</v>
      </c>
      <c r="O268" s="15">
        <v>0.08</v>
      </c>
      <c r="P268" s="15">
        <v>9572</v>
      </c>
      <c r="Q268" s="15">
        <v>59.1</v>
      </c>
      <c r="R268" s="15">
        <v>923.5</v>
      </c>
      <c r="S268" s="15">
        <v>7500</v>
      </c>
      <c r="T268" s="15">
        <v>63.9</v>
      </c>
      <c r="U268" s="15">
        <v>54.06</v>
      </c>
      <c r="V268" s="15">
        <v>0</v>
      </c>
      <c r="W268" s="27">
        <f>EV_Data[[#This Row],[ev_sales]]/EV_Data[[#This Row],[total_vehicle_sales]]</f>
        <v>5.8725018960982443E-2</v>
      </c>
      <c r="X268" s="27">
        <f>EV_Data[[#This Row],[petrol_car_sales]]/EV_Data[[#This Row],[total_vehicle_sales]]</f>
        <v>0.86597294122405433</v>
      </c>
      <c r="Y268" s="27">
        <f>EV_Data[[#This Row],[diesel_car_sales]]/EV_Data[[#This Row],[total_vehicle_sales]]</f>
        <v>7.5302039814963251E-2</v>
      </c>
      <c r="Z268" s="27">
        <f>EV_Data[[#This Row],[petrol_car Market Share]]+EV_Data[[#This Row],[desil_car Market Share]]</f>
        <v>0.94127498103901752</v>
      </c>
      <c r="AB268" s="15"/>
    </row>
    <row r="269" spans="1:28">
      <c r="A269" s="15" t="s">
        <v>36</v>
      </c>
      <c r="B269" s="15" t="s">
        <v>37</v>
      </c>
      <c r="C269" s="15">
        <v>2019</v>
      </c>
      <c r="D269" s="15" t="s">
        <v>24</v>
      </c>
      <c r="E269" s="15" t="s">
        <v>25</v>
      </c>
      <c r="F269" s="15">
        <v>52791</v>
      </c>
      <c r="G269" s="15">
        <v>2259457</v>
      </c>
      <c r="H269" s="15">
        <v>1506304</v>
      </c>
      <c r="I269" s="15">
        <v>3818552</v>
      </c>
      <c r="J269" s="15">
        <v>1.38</v>
      </c>
      <c r="K269" s="15">
        <v>508926</v>
      </c>
      <c r="L269" s="15">
        <v>36.5</v>
      </c>
      <c r="M269" s="15">
        <v>292</v>
      </c>
      <c r="N269" s="15">
        <v>1.097</v>
      </c>
      <c r="O269" s="15">
        <v>0.08</v>
      </c>
      <c r="P269" s="15">
        <v>10456</v>
      </c>
      <c r="Q269" s="15">
        <v>60.3</v>
      </c>
      <c r="R269" s="15">
        <v>946.3</v>
      </c>
      <c r="S269" s="15">
        <v>6445</v>
      </c>
      <c r="T269" s="15">
        <v>67.599999999999994</v>
      </c>
      <c r="U269" s="15">
        <v>-7.47</v>
      </c>
      <c r="V269" s="15">
        <v>0</v>
      </c>
      <c r="W269" s="27">
        <f>EV_Data[[#This Row],[ev_sales]]/EV_Data[[#This Row],[total_vehicle_sales]]</f>
        <v>1.3824873931270283E-2</v>
      </c>
      <c r="X269" s="27">
        <f>EV_Data[[#This Row],[petrol_car_sales]]/EV_Data[[#This Row],[total_vehicle_sales]]</f>
        <v>0.5917051803929867</v>
      </c>
      <c r="Y269" s="27">
        <f>EV_Data[[#This Row],[diesel_car_sales]]/EV_Data[[#This Row],[total_vehicle_sales]]</f>
        <v>0.39446994567574306</v>
      </c>
      <c r="Z269" s="27">
        <f>EV_Data[[#This Row],[petrol_car Market Share]]+EV_Data[[#This Row],[desil_car Market Share]]</f>
        <v>0.9861751260687297</v>
      </c>
      <c r="AB269" s="15"/>
    </row>
    <row r="270" spans="1:28">
      <c r="A270" s="15" t="s">
        <v>36</v>
      </c>
      <c r="B270" s="15" t="s">
        <v>37</v>
      </c>
      <c r="C270" s="15">
        <v>2019</v>
      </c>
      <c r="D270" s="15" t="s">
        <v>26</v>
      </c>
      <c r="E270" s="15" t="s">
        <v>25</v>
      </c>
      <c r="F270" s="15">
        <v>606608</v>
      </c>
      <c r="G270" s="15">
        <v>12980482</v>
      </c>
      <c r="H270" s="15">
        <v>1770066</v>
      </c>
      <c r="I270" s="15">
        <v>15357156</v>
      </c>
      <c r="J270" s="15">
        <v>3.95</v>
      </c>
      <c r="K270" s="15">
        <v>508926</v>
      </c>
      <c r="L270" s="15">
        <v>36.5</v>
      </c>
      <c r="M270" s="15">
        <v>292</v>
      </c>
      <c r="N270" s="15">
        <v>1.097</v>
      </c>
      <c r="O270" s="15">
        <v>0.08</v>
      </c>
      <c r="P270" s="15">
        <v>10456</v>
      </c>
      <c r="Q270" s="15">
        <v>60.3</v>
      </c>
      <c r="R270" s="15">
        <v>946.3</v>
      </c>
      <c r="S270" s="15">
        <v>6445</v>
      </c>
      <c r="T270" s="15">
        <v>67.599999999999994</v>
      </c>
      <c r="U270" s="15">
        <v>-7.75</v>
      </c>
      <c r="V270" s="15">
        <v>0</v>
      </c>
      <c r="W270" s="27">
        <f>EV_Data[[#This Row],[ev_sales]]/EV_Data[[#This Row],[total_vehicle_sales]]</f>
        <v>3.9500022009283486E-2</v>
      </c>
      <c r="X270" s="27">
        <f>EV_Data[[#This Row],[petrol_car_sales]]/EV_Data[[#This Row],[total_vehicle_sales]]</f>
        <v>0.84523996500393694</v>
      </c>
      <c r="Y270" s="27">
        <f>EV_Data[[#This Row],[diesel_car_sales]]/EV_Data[[#This Row],[total_vehicle_sales]]</f>
        <v>0.11526001298677958</v>
      </c>
      <c r="Z270" s="27">
        <f>EV_Data[[#This Row],[petrol_car Market Share]]+EV_Data[[#This Row],[desil_car Market Share]]</f>
        <v>0.96049997799071651</v>
      </c>
      <c r="AB270" s="15"/>
    </row>
    <row r="271" spans="1:28">
      <c r="A271" s="15" t="s">
        <v>36</v>
      </c>
      <c r="B271" s="15" t="s">
        <v>37</v>
      </c>
      <c r="C271" s="15">
        <v>2019</v>
      </c>
      <c r="D271" s="15" t="s">
        <v>27</v>
      </c>
      <c r="E271" s="15" t="s">
        <v>25</v>
      </c>
      <c r="F271" s="15">
        <v>368739</v>
      </c>
      <c r="G271" s="15">
        <v>5583765</v>
      </c>
      <c r="H271" s="15">
        <v>485545</v>
      </c>
      <c r="I271" s="15">
        <v>6438049</v>
      </c>
      <c r="J271" s="15">
        <v>5.73</v>
      </c>
      <c r="K271" s="15">
        <v>508926</v>
      </c>
      <c r="L271" s="15">
        <v>36.5</v>
      </c>
      <c r="M271" s="15">
        <v>292</v>
      </c>
      <c r="N271" s="15">
        <v>1.097</v>
      </c>
      <c r="O271" s="15">
        <v>0.08</v>
      </c>
      <c r="P271" s="15">
        <v>10456</v>
      </c>
      <c r="Q271" s="15">
        <v>60.3</v>
      </c>
      <c r="R271" s="15">
        <v>946.3</v>
      </c>
      <c r="S271" s="15">
        <v>6445</v>
      </c>
      <c r="T271" s="15">
        <v>67.599999999999994</v>
      </c>
      <c r="U271" s="15">
        <v>-7.31</v>
      </c>
      <c r="V271" s="15">
        <v>0</v>
      </c>
      <c r="W271" s="27">
        <f>EV_Data[[#This Row],[ev_sales]]/EV_Data[[#This Row],[total_vehicle_sales]]</f>
        <v>5.7274960162620694E-2</v>
      </c>
      <c r="X271" s="27">
        <f>EV_Data[[#This Row],[petrol_car_sales]]/EV_Data[[#This Row],[total_vehicle_sales]]</f>
        <v>0.86730700558507712</v>
      </c>
      <c r="Y271" s="27">
        <f>EV_Data[[#This Row],[diesel_car_sales]]/EV_Data[[#This Row],[total_vehicle_sales]]</f>
        <v>7.5418034252302216E-2</v>
      </c>
      <c r="Z271" s="27">
        <f>EV_Data[[#This Row],[petrol_car Market Share]]+EV_Data[[#This Row],[desil_car Market Share]]</f>
        <v>0.94272503983737932</v>
      </c>
      <c r="AB271" s="15"/>
    </row>
    <row r="272" spans="1:28">
      <c r="A272" s="15" t="s">
        <v>36</v>
      </c>
      <c r="B272" s="15" t="s">
        <v>37</v>
      </c>
      <c r="C272" s="15">
        <v>2020</v>
      </c>
      <c r="D272" s="15" t="s">
        <v>24</v>
      </c>
      <c r="E272" s="15" t="s">
        <v>25</v>
      </c>
      <c r="F272" s="15">
        <v>65695</v>
      </c>
      <c r="G272" s="15">
        <v>2181896</v>
      </c>
      <c r="H272" s="15">
        <v>1454598</v>
      </c>
      <c r="I272" s="15">
        <v>3702189</v>
      </c>
      <c r="J272" s="15">
        <v>1.77</v>
      </c>
      <c r="K272" s="15">
        <v>886513</v>
      </c>
      <c r="L272" s="15">
        <v>39</v>
      </c>
      <c r="M272" s="15">
        <v>334</v>
      </c>
      <c r="N272" s="15">
        <v>1.1499999999999999</v>
      </c>
      <c r="O272" s="15">
        <v>0.08</v>
      </c>
      <c r="P272" s="15">
        <v>10952</v>
      </c>
      <c r="Q272" s="15">
        <v>61.6</v>
      </c>
      <c r="R272" s="15">
        <v>936.8</v>
      </c>
      <c r="S272" s="15">
        <v>5443</v>
      </c>
      <c r="T272" s="15">
        <v>72.400000000000006</v>
      </c>
      <c r="U272" s="15">
        <v>24.44</v>
      </c>
      <c r="V272" s="15">
        <v>0</v>
      </c>
      <c r="W272" s="27">
        <f>EV_Data[[#This Row],[ev_sales]]/EV_Data[[#This Row],[total_vehicle_sales]]</f>
        <v>1.7744907134670865E-2</v>
      </c>
      <c r="X272" s="27">
        <f>EV_Data[[#This Row],[petrol_car_sales]]/EV_Data[[#This Row],[total_vehicle_sales]]</f>
        <v>0.58935294767501067</v>
      </c>
      <c r="Y272" s="27">
        <f>EV_Data[[#This Row],[diesel_car_sales]]/EV_Data[[#This Row],[total_vehicle_sales]]</f>
        <v>0.39290214519031846</v>
      </c>
      <c r="Z272" s="27">
        <f>EV_Data[[#This Row],[petrol_car Market Share]]+EV_Data[[#This Row],[desil_car Market Share]]</f>
        <v>0.98225509286532908</v>
      </c>
      <c r="AB272" s="15"/>
    </row>
    <row r="273" spans="1:28">
      <c r="A273" s="15" t="s">
        <v>36</v>
      </c>
      <c r="B273" s="15" t="s">
        <v>37</v>
      </c>
      <c r="C273" s="15">
        <v>2020</v>
      </c>
      <c r="D273" s="15" t="s">
        <v>26</v>
      </c>
      <c r="E273" s="15" t="s">
        <v>25</v>
      </c>
      <c r="F273" s="15">
        <v>759262</v>
      </c>
      <c r="G273" s="15">
        <v>12510357</v>
      </c>
      <c r="H273" s="15">
        <v>1705958</v>
      </c>
      <c r="I273" s="15">
        <v>14975577</v>
      </c>
      <c r="J273" s="15">
        <v>5.07</v>
      </c>
      <c r="K273" s="15">
        <v>886513</v>
      </c>
      <c r="L273" s="15">
        <v>39</v>
      </c>
      <c r="M273" s="15">
        <v>334</v>
      </c>
      <c r="N273" s="15">
        <v>1.1499999999999999</v>
      </c>
      <c r="O273" s="15">
        <v>0.08</v>
      </c>
      <c r="P273" s="15">
        <v>10952</v>
      </c>
      <c r="Q273" s="15">
        <v>61.6</v>
      </c>
      <c r="R273" s="15">
        <v>936.8</v>
      </c>
      <c r="S273" s="15">
        <v>5443</v>
      </c>
      <c r="T273" s="15">
        <v>72.400000000000006</v>
      </c>
      <c r="U273" s="15">
        <v>25.17</v>
      </c>
      <c r="V273" s="15">
        <v>0</v>
      </c>
      <c r="W273" s="27">
        <f>EV_Data[[#This Row],[ev_sales]]/EV_Data[[#This Row],[total_vehicle_sales]]</f>
        <v>5.0700016433423568E-2</v>
      </c>
      <c r="X273" s="27">
        <f>EV_Data[[#This Row],[petrol_car_sales]]/EV_Data[[#This Row],[total_vehicle_sales]]</f>
        <v>0.83538397218350924</v>
      </c>
      <c r="Y273" s="27">
        <f>EV_Data[[#This Row],[diesel_car_sales]]/EV_Data[[#This Row],[total_vehicle_sales]]</f>
        <v>0.11391601138306724</v>
      </c>
      <c r="Z273" s="27">
        <f>EV_Data[[#This Row],[petrol_car Market Share]]+EV_Data[[#This Row],[desil_car Market Share]]</f>
        <v>0.94929998356657652</v>
      </c>
      <c r="AB273" s="15"/>
    </row>
    <row r="274" spans="1:28">
      <c r="A274" s="15" t="s">
        <v>36</v>
      </c>
      <c r="B274" s="15" t="s">
        <v>37</v>
      </c>
      <c r="C274" s="15">
        <v>2020</v>
      </c>
      <c r="D274" s="15" t="s">
        <v>27</v>
      </c>
      <c r="E274" s="15" t="s">
        <v>25</v>
      </c>
      <c r="F274" s="15">
        <v>451304</v>
      </c>
      <c r="G274" s="15">
        <v>5232629</v>
      </c>
      <c r="H274" s="15">
        <v>455011</v>
      </c>
      <c r="I274" s="15">
        <v>6138944</v>
      </c>
      <c r="J274" s="15">
        <v>7.35</v>
      </c>
      <c r="K274" s="15">
        <v>886513</v>
      </c>
      <c r="L274" s="15">
        <v>39</v>
      </c>
      <c r="M274" s="15">
        <v>334</v>
      </c>
      <c r="N274" s="15">
        <v>1.1499999999999999</v>
      </c>
      <c r="O274" s="15">
        <v>0.08</v>
      </c>
      <c r="P274" s="15">
        <v>10952</v>
      </c>
      <c r="Q274" s="15">
        <v>61.6</v>
      </c>
      <c r="R274" s="15">
        <v>936.8</v>
      </c>
      <c r="S274" s="15">
        <v>5443</v>
      </c>
      <c r="T274" s="15">
        <v>72.400000000000006</v>
      </c>
      <c r="U274" s="15">
        <v>22.39</v>
      </c>
      <c r="V274" s="15">
        <v>0</v>
      </c>
      <c r="W274" s="27">
        <f>EV_Data[[#This Row],[ev_sales]]/EV_Data[[#This Row],[total_vehicle_sales]]</f>
        <v>7.3514923739327151E-2</v>
      </c>
      <c r="X274" s="27">
        <f>EV_Data[[#This Row],[petrol_car_sales]]/EV_Data[[#This Row],[total_vehicle_sales]]</f>
        <v>0.85236630273871206</v>
      </c>
      <c r="Y274" s="27">
        <f>EV_Data[[#This Row],[diesel_car_sales]]/EV_Data[[#This Row],[total_vehicle_sales]]</f>
        <v>7.4118773521960779E-2</v>
      </c>
      <c r="Z274" s="27">
        <f>EV_Data[[#This Row],[petrol_car Market Share]]+EV_Data[[#This Row],[desil_car Market Share]]</f>
        <v>0.92648507626067289</v>
      </c>
      <c r="AB274" s="15"/>
    </row>
    <row r="275" spans="1:28">
      <c r="A275" s="15" t="s">
        <v>36</v>
      </c>
      <c r="B275" s="15" t="s">
        <v>37</v>
      </c>
      <c r="C275" s="15">
        <v>2021</v>
      </c>
      <c r="D275" s="15" t="s">
        <v>24</v>
      </c>
      <c r="E275" s="15" t="s">
        <v>25</v>
      </c>
      <c r="F275" s="15">
        <v>182482</v>
      </c>
      <c r="G275" s="15">
        <v>2223298</v>
      </c>
      <c r="H275" s="15">
        <v>1482198</v>
      </c>
      <c r="I275" s="15">
        <v>3887978</v>
      </c>
      <c r="J275" s="15">
        <v>4.6900000000000004</v>
      </c>
      <c r="K275" s="15">
        <v>1173925</v>
      </c>
      <c r="L275" s="15">
        <v>45.1</v>
      </c>
      <c r="M275" s="15">
        <v>356</v>
      </c>
      <c r="N275" s="15">
        <v>1.2270000000000001</v>
      </c>
      <c r="O275" s="15">
        <v>8.1000000000000003E-2</v>
      </c>
      <c r="P275" s="15">
        <v>11913</v>
      </c>
      <c r="Q275" s="15">
        <v>62.2</v>
      </c>
      <c r="R275" s="15">
        <v>923</v>
      </c>
      <c r="S275" s="15">
        <v>4503</v>
      </c>
      <c r="T275" s="15">
        <v>75.8</v>
      </c>
      <c r="U275" s="15">
        <v>177.77</v>
      </c>
      <c r="V275" s="15">
        <v>0</v>
      </c>
      <c r="W275" s="27">
        <f>EV_Data[[#This Row],[ev_sales]]/EV_Data[[#This Row],[total_vehicle_sales]]</f>
        <v>4.6934936360236608E-2</v>
      </c>
      <c r="X275" s="27">
        <f>EV_Data[[#This Row],[petrol_car_sales]]/EV_Data[[#This Row],[total_vehicle_sales]]</f>
        <v>0.57183914106509859</v>
      </c>
      <c r="Y275" s="27">
        <f>EV_Data[[#This Row],[diesel_car_sales]]/EV_Data[[#This Row],[total_vehicle_sales]]</f>
        <v>0.38122592257466476</v>
      </c>
      <c r="Z275" s="27">
        <f>EV_Data[[#This Row],[petrol_car Market Share]]+EV_Data[[#This Row],[desil_car Market Share]]</f>
        <v>0.95306506363976329</v>
      </c>
      <c r="AB275" s="15"/>
    </row>
    <row r="276" spans="1:28">
      <c r="A276" s="15" t="s">
        <v>36</v>
      </c>
      <c r="B276" s="15" t="s">
        <v>37</v>
      </c>
      <c r="C276" s="15">
        <v>2021</v>
      </c>
      <c r="D276" s="15" t="s">
        <v>26</v>
      </c>
      <c r="E276" s="15" t="s">
        <v>25</v>
      </c>
      <c r="F276" s="15">
        <v>2076882</v>
      </c>
      <c r="G276" s="15">
        <v>11801399</v>
      </c>
      <c r="H276" s="15">
        <v>1609282</v>
      </c>
      <c r="I276" s="15">
        <v>15487563</v>
      </c>
      <c r="J276" s="15">
        <v>13.41</v>
      </c>
      <c r="K276" s="15">
        <v>1173925</v>
      </c>
      <c r="L276" s="15">
        <v>45.1</v>
      </c>
      <c r="M276" s="15">
        <v>356</v>
      </c>
      <c r="N276" s="15">
        <v>1.2270000000000001</v>
      </c>
      <c r="O276" s="15">
        <v>8.1000000000000003E-2</v>
      </c>
      <c r="P276" s="15">
        <v>11913</v>
      </c>
      <c r="Q276" s="15">
        <v>62.2</v>
      </c>
      <c r="R276" s="15">
        <v>923</v>
      </c>
      <c r="S276" s="15">
        <v>4503</v>
      </c>
      <c r="T276" s="15">
        <v>75.8</v>
      </c>
      <c r="U276" s="15">
        <v>173.54</v>
      </c>
      <c r="V276" s="15">
        <v>0</v>
      </c>
      <c r="W276" s="27">
        <f>EV_Data[[#This Row],[ev_sales]]/EV_Data[[#This Row],[total_vehicle_sales]]</f>
        <v>0.13409998719617799</v>
      </c>
      <c r="X276" s="27">
        <f>EV_Data[[#This Row],[petrol_car_sales]]/EV_Data[[#This Row],[total_vehicle_sales]]</f>
        <v>0.76199199318834088</v>
      </c>
      <c r="Y276" s="27">
        <f>EV_Data[[#This Row],[diesel_car_sales]]/EV_Data[[#This Row],[total_vehicle_sales]]</f>
        <v>0.10390801961548114</v>
      </c>
      <c r="Z276" s="27">
        <f>EV_Data[[#This Row],[petrol_car Market Share]]+EV_Data[[#This Row],[desil_car Market Share]]</f>
        <v>0.86590001280382201</v>
      </c>
      <c r="AB276" s="15"/>
    </row>
    <row r="277" spans="1:28">
      <c r="A277" s="15" t="s">
        <v>36</v>
      </c>
      <c r="B277" s="15" t="s">
        <v>37</v>
      </c>
      <c r="C277" s="15">
        <v>2021</v>
      </c>
      <c r="D277" s="15" t="s">
        <v>27</v>
      </c>
      <c r="E277" s="15" t="s">
        <v>25</v>
      </c>
      <c r="F277" s="15">
        <v>1262661</v>
      </c>
      <c r="G277" s="15">
        <v>4812525</v>
      </c>
      <c r="H277" s="15">
        <v>418480</v>
      </c>
      <c r="I277" s="15">
        <v>6493666</v>
      </c>
      <c r="J277" s="15">
        <v>19.440000000000001</v>
      </c>
      <c r="K277" s="15">
        <v>1173925</v>
      </c>
      <c r="L277" s="15">
        <v>45.1</v>
      </c>
      <c r="M277" s="15">
        <v>356</v>
      </c>
      <c r="N277" s="15">
        <v>1.2270000000000001</v>
      </c>
      <c r="O277" s="15">
        <v>8.1000000000000003E-2</v>
      </c>
      <c r="P277" s="15">
        <v>11913</v>
      </c>
      <c r="Q277" s="15">
        <v>62.2</v>
      </c>
      <c r="R277" s="15">
        <v>923</v>
      </c>
      <c r="S277" s="15">
        <v>4503</v>
      </c>
      <c r="T277" s="15">
        <v>75.8</v>
      </c>
      <c r="U277" s="15">
        <v>179.78</v>
      </c>
      <c r="V277" s="15">
        <v>0</v>
      </c>
      <c r="W277" s="27">
        <f>EV_Data[[#This Row],[ev_sales]]/EV_Data[[#This Row],[total_vehicle_sales]]</f>
        <v>0.19444501765258637</v>
      </c>
      <c r="X277" s="27">
        <f>EV_Data[[#This Row],[petrol_car_sales]]/EV_Data[[#This Row],[total_vehicle_sales]]</f>
        <v>0.74111064535810744</v>
      </c>
      <c r="Y277" s="27">
        <f>EV_Data[[#This Row],[diesel_car_sales]]/EV_Data[[#This Row],[total_vehicle_sales]]</f>
        <v>6.4444336989306197E-2</v>
      </c>
      <c r="Z277" s="27">
        <f>EV_Data[[#This Row],[petrol_car Market Share]]+EV_Data[[#This Row],[desil_car Market Share]]</f>
        <v>0.80555498234741363</v>
      </c>
      <c r="AB277" s="15"/>
    </row>
    <row r="278" spans="1:28">
      <c r="A278" s="15" t="s">
        <v>36</v>
      </c>
      <c r="B278" s="15" t="s">
        <v>37</v>
      </c>
      <c r="C278" s="15">
        <v>2022</v>
      </c>
      <c r="D278" s="15" t="s">
        <v>24</v>
      </c>
      <c r="E278" s="15" t="s">
        <v>25</v>
      </c>
      <c r="F278" s="15">
        <v>315782</v>
      </c>
      <c r="G278" s="15">
        <v>2201614</v>
      </c>
      <c r="H278" s="15">
        <v>1467742</v>
      </c>
      <c r="I278" s="15">
        <v>3985138</v>
      </c>
      <c r="J278" s="15">
        <v>7.92</v>
      </c>
      <c r="K278" s="15">
        <v>1869115</v>
      </c>
      <c r="L278" s="15">
        <v>40.4</v>
      </c>
      <c r="M278" s="15">
        <v>387</v>
      </c>
      <c r="N278" s="15">
        <v>1.2669999999999999</v>
      </c>
      <c r="O278" s="15">
        <v>8.3000000000000004E-2</v>
      </c>
      <c r="P278" s="15">
        <v>12563</v>
      </c>
      <c r="Q278" s="15">
        <v>63.3</v>
      </c>
      <c r="R278" s="15">
        <v>894.3</v>
      </c>
      <c r="S278" s="15">
        <v>3542</v>
      </c>
      <c r="T278" s="15">
        <v>78.5</v>
      </c>
      <c r="U278" s="15">
        <v>73.05</v>
      </c>
      <c r="V278" s="15">
        <v>0</v>
      </c>
      <c r="W278" s="27">
        <f>EV_Data[[#This Row],[ev_sales]]/EV_Data[[#This Row],[total_vehicle_sales]]</f>
        <v>7.9239915907554526E-2</v>
      </c>
      <c r="X278" s="27">
        <f>EV_Data[[#This Row],[petrol_car_sales]]/EV_Data[[#This Row],[total_vehicle_sales]]</f>
        <v>0.55245615082840294</v>
      </c>
      <c r="Y278" s="27">
        <f>EV_Data[[#This Row],[diesel_car_sales]]/EV_Data[[#This Row],[total_vehicle_sales]]</f>
        <v>0.36830393326404254</v>
      </c>
      <c r="Z278" s="27">
        <f>EV_Data[[#This Row],[petrol_car Market Share]]+EV_Data[[#This Row],[desil_car Market Share]]</f>
        <v>0.92076008409244547</v>
      </c>
      <c r="AB278" s="15"/>
    </row>
    <row r="279" spans="1:28">
      <c r="A279" s="15" t="s">
        <v>36</v>
      </c>
      <c r="B279" s="15" t="s">
        <v>37</v>
      </c>
      <c r="C279" s="15">
        <v>2022</v>
      </c>
      <c r="D279" s="15" t="s">
        <v>26</v>
      </c>
      <c r="E279" s="15" t="s">
        <v>25</v>
      </c>
      <c r="F279" s="15">
        <v>3563298</v>
      </c>
      <c r="G279" s="15">
        <v>10714573</v>
      </c>
      <c r="H279" s="15">
        <v>1461078</v>
      </c>
      <c r="I279" s="15">
        <v>15738949</v>
      </c>
      <c r="J279" s="15">
        <v>22.64</v>
      </c>
      <c r="K279" s="15">
        <v>1869115</v>
      </c>
      <c r="L279" s="15">
        <v>40.4</v>
      </c>
      <c r="M279" s="15">
        <v>387</v>
      </c>
      <c r="N279" s="15">
        <v>1.2669999999999999</v>
      </c>
      <c r="O279" s="15">
        <v>8.3000000000000004E-2</v>
      </c>
      <c r="P279" s="15">
        <v>12563</v>
      </c>
      <c r="Q279" s="15">
        <v>63.3</v>
      </c>
      <c r="R279" s="15">
        <v>894.3</v>
      </c>
      <c r="S279" s="15">
        <v>3542</v>
      </c>
      <c r="T279" s="15">
        <v>78.5</v>
      </c>
      <c r="U279" s="15">
        <v>71.569999999999993</v>
      </c>
      <c r="V279" s="15">
        <v>0</v>
      </c>
      <c r="W279" s="27">
        <f>EV_Data[[#This Row],[ev_sales]]/EV_Data[[#This Row],[total_vehicle_sales]]</f>
        <v>0.22639999659443588</v>
      </c>
      <c r="X279" s="27">
        <f>EV_Data[[#This Row],[petrol_car_sales]]/EV_Data[[#This Row],[total_vehicle_sales]]</f>
        <v>0.68076801062129366</v>
      </c>
      <c r="Y279" s="27">
        <f>EV_Data[[#This Row],[diesel_car_sales]]/EV_Data[[#This Row],[total_vehicle_sales]]</f>
        <v>9.2831992784270415E-2</v>
      </c>
      <c r="Z279" s="27">
        <f>EV_Data[[#This Row],[petrol_car Market Share]]+EV_Data[[#This Row],[desil_car Market Share]]</f>
        <v>0.77360000340556412</v>
      </c>
      <c r="AB279" s="15"/>
    </row>
    <row r="280" spans="1:28">
      <c r="A280" s="15" t="s">
        <v>36</v>
      </c>
      <c r="B280" s="15" t="s">
        <v>37</v>
      </c>
      <c r="C280" s="15">
        <v>2022</v>
      </c>
      <c r="D280" s="15" t="s">
        <v>27</v>
      </c>
      <c r="E280" s="15" t="s">
        <v>25</v>
      </c>
      <c r="F280" s="15">
        <v>2170129</v>
      </c>
      <c r="G280" s="15">
        <v>4085236</v>
      </c>
      <c r="H280" s="15">
        <v>355238</v>
      </c>
      <c r="I280" s="15">
        <v>6610603</v>
      </c>
      <c r="J280" s="15">
        <v>32.83</v>
      </c>
      <c r="K280" s="15">
        <v>1869115</v>
      </c>
      <c r="L280" s="15">
        <v>40.4</v>
      </c>
      <c r="M280" s="15">
        <v>387</v>
      </c>
      <c r="N280" s="15">
        <v>1.2669999999999999</v>
      </c>
      <c r="O280" s="15">
        <v>8.3000000000000004E-2</v>
      </c>
      <c r="P280" s="15">
        <v>12563</v>
      </c>
      <c r="Q280" s="15">
        <v>63.3</v>
      </c>
      <c r="R280" s="15">
        <v>894.3</v>
      </c>
      <c r="S280" s="15">
        <v>3542</v>
      </c>
      <c r="T280" s="15">
        <v>78.5</v>
      </c>
      <c r="U280" s="15">
        <v>71.87</v>
      </c>
      <c r="V280" s="15">
        <v>0</v>
      </c>
      <c r="W280" s="27">
        <f>EV_Data[[#This Row],[ev_sales]]/EV_Data[[#This Row],[total_vehicle_sales]]</f>
        <v>0.32828003738841977</v>
      </c>
      <c r="X280" s="27">
        <f>EV_Data[[#This Row],[petrol_car_sales]]/EV_Data[[#This Row],[total_vehicle_sales]]</f>
        <v>0.61798235350088337</v>
      </c>
      <c r="Y280" s="27">
        <f>EV_Data[[#This Row],[diesel_car_sales]]/EV_Data[[#This Row],[total_vehicle_sales]]</f>
        <v>5.373760911069686E-2</v>
      </c>
      <c r="Z280" s="27">
        <f>EV_Data[[#This Row],[petrol_car Market Share]]+EV_Data[[#This Row],[desil_car Market Share]]</f>
        <v>0.67171996261158018</v>
      </c>
      <c r="AB280" s="15"/>
    </row>
    <row r="281" spans="1:28">
      <c r="A281" s="15" t="s">
        <v>36</v>
      </c>
      <c r="B281" s="15" t="s">
        <v>37</v>
      </c>
      <c r="C281" s="15">
        <v>2023</v>
      </c>
      <c r="D281" s="15" t="s">
        <v>24</v>
      </c>
      <c r="E281" s="15" t="s">
        <v>25</v>
      </c>
      <c r="F281" s="15">
        <v>425268</v>
      </c>
      <c r="G281" s="15">
        <v>2439959</v>
      </c>
      <c r="H281" s="15">
        <v>1626640</v>
      </c>
      <c r="I281" s="15">
        <v>4491867</v>
      </c>
      <c r="J281" s="15">
        <v>9.4700000000000006</v>
      </c>
      <c r="K281" s="15">
        <v>2593024</v>
      </c>
      <c r="L281" s="15">
        <v>40.200000000000003</v>
      </c>
      <c r="M281" s="15">
        <v>425</v>
      </c>
      <c r="N281" s="15">
        <v>1.28</v>
      </c>
      <c r="O281" s="15">
        <v>8.5000000000000006E-2</v>
      </c>
      <c r="P281" s="15">
        <v>13093</v>
      </c>
      <c r="Q281" s="15">
        <v>64.2</v>
      </c>
      <c r="R281" s="15">
        <v>888.8</v>
      </c>
      <c r="S281" s="15">
        <v>0</v>
      </c>
      <c r="T281" s="15">
        <v>82.8</v>
      </c>
      <c r="U281" s="15">
        <v>34.67</v>
      </c>
      <c r="V281" s="15">
        <v>0</v>
      </c>
      <c r="W281" s="27">
        <f>EV_Data[[#This Row],[ev_sales]]/EV_Data[[#This Row],[total_vehicle_sales]]</f>
        <v>9.4675109481202363E-2</v>
      </c>
      <c r="X281" s="27">
        <f>EV_Data[[#This Row],[petrol_car_sales]]/EV_Data[[#This Row],[total_vehicle_sales]]</f>
        <v>0.54319484526144701</v>
      </c>
      <c r="Y281" s="27">
        <f>EV_Data[[#This Row],[diesel_car_sales]]/EV_Data[[#This Row],[total_vehicle_sales]]</f>
        <v>0.36213004525735065</v>
      </c>
      <c r="Z281" s="27">
        <f>EV_Data[[#This Row],[petrol_car Market Share]]+EV_Data[[#This Row],[desil_car Market Share]]</f>
        <v>0.90532489051879761</v>
      </c>
      <c r="AB281" s="15"/>
    </row>
    <row r="282" spans="1:28">
      <c r="A282" s="15" t="s">
        <v>36</v>
      </c>
      <c r="B282" s="15" t="s">
        <v>37</v>
      </c>
      <c r="C282" s="15">
        <v>2023</v>
      </c>
      <c r="D282" s="15" t="s">
        <v>26</v>
      </c>
      <c r="E282" s="15" t="s">
        <v>25</v>
      </c>
      <c r="F282" s="15">
        <v>4944766</v>
      </c>
      <c r="G282" s="15">
        <v>11735091</v>
      </c>
      <c r="H282" s="15">
        <v>1600240</v>
      </c>
      <c r="I282" s="15">
        <v>18280097</v>
      </c>
      <c r="J282" s="15">
        <v>27.05</v>
      </c>
      <c r="K282" s="15">
        <v>2593024</v>
      </c>
      <c r="L282" s="15">
        <v>40.200000000000003</v>
      </c>
      <c r="M282" s="15">
        <v>425</v>
      </c>
      <c r="N282" s="15">
        <v>1.28</v>
      </c>
      <c r="O282" s="15">
        <v>8.5000000000000006E-2</v>
      </c>
      <c r="P282" s="15">
        <v>13093</v>
      </c>
      <c r="Q282" s="15">
        <v>64.2</v>
      </c>
      <c r="R282" s="15">
        <v>888.8</v>
      </c>
      <c r="S282" s="15">
        <v>0</v>
      </c>
      <c r="T282" s="15">
        <v>82.8</v>
      </c>
      <c r="U282" s="15">
        <v>38.770000000000003</v>
      </c>
      <c r="V282" s="15">
        <v>0</v>
      </c>
      <c r="W282" s="27">
        <f>EV_Data[[#This Row],[ev_sales]]/EV_Data[[#This Row],[total_vehicle_sales]]</f>
        <v>0.2704999869530233</v>
      </c>
      <c r="X282" s="27">
        <f>EV_Data[[#This Row],[petrol_car_sales]]/EV_Data[[#This Row],[total_vehicle_sales]]</f>
        <v>0.64195999616413413</v>
      </c>
      <c r="Y282" s="27">
        <f>EV_Data[[#This Row],[diesel_car_sales]]/EV_Data[[#This Row],[total_vehicle_sales]]</f>
        <v>8.7540016882842575E-2</v>
      </c>
      <c r="Z282" s="27">
        <f>EV_Data[[#This Row],[petrol_car Market Share]]+EV_Data[[#This Row],[desil_car Market Share]]</f>
        <v>0.72950001304697665</v>
      </c>
      <c r="AB282" s="15"/>
    </row>
    <row r="283" spans="1:28">
      <c r="A283" s="15" t="s">
        <v>36</v>
      </c>
      <c r="B283" s="15" t="s">
        <v>37</v>
      </c>
      <c r="C283" s="15">
        <v>2023</v>
      </c>
      <c r="D283" s="15" t="s">
        <v>27</v>
      </c>
      <c r="E283" s="15" t="s">
        <v>25</v>
      </c>
      <c r="F283" s="15">
        <v>3022792</v>
      </c>
      <c r="G283" s="15">
        <v>4309269</v>
      </c>
      <c r="H283" s="15">
        <v>374719</v>
      </c>
      <c r="I283" s="15">
        <v>7706780</v>
      </c>
      <c r="J283" s="15">
        <v>39.22</v>
      </c>
      <c r="K283" s="15">
        <v>2593024</v>
      </c>
      <c r="L283" s="15">
        <v>40.200000000000003</v>
      </c>
      <c r="M283" s="15">
        <v>425</v>
      </c>
      <c r="N283" s="15">
        <v>1.28</v>
      </c>
      <c r="O283" s="15">
        <v>8.5000000000000006E-2</v>
      </c>
      <c r="P283" s="15">
        <v>13093</v>
      </c>
      <c r="Q283" s="15">
        <v>64.2</v>
      </c>
      <c r="R283" s="15">
        <v>888.8</v>
      </c>
      <c r="S283" s="15">
        <v>0</v>
      </c>
      <c r="T283" s="15">
        <v>82.8</v>
      </c>
      <c r="U283" s="15">
        <v>39.29</v>
      </c>
      <c r="V283" s="15">
        <v>0</v>
      </c>
      <c r="W283" s="27">
        <f>EV_Data[[#This Row],[ev_sales]]/EV_Data[[#This Row],[total_vehicle_sales]]</f>
        <v>0.39222502783263569</v>
      </c>
      <c r="X283" s="27">
        <f>EV_Data[[#This Row],[petrol_car_sales]]/EV_Data[[#This Row],[total_vehicle_sales]]</f>
        <v>0.55915297958421029</v>
      </c>
      <c r="Y283" s="27">
        <f>EV_Data[[#This Row],[diesel_car_sales]]/EV_Data[[#This Row],[total_vehicle_sales]]</f>
        <v>4.8621992583154056E-2</v>
      </c>
      <c r="Z283" s="27">
        <f>EV_Data[[#This Row],[petrol_car Market Share]]+EV_Data[[#This Row],[desil_car Market Share]]</f>
        <v>0.60777497216736431</v>
      </c>
      <c r="AB283" s="15"/>
    </row>
    <row r="284" spans="1:28">
      <c r="A284" s="15" t="s">
        <v>36</v>
      </c>
      <c r="B284" s="15" t="s">
        <v>37</v>
      </c>
      <c r="C284" s="15">
        <v>2024</v>
      </c>
      <c r="D284" s="15" t="s">
        <v>24</v>
      </c>
      <c r="E284" s="15" t="s">
        <v>25</v>
      </c>
      <c r="F284" s="15">
        <v>551571</v>
      </c>
      <c r="G284" s="15">
        <v>2464064</v>
      </c>
      <c r="H284" s="15">
        <v>1642709</v>
      </c>
      <c r="I284" s="15">
        <v>4658344</v>
      </c>
      <c r="J284" s="15">
        <v>11.84</v>
      </c>
      <c r="K284" s="15">
        <v>3761208</v>
      </c>
      <c r="L284" s="15">
        <v>45</v>
      </c>
      <c r="M284" s="15">
        <v>442</v>
      </c>
      <c r="N284" s="15">
        <v>1.2330000000000001</v>
      </c>
      <c r="O284" s="15">
        <v>8.7999999999999995E-2</v>
      </c>
      <c r="P284" s="15">
        <v>13269</v>
      </c>
      <c r="Q284" s="15">
        <v>65.2</v>
      </c>
      <c r="R284" s="15">
        <v>857.2</v>
      </c>
      <c r="S284" s="15">
        <v>0</v>
      </c>
      <c r="T284" s="15">
        <v>85.5</v>
      </c>
      <c r="U284" s="15">
        <v>29.7</v>
      </c>
      <c r="V284" s="15">
        <v>0</v>
      </c>
      <c r="W284" s="27">
        <f>EV_Data[[#This Row],[ev_sales]]/EV_Data[[#This Row],[total_vehicle_sales]]</f>
        <v>0.11840495248955422</v>
      </c>
      <c r="X284" s="27">
        <f>EV_Data[[#This Row],[petrol_car_sales]]/EV_Data[[#This Row],[total_vehicle_sales]]</f>
        <v>0.5289570714399795</v>
      </c>
      <c r="Y284" s="27">
        <f>EV_Data[[#This Row],[diesel_car_sales]]/EV_Data[[#This Row],[total_vehicle_sales]]</f>
        <v>0.35263797607046626</v>
      </c>
      <c r="Z284" s="27">
        <f>EV_Data[[#This Row],[petrol_car Market Share]]+EV_Data[[#This Row],[desil_car Market Share]]</f>
        <v>0.88159504751044571</v>
      </c>
      <c r="AB284" s="15"/>
    </row>
    <row r="285" spans="1:28">
      <c r="A285" s="15" t="s">
        <v>36</v>
      </c>
      <c r="B285" s="15" t="s">
        <v>37</v>
      </c>
      <c r="C285" s="15">
        <v>2024</v>
      </c>
      <c r="D285" s="15" t="s">
        <v>26</v>
      </c>
      <c r="E285" s="15" t="s">
        <v>25</v>
      </c>
      <c r="F285" s="15">
        <v>6366690</v>
      </c>
      <c r="G285" s="15">
        <v>10958612</v>
      </c>
      <c r="H285" s="15">
        <v>1494356</v>
      </c>
      <c r="I285" s="15">
        <v>18819658</v>
      </c>
      <c r="J285" s="15">
        <v>33.83</v>
      </c>
      <c r="K285" s="15">
        <v>3761208</v>
      </c>
      <c r="L285" s="15">
        <v>45</v>
      </c>
      <c r="M285" s="15">
        <v>442</v>
      </c>
      <c r="N285" s="15">
        <v>1.2330000000000001</v>
      </c>
      <c r="O285" s="15">
        <v>8.7999999999999995E-2</v>
      </c>
      <c r="P285" s="15">
        <v>13269</v>
      </c>
      <c r="Q285" s="15">
        <v>65.2</v>
      </c>
      <c r="R285" s="15">
        <v>857.2</v>
      </c>
      <c r="S285" s="15">
        <v>0</v>
      </c>
      <c r="T285" s="15">
        <v>85.5</v>
      </c>
      <c r="U285" s="15">
        <v>28.76</v>
      </c>
      <c r="V285" s="15">
        <v>0</v>
      </c>
      <c r="W285" s="27">
        <f>EV_Data[[#This Row],[ev_sales]]/EV_Data[[#This Row],[total_vehicle_sales]]</f>
        <v>0.33829998398483119</v>
      </c>
      <c r="X285" s="27">
        <f>EV_Data[[#This Row],[petrol_car_sales]]/EV_Data[[#This Row],[total_vehicle_sales]]</f>
        <v>0.58229602259509705</v>
      </c>
      <c r="Y285" s="27">
        <f>EV_Data[[#This Row],[diesel_car_sales]]/EV_Data[[#This Row],[total_vehicle_sales]]</f>
        <v>7.940399342007172E-2</v>
      </c>
      <c r="Z285" s="27">
        <f>EV_Data[[#This Row],[petrol_car Market Share]]+EV_Data[[#This Row],[desil_car Market Share]]</f>
        <v>0.66170001601516881</v>
      </c>
      <c r="AB285" s="15"/>
    </row>
    <row r="286" spans="1:28">
      <c r="A286" s="15" t="s">
        <v>36</v>
      </c>
      <c r="B286" s="15" t="s">
        <v>37</v>
      </c>
      <c r="C286" s="15">
        <v>2024</v>
      </c>
      <c r="D286" s="15" t="s">
        <v>27</v>
      </c>
      <c r="E286" s="15" t="s">
        <v>31</v>
      </c>
      <c r="F286" s="15">
        <v>3923580</v>
      </c>
      <c r="G286" s="15">
        <v>3748994</v>
      </c>
      <c r="H286" s="15">
        <v>325999</v>
      </c>
      <c r="I286" s="15">
        <v>7998573</v>
      </c>
      <c r="J286" s="15">
        <v>49.05</v>
      </c>
      <c r="K286" s="15">
        <v>3761208</v>
      </c>
      <c r="L286" s="15">
        <v>45</v>
      </c>
      <c r="M286" s="15">
        <v>442</v>
      </c>
      <c r="N286" s="15">
        <v>1.2330000000000001</v>
      </c>
      <c r="O286" s="15">
        <v>8.7999999999999995E-2</v>
      </c>
      <c r="P286" s="15">
        <v>13269</v>
      </c>
      <c r="Q286" s="15">
        <v>65.2</v>
      </c>
      <c r="R286" s="15">
        <v>857.2</v>
      </c>
      <c r="S286" s="15">
        <v>0</v>
      </c>
      <c r="T286" s="15">
        <v>85.5</v>
      </c>
      <c r="U286" s="15">
        <v>29.8</v>
      </c>
      <c r="V286" s="15">
        <v>0</v>
      </c>
      <c r="W286" s="27">
        <f>EV_Data[[#This Row],[ev_sales]]/EV_Data[[#This Row],[total_vehicle_sales]]</f>
        <v>0.49053499918047883</v>
      </c>
      <c r="X286" s="27">
        <f>EV_Data[[#This Row],[petrol_car_sales]]/EV_Data[[#This Row],[total_vehicle_sales]]</f>
        <v>0.46870785576377189</v>
      </c>
      <c r="Y286" s="27">
        <f>EV_Data[[#This Row],[diesel_car_sales]]/EV_Data[[#This Row],[total_vehicle_sales]]</f>
        <v>4.0757145055749316E-2</v>
      </c>
      <c r="Z286" s="27">
        <f>EV_Data[[#This Row],[petrol_car Market Share]]+EV_Data[[#This Row],[desil_car Market Share]]</f>
        <v>0.50946500081952117</v>
      </c>
      <c r="AB286" s="15"/>
    </row>
    <row r="287" spans="1:28">
      <c r="A287" s="15" t="s">
        <v>36</v>
      </c>
      <c r="B287" s="15" t="s">
        <v>37</v>
      </c>
      <c r="C287" s="15">
        <v>2025</v>
      </c>
      <c r="D287" s="15" t="s">
        <v>24</v>
      </c>
      <c r="E287" s="15" t="s">
        <v>25</v>
      </c>
      <c r="F287" s="15">
        <v>671627</v>
      </c>
      <c r="G287" s="15">
        <v>2426615</v>
      </c>
      <c r="H287" s="15">
        <v>1617743</v>
      </c>
      <c r="I287" s="15">
        <v>4715985</v>
      </c>
      <c r="J287" s="15">
        <v>14.24</v>
      </c>
      <c r="K287" s="15">
        <v>4338106</v>
      </c>
      <c r="L287" s="15">
        <v>49.3</v>
      </c>
      <c r="M287" s="15">
        <v>468</v>
      </c>
      <c r="N287" s="15">
        <v>1.18</v>
      </c>
      <c r="O287" s="15">
        <v>0.09</v>
      </c>
      <c r="P287" s="15">
        <v>13776</v>
      </c>
      <c r="Q287" s="15">
        <v>65.8</v>
      </c>
      <c r="R287" s="15">
        <v>828.7</v>
      </c>
      <c r="S287" s="15">
        <v>0</v>
      </c>
      <c r="T287" s="15">
        <v>87.3</v>
      </c>
      <c r="U287" s="15">
        <v>21.77</v>
      </c>
      <c r="V287" s="15">
        <v>0</v>
      </c>
      <c r="W287" s="27">
        <f>EV_Data[[#This Row],[ev_sales]]/EV_Data[[#This Row],[total_vehicle_sales]]</f>
        <v>0.14241499919953096</v>
      </c>
      <c r="X287" s="27">
        <f>EV_Data[[#This Row],[petrol_car_sales]]/EV_Data[[#This Row],[total_vehicle_sales]]</f>
        <v>0.51455104288923736</v>
      </c>
      <c r="Y287" s="27">
        <f>EV_Data[[#This Row],[diesel_car_sales]]/EV_Data[[#This Row],[total_vehicle_sales]]</f>
        <v>0.3430339579112317</v>
      </c>
      <c r="Z287" s="27">
        <f>EV_Data[[#This Row],[petrol_car Market Share]]+EV_Data[[#This Row],[desil_car Market Share]]</f>
        <v>0.85758500080046907</v>
      </c>
      <c r="AB287" s="15"/>
    </row>
    <row r="288" spans="1:28">
      <c r="A288" s="15" t="s">
        <v>36</v>
      </c>
      <c r="B288" s="15" t="s">
        <v>37</v>
      </c>
      <c r="C288" s="15">
        <v>2025</v>
      </c>
      <c r="D288" s="15" t="s">
        <v>26</v>
      </c>
      <c r="E288" s="15" t="s">
        <v>31</v>
      </c>
      <c r="F288" s="15">
        <v>7670056</v>
      </c>
      <c r="G288" s="15">
        <v>9838330</v>
      </c>
      <c r="H288" s="15">
        <v>1341591</v>
      </c>
      <c r="I288" s="15">
        <v>18849977</v>
      </c>
      <c r="J288" s="15">
        <v>40.69</v>
      </c>
      <c r="K288" s="15">
        <v>4338106</v>
      </c>
      <c r="L288" s="15">
        <v>49.3</v>
      </c>
      <c r="M288" s="15">
        <v>468</v>
      </c>
      <c r="N288" s="15">
        <v>1.18</v>
      </c>
      <c r="O288" s="15">
        <v>0.09</v>
      </c>
      <c r="P288" s="15">
        <v>13776</v>
      </c>
      <c r="Q288" s="15">
        <v>65.8</v>
      </c>
      <c r="R288" s="15">
        <v>828.7</v>
      </c>
      <c r="S288" s="15">
        <v>0</v>
      </c>
      <c r="T288" s="15">
        <v>87.3</v>
      </c>
      <c r="U288" s="15">
        <v>20.47</v>
      </c>
      <c r="V288" s="15">
        <v>0</v>
      </c>
      <c r="W288" s="27">
        <f>EV_Data[[#This Row],[ev_sales]]/EV_Data[[#This Row],[total_vehicle_sales]]</f>
        <v>0.40690001902920092</v>
      </c>
      <c r="X288" s="27">
        <f>EV_Data[[#This Row],[petrol_car_sales]]/EV_Data[[#This Row],[total_vehicle_sales]]</f>
        <v>0.52192795779008117</v>
      </c>
      <c r="Y288" s="27">
        <f>EV_Data[[#This Row],[diesel_car_sales]]/EV_Data[[#This Row],[total_vehicle_sales]]</f>
        <v>7.1172023180717942E-2</v>
      </c>
      <c r="Z288" s="27">
        <f>EV_Data[[#This Row],[petrol_car Market Share]]+EV_Data[[#This Row],[desil_car Market Share]]</f>
        <v>0.59309998097079908</v>
      </c>
      <c r="AB288" s="15"/>
    </row>
    <row r="289" spans="1:28">
      <c r="A289" s="15" t="s">
        <v>36</v>
      </c>
      <c r="B289" s="15" t="s">
        <v>37</v>
      </c>
      <c r="C289" s="15">
        <v>2025</v>
      </c>
      <c r="D289" s="15" t="s">
        <v>27</v>
      </c>
      <c r="E289" s="15" t="s">
        <v>31</v>
      </c>
      <c r="F289" s="15">
        <v>4562920</v>
      </c>
      <c r="G289" s="15">
        <v>2917116</v>
      </c>
      <c r="H289" s="15">
        <v>253662</v>
      </c>
      <c r="I289" s="15">
        <v>7733698</v>
      </c>
      <c r="J289" s="15">
        <v>59</v>
      </c>
      <c r="K289" s="15">
        <v>4338106</v>
      </c>
      <c r="L289" s="15">
        <v>49.3</v>
      </c>
      <c r="M289" s="15">
        <v>468</v>
      </c>
      <c r="N289" s="15">
        <v>1.18</v>
      </c>
      <c r="O289" s="15">
        <v>0.09</v>
      </c>
      <c r="P289" s="15">
        <v>13776</v>
      </c>
      <c r="Q289" s="15">
        <v>65.8</v>
      </c>
      <c r="R289" s="15">
        <v>828.7</v>
      </c>
      <c r="S289" s="15">
        <v>0</v>
      </c>
      <c r="T289" s="15">
        <v>87.3</v>
      </c>
      <c r="U289" s="15">
        <v>16.29</v>
      </c>
      <c r="V289" s="15">
        <v>1</v>
      </c>
      <c r="W289" s="27">
        <f>EV_Data[[#This Row],[ev_sales]]/EV_Data[[#This Row],[total_vehicle_sales]]</f>
        <v>0.59000493683616817</v>
      </c>
      <c r="X289" s="27">
        <f>EV_Data[[#This Row],[petrol_car_sales]]/EV_Data[[#This Row],[total_vehicle_sales]]</f>
        <v>0.37719548914374468</v>
      </c>
      <c r="Y289" s="27">
        <f>EV_Data[[#This Row],[diesel_car_sales]]/EV_Data[[#This Row],[total_vehicle_sales]]</f>
        <v>3.2799574020087159E-2</v>
      </c>
      <c r="Z289" s="27">
        <f>EV_Data[[#This Row],[petrol_car Market Share]]+EV_Data[[#This Row],[desil_car Market Share]]</f>
        <v>0.40999506316383183</v>
      </c>
      <c r="AB289" s="15"/>
    </row>
    <row r="290" spans="1:28">
      <c r="A290" s="15" t="s">
        <v>38</v>
      </c>
      <c r="B290" s="15" t="s">
        <v>29</v>
      </c>
      <c r="C290" s="15">
        <v>2010</v>
      </c>
      <c r="D290" s="15" t="s">
        <v>24</v>
      </c>
      <c r="E290" s="15" t="s">
        <v>25</v>
      </c>
      <c r="F290" s="15">
        <v>12</v>
      </c>
      <c r="G290" s="15">
        <v>208515</v>
      </c>
      <c r="H290" s="15">
        <v>139010</v>
      </c>
      <c r="I290" s="15">
        <v>347537</v>
      </c>
      <c r="J290" s="15">
        <v>0</v>
      </c>
      <c r="K290" s="15">
        <v>97</v>
      </c>
      <c r="L290" s="15">
        <v>1.9</v>
      </c>
      <c r="M290" s="15">
        <v>119</v>
      </c>
      <c r="N290" s="15">
        <v>1.5</v>
      </c>
      <c r="O290" s="31">
        <v>0.13800000000000001</v>
      </c>
      <c r="P290" s="15">
        <v>41436</v>
      </c>
      <c r="Q290" s="15">
        <v>78.099999999999994</v>
      </c>
      <c r="R290" s="15">
        <v>133.6</v>
      </c>
      <c r="S290" s="15">
        <v>4999</v>
      </c>
      <c r="T290" s="15">
        <v>54.4</v>
      </c>
      <c r="U290" s="15">
        <v>0</v>
      </c>
      <c r="V290" s="15">
        <v>0</v>
      </c>
      <c r="W290" s="27">
        <f>EV_Data[[#This Row],[ev_sales]]/EV_Data[[#This Row],[total_vehicle_sales]]</f>
        <v>3.4528697663845862E-5</v>
      </c>
      <c r="X290" s="27">
        <f>EV_Data[[#This Row],[petrol_car_sales]]/EV_Data[[#This Row],[total_vehicle_sales]]</f>
        <v>0.59997928278140167</v>
      </c>
      <c r="Y290" s="27">
        <f>EV_Data[[#This Row],[diesel_car_sales]]/EV_Data[[#This Row],[total_vehicle_sales]]</f>
        <v>0.39998618852093448</v>
      </c>
      <c r="Z290" s="27">
        <f>EV_Data[[#This Row],[petrol_car Market Share]]+EV_Data[[#This Row],[desil_car Market Share]]</f>
        <v>0.99996547130233615</v>
      </c>
      <c r="AB290" s="15"/>
    </row>
    <row r="291" spans="1:28">
      <c r="A291" s="15" t="s">
        <v>38</v>
      </c>
      <c r="B291" s="15" t="s">
        <v>29</v>
      </c>
      <c r="C291" s="15">
        <v>2010</v>
      </c>
      <c r="D291" s="15" t="s">
        <v>26</v>
      </c>
      <c r="E291" s="15" t="s">
        <v>25</v>
      </c>
      <c r="F291" s="15">
        <v>137</v>
      </c>
      <c r="G291" s="15">
        <v>1202487</v>
      </c>
      <c r="H291" s="15">
        <v>163976</v>
      </c>
      <c r="I291" s="15">
        <v>1366600</v>
      </c>
      <c r="J291" s="15">
        <v>0.01</v>
      </c>
      <c r="K291" s="15">
        <v>97</v>
      </c>
      <c r="L291" s="15">
        <v>1.9</v>
      </c>
      <c r="M291" s="15">
        <v>119</v>
      </c>
      <c r="N291" s="15">
        <v>1.5</v>
      </c>
      <c r="O291" s="31">
        <v>0.13800000000000001</v>
      </c>
      <c r="P291" s="15">
        <v>41436</v>
      </c>
      <c r="Q291" s="15">
        <v>78.099999999999994</v>
      </c>
      <c r="R291" s="15">
        <v>133.6</v>
      </c>
      <c r="S291" s="15">
        <v>4999</v>
      </c>
      <c r="T291" s="15">
        <v>54.4</v>
      </c>
      <c r="U291" s="15">
        <v>0</v>
      </c>
      <c r="V291" s="15">
        <v>0</v>
      </c>
      <c r="W291" s="27">
        <f>EV_Data[[#This Row],[ev_sales]]/EV_Data[[#This Row],[total_vehicle_sales]]</f>
        <v>1.0024879262403044E-4</v>
      </c>
      <c r="X291" s="27">
        <f>EV_Data[[#This Row],[petrol_car_sales]]/EV_Data[[#This Row],[total_vehicle_sales]]</f>
        <v>0.87991145909556567</v>
      </c>
      <c r="Y291" s="27">
        <f>EV_Data[[#This Row],[diesel_car_sales]]/EV_Data[[#This Row],[total_vehicle_sales]]</f>
        <v>0.11998829211181034</v>
      </c>
      <c r="Z291" s="27">
        <f>EV_Data[[#This Row],[petrol_car Market Share]]+EV_Data[[#This Row],[desil_car Market Share]]</f>
        <v>0.99989975120737595</v>
      </c>
      <c r="AB291" s="15"/>
    </row>
    <row r="292" spans="1:28">
      <c r="A292" s="15" t="s">
        <v>38</v>
      </c>
      <c r="B292" s="15" t="s">
        <v>29</v>
      </c>
      <c r="C292" s="15">
        <v>2010</v>
      </c>
      <c r="D292" s="15" t="s">
        <v>27</v>
      </c>
      <c r="E292" s="15" t="s">
        <v>25</v>
      </c>
      <c r="F292" s="15">
        <v>83</v>
      </c>
      <c r="G292" s="15">
        <v>524788</v>
      </c>
      <c r="H292" s="15">
        <v>45634</v>
      </c>
      <c r="I292" s="15">
        <v>570505</v>
      </c>
      <c r="J292" s="15">
        <v>0.01</v>
      </c>
      <c r="K292" s="15">
        <v>97</v>
      </c>
      <c r="L292" s="15">
        <v>1.9</v>
      </c>
      <c r="M292" s="15">
        <v>119</v>
      </c>
      <c r="N292" s="15">
        <v>1.5</v>
      </c>
      <c r="O292" s="31">
        <v>0.13800000000000001</v>
      </c>
      <c r="P292" s="15">
        <v>41436</v>
      </c>
      <c r="Q292" s="15">
        <v>78.099999999999994</v>
      </c>
      <c r="R292" s="15">
        <v>133.6</v>
      </c>
      <c r="S292" s="15">
        <v>4999</v>
      </c>
      <c r="T292" s="15">
        <v>54.4</v>
      </c>
      <c r="U292" s="15">
        <v>0</v>
      </c>
      <c r="V292" s="15">
        <v>0</v>
      </c>
      <c r="W292" s="27">
        <f>EV_Data[[#This Row],[ev_sales]]/EV_Data[[#This Row],[total_vehicle_sales]]</f>
        <v>1.454851403581038E-4</v>
      </c>
      <c r="X292" s="27">
        <f>EV_Data[[#This Row],[petrol_car_sales]]/EV_Data[[#This Row],[total_vehicle_sales]]</f>
        <v>0.91986573299094665</v>
      </c>
      <c r="Y292" s="27">
        <f>EV_Data[[#This Row],[diesel_car_sales]]/EV_Data[[#This Row],[total_vehicle_sales]]</f>
        <v>7.9988781868695277E-2</v>
      </c>
      <c r="Z292" s="27">
        <f>EV_Data[[#This Row],[petrol_car Market Share]]+EV_Data[[#This Row],[desil_car Market Share]]</f>
        <v>0.99985451485964194</v>
      </c>
      <c r="AB292" s="15"/>
    </row>
    <row r="293" spans="1:28">
      <c r="A293" s="15" t="s">
        <v>38</v>
      </c>
      <c r="B293" s="15" t="s">
        <v>29</v>
      </c>
      <c r="C293" s="15">
        <v>2011</v>
      </c>
      <c r="D293" s="15" t="s">
        <v>24</v>
      </c>
      <c r="E293" s="15" t="s">
        <v>25</v>
      </c>
      <c r="F293" s="15">
        <v>180</v>
      </c>
      <c r="G293" s="15">
        <v>193024</v>
      </c>
      <c r="H293" s="15">
        <v>128682</v>
      </c>
      <c r="I293" s="15">
        <v>321886</v>
      </c>
      <c r="J293" s="15">
        <v>0.06</v>
      </c>
      <c r="K293" s="15">
        <v>719</v>
      </c>
      <c r="L293" s="15">
        <v>2.9</v>
      </c>
      <c r="M293" s="15">
        <v>127</v>
      </c>
      <c r="N293" s="15">
        <v>1.4870000000000001</v>
      </c>
      <c r="O293" s="15">
        <v>0.14699999999999999</v>
      </c>
      <c r="P293" s="15">
        <v>40120</v>
      </c>
      <c r="Q293" s="15">
        <v>78.400000000000006</v>
      </c>
      <c r="R293" s="15">
        <v>132.6</v>
      </c>
      <c r="S293" s="15">
        <v>5318</v>
      </c>
      <c r="T293" s="15">
        <v>57.8</v>
      </c>
      <c r="U293" s="15">
        <v>300</v>
      </c>
      <c r="V293" s="15">
        <v>0</v>
      </c>
      <c r="W293" s="27">
        <f>EV_Data[[#This Row],[ev_sales]]/EV_Data[[#This Row],[total_vehicle_sales]]</f>
        <v>5.5920419030339934E-4</v>
      </c>
      <c r="X293" s="27">
        <f>EV_Data[[#This Row],[petrol_car_sales]]/EV_Data[[#This Row],[total_vehicle_sales]]</f>
        <v>0.59966572016179642</v>
      </c>
      <c r="Y293" s="27">
        <f>EV_Data[[#This Row],[diesel_car_sales]]/EV_Data[[#This Row],[total_vehicle_sales]]</f>
        <v>0.39977507564790021</v>
      </c>
      <c r="Z293" s="27">
        <f>EV_Data[[#This Row],[petrol_car Market Share]]+EV_Data[[#This Row],[desil_car Market Share]]</f>
        <v>0.99944079580969669</v>
      </c>
      <c r="AB293" s="15"/>
    </row>
    <row r="294" spans="1:28">
      <c r="A294" s="15" t="s">
        <v>38</v>
      </c>
      <c r="B294" s="15" t="s">
        <v>29</v>
      </c>
      <c r="C294" s="15">
        <v>2011</v>
      </c>
      <c r="D294" s="15" t="s">
        <v>26</v>
      </c>
      <c r="E294" s="15" t="s">
        <v>25</v>
      </c>
      <c r="F294" s="15">
        <v>2038</v>
      </c>
      <c r="G294" s="15">
        <v>1119193</v>
      </c>
      <c r="H294" s="15">
        <v>152617</v>
      </c>
      <c r="I294" s="15">
        <v>1273848</v>
      </c>
      <c r="J294" s="15">
        <v>0.16</v>
      </c>
      <c r="K294" s="15">
        <v>719</v>
      </c>
      <c r="L294" s="15">
        <v>2.9</v>
      </c>
      <c r="M294" s="15">
        <v>127</v>
      </c>
      <c r="N294" s="15">
        <v>1.4870000000000001</v>
      </c>
      <c r="O294" s="15">
        <v>0.14699999999999999</v>
      </c>
      <c r="P294" s="15">
        <v>40120</v>
      </c>
      <c r="Q294" s="15">
        <v>78.400000000000006</v>
      </c>
      <c r="R294" s="15">
        <v>132.6</v>
      </c>
      <c r="S294" s="15">
        <v>5318</v>
      </c>
      <c r="T294" s="15">
        <v>57.8</v>
      </c>
      <c r="U294" s="15">
        <v>300</v>
      </c>
      <c r="V294" s="15">
        <v>0</v>
      </c>
      <c r="W294" s="27">
        <f>EV_Data[[#This Row],[ev_sales]]/EV_Data[[#This Row],[total_vehicle_sales]]</f>
        <v>1.5998769083909541E-3</v>
      </c>
      <c r="X294" s="27">
        <f>EV_Data[[#This Row],[petrol_car_sales]]/EV_Data[[#This Row],[total_vehicle_sales]]</f>
        <v>0.87859226532521939</v>
      </c>
      <c r="Y294" s="27">
        <f>EV_Data[[#This Row],[diesel_car_sales]]/EV_Data[[#This Row],[total_vehicle_sales]]</f>
        <v>0.11980785776638971</v>
      </c>
      <c r="Z294" s="27">
        <f>EV_Data[[#This Row],[petrol_car Market Share]]+EV_Data[[#This Row],[desil_car Market Share]]</f>
        <v>0.99840012309160908</v>
      </c>
      <c r="AB294" s="15"/>
    </row>
    <row r="295" spans="1:28">
      <c r="A295" s="15" t="s">
        <v>38</v>
      </c>
      <c r="B295" s="15" t="s">
        <v>29</v>
      </c>
      <c r="C295" s="15">
        <v>2011</v>
      </c>
      <c r="D295" s="15" t="s">
        <v>27</v>
      </c>
      <c r="E295" s="15" t="s">
        <v>25</v>
      </c>
      <c r="F295" s="15">
        <v>1227</v>
      </c>
      <c r="G295" s="15">
        <v>485601</v>
      </c>
      <c r="H295" s="15">
        <v>42226</v>
      </c>
      <c r="I295" s="15">
        <v>529054</v>
      </c>
      <c r="J295" s="15">
        <v>0.23</v>
      </c>
      <c r="K295" s="15">
        <v>719</v>
      </c>
      <c r="L295" s="15">
        <v>2.9</v>
      </c>
      <c r="M295" s="15">
        <v>127</v>
      </c>
      <c r="N295" s="15">
        <v>1.4870000000000001</v>
      </c>
      <c r="O295" s="15">
        <v>0.14699999999999999</v>
      </c>
      <c r="P295" s="15">
        <v>40120</v>
      </c>
      <c r="Q295" s="15">
        <v>78.400000000000006</v>
      </c>
      <c r="R295" s="15">
        <v>132.6</v>
      </c>
      <c r="S295" s="15">
        <v>5318</v>
      </c>
      <c r="T295" s="15">
        <v>57.8</v>
      </c>
      <c r="U295" s="15">
        <v>300</v>
      </c>
      <c r="V295" s="15">
        <v>0</v>
      </c>
      <c r="W295" s="27">
        <f>EV_Data[[#This Row],[ev_sales]]/EV_Data[[#This Row],[total_vehicle_sales]]</f>
        <v>2.3192339534338648E-3</v>
      </c>
      <c r="X295" s="27">
        <f>EV_Data[[#This Row],[petrol_car_sales]]/EV_Data[[#This Row],[total_vehicle_sales]]</f>
        <v>0.91786660718943625</v>
      </c>
      <c r="Y295" s="27">
        <f>EV_Data[[#This Row],[diesel_car_sales]]/EV_Data[[#This Row],[total_vehicle_sales]]</f>
        <v>7.9814158857129891E-2</v>
      </c>
      <c r="Z295" s="27">
        <f>EV_Data[[#This Row],[petrol_car Market Share]]+EV_Data[[#This Row],[desil_car Market Share]]</f>
        <v>0.99768076604656608</v>
      </c>
      <c r="AB295" s="15"/>
    </row>
    <row r="296" spans="1:28">
      <c r="A296" s="15" t="s">
        <v>38</v>
      </c>
      <c r="B296" s="15" t="s">
        <v>29</v>
      </c>
      <c r="C296" s="15">
        <v>2012</v>
      </c>
      <c r="D296" s="15" t="s">
        <v>24</v>
      </c>
      <c r="E296" s="15" t="s">
        <v>25</v>
      </c>
      <c r="F296" s="15">
        <v>319</v>
      </c>
      <c r="G296" s="15">
        <v>176091</v>
      </c>
      <c r="H296" s="15">
        <v>117394</v>
      </c>
      <c r="I296" s="15">
        <v>293804</v>
      </c>
      <c r="J296" s="15">
        <v>0.11</v>
      </c>
      <c r="K296" s="15">
        <v>1431</v>
      </c>
      <c r="L296" s="15">
        <v>3.8</v>
      </c>
      <c r="M296" s="15">
        <v>145</v>
      </c>
      <c r="N296" s="15">
        <v>1.4630000000000001</v>
      </c>
      <c r="O296" s="15">
        <v>0.152</v>
      </c>
      <c r="P296" s="15">
        <v>39126</v>
      </c>
      <c r="Q296" s="15">
        <v>79</v>
      </c>
      <c r="R296" s="15">
        <v>131.69999999999999</v>
      </c>
      <c r="S296" s="15">
        <v>5540</v>
      </c>
      <c r="T296" s="15">
        <v>57.9</v>
      </c>
      <c r="U296" s="15">
        <v>77.22</v>
      </c>
      <c r="V296" s="15">
        <v>0</v>
      </c>
      <c r="W296" s="27">
        <f>EV_Data[[#This Row],[ev_sales]]/EV_Data[[#This Row],[total_vehicle_sales]]</f>
        <v>1.085757852173558E-3</v>
      </c>
      <c r="X296" s="27">
        <f>EV_Data[[#This Row],[petrol_car_sales]]/EV_Data[[#This Row],[total_vehicle_sales]]</f>
        <v>0.59934854528869586</v>
      </c>
      <c r="Y296" s="27">
        <f>EV_Data[[#This Row],[diesel_car_sales]]/EV_Data[[#This Row],[total_vehicle_sales]]</f>
        <v>0.39956569685913057</v>
      </c>
      <c r="Z296" s="27">
        <f>EV_Data[[#This Row],[petrol_car Market Share]]+EV_Data[[#This Row],[desil_car Market Share]]</f>
        <v>0.99891424214782643</v>
      </c>
      <c r="AB296" s="15"/>
    </row>
    <row r="297" spans="1:28">
      <c r="A297" s="15" t="s">
        <v>38</v>
      </c>
      <c r="B297" s="15" t="s">
        <v>29</v>
      </c>
      <c r="C297" s="15">
        <v>2012</v>
      </c>
      <c r="D297" s="15" t="s">
        <v>26</v>
      </c>
      <c r="E297" s="15" t="s">
        <v>25</v>
      </c>
      <c r="F297" s="15">
        <v>3727</v>
      </c>
      <c r="G297" s="15">
        <v>1054815</v>
      </c>
      <c r="H297" s="15">
        <v>143838</v>
      </c>
      <c r="I297" s="15">
        <v>1202380</v>
      </c>
      <c r="J297" s="15">
        <v>0.31</v>
      </c>
      <c r="K297" s="15">
        <v>1431</v>
      </c>
      <c r="L297" s="15">
        <v>3.8</v>
      </c>
      <c r="M297" s="15">
        <v>145</v>
      </c>
      <c r="N297" s="15">
        <v>1.4630000000000001</v>
      </c>
      <c r="O297" s="15">
        <v>0.152</v>
      </c>
      <c r="P297" s="15">
        <v>39126</v>
      </c>
      <c r="Q297" s="15">
        <v>79</v>
      </c>
      <c r="R297" s="15">
        <v>131.69999999999999</v>
      </c>
      <c r="S297" s="15">
        <v>5540</v>
      </c>
      <c r="T297" s="15">
        <v>57.9</v>
      </c>
      <c r="U297" s="15">
        <v>82.88</v>
      </c>
      <c r="V297" s="15">
        <v>0</v>
      </c>
      <c r="W297" s="27">
        <f>EV_Data[[#This Row],[ev_sales]]/EV_Data[[#This Row],[total_vehicle_sales]]</f>
        <v>3.0996856235133651E-3</v>
      </c>
      <c r="X297" s="27">
        <f>EV_Data[[#This Row],[petrol_car_sales]]/EV_Data[[#This Row],[total_vehicle_sales]]</f>
        <v>0.87727257605748599</v>
      </c>
      <c r="Y297" s="27">
        <f>EV_Data[[#This Row],[diesel_car_sales]]/EV_Data[[#This Row],[total_vehicle_sales]]</f>
        <v>0.11962773831900064</v>
      </c>
      <c r="Z297" s="27">
        <f>EV_Data[[#This Row],[petrol_car Market Share]]+EV_Data[[#This Row],[desil_car Market Share]]</f>
        <v>0.99690031437648663</v>
      </c>
      <c r="AB297" s="15"/>
    </row>
    <row r="298" spans="1:28">
      <c r="A298" s="15" t="s">
        <v>38</v>
      </c>
      <c r="B298" s="15" t="s">
        <v>29</v>
      </c>
      <c r="C298" s="15">
        <v>2012</v>
      </c>
      <c r="D298" s="15" t="s">
        <v>27</v>
      </c>
      <c r="E298" s="15" t="s">
        <v>25</v>
      </c>
      <c r="F298" s="15">
        <v>2238</v>
      </c>
      <c r="G298" s="15">
        <v>455902</v>
      </c>
      <c r="H298" s="15">
        <v>39644</v>
      </c>
      <c r="I298" s="15">
        <v>497784</v>
      </c>
      <c r="J298" s="15">
        <v>0.45</v>
      </c>
      <c r="K298" s="15">
        <v>1431</v>
      </c>
      <c r="L298" s="15">
        <v>3.8</v>
      </c>
      <c r="M298" s="15">
        <v>145</v>
      </c>
      <c r="N298" s="15">
        <v>1.4630000000000001</v>
      </c>
      <c r="O298" s="15">
        <v>0.152</v>
      </c>
      <c r="P298" s="15">
        <v>39126</v>
      </c>
      <c r="Q298" s="15">
        <v>79</v>
      </c>
      <c r="R298" s="15">
        <v>131.69999999999999</v>
      </c>
      <c r="S298" s="15">
        <v>5540</v>
      </c>
      <c r="T298" s="15">
        <v>57.9</v>
      </c>
      <c r="U298" s="15">
        <v>82.4</v>
      </c>
      <c r="V298" s="15">
        <v>0</v>
      </c>
      <c r="W298" s="27">
        <f>EV_Data[[#This Row],[ev_sales]]/EV_Data[[#This Row],[total_vehicle_sales]]</f>
        <v>4.4959259437828457E-3</v>
      </c>
      <c r="X298" s="27">
        <f>EV_Data[[#This Row],[petrol_car_sales]]/EV_Data[[#This Row],[total_vehicle_sales]]</f>
        <v>0.9158631052826125</v>
      </c>
      <c r="Y298" s="27">
        <f>EV_Data[[#This Row],[diesel_car_sales]]/EV_Data[[#This Row],[total_vehicle_sales]]</f>
        <v>7.9640968773604617E-2</v>
      </c>
      <c r="Z298" s="27">
        <f>EV_Data[[#This Row],[petrol_car Market Share]]+EV_Data[[#This Row],[desil_car Market Share]]</f>
        <v>0.9955040740562171</v>
      </c>
      <c r="AB298" s="15"/>
    </row>
    <row r="299" spans="1:28">
      <c r="A299" s="15" t="s">
        <v>38</v>
      </c>
      <c r="B299" s="15" t="s">
        <v>29</v>
      </c>
      <c r="C299" s="15">
        <v>2013</v>
      </c>
      <c r="D299" s="15" t="s">
        <v>24</v>
      </c>
      <c r="E299" s="15" t="s">
        <v>25</v>
      </c>
      <c r="F299" s="15">
        <v>558</v>
      </c>
      <c r="G299" s="15">
        <v>161797</v>
      </c>
      <c r="H299" s="15">
        <v>107865</v>
      </c>
      <c r="I299" s="15">
        <v>270220</v>
      </c>
      <c r="J299" s="15">
        <v>0.21</v>
      </c>
      <c r="K299" s="15">
        <v>2015</v>
      </c>
      <c r="L299" s="15">
        <v>4.4000000000000004</v>
      </c>
      <c r="M299" s="15">
        <v>151</v>
      </c>
      <c r="N299" s="15">
        <v>1.413</v>
      </c>
      <c r="O299" s="15">
        <v>0.158</v>
      </c>
      <c r="P299" s="15">
        <v>38497</v>
      </c>
      <c r="Q299" s="15">
        <v>79.5</v>
      </c>
      <c r="R299" s="15">
        <v>129.9</v>
      </c>
      <c r="S299" s="15">
        <v>5793</v>
      </c>
      <c r="T299" s="15">
        <v>59.6</v>
      </c>
      <c r="U299" s="15">
        <v>74.92</v>
      </c>
      <c r="V299" s="15">
        <v>0</v>
      </c>
      <c r="W299" s="27">
        <f>EV_Data[[#This Row],[ev_sales]]/EV_Data[[#This Row],[total_vehicle_sales]]</f>
        <v>2.0649840870401895E-3</v>
      </c>
      <c r="X299" s="27">
        <f>EV_Data[[#This Row],[petrol_car_sales]]/EV_Data[[#This Row],[total_vehicle_sales]]</f>
        <v>0.59876026941011029</v>
      </c>
      <c r="Y299" s="27">
        <f>EV_Data[[#This Row],[diesel_car_sales]]/EV_Data[[#This Row],[total_vehicle_sales]]</f>
        <v>0.39917474650284951</v>
      </c>
      <c r="Z299" s="27">
        <f>EV_Data[[#This Row],[petrol_car Market Share]]+EV_Data[[#This Row],[desil_car Market Share]]</f>
        <v>0.99793501591295986</v>
      </c>
      <c r="AB299" s="15"/>
    </row>
    <row r="300" spans="1:28">
      <c r="A300" s="15" t="s">
        <v>38</v>
      </c>
      <c r="B300" s="15" t="s">
        <v>29</v>
      </c>
      <c r="C300" s="15">
        <v>2013</v>
      </c>
      <c r="D300" s="15" t="s">
        <v>26</v>
      </c>
      <c r="E300" s="15" t="s">
        <v>25</v>
      </c>
      <c r="F300" s="15">
        <v>6384</v>
      </c>
      <c r="G300" s="15">
        <v>946646</v>
      </c>
      <c r="H300" s="15">
        <v>129088</v>
      </c>
      <c r="I300" s="15">
        <v>1082118</v>
      </c>
      <c r="J300" s="15">
        <v>0.59</v>
      </c>
      <c r="K300" s="15">
        <v>2015</v>
      </c>
      <c r="L300" s="15">
        <v>4.4000000000000004</v>
      </c>
      <c r="M300" s="15">
        <v>151</v>
      </c>
      <c r="N300" s="15">
        <v>1.413</v>
      </c>
      <c r="O300" s="15">
        <v>0.158</v>
      </c>
      <c r="P300" s="15">
        <v>38497</v>
      </c>
      <c r="Q300" s="15">
        <v>79.5</v>
      </c>
      <c r="R300" s="15">
        <v>129.9</v>
      </c>
      <c r="S300" s="15">
        <v>5793</v>
      </c>
      <c r="T300" s="15">
        <v>59.6</v>
      </c>
      <c r="U300" s="15">
        <v>71.290000000000006</v>
      </c>
      <c r="V300" s="15">
        <v>0</v>
      </c>
      <c r="W300" s="27">
        <f>EV_Data[[#This Row],[ev_sales]]/EV_Data[[#This Row],[total_vehicle_sales]]</f>
        <v>5.8995414548136159E-3</v>
      </c>
      <c r="X300" s="27">
        <f>EV_Data[[#This Row],[petrol_car_sales]]/EV_Data[[#This Row],[total_vehicle_sales]]</f>
        <v>0.87480847744885493</v>
      </c>
      <c r="Y300" s="27">
        <f>EV_Data[[#This Row],[diesel_car_sales]]/EV_Data[[#This Row],[total_vehicle_sales]]</f>
        <v>0.11929198109633145</v>
      </c>
      <c r="Z300" s="27">
        <f>EV_Data[[#This Row],[petrol_car Market Share]]+EV_Data[[#This Row],[desil_car Market Share]]</f>
        <v>0.99410045854518636</v>
      </c>
      <c r="AB300" s="15"/>
    </row>
    <row r="301" spans="1:28">
      <c r="A301" s="15" t="s">
        <v>38</v>
      </c>
      <c r="B301" s="15" t="s">
        <v>29</v>
      </c>
      <c r="C301" s="15">
        <v>2013</v>
      </c>
      <c r="D301" s="15" t="s">
        <v>27</v>
      </c>
      <c r="E301" s="15" t="s">
        <v>25</v>
      </c>
      <c r="F301" s="15">
        <v>3801</v>
      </c>
      <c r="G301" s="15">
        <v>405305</v>
      </c>
      <c r="H301" s="15">
        <v>35244</v>
      </c>
      <c r="I301" s="15">
        <v>444350</v>
      </c>
      <c r="J301" s="15">
        <v>0.86</v>
      </c>
      <c r="K301" s="15">
        <v>2015</v>
      </c>
      <c r="L301" s="15">
        <v>4.4000000000000004</v>
      </c>
      <c r="M301" s="15">
        <v>151</v>
      </c>
      <c r="N301" s="15">
        <v>1.413</v>
      </c>
      <c r="O301" s="15">
        <v>0.158</v>
      </c>
      <c r="P301" s="15">
        <v>38497</v>
      </c>
      <c r="Q301" s="15">
        <v>79.5</v>
      </c>
      <c r="R301" s="15">
        <v>129.9</v>
      </c>
      <c r="S301" s="15">
        <v>5793</v>
      </c>
      <c r="T301" s="15">
        <v>59.6</v>
      </c>
      <c r="U301" s="15">
        <v>69.84</v>
      </c>
      <c r="V301" s="15">
        <v>0</v>
      </c>
      <c r="W301" s="27">
        <f>EV_Data[[#This Row],[ev_sales]]/EV_Data[[#This Row],[total_vehicle_sales]]</f>
        <v>8.5540677393946222E-3</v>
      </c>
      <c r="X301" s="27">
        <f>EV_Data[[#This Row],[petrol_car_sales]]/EV_Data[[#This Row],[total_vehicle_sales]]</f>
        <v>0.91213007764149878</v>
      </c>
      <c r="Y301" s="27">
        <f>EV_Data[[#This Row],[diesel_car_sales]]/EV_Data[[#This Row],[total_vehicle_sales]]</f>
        <v>7.9315854619106563E-2</v>
      </c>
      <c r="Z301" s="27">
        <f>EV_Data[[#This Row],[petrol_car Market Share]]+EV_Data[[#This Row],[desil_car Market Share]]</f>
        <v>0.99144593226060529</v>
      </c>
      <c r="AB301" s="15"/>
    </row>
    <row r="302" spans="1:28">
      <c r="A302" s="15" t="s">
        <v>38</v>
      </c>
      <c r="B302" s="15" t="s">
        <v>29</v>
      </c>
      <c r="C302" s="15">
        <v>2014</v>
      </c>
      <c r="D302" s="15" t="s">
        <v>24</v>
      </c>
      <c r="E302" s="15" t="s">
        <v>25</v>
      </c>
      <c r="F302" s="15">
        <v>821</v>
      </c>
      <c r="G302" s="15">
        <v>167025</v>
      </c>
      <c r="H302" s="15">
        <v>111350</v>
      </c>
      <c r="I302" s="15">
        <v>279196</v>
      </c>
      <c r="J302" s="15">
        <v>0.28999999999999998</v>
      </c>
      <c r="K302" s="15">
        <v>5561</v>
      </c>
      <c r="L302" s="15">
        <v>5.4</v>
      </c>
      <c r="M302" s="15">
        <v>155</v>
      </c>
      <c r="N302" s="15">
        <v>1.383</v>
      </c>
      <c r="O302" s="15">
        <v>0.16500000000000001</v>
      </c>
      <c r="P302" s="15">
        <v>37504</v>
      </c>
      <c r="Q302" s="15">
        <v>79.5</v>
      </c>
      <c r="R302" s="15">
        <v>129</v>
      </c>
      <c r="S302" s="15">
        <v>6048</v>
      </c>
      <c r="T302" s="15">
        <v>61.7</v>
      </c>
      <c r="U302" s="15">
        <v>47.13</v>
      </c>
      <c r="V302" s="15">
        <v>0</v>
      </c>
      <c r="W302" s="27">
        <f>EV_Data[[#This Row],[ev_sales]]/EV_Data[[#This Row],[total_vehicle_sales]]</f>
        <v>2.9405865413544606E-3</v>
      </c>
      <c r="X302" s="27">
        <f>EV_Data[[#This Row],[petrol_car_sales]]/EV_Data[[#This Row],[total_vehicle_sales]]</f>
        <v>0.59823564807518737</v>
      </c>
      <c r="Y302" s="27">
        <f>EV_Data[[#This Row],[diesel_car_sales]]/EV_Data[[#This Row],[total_vehicle_sales]]</f>
        <v>0.39882376538345821</v>
      </c>
      <c r="Z302" s="27">
        <f>EV_Data[[#This Row],[petrol_car Market Share]]+EV_Data[[#This Row],[desil_car Market Share]]</f>
        <v>0.99705941345864557</v>
      </c>
      <c r="AB302" s="15"/>
    </row>
    <row r="303" spans="1:28">
      <c r="A303" s="15" t="s">
        <v>38</v>
      </c>
      <c r="B303" s="15" t="s">
        <v>29</v>
      </c>
      <c r="C303" s="15">
        <v>2014</v>
      </c>
      <c r="D303" s="15" t="s">
        <v>26</v>
      </c>
      <c r="E303" s="15" t="s">
        <v>25</v>
      </c>
      <c r="F303" s="15">
        <v>9320</v>
      </c>
      <c r="G303" s="15">
        <v>968219</v>
      </c>
      <c r="H303" s="15">
        <v>132030</v>
      </c>
      <c r="I303" s="15">
        <v>1109569</v>
      </c>
      <c r="J303" s="15">
        <v>0.84</v>
      </c>
      <c r="K303" s="15">
        <v>5561</v>
      </c>
      <c r="L303" s="15">
        <v>5.4</v>
      </c>
      <c r="M303" s="15">
        <v>155</v>
      </c>
      <c r="N303" s="15">
        <v>1.383</v>
      </c>
      <c r="O303" s="15">
        <v>0.16500000000000001</v>
      </c>
      <c r="P303" s="15">
        <v>37504</v>
      </c>
      <c r="Q303" s="15">
        <v>79.5</v>
      </c>
      <c r="R303" s="15">
        <v>129</v>
      </c>
      <c r="S303" s="15">
        <v>6048</v>
      </c>
      <c r="T303" s="15">
        <v>61.7</v>
      </c>
      <c r="U303" s="15">
        <v>45.99</v>
      </c>
      <c r="V303" s="15">
        <v>0</v>
      </c>
      <c r="W303" s="27">
        <f>EV_Data[[#This Row],[ev_sales]]/EV_Data[[#This Row],[total_vehicle_sales]]</f>
        <v>8.3996578851788396E-3</v>
      </c>
      <c r="X303" s="27">
        <f>EV_Data[[#This Row],[petrol_car_sales]]/EV_Data[[#This Row],[total_vehicle_sales]]</f>
        <v>0.87260819291094105</v>
      </c>
      <c r="Y303" s="27">
        <f>EV_Data[[#This Row],[diesel_car_sales]]/EV_Data[[#This Row],[total_vehicle_sales]]</f>
        <v>0.11899214920388007</v>
      </c>
      <c r="Z303" s="27">
        <f>EV_Data[[#This Row],[petrol_car Market Share]]+EV_Data[[#This Row],[desil_car Market Share]]</f>
        <v>0.99160034211482118</v>
      </c>
      <c r="AB303" s="15"/>
    </row>
    <row r="304" spans="1:28">
      <c r="A304" s="15" t="s">
        <v>38</v>
      </c>
      <c r="B304" s="15" t="s">
        <v>29</v>
      </c>
      <c r="C304" s="15">
        <v>2014</v>
      </c>
      <c r="D304" s="15" t="s">
        <v>27</v>
      </c>
      <c r="E304" s="15" t="s">
        <v>25</v>
      </c>
      <c r="F304" s="15">
        <v>5665</v>
      </c>
      <c r="G304" s="15">
        <v>422711</v>
      </c>
      <c r="H304" s="15">
        <v>36757</v>
      </c>
      <c r="I304" s="15">
        <v>465133</v>
      </c>
      <c r="J304" s="15">
        <v>1.22</v>
      </c>
      <c r="K304" s="15">
        <v>5561</v>
      </c>
      <c r="L304" s="15">
        <v>5.4</v>
      </c>
      <c r="M304" s="15">
        <v>155</v>
      </c>
      <c r="N304" s="15">
        <v>1.383</v>
      </c>
      <c r="O304" s="15">
        <v>0.16500000000000001</v>
      </c>
      <c r="P304" s="15">
        <v>37504</v>
      </c>
      <c r="Q304" s="15">
        <v>79.5</v>
      </c>
      <c r="R304" s="15">
        <v>129</v>
      </c>
      <c r="S304" s="15">
        <v>6048</v>
      </c>
      <c r="T304" s="15">
        <v>61.7</v>
      </c>
      <c r="U304" s="15">
        <v>49.04</v>
      </c>
      <c r="V304" s="15">
        <v>0</v>
      </c>
      <c r="W304" s="27">
        <f>EV_Data[[#This Row],[ev_sales]]/EV_Data[[#This Row],[total_vehicle_sales]]</f>
        <v>1.2179312153728073E-2</v>
      </c>
      <c r="X304" s="27">
        <f>EV_Data[[#This Row],[petrol_car_sales]]/EV_Data[[#This Row],[total_vehicle_sales]]</f>
        <v>0.90879597878456264</v>
      </c>
      <c r="Y304" s="27">
        <f>EV_Data[[#This Row],[diesel_car_sales]]/EV_Data[[#This Row],[total_vehicle_sales]]</f>
        <v>7.9024709061709233E-2</v>
      </c>
      <c r="Z304" s="27">
        <f>EV_Data[[#This Row],[petrol_car Market Share]]+EV_Data[[#This Row],[desil_car Market Share]]</f>
        <v>0.98782068784627186</v>
      </c>
      <c r="AB304" s="15"/>
    </row>
    <row r="305" spans="1:28">
      <c r="A305" s="15" t="s">
        <v>38</v>
      </c>
      <c r="B305" s="15" t="s">
        <v>29</v>
      </c>
      <c r="C305" s="15">
        <v>2015</v>
      </c>
      <c r="D305" s="15" t="s">
        <v>24</v>
      </c>
      <c r="E305" s="15" t="s">
        <v>25</v>
      </c>
      <c r="F305" s="15">
        <v>1144</v>
      </c>
      <c r="G305" s="15">
        <v>169789</v>
      </c>
      <c r="H305" s="15">
        <v>113192</v>
      </c>
      <c r="I305" s="15">
        <v>284125</v>
      </c>
      <c r="J305" s="15">
        <v>0.4</v>
      </c>
      <c r="K305" s="15">
        <v>8799</v>
      </c>
      <c r="L305" s="15">
        <v>6.1</v>
      </c>
      <c r="M305" s="15">
        <v>162</v>
      </c>
      <c r="N305" s="15">
        <v>1.36</v>
      </c>
      <c r="O305" s="15">
        <v>0.17100000000000001</v>
      </c>
      <c r="P305" s="15">
        <v>36410</v>
      </c>
      <c r="Q305" s="15">
        <v>79.900000000000006</v>
      </c>
      <c r="R305" s="15">
        <v>129</v>
      </c>
      <c r="S305" s="15">
        <v>6161</v>
      </c>
      <c r="T305" s="15">
        <v>64.599999999999994</v>
      </c>
      <c r="U305" s="15">
        <v>39.340000000000003</v>
      </c>
      <c r="V305" s="15">
        <v>0</v>
      </c>
      <c r="W305" s="27">
        <f>EV_Data[[#This Row],[ev_sales]]/EV_Data[[#This Row],[total_vehicle_sales]]</f>
        <v>4.0263968323801143E-3</v>
      </c>
      <c r="X305" s="27">
        <f>EV_Data[[#This Row],[petrol_car_sales]]/EV_Data[[#This Row],[total_vehicle_sales]]</f>
        <v>0.59758556973163224</v>
      </c>
      <c r="Y305" s="27">
        <f>EV_Data[[#This Row],[diesel_car_sales]]/EV_Data[[#This Row],[total_vehicle_sales]]</f>
        <v>0.39838803343598767</v>
      </c>
      <c r="Z305" s="27">
        <f>EV_Data[[#This Row],[petrol_car Market Share]]+EV_Data[[#This Row],[desil_car Market Share]]</f>
        <v>0.99597360316761985</v>
      </c>
      <c r="AB305" s="15"/>
    </row>
    <row r="306" spans="1:28">
      <c r="A306" s="15" t="s">
        <v>38</v>
      </c>
      <c r="B306" s="15" t="s">
        <v>29</v>
      </c>
      <c r="C306" s="15">
        <v>2015</v>
      </c>
      <c r="D306" s="15" t="s">
        <v>26</v>
      </c>
      <c r="E306" s="15" t="s">
        <v>25</v>
      </c>
      <c r="F306" s="15">
        <v>13170</v>
      </c>
      <c r="G306" s="15">
        <v>996195</v>
      </c>
      <c r="H306" s="15">
        <v>135845</v>
      </c>
      <c r="I306" s="15">
        <v>1145210</v>
      </c>
      <c r="J306" s="15">
        <v>1.1499999999999999</v>
      </c>
      <c r="K306" s="15">
        <v>8799</v>
      </c>
      <c r="L306" s="15">
        <v>6.1</v>
      </c>
      <c r="M306" s="15">
        <v>162</v>
      </c>
      <c r="N306" s="15">
        <v>1.36</v>
      </c>
      <c r="O306" s="15">
        <v>0.17100000000000001</v>
      </c>
      <c r="P306" s="15">
        <v>36410</v>
      </c>
      <c r="Q306" s="15">
        <v>79.900000000000006</v>
      </c>
      <c r="R306" s="15">
        <v>129</v>
      </c>
      <c r="S306" s="15">
        <v>6161</v>
      </c>
      <c r="T306" s="15">
        <v>64.599999999999994</v>
      </c>
      <c r="U306" s="15">
        <v>41.31</v>
      </c>
      <c r="V306" s="15">
        <v>0</v>
      </c>
      <c r="W306" s="27">
        <f>EV_Data[[#This Row],[ev_sales]]/EV_Data[[#This Row],[total_vehicle_sales]]</f>
        <v>1.1500074222195057E-2</v>
      </c>
      <c r="X306" s="27">
        <f>EV_Data[[#This Row],[petrol_car_sales]]/EV_Data[[#This Row],[total_vehicle_sales]]</f>
        <v>0.86987976004400935</v>
      </c>
      <c r="Y306" s="27">
        <f>EV_Data[[#This Row],[diesel_car_sales]]/EV_Data[[#This Row],[total_vehicle_sales]]</f>
        <v>0.11862016573379555</v>
      </c>
      <c r="Z306" s="27">
        <f>EV_Data[[#This Row],[petrol_car Market Share]]+EV_Data[[#This Row],[desil_car Market Share]]</f>
        <v>0.98849992577780488</v>
      </c>
      <c r="AB306" s="15"/>
    </row>
    <row r="307" spans="1:28">
      <c r="A307" s="15" t="s">
        <v>38</v>
      </c>
      <c r="B307" s="15" t="s">
        <v>29</v>
      </c>
      <c r="C307" s="15">
        <v>2015</v>
      </c>
      <c r="D307" s="15" t="s">
        <v>27</v>
      </c>
      <c r="E307" s="15" t="s">
        <v>25</v>
      </c>
      <c r="F307" s="15">
        <v>7823</v>
      </c>
      <c r="G307" s="15">
        <v>424425</v>
      </c>
      <c r="H307" s="15">
        <v>36906</v>
      </c>
      <c r="I307" s="15">
        <v>469154</v>
      </c>
      <c r="J307" s="15">
        <v>1.67</v>
      </c>
      <c r="K307" s="15">
        <v>8799</v>
      </c>
      <c r="L307" s="15">
        <v>6.1</v>
      </c>
      <c r="M307" s="15">
        <v>162</v>
      </c>
      <c r="N307" s="15">
        <v>1.36</v>
      </c>
      <c r="O307" s="15">
        <v>0.17100000000000001</v>
      </c>
      <c r="P307" s="15">
        <v>36410</v>
      </c>
      <c r="Q307" s="15">
        <v>79.900000000000006</v>
      </c>
      <c r="R307" s="15">
        <v>129</v>
      </c>
      <c r="S307" s="15">
        <v>6161</v>
      </c>
      <c r="T307" s="15">
        <v>64.599999999999994</v>
      </c>
      <c r="U307" s="15">
        <v>38.090000000000003</v>
      </c>
      <c r="V307" s="15">
        <v>0</v>
      </c>
      <c r="W307" s="27">
        <f>EV_Data[[#This Row],[ev_sales]]/EV_Data[[#This Row],[total_vehicle_sales]]</f>
        <v>1.6674695302608525E-2</v>
      </c>
      <c r="X307" s="27">
        <f>EV_Data[[#This Row],[petrol_car_sales]]/EV_Data[[#This Row],[total_vehicle_sales]]</f>
        <v>0.90466030343980863</v>
      </c>
      <c r="Y307" s="27">
        <f>EV_Data[[#This Row],[diesel_car_sales]]/EV_Data[[#This Row],[total_vehicle_sales]]</f>
        <v>7.8665001257582801E-2</v>
      </c>
      <c r="Z307" s="27">
        <f>EV_Data[[#This Row],[petrol_car Market Share]]+EV_Data[[#This Row],[desil_car Market Share]]</f>
        <v>0.98332530469739143</v>
      </c>
      <c r="AB307" s="15"/>
    </row>
    <row r="308" spans="1:28">
      <c r="A308" s="15" t="s">
        <v>38</v>
      </c>
      <c r="B308" s="15" t="s">
        <v>29</v>
      </c>
      <c r="C308" s="15">
        <v>2016</v>
      </c>
      <c r="D308" s="15" t="s">
        <v>24</v>
      </c>
      <c r="E308" s="15" t="s">
        <v>25</v>
      </c>
      <c r="F308" s="15">
        <v>1379</v>
      </c>
      <c r="G308" s="15">
        <v>179577</v>
      </c>
      <c r="H308" s="15">
        <v>119718</v>
      </c>
      <c r="I308" s="15">
        <v>300674</v>
      </c>
      <c r="J308" s="15">
        <v>0.46</v>
      </c>
      <c r="K308" s="15">
        <v>12854</v>
      </c>
      <c r="L308" s="15">
        <v>7.1</v>
      </c>
      <c r="M308" s="15">
        <v>185</v>
      </c>
      <c r="N308" s="15">
        <v>1.39</v>
      </c>
      <c r="O308" s="15">
        <v>0.17699999999999999</v>
      </c>
      <c r="P308" s="15">
        <v>37911</v>
      </c>
      <c r="Q308" s="15">
        <v>79.900000000000006</v>
      </c>
      <c r="R308" s="15">
        <v>130.1</v>
      </c>
      <c r="S308" s="15">
        <v>6340</v>
      </c>
      <c r="T308" s="15">
        <v>67.7</v>
      </c>
      <c r="U308" s="15">
        <v>20.54</v>
      </c>
      <c r="V308" s="15">
        <v>0</v>
      </c>
      <c r="W308" s="27">
        <f>EV_Data[[#This Row],[ev_sales]]/EV_Data[[#This Row],[total_vehicle_sales]]</f>
        <v>4.5863626386052668E-3</v>
      </c>
      <c r="X308" s="27">
        <f>EV_Data[[#This Row],[petrol_car_sales]]/EV_Data[[#This Row],[total_vehicle_sales]]</f>
        <v>0.59724818241683686</v>
      </c>
      <c r="Y308" s="27">
        <f>EV_Data[[#This Row],[diesel_car_sales]]/EV_Data[[#This Row],[total_vehicle_sales]]</f>
        <v>0.39816545494455791</v>
      </c>
      <c r="Z308" s="27">
        <f>EV_Data[[#This Row],[petrol_car Market Share]]+EV_Data[[#This Row],[desil_car Market Share]]</f>
        <v>0.99541363736139477</v>
      </c>
      <c r="AB308" s="15"/>
    </row>
    <row r="309" spans="1:28">
      <c r="A309" s="15" t="s">
        <v>38</v>
      </c>
      <c r="B309" s="15" t="s">
        <v>29</v>
      </c>
      <c r="C309" s="15">
        <v>2016</v>
      </c>
      <c r="D309" s="15" t="s">
        <v>26</v>
      </c>
      <c r="E309" s="15" t="s">
        <v>25</v>
      </c>
      <c r="F309" s="15">
        <v>16016</v>
      </c>
      <c r="G309" s="15">
        <v>1061823</v>
      </c>
      <c r="H309" s="15">
        <v>144794</v>
      </c>
      <c r="I309" s="15">
        <v>1222633</v>
      </c>
      <c r="J309" s="15">
        <v>1.31</v>
      </c>
      <c r="K309" s="15">
        <v>12854</v>
      </c>
      <c r="L309" s="15">
        <v>7.1</v>
      </c>
      <c r="M309" s="15">
        <v>185</v>
      </c>
      <c r="N309" s="15">
        <v>1.39</v>
      </c>
      <c r="O309" s="15">
        <v>0.17699999999999999</v>
      </c>
      <c r="P309" s="15">
        <v>37911</v>
      </c>
      <c r="Q309" s="15">
        <v>79.900000000000006</v>
      </c>
      <c r="R309" s="15">
        <v>130.1</v>
      </c>
      <c r="S309" s="15">
        <v>6340</v>
      </c>
      <c r="T309" s="15">
        <v>67.7</v>
      </c>
      <c r="U309" s="15">
        <v>21.61</v>
      </c>
      <c r="V309" s="15">
        <v>0</v>
      </c>
      <c r="W309" s="27">
        <f>EV_Data[[#This Row],[ev_sales]]/EV_Data[[#This Row],[total_vehicle_sales]]</f>
        <v>1.3099597344419789E-2</v>
      </c>
      <c r="X309" s="27">
        <f>EV_Data[[#This Row],[petrol_car_sales]]/EV_Data[[#This Row],[total_vehicle_sales]]</f>
        <v>0.86847238705318763</v>
      </c>
      <c r="Y309" s="27">
        <f>EV_Data[[#This Row],[diesel_car_sales]]/EV_Data[[#This Row],[total_vehicle_sales]]</f>
        <v>0.11842801560239254</v>
      </c>
      <c r="Z309" s="27">
        <f>EV_Data[[#This Row],[petrol_car Market Share]]+EV_Data[[#This Row],[desil_car Market Share]]</f>
        <v>0.98690040265558021</v>
      </c>
      <c r="AB309" s="15"/>
    </row>
    <row r="310" spans="1:28">
      <c r="A310" s="15" t="s">
        <v>38</v>
      </c>
      <c r="B310" s="15" t="s">
        <v>29</v>
      </c>
      <c r="C310" s="15">
        <v>2016</v>
      </c>
      <c r="D310" s="15" t="s">
        <v>27</v>
      </c>
      <c r="E310" s="15" t="s">
        <v>25</v>
      </c>
      <c r="F310" s="15">
        <v>9696</v>
      </c>
      <c r="G310" s="15">
        <v>460675</v>
      </c>
      <c r="H310" s="15">
        <v>40059</v>
      </c>
      <c r="I310" s="15">
        <v>510430</v>
      </c>
      <c r="J310" s="15">
        <v>1.9</v>
      </c>
      <c r="K310" s="15">
        <v>12854</v>
      </c>
      <c r="L310" s="15">
        <v>7.1</v>
      </c>
      <c r="M310" s="15">
        <v>185</v>
      </c>
      <c r="N310" s="15">
        <v>1.39</v>
      </c>
      <c r="O310" s="15">
        <v>0.17699999999999999</v>
      </c>
      <c r="P310" s="15">
        <v>37911</v>
      </c>
      <c r="Q310" s="15">
        <v>79.900000000000006</v>
      </c>
      <c r="R310" s="15">
        <v>130.1</v>
      </c>
      <c r="S310" s="15">
        <v>6340</v>
      </c>
      <c r="T310" s="15">
        <v>67.7</v>
      </c>
      <c r="U310" s="15">
        <v>23.94</v>
      </c>
      <c r="V310" s="15">
        <v>0</v>
      </c>
      <c r="W310" s="27">
        <f>EV_Data[[#This Row],[ev_sales]]/EV_Data[[#This Row],[total_vehicle_sales]]</f>
        <v>1.8995748682483396E-2</v>
      </c>
      <c r="X310" s="27">
        <f>EV_Data[[#This Row],[petrol_car_sales]]/EV_Data[[#This Row],[total_vehicle_sales]]</f>
        <v>0.90252336265501631</v>
      </c>
      <c r="Y310" s="27">
        <f>EV_Data[[#This Row],[diesel_car_sales]]/EV_Data[[#This Row],[total_vehicle_sales]]</f>
        <v>7.8480888662500248E-2</v>
      </c>
      <c r="Z310" s="27">
        <f>EV_Data[[#This Row],[petrol_car Market Share]]+EV_Data[[#This Row],[desil_car Market Share]]</f>
        <v>0.98100425131751656</v>
      </c>
      <c r="AB310" s="15"/>
    </row>
    <row r="311" spans="1:28">
      <c r="A311" s="15" t="s">
        <v>38</v>
      </c>
      <c r="B311" s="15" t="s">
        <v>29</v>
      </c>
      <c r="C311" s="15">
        <v>2017</v>
      </c>
      <c r="D311" s="15" t="s">
        <v>24</v>
      </c>
      <c r="E311" s="15" t="s">
        <v>25</v>
      </c>
      <c r="F311" s="15">
        <v>1818</v>
      </c>
      <c r="G311" s="15">
        <v>184450</v>
      </c>
      <c r="H311" s="15">
        <v>122967</v>
      </c>
      <c r="I311" s="15">
        <v>309235</v>
      </c>
      <c r="J311" s="15">
        <v>0.59</v>
      </c>
      <c r="K311" s="15">
        <v>15971</v>
      </c>
      <c r="L311" s="15">
        <v>8.1</v>
      </c>
      <c r="M311" s="15">
        <v>217</v>
      </c>
      <c r="N311" s="15">
        <v>1.4430000000000001</v>
      </c>
      <c r="O311" s="15">
        <v>0.183</v>
      </c>
      <c r="P311" s="15">
        <v>38071</v>
      </c>
      <c r="Q311" s="15">
        <v>80.3</v>
      </c>
      <c r="R311" s="15">
        <v>133.1</v>
      </c>
      <c r="S311" s="15">
        <v>6219</v>
      </c>
      <c r="T311" s="15">
        <v>69</v>
      </c>
      <c r="U311" s="15">
        <v>31.83</v>
      </c>
      <c r="V311" s="15">
        <v>0</v>
      </c>
      <c r="W311" s="27">
        <f>EV_Data[[#This Row],[ev_sales]]/EV_Data[[#This Row],[total_vehicle_sales]]</f>
        <v>5.8790240432033888E-3</v>
      </c>
      <c r="X311" s="27">
        <f>EV_Data[[#This Row],[petrol_car_sales]]/EV_Data[[#This Row],[total_vehicle_sales]]</f>
        <v>0.59647193881675753</v>
      </c>
      <c r="Y311" s="27">
        <f>EV_Data[[#This Row],[diesel_car_sales]]/EV_Data[[#This Row],[total_vehicle_sales]]</f>
        <v>0.39764903714003913</v>
      </c>
      <c r="Z311" s="27">
        <f>EV_Data[[#This Row],[petrol_car Market Share]]+EV_Data[[#This Row],[desil_car Market Share]]</f>
        <v>0.9941209759567966</v>
      </c>
      <c r="AB311" s="15"/>
    </row>
    <row r="312" spans="1:28">
      <c r="A312" s="15" t="s">
        <v>38</v>
      </c>
      <c r="B312" s="15" t="s">
        <v>29</v>
      </c>
      <c r="C312" s="15">
        <v>2017</v>
      </c>
      <c r="D312" s="15" t="s">
        <v>26</v>
      </c>
      <c r="E312" s="15" t="s">
        <v>25</v>
      </c>
      <c r="F312" s="15">
        <v>21205</v>
      </c>
      <c r="G312" s="15">
        <v>1092069</v>
      </c>
      <c r="H312" s="15">
        <v>148919</v>
      </c>
      <c r="I312" s="15">
        <v>1262193</v>
      </c>
      <c r="J312" s="15">
        <v>1.68</v>
      </c>
      <c r="K312" s="15">
        <v>15971</v>
      </c>
      <c r="L312" s="15">
        <v>8.1</v>
      </c>
      <c r="M312" s="15">
        <v>217</v>
      </c>
      <c r="N312" s="15">
        <v>1.4430000000000001</v>
      </c>
      <c r="O312" s="15">
        <v>0.183</v>
      </c>
      <c r="P312" s="15">
        <v>38071</v>
      </c>
      <c r="Q312" s="15">
        <v>80.3</v>
      </c>
      <c r="R312" s="15">
        <v>133.1</v>
      </c>
      <c r="S312" s="15">
        <v>6219</v>
      </c>
      <c r="T312" s="15">
        <v>69</v>
      </c>
      <c r="U312" s="15">
        <v>32.4</v>
      </c>
      <c r="V312" s="15">
        <v>0</v>
      </c>
      <c r="W312" s="27">
        <f>EV_Data[[#This Row],[ev_sales]]/EV_Data[[#This Row],[total_vehicle_sales]]</f>
        <v>1.680012486204566E-2</v>
      </c>
      <c r="X312" s="27">
        <f>EV_Data[[#This Row],[petrol_car_sales]]/EV_Data[[#This Row],[total_vehicle_sales]]</f>
        <v>0.86521554152177993</v>
      </c>
      <c r="Y312" s="27">
        <f>EV_Data[[#This Row],[diesel_car_sales]]/EV_Data[[#This Row],[total_vehicle_sales]]</f>
        <v>0.11798433361617439</v>
      </c>
      <c r="Z312" s="27">
        <f>EV_Data[[#This Row],[petrol_car Market Share]]+EV_Data[[#This Row],[desil_car Market Share]]</f>
        <v>0.98319987513795426</v>
      </c>
      <c r="AB312" s="15"/>
    </row>
    <row r="313" spans="1:28">
      <c r="A313" s="15" t="s">
        <v>38</v>
      </c>
      <c r="B313" s="15" t="s">
        <v>29</v>
      </c>
      <c r="C313" s="15">
        <v>2017</v>
      </c>
      <c r="D313" s="15" t="s">
        <v>27</v>
      </c>
      <c r="E313" s="15" t="s">
        <v>25</v>
      </c>
      <c r="F313" s="15">
        <v>12692</v>
      </c>
      <c r="G313" s="15">
        <v>467648</v>
      </c>
      <c r="H313" s="15">
        <v>40665</v>
      </c>
      <c r="I313" s="15">
        <v>521005</v>
      </c>
      <c r="J313" s="15">
        <v>2.44</v>
      </c>
      <c r="K313" s="15">
        <v>15971</v>
      </c>
      <c r="L313" s="15">
        <v>8.1</v>
      </c>
      <c r="M313" s="15">
        <v>217</v>
      </c>
      <c r="N313" s="15">
        <v>1.4430000000000001</v>
      </c>
      <c r="O313" s="15">
        <v>0.183</v>
      </c>
      <c r="P313" s="15">
        <v>38071</v>
      </c>
      <c r="Q313" s="15">
        <v>80.3</v>
      </c>
      <c r="R313" s="15">
        <v>133.1</v>
      </c>
      <c r="S313" s="15">
        <v>6219</v>
      </c>
      <c r="T313" s="15">
        <v>69</v>
      </c>
      <c r="U313" s="15">
        <v>30.9</v>
      </c>
      <c r="V313" s="15">
        <v>0</v>
      </c>
      <c r="W313" s="27">
        <f>EV_Data[[#This Row],[ev_sales]]/EV_Data[[#This Row],[total_vehicle_sales]]</f>
        <v>2.4360610742699206E-2</v>
      </c>
      <c r="X313" s="27">
        <f>EV_Data[[#This Row],[petrol_car_sales]]/EV_Data[[#This Row],[total_vehicle_sales]]</f>
        <v>0.89758831489141178</v>
      </c>
      <c r="Y313" s="27">
        <f>EV_Data[[#This Row],[diesel_car_sales]]/EV_Data[[#This Row],[total_vehicle_sales]]</f>
        <v>7.8051074365888998E-2</v>
      </c>
      <c r="Z313" s="27">
        <f>EV_Data[[#This Row],[petrol_car Market Share]]+EV_Data[[#This Row],[desil_car Market Share]]</f>
        <v>0.97563938925730076</v>
      </c>
      <c r="AB313" s="15"/>
    </row>
    <row r="314" spans="1:28">
      <c r="A314" s="15" t="s">
        <v>38</v>
      </c>
      <c r="B314" s="15" t="s">
        <v>29</v>
      </c>
      <c r="C314" s="15">
        <v>2018</v>
      </c>
      <c r="D314" s="15" t="s">
        <v>24</v>
      </c>
      <c r="E314" s="15" t="s">
        <v>25</v>
      </c>
      <c r="F314" s="15">
        <v>2455</v>
      </c>
      <c r="G314" s="15">
        <v>194285</v>
      </c>
      <c r="H314" s="15">
        <v>129523</v>
      </c>
      <c r="I314" s="15">
        <v>326263</v>
      </c>
      <c r="J314" s="15">
        <v>0.75</v>
      </c>
      <c r="K314" s="15">
        <v>23412</v>
      </c>
      <c r="L314" s="15">
        <v>9.3000000000000007</v>
      </c>
      <c r="M314" s="15">
        <v>263</v>
      </c>
      <c r="N314" s="15">
        <v>1.5</v>
      </c>
      <c r="O314" s="15">
        <v>0.19</v>
      </c>
      <c r="P314" s="15">
        <v>39804</v>
      </c>
      <c r="Q314" s="15">
        <v>80.2</v>
      </c>
      <c r="R314" s="15">
        <v>133.30000000000001</v>
      </c>
      <c r="S314" s="15">
        <v>6034</v>
      </c>
      <c r="T314" s="15">
        <v>74</v>
      </c>
      <c r="U314" s="15">
        <v>35.04</v>
      </c>
      <c r="V314" s="15">
        <v>0</v>
      </c>
      <c r="W314" s="27">
        <f>EV_Data[[#This Row],[ev_sales]]/EV_Data[[#This Row],[total_vehicle_sales]]</f>
        <v>7.524604383580118E-3</v>
      </c>
      <c r="X314" s="27">
        <f>EV_Data[[#This Row],[petrol_car_sales]]/EV_Data[[#This Row],[total_vehicle_sales]]</f>
        <v>0.59548585037224566</v>
      </c>
      <c r="Y314" s="27">
        <f>EV_Data[[#This Row],[diesel_car_sales]]/EV_Data[[#This Row],[total_vehicle_sales]]</f>
        <v>0.39698954524417418</v>
      </c>
      <c r="Z314" s="27">
        <f>EV_Data[[#This Row],[petrol_car Market Share]]+EV_Data[[#This Row],[desil_car Market Share]]</f>
        <v>0.99247539561641984</v>
      </c>
      <c r="AB314" s="15"/>
    </row>
    <row r="315" spans="1:28">
      <c r="A315" s="15" t="s">
        <v>38</v>
      </c>
      <c r="B315" s="15" t="s">
        <v>29</v>
      </c>
      <c r="C315" s="15">
        <v>2018</v>
      </c>
      <c r="D315" s="15" t="s">
        <v>26</v>
      </c>
      <c r="E315" s="15" t="s">
        <v>25</v>
      </c>
      <c r="F315" s="15">
        <v>28072</v>
      </c>
      <c r="G315" s="15">
        <v>1124294</v>
      </c>
      <c r="H315" s="15">
        <v>153313</v>
      </c>
      <c r="I315" s="15">
        <v>1305679</v>
      </c>
      <c r="J315" s="15">
        <v>2.15</v>
      </c>
      <c r="K315" s="15">
        <v>23412</v>
      </c>
      <c r="L315" s="15">
        <v>9.3000000000000007</v>
      </c>
      <c r="M315" s="15">
        <v>263</v>
      </c>
      <c r="N315" s="15">
        <v>1.5</v>
      </c>
      <c r="O315" s="15">
        <v>0.19</v>
      </c>
      <c r="P315" s="15">
        <v>39804</v>
      </c>
      <c r="Q315" s="15">
        <v>80.2</v>
      </c>
      <c r="R315" s="15">
        <v>133.30000000000001</v>
      </c>
      <c r="S315" s="15">
        <v>6034</v>
      </c>
      <c r="T315" s="15">
        <v>74</v>
      </c>
      <c r="U315" s="15">
        <v>32.380000000000003</v>
      </c>
      <c r="V315" s="15">
        <v>0</v>
      </c>
      <c r="W315" s="27">
        <f>EV_Data[[#This Row],[ev_sales]]/EV_Data[[#This Row],[total_vehicle_sales]]</f>
        <v>2.1499924560324551E-2</v>
      </c>
      <c r="X315" s="27">
        <f>EV_Data[[#This Row],[petrol_car_sales]]/EV_Data[[#This Row],[total_vehicle_sales]]</f>
        <v>0.86107994384530961</v>
      </c>
      <c r="Y315" s="27">
        <f>EV_Data[[#This Row],[diesel_car_sales]]/EV_Data[[#This Row],[total_vehicle_sales]]</f>
        <v>0.11742013159436585</v>
      </c>
      <c r="Z315" s="27">
        <f>EV_Data[[#This Row],[petrol_car Market Share]]+EV_Data[[#This Row],[desil_car Market Share]]</f>
        <v>0.97850007543967543</v>
      </c>
      <c r="AB315" s="15"/>
    </row>
    <row r="316" spans="1:28">
      <c r="A316" s="15" t="s">
        <v>38</v>
      </c>
      <c r="B316" s="15" t="s">
        <v>29</v>
      </c>
      <c r="C316" s="15">
        <v>2018</v>
      </c>
      <c r="D316" s="15" t="s">
        <v>27</v>
      </c>
      <c r="E316" s="15" t="s">
        <v>25</v>
      </c>
      <c r="F316" s="15">
        <v>17140</v>
      </c>
      <c r="G316" s="15">
        <v>490059</v>
      </c>
      <c r="H316" s="15">
        <v>42614</v>
      </c>
      <c r="I316" s="15">
        <v>549813</v>
      </c>
      <c r="J316" s="15">
        <v>3.12</v>
      </c>
      <c r="K316" s="15">
        <v>23412</v>
      </c>
      <c r="L316" s="15">
        <v>9.3000000000000007</v>
      </c>
      <c r="M316" s="15">
        <v>263</v>
      </c>
      <c r="N316" s="15">
        <v>1.5</v>
      </c>
      <c r="O316" s="15">
        <v>0.19</v>
      </c>
      <c r="P316" s="15">
        <v>39804</v>
      </c>
      <c r="Q316" s="15">
        <v>80.2</v>
      </c>
      <c r="R316" s="15">
        <v>133.30000000000001</v>
      </c>
      <c r="S316" s="15">
        <v>6034</v>
      </c>
      <c r="T316" s="15">
        <v>74</v>
      </c>
      <c r="U316" s="15">
        <v>35.049999999999997</v>
      </c>
      <c r="V316" s="15">
        <v>0</v>
      </c>
      <c r="W316" s="27">
        <f>EV_Data[[#This Row],[ev_sales]]/EV_Data[[#This Row],[total_vehicle_sales]]</f>
        <v>3.1174235603741635E-2</v>
      </c>
      <c r="X316" s="27">
        <f>EV_Data[[#This Row],[petrol_car_sales]]/EV_Data[[#This Row],[total_vehicle_sales]]</f>
        <v>0.891319412236524</v>
      </c>
      <c r="Y316" s="27">
        <f>EV_Data[[#This Row],[diesel_car_sales]]/EV_Data[[#This Row],[total_vehicle_sales]]</f>
        <v>7.750635215973431E-2</v>
      </c>
      <c r="Z316" s="27">
        <f>EV_Data[[#This Row],[petrol_car Market Share]]+EV_Data[[#This Row],[desil_car Market Share]]</f>
        <v>0.96882576439625834</v>
      </c>
      <c r="AB316" s="15"/>
    </row>
    <row r="317" spans="1:28">
      <c r="A317" s="15" t="s">
        <v>38</v>
      </c>
      <c r="B317" s="15" t="s">
        <v>29</v>
      </c>
      <c r="C317" s="15">
        <v>2019</v>
      </c>
      <c r="D317" s="15" t="s">
        <v>24</v>
      </c>
      <c r="E317" s="15" t="s">
        <v>25</v>
      </c>
      <c r="F317" s="15">
        <v>3339</v>
      </c>
      <c r="G317" s="15">
        <v>204628</v>
      </c>
      <c r="H317" s="15">
        <v>136418</v>
      </c>
      <c r="I317" s="15">
        <v>344385</v>
      </c>
      <c r="J317" s="15">
        <v>0.97</v>
      </c>
      <c r="K317" s="15">
        <v>30154</v>
      </c>
      <c r="L317" s="15">
        <v>9.6999999999999993</v>
      </c>
      <c r="M317" s="15">
        <v>293</v>
      </c>
      <c r="N317" s="15">
        <v>1.587</v>
      </c>
      <c r="O317" s="15">
        <v>0.19700000000000001</v>
      </c>
      <c r="P317" s="15">
        <v>40313</v>
      </c>
      <c r="Q317" s="15">
        <v>80</v>
      </c>
      <c r="R317" s="15">
        <v>126.7</v>
      </c>
      <c r="S317" s="15">
        <v>5855</v>
      </c>
      <c r="T317" s="15">
        <v>77</v>
      </c>
      <c r="U317" s="15">
        <v>36.01</v>
      </c>
      <c r="V317" s="15">
        <v>0</v>
      </c>
      <c r="W317" s="27">
        <f>EV_Data[[#This Row],[ev_sales]]/EV_Data[[#This Row],[total_vehicle_sales]]</f>
        <v>9.6955442310205156E-3</v>
      </c>
      <c r="X317" s="27">
        <f>EV_Data[[#This Row],[petrol_car_sales]]/EV_Data[[#This Row],[total_vehicle_sales]]</f>
        <v>0.59418383495216109</v>
      </c>
      <c r="Y317" s="27">
        <f>EV_Data[[#This Row],[diesel_car_sales]]/EV_Data[[#This Row],[total_vehicle_sales]]</f>
        <v>0.39612062081681837</v>
      </c>
      <c r="Z317" s="27">
        <f>EV_Data[[#This Row],[petrol_car Market Share]]+EV_Data[[#This Row],[desil_car Market Share]]</f>
        <v>0.99030445576897952</v>
      </c>
      <c r="AB317" s="15"/>
    </row>
    <row r="318" spans="1:28">
      <c r="A318" s="15" t="s">
        <v>38</v>
      </c>
      <c r="B318" s="15" t="s">
        <v>29</v>
      </c>
      <c r="C318" s="15">
        <v>2019</v>
      </c>
      <c r="D318" s="15" t="s">
        <v>26</v>
      </c>
      <c r="E318" s="15" t="s">
        <v>25</v>
      </c>
      <c r="F318" s="15">
        <v>38454</v>
      </c>
      <c r="G318" s="15">
        <v>1187806</v>
      </c>
      <c r="H318" s="15">
        <v>161973</v>
      </c>
      <c r="I318" s="15">
        <v>1388233</v>
      </c>
      <c r="J318" s="15">
        <v>2.77</v>
      </c>
      <c r="K318" s="15">
        <v>30154</v>
      </c>
      <c r="L318" s="15">
        <v>9.6999999999999993</v>
      </c>
      <c r="M318" s="15">
        <v>293</v>
      </c>
      <c r="N318" s="15">
        <v>1.587</v>
      </c>
      <c r="O318" s="15">
        <v>0.19700000000000001</v>
      </c>
      <c r="P318" s="15">
        <v>40313</v>
      </c>
      <c r="Q318" s="15">
        <v>80</v>
      </c>
      <c r="R318" s="15">
        <v>126.7</v>
      </c>
      <c r="S318" s="15">
        <v>5855</v>
      </c>
      <c r="T318" s="15">
        <v>77</v>
      </c>
      <c r="U318" s="15">
        <v>36.979999999999997</v>
      </c>
      <c r="V318" s="15">
        <v>0</v>
      </c>
      <c r="W318" s="27">
        <f>EV_Data[[#This Row],[ev_sales]]/EV_Data[[#This Row],[total_vehicle_sales]]</f>
        <v>2.7699961029596615E-2</v>
      </c>
      <c r="X318" s="27">
        <f>EV_Data[[#This Row],[petrol_car_sales]]/EV_Data[[#This Row],[total_vehicle_sales]]</f>
        <v>0.85562438005723818</v>
      </c>
      <c r="Y318" s="27">
        <f>EV_Data[[#This Row],[diesel_car_sales]]/EV_Data[[#This Row],[total_vehicle_sales]]</f>
        <v>0.11667565891316516</v>
      </c>
      <c r="Z318" s="27">
        <f>EV_Data[[#This Row],[petrol_car Market Share]]+EV_Data[[#This Row],[desil_car Market Share]]</f>
        <v>0.97230003897040329</v>
      </c>
      <c r="AB318" s="15"/>
    </row>
    <row r="319" spans="1:28">
      <c r="A319" s="15" t="s">
        <v>38</v>
      </c>
      <c r="B319" s="15" t="s">
        <v>29</v>
      </c>
      <c r="C319" s="15">
        <v>2019</v>
      </c>
      <c r="D319" s="15" t="s">
        <v>27</v>
      </c>
      <c r="E319" s="15" t="s">
        <v>25</v>
      </c>
      <c r="F319" s="15">
        <v>22775</v>
      </c>
      <c r="G319" s="15">
        <v>500721</v>
      </c>
      <c r="H319" s="15">
        <v>43541</v>
      </c>
      <c r="I319" s="15">
        <v>567037</v>
      </c>
      <c r="J319" s="15">
        <v>4.0199999999999996</v>
      </c>
      <c r="K319" s="15">
        <v>30154</v>
      </c>
      <c r="L319" s="15">
        <v>9.6999999999999993</v>
      </c>
      <c r="M319" s="15">
        <v>293</v>
      </c>
      <c r="N319" s="15">
        <v>1.587</v>
      </c>
      <c r="O319" s="15">
        <v>0.19700000000000001</v>
      </c>
      <c r="P319" s="15">
        <v>40313</v>
      </c>
      <c r="Q319" s="15">
        <v>80</v>
      </c>
      <c r="R319" s="15">
        <v>126.7</v>
      </c>
      <c r="S319" s="15">
        <v>5855</v>
      </c>
      <c r="T319" s="15">
        <v>77</v>
      </c>
      <c r="U319" s="15">
        <v>32.880000000000003</v>
      </c>
      <c r="V319" s="15">
        <v>0</v>
      </c>
      <c r="W319" s="27">
        <f>EV_Data[[#This Row],[ev_sales]]/EV_Data[[#This Row],[total_vehicle_sales]]</f>
        <v>4.0164927509139615E-2</v>
      </c>
      <c r="X319" s="27">
        <f>EV_Data[[#This Row],[petrol_car_sales]]/EV_Data[[#This Row],[total_vehicle_sales]]</f>
        <v>0.88304819614945762</v>
      </c>
      <c r="Y319" s="27">
        <f>EV_Data[[#This Row],[diesel_car_sales]]/EV_Data[[#This Row],[total_vehicle_sales]]</f>
        <v>7.6786876341402771E-2</v>
      </c>
      <c r="Z319" s="27">
        <f>EV_Data[[#This Row],[petrol_car Market Share]]+EV_Data[[#This Row],[desil_car Market Share]]</f>
        <v>0.95983507249086042</v>
      </c>
      <c r="AB319" s="15"/>
    </row>
    <row r="320" spans="1:28">
      <c r="A320" s="15" t="s">
        <v>38</v>
      </c>
      <c r="B320" s="15" t="s">
        <v>29</v>
      </c>
      <c r="C320" s="15">
        <v>2020</v>
      </c>
      <c r="D320" s="15" t="s">
        <v>24</v>
      </c>
      <c r="E320" s="15" t="s">
        <v>25</v>
      </c>
      <c r="F320" s="15">
        <v>10541</v>
      </c>
      <c r="G320" s="15">
        <v>139642</v>
      </c>
      <c r="H320" s="15">
        <v>93094</v>
      </c>
      <c r="I320" s="15">
        <v>243277</v>
      </c>
      <c r="J320" s="15">
        <v>4.33</v>
      </c>
      <c r="K320" s="15">
        <v>45766</v>
      </c>
      <c r="L320" s="15">
        <v>11.1</v>
      </c>
      <c r="M320" s="15">
        <v>344</v>
      </c>
      <c r="N320" s="15">
        <v>1.7070000000000001</v>
      </c>
      <c r="O320" s="15">
        <v>0.20100000000000001</v>
      </c>
      <c r="P320" s="15">
        <v>40154</v>
      </c>
      <c r="Q320" s="15">
        <v>81.099999999999994</v>
      </c>
      <c r="R320" s="15">
        <v>119.1</v>
      </c>
      <c r="S320" s="15">
        <v>6985</v>
      </c>
      <c r="T320" s="15">
        <v>78.5</v>
      </c>
      <c r="U320" s="15">
        <v>215.69</v>
      </c>
      <c r="V320" s="15">
        <v>0</v>
      </c>
      <c r="W320" s="27">
        <f>EV_Data[[#This Row],[ev_sales]]/EV_Data[[#This Row],[total_vehicle_sales]]</f>
        <v>4.332920909087172E-2</v>
      </c>
      <c r="X320" s="27">
        <f>EV_Data[[#This Row],[petrol_car_sales]]/EV_Data[[#This Row],[total_vehicle_sales]]</f>
        <v>0.57400411876174073</v>
      </c>
      <c r="Y320" s="27">
        <f>EV_Data[[#This Row],[diesel_car_sales]]/EV_Data[[#This Row],[total_vehicle_sales]]</f>
        <v>0.38266667214738753</v>
      </c>
      <c r="Z320" s="27">
        <f>EV_Data[[#This Row],[petrol_car Market Share]]+EV_Data[[#This Row],[desil_car Market Share]]</f>
        <v>0.95667079090912832</v>
      </c>
      <c r="AB320" s="15"/>
    </row>
    <row r="321" spans="1:28">
      <c r="A321" s="15" t="s">
        <v>38</v>
      </c>
      <c r="B321" s="15" t="s">
        <v>29</v>
      </c>
      <c r="C321" s="15">
        <v>2020</v>
      </c>
      <c r="D321" s="15" t="s">
        <v>26</v>
      </c>
      <c r="E321" s="15" t="s">
        <v>25</v>
      </c>
      <c r="F321" s="15">
        <v>121288</v>
      </c>
      <c r="G321" s="15">
        <v>755408</v>
      </c>
      <c r="H321" s="15">
        <v>103010</v>
      </c>
      <c r="I321" s="15">
        <v>979706</v>
      </c>
      <c r="J321" s="15">
        <v>12.38</v>
      </c>
      <c r="K321" s="15">
        <v>45766</v>
      </c>
      <c r="L321" s="15">
        <v>11.1</v>
      </c>
      <c r="M321" s="15">
        <v>344</v>
      </c>
      <c r="N321" s="15">
        <v>1.7070000000000001</v>
      </c>
      <c r="O321" s="15">
        <v>0.20100000000000001</v>
      </c>
      <c r="P321" s="15">
        <v>40154</v>
      </c>
      <c r="Q321" s="15">
        <v>81.099999999999994</v>
      </c>
      <c r="R321" s="15">
        <v>119.1</v>
      </c>
      <c r="S321" s="15">
        <v>6985</v>
      </c>
      <c r="T321" s="15">
        <v>78.5</v>
      </c>
      <c r="U321" s="15">
        <v>215.41</v>
      </c>
      <c r="V321" s="15">
        <v>0</v>
      </c>
      <c r="W321" s="27">
        <f>EV_Data[[#This Row],[ev_sales]]/EV_Data[[#This Row],[total_vehicle_sales]]</f>
        <v>0.12380040542775077</v>
      </c>
      <c r="X321" s="27">
        <f>EV_Data[[#This Row],[petrol_car_sales]]/EV_Data[[#This Row],[total_vehicle_sales]]</f>
        <v>0.77105580653787975</v>
      </c>
      <c r="Y321" s="27">
        <f>EV_Data[[#This Row],[diesel_car_sales]]/EV_Data[[#This Row],[total_vehicle_sales]]</f>
        <v>0.1051437880343695</v>
      </c>
      <c r="Z321" s="27">
        <f>EV_Data[[#This Row],[petrol_car Market Share]]+EV_Data[[#This Row],[desil_car Market Share]]</f>
        <v>0.87619959457224927</v>
      </c>
      <c r="AB321" s="15"/>
    </row>
    <row r="322" spans="1:28">
      <c r="A322" s="15" t="s">
        <v>38</v>
      </c>
      <c r="B322" s="15" t="s">
        <v>29</v>
      </c>
      <c r="C322" s="15">
        <v>2020</v>
      </c>
      <c r="D322" s="15" t="s">
        <v>27</v>
      </c>
      <c r="E322" s="15" t="s">
        <v>25</v>
      </c>
      <c r="F322" s="15">
        <v>71591</v>
      </c>
      <c r="G322" s="15">
        <v>301045</v>
      </c>
      <c r="H322" s="15">
        <v>26178</v>
      </c>
      <c r="I322" s="15">
        <v>398814</v>
      </c>
      <c r="J322" s="15">
        <v>17.95</v>
      </c>
      <c r="K322" s="15">
        <v>45766</v>
      </c>
      <c r="L322" s="15">
        <v>11.1</v>
      </c>
      <c r="M322" s="15">
        <v>344</v>
      </c>
      <c r="N322" s="15">
        <v>1.7070000000000001</v>
      </c>
      <c r="O322" s="15">
        <v>0.20100000000000001</v>
      </c>
      <c r="P322" s="15">
        <v>40154</v>
      </c>
      <c r="Q322" s="15">
        <v>81.099999999999994</v>
      </c>
      <c r="R322" s="15">
        <v>119.1</v>
      </c>
      <c r="S322" s="15">
        <v>6985</v>
      </c>
      <c r="T322" s="15">
        <v>78.5</v>
      </c>
      <c r="U322" s="15">
        <v>214.34</v>
      </c>
      <c r="V322" s="15">
        <v>0</v>
      </c>
      <c r="W322" s="27">
        <f>EV_Data[[#This Row],[ev_sales]]/EV_Data[[#This Row],[total_vehicle_sales]]</f>
        <v>0.17950974639807027</v>
      </c>
      <c r="X322" s="27">
        <f>EV_Data[[#This Row],[petrol_car_sales]]/EV_Data[[#This Row],[total_vehicle_sales]]</f>
        <v>0.75485063212424841</v>
      </c>
      <c r="Y322" s="27">
        <f>EV_Data[[#This Row],[diesel_car_sales]]/EV_Data[[#This Row],[total_vehicle_sales]]</f>
        <v>6.563962147768132E-2</v>
      </c>
      <c r="Z322" s="27">
        <f>EV_Data[[#This Row],[petrol_car Market Share]]+EV_Data[[#This Row],[desil_car Market Share]]</f>
        <v>0.82049025360192973</v>
      </c>
      <c r="AB322" s="15"/>
    </row>
    <row r="323" spans="1:28">
      <c r="A323" s="15" t="s">
        <v>38</v>
      </c>
      <c r="B323" s="15" t="s">
        <v>29</v>
      </c>
      <c r="C323" s="15">
        <v>2021</v>
      </c>
      <c r="D323" s="15" t="s">
        <v>24</v>
      </c>
      <c r="E323" s="15" t="s">
        <v>25</v>
      </c>
      <c r="F323" s="15">
        <v>15680</v>
      </c>
      <c r="G323" s="15">
        <v>136916</v>
      </c>
      <c r="H323" s="15">
        <v>91278</v>
      </c>
      <c r="I323" s="15">
        <v>243874</v>
      </c>
      <c r="J323" s="15">
        <v>6.43</v>
      </c>
      <c r="K323" s="15">
        <v>52476</v>
      </c>
      <c r="L323" s="15">
        <v>12.9</v>
      </c>
      <c r="M323" s="15">
        <v>360</v>
      </c>
      <c r="N323" s="15">
        <v>1.893</v>
      </c>
      <c r="O323" s="15">
        <v>0.20899999999999999</v>
      </c>
      <c r="P323" s="15">
        <v>41488</v>
      </c>
      <c r="Q323" s="15">
        <v>81</v>
      </c>
      <c r="R323" s="15">
        <v>114.8</v>
      </c>
      <c r="S323" s="15">
        <v>6537</v>
      </c>
      <c r="T323" s="15">
        <v>81.2</v>
      </c>
      <c r="U323" s="15">
        <v>48.75</v>
      </c>
      <c r="V323" s="15">
        <v>0</v>
      </c>
      <c r="W323" s="27">
        <f>EV_Data[[#This Row],[ev_sales]]/EV_Data[[#This Row],[total_vehicle_sales]]</f>
        <v>6.4295496854933284E-2</v>
      </c>
      <c r="X323" s="27">
        <f>EV_Data[[#This Row],[petrol_car_sales]]/EV_Data[[#This Row],[total_vehicle_sales]]</f>
        <v>0.56142106169579375</v>
      </c>
      <c r="Y323" s="27">
        <f>EV_Data[[#This Row],[diesel_car_sales]]/EV_Data[[#This Row],[total_vehicle_sales]]</f>
        <v>0.374283441449273</v>
      </c>
      <c r="Z323" s="27">
        <f>EV_Data[[#This Row],[petrol_car Market Share]]+EV_Data[[#This Row],[desil_car Market Share]]</f>
        <v>0.93570450314506681</v>
      </c>
      <c r="AB323" s="15"/>
    </row>
    <row r="324" spans="1:28">
      <c r="A324" s="15" t="s">
        <v>38</v>
      </c>
      <c r="B324" s="15" t="s">
        <v>29</v>
      </c>
      <c r="C324" s="15">
        <v>2021</v>
      </c>
      <c r="D324" s="15" t="s">
        <v>26</v>
      </c>
      <c r="E324" s="15" t="s">
        <v>25</v>
      </c>
      <c r="F324" s="15">
        <v>179712</v>
      </c>
      <c r="G324" s="15">
        <v>702747</v>
      </c>
      <c r="H324" s="15">
        <v>95829</v>
      </c>
      <c r="I324" s="15">
        <v>978288</v>
      </c>
      <c r="J324" s="15">
        <v>18.37</v>
      </c>
      <c r="K324" s="15">
        <v>52476</v>
      </c>
      <c r="L324" s="15">
        <v>12.9</v>
      </c>
      <c r="M324" s="15">
        <v>360</v>
      </c>
      <c r="N324" s="15">
        <v>1.893</v>
      </c>
      <c r="O324" s="15">
        <v>0.20899999999999999</v>
      </c>
      <c r="P324" s="15">
        <v>41488</v>
      </c>
      <c r="Q324" s="15">
        <v>81</v>
      </c>
      <c r="R324" s="15">
        <v>114.8</v>
      </c>
      <c r="S324" s="15">
        <v>6537</v>
      </c>
      <c r="T324" s="15">
        <v>81.2</v>
      </c>
      <c r="U324" s="15">
        <v>48.17</v>
      </c>
      <c r="V324" s="15">
        <v>0</v>
      </c>
      <c r="W324" s="27">
        <f>EV_Data[[#This Row],[ev_sales]]/EV_Data[[#This Row],[total_vehicle_sales]]</f>
        <v>0.18370050537265101</v>
      </c>
      <c r="X324" s="27">
        <f>EV_Data[[#This Row],[petrol_car_sales]]/EV_Data[[#This Row],[total_vehicle_sales]]</f>
        <v>0.71834367793533194</v>
      </c>
      <c r="Y324" s="27">
        <f>EV_Data[[#This Row],[diesel_car_sales]]/EV_Data[[#This Row],[total_vehicle_sales]]</f>
        <v>9.795581669201707E-2</v>
      </c>
      <c r="Z324" s="27">
        <f>EV_Data[[#This Row],[petrol_car Market Share]]+EV_Data[[#This Row],[desil_car Market Share]]</f>
        <v>0.81629949462734896</v>
      </c>
      <c r="AB324" s="15"/>
    </row>
    <row r="325" spans="1:28">
      <c r="A325" s="15" t="s">
        <v>38</v>
      </c>
      <c r="B325" s="15" t="s">
        <v>29</v>
      </c>
      <c r="C325" s="15">
        <v>2021</v>
      </c>
      <c r="D325" s="15" t="s">
        <v>27</v>
      </c>
      <c r="E325" s="15" t="s">
        <v>25</v>
      </c>
      <c r="F325" s="15">
        <v>109212</v>
      </c>
      <c r="G325" s="15">
        <v>276732</v>
      </c>
      <c r="H325" s="15">
        <v>24064</v>
      </c>
      <c r="I325" s="15">
        <v>410008</v>
      </c>
      <c r="J325" s="15">
        <v>26.64</v>
      </c>
      <c r="K325" s="15">
        <v>52476</v>
      </c>
      <c r="L325" s="15">
        <v>12.9</v>
      </c>
      <c r="M325" s="15">
        <v>360</v>
      </c>
      <c r="N325" s="15">
        <v>1.893</v>
      </c>
      <c r="O325" s="15">
        <v>0.20899999999999999</v>
      </c>
      <c r="P325" s="15">
        <v>41488</v>
      </c>
      <c r="Q325" s="15">
        <v>81</v>
      </c>
      <c r="R325" s="15">
        <v>114.8</v>
      </c>
      <c r="S325" s="15">
        <v>6537</v>
      </c>
      <c r="T325" s="15">
        <v>81.2</v>
      </c>
      <c r="U325" s="15">
        <v>52.55</v>
      </c>
      <c r="V325" s="15">
        <v>0</v>
      </c>
      <c r="W325" s="27">
        <f>EV_Data[[#This Row],[ev_sales]]/EV_Data[[#This Row],[total_vehicle_sales]]</f>
        <v>0.26636553433103743</v>
      </c>
      <c r="X325" s="27">
        <f>EV_Data[[#This Row],[petrol_car_sales]]/EV_Data[[#This Row],[total_vehicle_sales]]</f>
        <v>0.67494292794286936</v>
      </c>
      <c r="Y325" s="27">
        <f>EV_Data[[#This Row],[diesel_car_sales]]/EV_Data[[#This Row],[total_vehicle_sales]]</f>
        <v>5.8691537726093153E-2</v>
      </c>
      <c r="Z325" s="27">
        <f>EV_Data[[#This Row],[petrol_car Market Share]]+EV_Data[[#This Row],[desil_car Market Share]]</f>
        <v>0.73363446566896251</v>
      </c>
      <c r="AB325" s="15"/>
    </row>
    <row r="326" spans="1:28">
      <c r="A326" s="15" t="s">
        <v>38</v>
      </c>
      <c r="B326" s="15" t="s">
        <v>29</v>
      </c>
      <c r="C326" s="15">
        <v>2022</v>
      </c>
      <c r="D326" s="15" t="s">
        <v>24</v>
      </c>
      <c r="E326" s="15" t="s">
        <v>25</v>
      </c>
      <c r="F326" s="15">
        <v>17823</v>
      </c>
      <c r="G326" s="15">
        <v>129909</v>
      </c>
      <c r="H326" s="15">
        <v>86606</v>
      </c>
      <c r="I326" s="15">
        <v>234338</v>
      </c>
      <c r="J326" s="15">
        <v>7.61</v>
      </c>
      <c r="K326" s="15">
        <v>79878</v>
      </c>
      <c r="L326" s="15">
        <v>15.5</v>
      </c>
      <c r="M326" s="15">
        <v>400</v>
      </c>
      <c r="N326" s="15">
        <v>1.97</v>
      </c>
      <c r="O326" s="15">
        <v>0.218</v>
      </c>
      <c r="P326" s="15">
        <v>41146</v>
      </c>
      <c r="Q326" s="15">
        <v>81.3</v>
      </c>
      <c r="R326" s="15">
        <v>116.9</v>
      </c>
      <c r="S326" s="15">
        <v>6079</v>
      </c>
      <c r="T326" s="15">
        <v>82.6</v>
      </c>
      <c r="U326" s="15">
        <v>13.67</v>
      </c>
      <c r="V326" s="15">
        <v>0</v>
      </c>
      <c r="W326" s="27">
        <f>EV_Data[[#This Row],[ev_sales]]/EV_Data[[#This Row],[total_vehicle_sales]]</f>
        <v>7.6056806834572291E-2</v>
      </c>
      <c r="X326" s="27">
        <f>EV_Data[[#This Row],[petrol_car_sales]]/EV_Data[[#This Row],[total_vehicle_sales]]</f>
        <v>0.55436591589925666</v>
      </c>
      <c r="Y326" s="27">
        <f>EV_Data[[#This Row],[diesel_car_sales]]/EV_Data[[#This Row],[total_vehicle_sales]]</f>
        <v>0.36957727726617107</v>
      </c>
      <c r="Z326" s="27">
        <f>EV_Data[[#This Row],[petrol_car Market Share]]+EV_Data[[#This Row],[desil_car Market Share]]</f>
        <v>0.92394319316542772</v>
      </c>
      <c r="AB326" s="15"/>
    </row>
    <row r="327" spans="1:28">
      <c r="A327" s="15" t="s">
        <v>38</v>
      </c>
      <c r="B327" s="15" t="s">
        <v>29</v>
      </c>
      <c r="C327" s="15">
        <v>2022</v>
      </c>
      <c r="D327" s="15" t="s">
        <v>26</v>
      </c>
      <c r="E327" s="15" t="s">
        <v>25</v>
      </c>
      <c r="F327" s="15">
        <v>204996</v>
      </c>
      <c r="G327" s="15">
        <v>649775</v>
      </c>
      <c r="H327" s="15">
        <v>88606</v>
      </c>
      <c r="I327" s="15">
        <v>943377</v>
      </c>
      <c r="J327" s="15">
        <v>21.73</v>
      </c>
      <c r="K327" s="15">
        <v>79878</v>
      </c>
      <c r="L327" s="15">
        <v>15.5</v>
      </c>
      <c r="M327" s="15">
        <v>400</v>
      </c>
      <c r="N327" s="15">
        <v>1.97</v>
      </c>
      <c r="O327" s="15">
        <v>0.218</v>
      </c>
      <c r="P327" s="15">
        <v>41146</v>
      </c>
      <c r="Q327" s="15">
        <v>81.3</v>
      </c>
      <c r="R327" s="15">
        <v>116.9</v>
      </c>
      <c r="S327" s="15">
        <v>6079</v>
      </c>
      <c r="T327" s="15">
        <v>82.6</v>
      </c>
      <c r="U327" s="15">
        <v>14.07</v>
      </c>
      <c r="V327" s="15">
        <v>0</v>
      </c>
      <c r="W327" s="27">
        <f>EV_Data[[#This Row],[ev_sales]]/EV_Data[[#This Row],[total_vehicle_sales]]</f>
        <v>0.21730018857784322</v>
      </c>
      <c r="X327" s="27">
        <f>EV_Data[[#This Row],[petrol_car_sales]]/EV_Data[[#This Row],[total_vehicle_sales]]</f>
        <v>0.68877553724544904</v>
      </c>
      <c r="Y327" s="27">
        <f>EV_Data[[#This Row],[diesel_car_sales]]/EV_Data[[#This Row],[total_vehicle_sales]]</f>
        <v>9.392427417670772E-2</v>
      </c>
      <c r="Z327" s="27">
        <f>EV_Data[[#This Row],[petrol_car Market Share]]+EV_Data[[#This Row],[desil_car Market Share]]</f>
        <v>0.78269981142215672</v>
      </c>
      <c r="AB327" s="15"/>
    </row>
    <row r="328" spans="1:28">
      <c r="A328" s="15" t="s">
        <v>38</v>
      </c>
      <c r="B328" s="15" t="s">
        <v>29</v>
      </c>
      <c r="C328" s="15">
        <v>2022</v>
      </c>
      <c r="D328" s="15" t="s">
        <v>27</v>
      </c>
      <c r="E328" s="15" t="s">
        <v>25</v>
      </c>
      <c r="F328" s="15">
        <v>124817</v>
      </c>
      <c r="G328" s="15">
        <v>249614</v>
      </c>
      <c r="H328" s="15">
        <v>21706</v>
      </c>
      <c r="I328" s="15">
        <v>396137</v>
      </c>
      <c r="J328" s="15">
        <v>31.51</v>
      </c>
      <c r="K328" s="15">
        <v>79878</v>
      </c>
      <c r="L328" s="15">
        <v>15.5</v>
      </c>
      <c r="M328" s="15">
        <v>400</v>
      </c>
      <c r="N328" s="15">
        <v>1.97</v>
      </c>
      <c r="O328" s="15">
        <v>0.218</v>
      </c>
      <c r="P328" s="15">
        <v>41146</v>
      </c>
      <c r="Q328" s="15">
        <v>81.3</v>
      </c>
      <c r="R328" s="15">
        <v>116.9</v>
      </c>
      <c r="S328" s="15">
        <v>6079</v>
      </c>
      <c r="T328" s="15">
        <v>82.6</v>
      </c>
      <c r="U328" s="15">
        <v>14.29</v>
      </c>
      <c r="V328" s="15">
        <v>0</v>
      </c>
      <c r="W328" s="27">
        <f>EV_Data[[#This Row],[ev_sales]]/EV_Data[[#This Row],[total_vehicle_sales]]</f>
        <v>0.31508543761375485</v>
      </c>
      <c r="X328" s="27">
        <f>EV_Data[[#This Row],[petrol_car_sales]]/EV_Data[[#This Row],[total_vehicle_sales]]</f>
        <v>0.63012038764366873</v>
      </c>
      <c r="Y328" s="27">
        <f>EV_Data[[#This Row],[diesel_car_sales]]/EV_Data[[#This Row],[total_vehicle_sales]]</f>
        <v>5.4794174742576432E-2</v>
      </c>
      <c r="Z328" s="27">
        <f>EV_Data[[#This Row],[petrol_car Market Share]]+EV_Data[[#This Row],[desil_car Market Share]]</f>
        <v>0.68491456238624515</v>
      </c>
      <c r="AB328" s="15"/>
    </row>
    <row r="329" spans="1:28">
      <c r="A329" s="15" t="s">
        <v>38</v>
      </c>
      <c r="B329" s="15" t="s">
        <v>29</v>
      </c>
      <c r="C329" s="15">
        <v>2023</v>
      </c>
      <c r="D329" s="15" t="s">
        <v>24</v>
      </c>
      <c r="E329" s="15" t="s">
        <v>25</v>
      </c>
      <c r="F329" s="15">
        <v>20625</v>
      </c>
      <c r="G329" s="15">
        <v>147760</v>
      </c>
      <c r="H329" s="15">
        <v>98506</v>
      </c>
      <c r="I329" s="15">
        <v>266891</v>
      </c>
      <c r="J329" s="15">
        <v>7.73</v>
      </c>
      <c r="K329" s="15">
        <v>126194</v>
      </c>
      <c r="L329" s="15">
        <v>17.5</v>
      </c>
      <c r="M329" s="15">
        <v>427</v>
      </c>
      <c r="N329" s="15">
        <v>1.9830000000000001</v>
      </c>
      <c r="O329" s="15">
        <v>0.23</v>
      </c>
      <c r="P329" s="15">
        <v>42556</v>
      </c>
      <c r="Q329" s="15">
        <v>81.3</v>
      </c>
      <c r="R329" s="15">
        <v>115.7</v>
      </c>
      <c r="S329" s="15">
        <v>5468</v>
      </c>
      <c r="T329" s="15">
        <v>86.5</v>
      </c>
      <c r="U329" s="15">
        <v>15.72</v>
      </c>
      <c r="V329" s="15">
        <v>0</v>
      </c>
      <c r="W329" s="27">
        <f>EV_Data[[#This Row],[ev_sales]]/EV_Data[[#This Row],[total_vehicle_sales]]</f>
        <v>7.7278739260597029E-2</v>
      </c>
      <c r="X329" s="27">
        <f>EV_Data[[#This Row],[petrol_car_sales]]/EV_Data[[#This Row],[total_vehicle_sales]]</f>
        <v>0.55363425518282749</v>
      </c>
      <c r="Y329" s="27">
        <f>EV_Data[[#This Row],[diesel_car_sales]]/EV_Data[[#This Row],[total_vehicle_sales]]</f>
        <v>0.36908700555657553</v>
      </c>
      <c r="Z329" s="27">
        <f>EV_Data[[#This Row],[petrol_car Market Share]]+EV_Data[[#This Row],[desil_car Market Share]]</f>
        <v>0.92272126073940308</v>
      </c>
      <c r="AB329" s="15"/>
    </row>
    <row r="330" spans="1:28">
      <c r="A330" s="15" t="s">
        <v>38</v>
      </c>
      <c r="B330" s="15" t="s">
        <v>29</v>
      </c>
      <c r="C330" s="15">
        <v>2023</v>
      </c>
      <c r="D330" s="15" t="s">
        <v>26</v>
      </c>
      <c r="E330" s="15" t="s">
        <v>25</v>
      </c>
      <c r="F330" s="15">
        <v>232594</v>
      </c>
      <c r="G330" s="15">
        <v>722322</v>
      </c>
      <c r="H330" s="15">
        <v>98499</v>
      </c>
      <c r="I330" s="15">
        <v>1053415</v>
      </c>
      <c r="J330" s="15">
        <v>22.08</v>
      </c>
      <c r="K330" s="15">
        <v>126194</v>
      </c>
      <c r="L330" s="15">
        <v>17.5</v>
      </c>
      <c r="M330" s="15">
        <v>427</v>
      </c>
      <c r="N330" s="15">
        <v>1.9830000000000001</v>
      </c>
      <c r="O330" s="15">
        <v>0.23</v>
      </c>
      <c r="P330" s="15">
        <v>42556</v>
      </c>
      <c r="Q330" s="15">
        <v>81.3</v>
      </c>
      <c r="R330" s="15">
        <v>115.7</v>
      </c>
      <c r="S330" s="15">
        <v>5468</v>
      </c>
      <c r="T330" s="15">
        <v>86.5</v>
      </c>
      <c r="U330" s="15">
        <v>13.46</v>
      </c>
      <c r="V330" s="15">
        <v>0</v>
      </c>
      <c r="W330" s="27">
        <f>EV_Data[[#This Row],[ev_sales]]/EV_Data[[#This Row],[total_vehicle_sales]]</f>
        <v>0.22079996962260837</v>
      </c>
      <c r="X330" s="27">
        <f>EV_Data[[#This Row],[petrol_car_sales]]/EV_Data[[#This Row],[total_vehicle_sales]]</f>
        <v>0.68569557107123025</v>
      </c>
      <c r="Y330" s="27">
        <f>EV_Data[[#This Row],[diesel_car_sales]]/EV_Data[[#This Row],[total_vehicle_sales]]</f>
        <v>9.3504459306161386E-2</v>
      </c>
      <c r="Z330" s="27">
        <f>EV_Data[[#This Row],[petrol_car Market Share]]+EV_Data[[#This Row],[desil_car Market Share]]</f>
        <v>0.77920003037739161</v>
      </c>
      <c r="AB330" s="15"/>
    </row>
    <row r="331" spans="1:28">
      <c r="A331" s="15" t="s">
        <v>38</v>
      </c>
      <c r="B331" s="15" t="s">
        <v>29</v>
      </c>
      <c r="C331" s="15">
        <v>2023</v>
      </c>
      <c r="D331" s="15" t="s">
        <v>27</v>
      </c>
      <c r="E331" s="15" t="s">
        <v>25</v>
      </c>
      <c r="F331" s="15">
        <v>140065</v>
      </c>
      <c r="G331" s="15">
        <v>273625</v>
      </c>
      <c r="H331" s="15">
        <v>23794</v>
      </c>
      <c r="I331" s="15">
        <v>437484</v>
      </c>
      <c r="J331" s="15">
        <v>32.020000000000003</v>
      </c>
      <c r="K331" s="15">
        <v>126194</v>
      </c>
      <c r="L331" s="15">
        <v>17.5</v>
      </c>
      <c r="M331" s="15">
        <v>427</v>
      </c>
      <c r="N331" s="15">
        <v>1.9830000000000001</v>
      </c>
      <c r="O331" s="15">
        <v>0.23</v>
      </c>
      <c r="P331" s="15">
        <v>42556</v>
      </c>
      <c r="Q331" s="15">
        <v>81.3</v>
      </c>
      <c r="R331" s="15">
        <v>115.7</v>
      </c>
      <c r="S331" s="15">
        <v>5468</v>
      </c>
      <c r="T331" s="15">
        <v>86.5</v>
      </c>
      <c r="U331" s="15">
        <v>12.22</v>
      </c>
      <c r="V331" s="15">
        <v>0</v>
      </c>
      <c r="W331" s="27">
        <f>EV_Data[[#This Row],[ev_sales]]/EV_Data[[#This Row],[total_vehicle_sales]]</f>
        <v>0.32016028014738823</v>
      </c>
      <c r="X331" s="27">
        <f>EV_Data[[#This Row],[petrol_car_sales]]/EV_Data[[#This Row],[total_vehicle_sales]]</f>
        <v>0.62545144508142014</v>
      </c>
      <c r="Y331" s="27">
        <f>EV_Data[[#This Row],[diesel_car_sales]]/EV_Data[[#This Row],[total_vehicle_sales]]</f>
        <v>5.4388274771191632E-2</v>
      </c>
      <c r="Z331" s="27">
        <f>EV_Data[[#This Row],[petrol_car Market Share]]+EV_Data[[#This Row],[desil_car Market Share]]</f>
        <v>0.67983971985261182</v>
      </c>
      <c r="AB331" s="15"/>
    </row>
    <row r="332" spans="1:28">
      <c r="A332" s="15" t="s">
        <v>38</v>
      </c>
      <c r="B332" s="15" t="s">
        <v>29</v>
      </c>
      <c r="C332" s="15">
        <v>2024</v>
      </c>
      <c r="D332" s="15" t="s">
        <v>24</v>
      </c>
      <c r="E332" s="15" t="s">
        <v>25</v>
      </c>
      <c r="F332" s="15">
        <v>24008</v>
      </c>
      <c r="G332" s="15">
        <v>151886</v>
      </c>
      <c r="H332" s="15">
        <v>101257</v>
      </c>
      <c r="I332" s="15">
        <v>277151</v>
      </c>
      <c r="J332" s="15">
        <v>8.66</v>
      </c>
      <c r="K332" s="15">
        <v>152618</v>
      </c>
      <c r="L332" s="15">
        <v>19.7</v>
      </c>
      <c r="M332" s="15">
        <v>464</v>
      </c>
      <c r="N332" s="15">
        <v>1.9</v>
      </c>
      <c r="O332" s="15">
        <v>0.24</v>
      </c>
      <c r="P332" s="15">
        <v>44045</v>
      </c>
      <c r="Q332" s="15">
        <v>81.3</v>
      </c>
      <c r="R332" s="15">
        <v>113.6</v>
      </c>
      <c r="S332" s="15">
        <v>5020</v>
      </c>
      <c r="T332" s="15">
        <v>87.9</v>
      </c>
      <c r="U332" s="15">
        <v>16.399999999999999</v>
      </c>
      <c r="V332" s="15">
        <v>0</v>
      </c>
      <c r="W332" s="27">
        <f>EV_Data[[#This Row],[ev_sales]]/EV_Data[[#This Row],[total_vehicle_sales]]</f>
        <v>8.6624258977957863E-2</v>
      </c>
      <c r="X332" s="27">
        <f>EV_Data[[#This Row],[petrol_car_sales]]/EV_Data[[#This Row],[total_vehicle_sales]]</f>
        <v>0.54802616624150735</v>
      </c>
      <c r="Y332" s="27">
        <f>EV_Data[[#This Row],[diesel_car_sales]]/EV_Data[[#This Row],[total_vehicle_sales]]</f>
        <v>0.36534957478053481</v>
      </c>
      <c r="Z332" s="27">
        <f>EV_Data[[#This Row],[petrol_car Market Share]]+EV_Data[[#This Row],[desil_car Market Share]]</f>
        <v>0.91337574102204222</v>
      </c>
      <c r="AB332" s="15"/>
    </row>
    <row r="333" spans="1:28">
      <c r="A333" s="15" t="s">
        <v>38</v>
      </c>
      <c r="B333" s="15" t="s">
        <v>29</v>
      </c>
      <c r="C333" s="15">
        <v>2024</v>
      </c>
      <c r="D333" s="15" t="s">
        <v>26</v>
      </c>
      <c r="E333" s="15" t="s">
        <v>25</v>
      </c>
      <c r="F333" s="15">
        <v>274535</v>
      </c>
      <c r="G333" s="15">
        <v>734533</v>
      </c>
      <c r="H333" s="15">
        <v>100164</v>
      </c>
      <c r="I333" s="15">
        <v>1109232</v>
      </c>
      <c r="J333" s="15">
        <v>24.75</v>
      </c>
      <c r="K333" s="15">
        <v>152618</v>
      </c>
      <c r="L333" s="15">
        <v>19.7</v>
      </c>
      <c r="M333" s="15">
        <v>464</v>
      </c>
      <c r="N333" s="15">
        <v>1.9</v>
      </c>
      <c r="O333" s="15">
        <v>0.24</v>
      </c>
      <c r="P333" s="15">
        <v>44045</v>
      </c>
      <c r="Q333" s="15">
        <v>81.3</v>
      </c>
      <c r="R333" s="15">
        <v>113.6</v>
      </c>
      <c r="S333" s="15">
        <v>5020</v>
      </c>
      <c r="T333" s="15">
        <v>87.9</v>
      </c>
      <c r="U333" s="15">
        <v>18.03</v>
      </c>
      <c r="V333" s="15">
        <v>0</v>
      </c>
      <c r="W333" s="27">
        <f>EV_Data[[#This Row],[ev_sales]]/EV_Data[[#This Row],[total_vehicle_sales]]</f>
        <v>0.24750007212197267</v>
      </c>
      <c r="X333" s="27">
        <f>EV_Data[[#This Row],[petrol_car_sales]]/EV_Data[[#This Row],[total_vehicle_sales]]</f>
        <v>0.66219961198378696</v>
      </c>
      <c r="Y333" s="27">
        <f>EV_Data[[#This Row],[diesel_car_sales]]/EV_Data[[#This Row],[total_vehicle_sales]]</f>
        <v>9.0300315894240341E-2</v>
      </c>
      <c r="Z333" s="27">
        <f>EV_Data[[#This Row],[petrol_car Market Share]]+EV_Data[[#This Row],[desil_car Market Share]]</f>
        <v>0.75249992787802733</v>
      </c>
      <c r="AB333" s="15"/>
    </row>
    <row r="334" spans="1:28">
      <c r="A334" s="15" t="s">
        <v>38</v>
      </c>
      <c r="B334" s="15" t="s">
        <v>29</v>
      </c>
      <c r="C334" s="15">
        <v>2024</v>
      </c>
      <c r="D334" s="15" t="s">
        <v>27</v>
      </c>
      <c r="E334" s="15" t="s">
        <v>25</v>
      </c>
      <c r="F334" s="15">
        <v>162489</v>
      </c>
      <c r="G334" s="15">
        <v>267061</v>
      </c>
      <c r="H334" s="15">
        <v>23223</v>
      </c>
      <c r="I334" s="15">
        <v>452773</v>
      </c>
      <c r="J334" s="15">
        <v>35.89</v>
      </c>
      <c r="K334" s="15">
        <v>152618</v>
      </c>
      <c r="L334" s="15">
        <v>19.7</v>
      </c>
      <c r="M334" s="15">
        <v>464</v>
      </c>
      <c r="N334" s="15">
        <v>1.9</v>
      </c>
      <c r="O334" s="15">
        <v>0.24</v>
      </c>
      <c r="P334" s="15">
        <v>44045</v>
      </c>
      <c r="Q334" s="15">
        <v>81.3</v>
      </c>
      <c r="R334" s="15">
        <v>113.6</v>
      </c>
      <c r="S334" s="15">
        <v>5020</v>
      </c>
      <c r="T334" s="15">
        <v>87.9</v>
      </c>
      <c r="U334" s="15">
        <v>16.010000000000002</v>
      </c>
      <c r="V334" s="15">
        <v>0</v>
      </c>
      <c r="W334" s="27">
        <f>EV_Data[[#This Row],[ev_sales]]/EV_Data[[#This Row],[total_vehicle_sales]]</f>
        <v>0.35887519794687406</v>
      </c>
      <c r="X334" s="27">
        <f>EV_Data[[#This Row],[petrol_car_sales]]/EV_Data[[#This Row],[total_vehicle_sales]]</f>
        <v>0.58983419947744231</v>
      </c>
      <c r="Y334" s="27">
        <f>EV_Data[[#This Row],[diesel_car_sales]]/EV_Data[[#This Row],[total_vehicle_sales]]</f>
        <v>5.1290602575683623E-2</v>
      </c>
      <c r="Z334" s="27">
        <f>EV_Data[[#This Row],[petrol_car Market Share]]+EV_Data[[#This Row],[desil_car Market Share]]</f>
        <v>0.64112480205312594</v>
      </c>
      <c r="AB334" s="15"/>
    </row>
    <row r="335" spans="1:28">
      <c r="A335" s="15" t="s">
        <v>38</v>
      </c>
      <c r="B335" s="15" t="s">
        <v>29</v>
      </c>
      <c r="C335" s="15">
        <v>2025</v>
      </c>
      <c r="D335" s="15" t="s">
        <v>24</v>
      </c>
      <c r="E335" s="15" t="s">
        <v>25</v>
      </c>
      <c r="F335" s="15">
        <v>25621</v>
      </c>
      <c r="G335" s="15">
        <v>155665</v>
      </c>
      <c r="H335" s="15">
        <v>103776</v>
      </c>
      <c r="I335" s="15">
        <v>285062</v>
      </c>
      <c r="J335" s="15">
        <v>8.99</v>
      </c>
      <c r="K335" s="15">
        <v>171174</v>
      </c>
      <c r="L335" s="15">
        <v>20.399999999999999</v>
      </c>
      <c r="M335" s="15">
        <v>483</v>
      </c>
      <c r="N335" s="15">
        <v>1.84</v>
      </c>
      <c r="O335" s="15">
        <v>0.251</v>
      </c>
      <c r="P335" s="15">
        <v>46571</v>
      </c>
      <c r="Q335" s="15">
        <v>81.400000000000006</v>
      </c>
      <c r="R335" s="15">
        <v>112.4</v>
      </c>
      <c r="S335" s="15">
        <v>3998</v>
      </c>
      <c r="T335" s="15">
        <v>89</v>
      </c>
      <c r="U335" s="15">
        <v>6.72</v>
      </c>
      <c r="V335" s="15">
        <v>0</v>
      </c>
      <c r="W335" s="27">
        <f>EV_Data[[#This Row],[ev_sales]]/EV_Data[[#This Row],[total_vehicle_sales]]</f>
        <v>8.9878693056247419E-2</v>
      </c>
      <c r="X335" s="27">
        <f>EV_Data[[#This Row],[petrol_car_sales]]/EV_Data[[#This Row],[total_vehicle_sales]]</f>
        <v>0.54607418736976521</v>
      </c>
      <c r="Y335" s="27">
        <f>EV_Data[[#This Row],[diesel_car_sales]]/EV_Data[[#This Row],[total_vehicle_sales]]</f>
        <v>0.36404711957398739</v>
      </c>
      <c r="Z335" s="27">
        <f>EV_Data[[#This Row],[petrol_car Market Share]]+EV_Data[[#This Row],[desil_car Market Share]]</f>
        <v>0.91012130694375259</v>
      </c>
      <c r="AB335" s="15"/>
    </row>
    <row r="336" spans="1:28">
      <c r="A336" s="15" t="s">
        <v>38</v>
      </c>
      <c r="B336" s="15" t="s">
        <v>29</v>
      </c>
      <c r="C336" s="15">
        <v>2025</v>
      </c>
      <c r="D336" s="15" t="s">
        <v>26</v>
      </c>
      <c r="E336" s="15" t="s">
        <v>25</v>
      </c>
      <c r="F336" s="15">
        <v>297573</v>
      </c>
      <c r="G336" s="15">
        <v>757858</v>
      </c>
      <c r="H336" s="15">
        <v>103344</v>
      </c>
      <c r="I336" s="15">
        <v>1158775</v>
      </c>
      <c r="J336" s="15">
        <v>25.68</v>
      </c>
      <c r="K336" s="15">
        <v>171174</v>
      </c>
      <c r="L336" s="15">
        <v>20.399999999999999</v>
      </c>
      <c r="M336" s="15">
        <v>483</v>
      </c>
      <c r="N336" s="15">
        <v>1.84</v>
      </c>
      <c r="O336" s="15">
        <v>0.251</v>
      </c>
      <c r="P336" s="15">
        <v>46571</v>
      </c>
      <c r="Q336" s="15">
        <v>81.400000000000006</v>
      </c>
      <c r="R336" s="15">
        <v>112.4</v>
      </c>
      <c r="S336" s="15">
        <v>3998</v>
      </c>
      <c r="T336" s="15">
        <v>89</v>
      </c>
      <c r="U336" s="15">
        <v>8.39</v>
      </c>
      <c r="V336" s="15">
        <v>0</v>
      </c>
      <c r="W336" s="27">
        <f>EV_Data[[#This Row],[ev_sales]]/EV_Data[[#This Row],[total_vehicle_sales]]</f>
        <v>0.25679963754827295</v>
      </c>
      <c r="X336" s="27">
        <f>EV_Data[[#This Row],[petrol_car_sales]]/EV_Data[[#This Row],[total_vehicle_sales]]</f>
        <v>0.65401652607279237</v>
      </c>
      <c r="Y336" s="27">
        <f>EV_Data[[#This Row],[diesel_car_sales]]/EV_Data[[#This Row],[total_vehicle_sales]]</f>
        <v>8.918383637893465E-2</v>
      </c>
      <c r="Z336" s="27">
        <f>EV_Data[[#This Row],[petrol_car Market Share]]+EV_Data[[#This Row],[desil_car Market Share]]</f>
        <v>0.74320036245172705</v>
      </c>
      <c r="AB336" s="15"/>
    </row>
    <row r="337" spans="1:28">
      <c r="A337" s="15" t="s">
        <v>38</v>
      </c>
      <c r="B337" s="15" t="s">
        <v>29</v>
      </c>
      <c r="C337" s="15">
        <v>2025</v>
      </c>
      <c r="D337" s="15" t="s">
        <v>27</v>
      </c>
      <c r="E337" s="15" t="s">
        <v>25</v>
      </c>
      <c r="F337" s="15">
        <v>179243</v>
      </c>
      <c r="G337" s="15">
        <v>277956</v>
      </c>
      <c r="H337" s="15">
        <v>24170</v>
      </c>
      <c r="I337" s="15">
        <v>481369</v>
      </c>
      <c r="J337" s="15">
        <v>37.24</v>
      </c>
      <c r="K337" s="15">
        <v>171174</v>
      </c>
      <c r="L337" s="15">
        <v>20.399999999999999</v>
      </c>
      <c r="M337" s="15">
        <v>483</v>
      </c>
      <c r="N337" s="15">
        <v>1.84</v>
      </c>
      <c r="O337" s="15">
        <v>0.251</v>
      </c>
      <c r="P337" s="15">
        <v>46571</v>
      </c>
      <c r="Q337" s="15">
        <v>81.400000000000006</v>
      </c>
      <c r="R337" s="15">
        <v>112.4</v>
      </c>
      <c r="S337" s="15">
        <v>3998</v>
      </c>
      <c r="T337" s="15">
        <v>89</v>
      </c>
      <c r="U337" s="15">
        <v>10.31</v>
      </c>
      <c r="V337" s="15">
        <v>0</v>
      </c>
      <c r="W337" s="27">
        <f>EV_Data[[#This Row],[ev_sales]]/EV_Data[[#This Row],[total_vehicle_sales]]</f>
        <v>0.37236091231466922</v>
      </c>
      <c r="X337" s="27">
        <f>EV_Data[[#This Row],[petrol_car_sales]]/EV_Data[[#This Row],[total_vehicle_sales]]</f>
        <v>0.57742812686317568</v>
      </c>
      <c r="Y337" s="27">
        <f>EV_Data[[#This Row],[diesel_car_sales]]/EV_Data[[#This Row],[total_vehicle_sales]]</f>
        <v>5.0210960822155148E-2</v>
      </c>
      <c r="Z337" s="27">
        <f>EV_Data[[#This Row],[petrol_car Market Share]]+EV_Data[[#This Row],[desil_car Market Share]]</f>
        <v>0.62763908768533083</v>
      </c>
      <c r="AB337" s="15"/>
    </row>
    <row r="338" spans="1:28">
      <c r="A338" s="15" t="s">
        <v>39</v>
      </c>
      <c r="B338" s="15" t="s">
        <v>29</v>
      </c>
      <c r="C338" s="15">
        <v>2010</v>
      </c>
      <c r="D338" s="15" t="s">
        <v>24</v>
      </c>
      <c r="E338" s="15" t="s">
        <v>25</v>
      </c>
      <c r="F338" s="15">
        <v>15</v>
      </c>
      <c r="G338" s="15">
        <v>264089</v>
      </c>
      <c r="H338" s="15">
        <v>176060</v>
      </c>
      <c r="I338" s="15">
        <v>440164</v>
      </c>
      <c r="J338" s="15">
        <v>0</v>
      </c>
      <c r="K338" s="15">
        <v>207</v>
      </c>
      <c r="L338" s="15">
        <v>3</v>
      </c>
      <c r="M338" s="15">
        <v>131</v>
      </c>
      <c r="N338" s="15">
        <v>1.52</v>
      </c>
      <c r="O338" s="31">
        <v>0.27</v>
      </c>
      <c r="P338" s="15">
        <v>41778</v>
      </c>
      <c r="Q338" s="15">
        <v>73.8</v>
      </c>
      <c r="R338" s="15">
        <v>155</v>
      </c>
      <c r="S338" s="15">
        <v>0</v>
      </c>
      <c r="T338" s="15">
        <v>54.6</v>
      </c>
      <c r="U338" s="15">
        <v>0</v>
      </c>
      <c r="V338" s="15">
        <v>0</v>
      </c>
      <c r="W338" s="27">
        <f>EV_Data[[#This Row],[ev_sales]]/EV_Data[[#This Row],[total_vehicle_sales]]</f>
        <v>3.4078207213674904E-5</v>
      </c>
      <c r="X338" s="27">
        <f>EV_Data[[#This Row],[petrol_car_sales]]/EV_Data[[#This Row],[total_vehicle_sales]]</f>
        <v>0.59997864432347947</v>
      </c>
      <c r="Y338" s="27">
        <f>EV_Data[[#This Row],[diesel_car_sales]]/EV_Data[[#This Row],[total_vehicle_sales]]</f>
        <v>0.3999872774693069</v>
      </c>
      <c r="Z338" s="27">
        <f>EV_Data[[#This Row],[petrol_car Market Share]]+EV_Data[[#This Row],[desil_car Market Share]]</f>
        <v>0.99996592179278632</v>
      </c>
      <c r="AB338" s="15"/>
    </row>
    <row r="339" spans="1:28">
      <c r="A339" s="15" t="s">
        <v>39</v>
      </c>
      <c r="B339" s="15" t="s">
        <v>29</v>
      </c>
      <c r="C339" s="15">
        <v>2010</v>
      </c>
      <c r="D339" s="15" t="s">
        <v>26</v>
      </c>
      <c r="E339" s="15" t="s">
        <v>25</v>
      </c>
      <c r="F339" s="15">
        <v>173</v>
      </c>
      <c r="G339" s="15">
        <v>1518311</v>
      </c>
      <c r="H339" s="15">
        <v>207042</v>
      </c>
      <c r="I339" s="15">
        <v>1725526</v>
      </c>
      <c r="J339" s="15">
        <v>0.01</v>
      </c>
      <c r="K339" s="15">
        <v>207</v>
      </c>
      <c r="L339" s="15">
        <v>3</v>
      </c>
      <c r="M339" s="15">
        <v>131</v>
      </c>
      <c r="N339" s="15">
        <v>1.52</v>
      </c>
      <c r="O339" s="31">
        <v>0.27</v>
      </c>
      <c r="P339" s="15">
        <v>41778</v>
      </c>
      <c r="Q339" s="15">
        <v>73.8</v>
      </c>
      <c r="R339" s="15">
        <v>155</v>
      </c>
      <c r="S339" s="15">
        <v>0</v>
      </c>
      <c r="T339" s="15">
        <v>54.6</v>
      </c>
      <c r="U339" s="15">
        <v>0</v>
      </c>
      <c r="V339" s="15">
        <v>0</v>
      </c>
      <c r="W339" s="27">
        <f>EV_Data[[#This Row],[ev_sales]]/EV_Data[[#This Row],[total_vehicle_sales]]</f>
        <v>1.0025928325623607E-4</v>
      </c>
      <c r="X339" s="27">
        <f>EV_Data[[#This Row],[petrol_car_sales]]/EV_Data[[#This Row],[total_vehicle_sales]]</f>
        <v>0.87991198046276908</v>
      </c>
      <c r="Y339" s="27">
        <f>EV_Data[[#This Row],[diesel_car_sales]]/EV_Data[[#This Row],[total_vehicle_sales]]</f>
        <v>0.11998776025397473</v>
      </c>
      <c r="Z339" s="27">
        <f>EV_Data[[#This Row],[petrol_car Market Share]]+EV_Data[[#This Row],[desil_car Market Share]]</f>
        <v>0.99989974071674381</v>
      </c>
      <c r="AB339" s="15"/>
    </row>
    <row r="340" spans="1:28">
      <c r="A340" s="15" t="s">
        <v>39</v>
      </c>
      <c r="B340" s="15" t="s">
        <v>29</v>
      </c>
      <c r="C340" s="15">
        <v>2010</v>
      </c>
      <c r="D340" s="15" t="s">
        <v>27</v>
      </c>
      <c r="E340" s="15" t="s">
        <v>25</v>
      </c>
      <c r="F340" s="15">
        <v>105</v>
      </c>
      <c r="G340" s="15">
        <v>668018</v>
      </c>
      <c r="H340" s="15">
        <v>58088</v>
      </c>
      <c r="I340" s="15">
        <v>726211</v>
      </c>
      <c r="J340" s="15">
        <v>0.01</v>
      </c>
      <c r="K340" s="15">
        <v>207</v>
      </c>
      <c r="L340" s="15">
        <v>3</v>
      </c>
      <c r="M340" s="15">
        <v>131</v>
      </c>
      <c r="N340" s="15">
        <v>1.52</v>
      </c>
      <c r="O340" s="31">
        <v>0.27</v>
      </c>
      <c r="P340" s="15">
        <v>41778</v>
      </c>
      <c r="Q340" s="15">
        <v>73.8</v>
      </c>
      <c r="R340" s="15">
        <v>155</v>
      </c>
      <c r="S340" s="15">
        <v>0</v>
      </c>
      <c r="T340" s="15">
        <v>54.6</v>
      </c>
      <c r="U340" s="15">
        <v>0</v>
      </c>
      <c r="V340" s="15">
        <v>0</v>
      </c>
      <c r="W340" s="27">
        <f>EV_Data[[#This Row],[ev_sales]]/EV_Data[[#This Row],[total_vehicle_sales]]</f>
        <v>1.4458607760003636E-4</v>
      </c>
      <c r="X340" s="27">
        <f>EV_Data[[#This Row],[petrol_car_sales]]/EV_Data[[#This Row],[total_vehicle_sales]]</f>
        <v>0.91986764177353408</v>
      </c>
      <c r="Y340" s="27">
        <f>EV_Data[[#This Row],[diesel_car_sales]]/EV_Data[[#This Row],[total_vehicle_sales]]</f>
        <v>7.9987772148865821E-2</v>
      </c>
      <c r="Z340" s="27">
        <f>EV_Data[[#This Row],[petrol_car Market Share]]+EV_Data[[#This Row],[desil_car Market Share]]</f>
        <v>0.99985541392239985</v>
      </c>
      <c r="AB340" s="15"/>
    </row>
    <row r="341" spans="1:28">
      <c r="A341" s="15" t="s">
        <v>39</v>
      </c>
      <c r="B341" s="15" t="s">
        <v>29</v>
      </c>
      <c r="C341" s="15">
        <v>2011</v>
      </c>
      <c r="D341" s="15" t="s">
        <v>24</v>
      </c>
      <c r="E341" s="15" t="s">
        <v>25</v>
      </c>
      <c r="F341" s="15">
        <v>90</v>
      </c>
      <c r="G341" s="15">
        <v>258133</v>
      </c>
      <c r="H341" s="15">
        <v>172088</v>
      </c>
      <c r="I341" s="15">
        <v>430311</v>
      </c>
      <c r="J341" s="15">
        <v>0.02</v>
      </c>
      <c r="K341" s="15">
        <v>797</v>
      </c>
      <c r="L341" s="15">
        <v>4.0999999999999996</v>
      </c>
      <c r="M341" s="15">
        <v>142</v>
      </c>
      <c r="N341" s="15">
        <v>1.5169999999999999</v>
      </c>
      <c r="O341" s="15">
        <v>0.27600000000000002</v>
      </c>
      <c r="P341" s="15">
        <v>41787</v>
      </c>
      <c r="Q341" s="15">
        <v>74.2</v>
      </c>
      <c r="R341" s="15">
        <v>155.19999999999999</v>
      </c>
      <c r="S341" s="15">
        <v>662</v>
      </c>
      <c r="T341" s="15">
        <v>56.2</v>
      </c>
      <c r="U341" s="15">
        <v>300</v>
      </c>
      <c r="V341" s="15">
        <v>0</v>
      </c>
      <c r="W341" s="27">
        <f>EV_Data[[#This Row],[ev_sales]]/EV_Data[[#This Row],[total_vehicle_sales]]</f>
        <v>2.0915105586424702E-4</v>
      </c>
      <c r="X341" s="27">
        <f>EV_Data[[#This Row],[petrol_car_sales]]/EV_Data[[#This Row],[total_vehicle_sales]]</f>
        <v>0.59987543892672979</v>
      </c>
      <c r="Y341" s="27">
        <f>EV_Data[[#This Row],[diesel_car_sales]]/EV_Data[[#This Row],[total_vehicle_sales]]</f>
        <v>0.39991541001740599</v>
      </c>
      <c r="Z341" s="27">
        <f>EV_Data[[#This Row],[petrol_car Market Share]]+EV_Data[[#This Row],[desil_car Market Share]]</f>
        <v>0.99979084894413583</v>
      </c>
      <c r="AB341" s="15"/>
    </row>
    <row r="342" spans="1:28">
      <c r="A342" s="15" t="s">
        <v>39</v>
      </c>
      <c r="B342" s="15" t="s">
        <v>29</v>
      </c>
      <c r="C342" s="15">
        <v>2011</v>
      </c>
      <c r="D342" s="15" t="s">
        <v>26</v>
      </c>
      <c r="E342" s="15" t="s">
        <v>25</v>
      </c>
      <c r="F342" s="15">
        <v>1046</v>
      </c>
      <c r="G342" s="15">
        <v>1533576</v>
      </c>
      <c r="H342" s="15">
        <v>209124</v>
      </c>
      <c r="I342" s="15">
        <v>1743746</v>
      </c>
      <c r="J342" s="15">
        <v>0.06</v>
      </c>
      <c r="K342" s="15">
        <v>797</v>
      </c>
      <c r="L342" s="15">
        <v>4.0999999999999996</v>
      </c>
      <c r="M342" s="15">
        <v>142</v>
      </c>
      <c r="N342" s="15">
        <v>1.5169999999999999</v>
      </c>
      <c r="O342" s="15">
        <v>0.27600000000000002</v>
      </c>
      <c r="P342" s="15">
        <v>41787</v>
      </c>
      <c r="Q342" s="15">
        <v>74.2</v>
      </c>
      <c r="R342" s="15">
        <v>155.19999999999999</v>
      </c>
      <c r="S342" s="15">
        <v>662</v>
      </c>
      <c r="T342" s="15">
        <v>56.2</v>
      </c>
      <c r="U342" s="15">
        <v>300</v>
      </c>
      <c r="V342" s="15">
        <v>0</v>
      </c>
      <c r="W342" s="27">
        <f>EV_Data[[#This Row],[ev_sales]]/EV_Data[[#This Row],[total_vehicle_sales]]</f>
        <v>5.9985800684273969E-4</v>
      </c>
      <c r="X342" s="27">
        <f>EV_Data[[#This Row],[petrol_car_sales]]/EV_Data[[#This Row],[total_vehicle_sales]]</f>
        <v>0.87947212495397842</v>
      </c>
      <c r="Y342" s="27">
        <f>EV_Data[[#This Row],[diesel_car_sales]]/EV_Data[[#This Row],[total_vehicle_sales]]</f>
        <v>0.11992801703917887</v>
      </c>
      <c r="Z342" s="27">
        <f>EV_Data[[#This Row],[petrol_car Market Share]]+EV_Data[[#This Row],[desil_car Market Share]]</f>
        <v>0.9994001419931573</v>
      </c>
      <c r="AB342" s="15"/>
    </row>
    <row r="343" spans="1:28">
      <c r="A343" s="15" t="s">
        <v>39</v>
      </c>
      <c r="B343" s="15" t="s">
        <v>29</v>
      </c>
      <c r="C343" s="15">
        <v>2011</v>
      </c>
      <c r="D343" s="15" t="s">
        <v>27</v>
      </c>
      <c r="E343" s="15" t="s">
        <v>25</v>
      </c>
      <c r="F343" s="15">
        <v>626</v>
      </c>
      <c r="G343" s="15">
        <v>660981</v>
      </c>
      <c r="H343" s="15">
        <v>57477</v>
      </c>
      <c r="I343" s="15">
        <v>719084</v>
      </c>
      <c r="J343" s="15">
        <v>0.09</v>
      </c>
      <c r="K343" s="15">
        <v>797</v>
      </c>
      <c r="L343" s="15">
        <v>4.0999999999999996</v>
      </c>
      <c r="M343" s="15">
        <v>142</v>
      </c>
      <c r="N343" s="15">
        <v>1.5169999999999999</v>
      </c>
      <c r="O343" s="15">
        <v>0.27600000000000002</v>
      </c>
      <c r="P343" s="15">
        <v>41787</v>
      </c>
      <c r="Q343" s="15">
        <v>74.2</v>
      </c>
      <c r="R343" s="15">
        <v>155.19999999999999</v>
      </c>
      <c r="S343" s="15">
        <v>662</v>
      </c>
      <c r="T343" s="15">
        <v>56.2</v>
      </c>
      <c r="U343" s="15">
        <v>300</v>
      </c>
      <c r="V343" s="15">
        <v>0</v>
      </c>
      <c r="W343" s="27">
        <f>EV_Data[[#This Row],[ev_sales]]/EV_Data[[#This Row],[total_vehicle_sales]]</f>
        <v>8.7055198001902416E-4</v>
      </c>
      <c r="X343" s="27">
        <f>EV_Data[[#This Row],[petrol_car_sales]]/EV_Data[[#This Row],[total_vehicle_sales]]</f>
        <v>0.91919859154146111</v>
      </c>
      <c r="Y343" s="27">
        <f>EV_Data[[#This Row],[diesel_car_sales]]/EV_Data[[#This Row],[total_vehicle_sales]]</f>
        <v>7.9930856478519899E-2</v>
      </c>
      <c r="Z343" s="27">
        <f>EV_Data[[#This Row],[petrol_car Market Share]]+EV_Data[[#This Row],[desil_car Market Share]]</f>
        <v>0.99912944801998105</v>
      </c>
      <c r="AB343" s="15"/>
    </row>
    <row r="344" spans="1:28">
      <c r="A344" s="15" t="s">
        <v>39</v>
      </c>
      <c r="B344" s="15" t="s">
        <v>29</v>
      </c>
      <c r="C344" s="15">
        <v>2012</v>
      </c>
      <c r="D344" s="15" t="s">
        <v>24</v>
      </c>
      <c r="E344" s="15" t="s">
        <v>25</v>
      </c>
      <c r="F344" s="15">
        <v>153</v>
      </c>
      <c r="G344" s="15">
        <v>261435</v>
      </c>
      <c r="H344" s="15">
        <v>174290</v>
      </c>
      <c r="I344" s="15">
        <v>435878</v>
      </c>
      <c r="J344" s="15">
        <v>0.04</v>
      </c>
      <c r="K344" s="15">
        <v>1454</v>
      </c>
      <c r="L344" s="15">
        <v>5.5</v>
      </c>
      <c r="M344" s="15">
        <v>151</v>
      </c>
      <c r="N344" s="15">
        <v>1.5129999999999999</v>
      </c>
      <c r="O344" s="15">
        <v>0.28299999999999997</v>
      </c>
      <c r="P344" s="15">
        <v>41677</v>
      </c>
      <c r="Q344" s="15">
        <v>74.900000000000006</v>
      </c>
      <c r="R344" s="15">
        <v>155.5</v>
      </c>
      <c r="S344" s="15">
        <v>1322</v>
      </c>
      <c r="T344" s="15">
        <v>58.9</v>
      </c>
      <c r="U344" s="15">
        <v>219.37</v>
      </c>
      <c r="V344" s="15">
        <v>0</v>
      </c>
      <c r="W344" s="27">
        <f>EV_Data[[#This Row],[ev_sales]]/EV_Data[[#This Row],[total_vehicle_sales]]</f>
        <v>3.5101565116844619E-4</v>
      </c>
      <c r="X344" s="27">
        <f>EV_Data[[#This Row],[petrol_car_sales]]/EV_Data[[#This Row],[total_vehicle_sales]]</f>
        <v>0.59978939060929892</v>
      </c>
      <c r="Y344" s="27">
        <f>EV_Data[[#This Row],[diesel_car_sales]]/EV_Data[[#This Row],[total_vehicle_sales]]</f>
        <v>0.39985959373953261</v>
      </c>
      <c r="Z344" s="27">
        <f>EV_Data[[#This Row],[petrol_car Market Share]]+EV_Data[[#This Row],[desil_car Market Share]]</f>
        <v>0.99964898434883154</v>
      </c>
      <c r="AB344" s="15"/>
    </row>
    <row r="345" spans="1:28">
      <c r="A345" s="15" t="s">
        <v>39</v>
      </c>
      <c r="B345" s="15" t="s">
        <v>29</v>
      </c>
      <c r="C345" s="15">
        <v>2012</v>
      </c>
      <c r="D345" s="15" t="s">
        <v>26</v>
      </c>
      <c r="E345" s="15" t="s">
        <v>25</v>
      </c>
      <c r="F345" s="15">
        <v>1746</v>
      </c>
      <c r="G345" s="15">
        <v>1535278</v>
      </c>
      <c r="H345" s="15">
        <v>209356</v>
      </c>
      <c r="I345" s="15">
        <v>1746380</v>
      </c>
      <c r="J345" s="15">
        <v>0.1</v>
      </c>
      <c r="K345" s="15">
        <v>1454</v>
      </c>
      <c r="L345" s="15">
        <v>5.5</v>
      </c>
      <c r="M345" s="15">
        <v>151</v>
      </c>
      <c r="N345" s="15">
        <v>1.5129999999999999</v>
      </c>
      <c r="O345" s="15">
        <v>0.28299999999999997</v>
      </c>
      <c r="P345" s="15">
        <v>41677</v>
      </c>
      <c r="Q345" s="15">
        <v>74.900000000000006</v>
      </c>
      <c r="R345" s="15">
        <v>155.5</v>
      </c>
      <c r="S345" s="15">
        <v>1322</v>
      </c>
      <c r="T345" s="15">
        <v>58.9</v>
      </c>
      <c r="U345" s="15">
        <v>66.92</v>
      </c>
      <c r="V345" s="15">
        <v>0</v>
      </c>
      <c r="W345" s="27">
        <f>EV_Data[[#This Row],[ev_sales]]/EV_Data[[#This Row],[total_vehicle_sales]]</f>
        <v>9.9978240703626933E-4</v>
      </c>
      <c r="X345" s="27">
        <f>EV_Data[[#This Row],[petrol_car_sales]]/EV_Data[[#This Row],[total_vehicle_sales]]</f>
        <v>0.87912023729085309</v>
      </c>
      <c r="Y345" s="27">
        <f>EV_Data[[#This Row],[diesel_car_sales]]/EV_Data[[#This Row],[total_vehicle_sales]]</f>
        <v>0.11987998030211065</v>
      </c>
      <c r="Z345" s="27">
        <f>EV_Data[[#This Row],[petrol_car Market Share]]+EV_Data[[#This Row],[desil_car Market Share]]</f>
        <v>0.99900021759296376</v>
      </c>
      <c r="AB345" s="15"/>
    </row>
    <row r="346" spans="1:28">
      <c r="A346" s="15" t="s">
        <v>39</v>
      </c>
      <c r="B346" s="15" t="s">
        <v>29</v>
      </c>
      <c r="C346" s="15">
        <v>2012</v>
      </c>
      <c r="D346" s="15" t="s">
        <v>27</v>
      </c>
      <c r="E346" s="15" t="s">
        <v>25</v>
      </c>
      <c r="F346" s="15">
        <v>1060</v>
      </c>
      <c r="G346" s="15">
        <v>671728</v>
      </c>
      <c r="H346" s="15">
        <v>58411</v>
      </c>
      <c r="I346" s="15">
        <v>731199</v>
      </c>
      <c r="J346" s="15">
        <v>0.14000000000000001</v>
      </c>
      <c r="K346" s="15">
        <v>1454</v>
      </c>
      <c r="L346" s="15">
        <v>5.5</v>
      </c>
      <c r="M346" s="15">
        <v>151</v>
      </c>
      <c r="N346" s="15">
        <v>1.5129999999999999</v>
      </c>
      <c r="O346" s="15">
        <v>0.28299999999999997</v>
      </c>
      <c r="P346" s="15">
        <v>41677</v>
      </c>
      <c r="Q346" s="15">
        <v>74.900000000000006</v>
      </c>
      <c r="R346" s="15">
        <v>155.5</v>
      </c>
      <c r="S346" s="15">
        <v>1322</v>
      </c>
      <c r="T346" s="15">
        <v>58.9</v>
      </c>
      <c r="U346" s="15">
        <v>69.33</v>
      </c>
      <c r="V346" s="15">
        <v>0</v>
      </c>
      <c r="W346" s="27">
        <f>EV_Data[[#This Row],[ev_sales]]/EV_Data[[#This Row],[total_vehicle_sales]]</f>
        <v>1.4496737550242821E-3</v>
      </c>
      <c r="X346" s="27">
        <f>EV_Data[[#This Row],[petrol_car_sales]]/EV_Data[[#This Row],[total_vehicle_sales]]</f>
        <v>0.91866646425938769</v>
      </c>
      <c r="Y346" s="27">
        <f>EV_Data[[#This Row],[diesel_car_sales]]/EV_Data[[#This Row],[total_vehicle_sales]]</f>
        <v>7.9883861985588056E-2</v>
      </c>
      <c r="Z346" s="27">
        <f>EV_Data[[#This Row],[petrol_car Market Share]]+EV_Data[[#This Row],[desil_car Market Share]]</f>
        <v>0.99855032624497575</v>
      </c>
      <c r="AB346" s="15"/>
    </row>
    <row r="347" spans="1:28">
      <c r="A347" s="15" t="s">
        <v>39</v>
      </c>
      <c r="B347" s="15" t="s">
        <v>29</v>
      </c>
      <c r="C347" s="15">
        <v>2013</v>
      </c>
      <c r="D347" s="15" t="s">
        <v>24</v>
      </c>
      <c r="E347" s="15" t="s">
        <v>25</v>
      </c>
      <c r="F347" s="15">
        <v>400</v>
      </c>
      <c r="G347" s="15">
        <v>263615</v>
      </c>
      <c r="H347" s="15">
        <v>175743</v>
      </c>
      <c r="I347" s="15">
        <v>439758</v>
      </c>
      <c r="J347" s="15">
        <v>0.09</v>
      </c>
      <c r="K347" s="15">
        <v>1939</v>
      </c>
      <c r="L347" s="15">
        <v>6</v>
      </c>
      <c r="M347" s="15">
        <v>147</v>
      </c>
      <c r="N347" s="15">
        <v>1.4870000000000001</v>
      </c>
      <c r="O347" s="15">
        <v>0.28999999999999998</v>
      </c>
      <c r="P347" s="15">
        <v>41903</v>
      </c>
      <c r="Q347" s="15">
        <v>74.599999999999994</v>
      </c>
      <c r="R347" s="15">
        <v>156.4</v>
      </c>
      <c r="S347" s="15">
        <v>2010</v>
      </c>
      <c r="T347" s="15">
        <v>62.6</v>
      </c>
      <c r="U347" s="15">
        <v>161.44</v>
      </c>
      <c r="V347" s="15">
        <v>0</v>
      </c>
      <c r="W347" s="27">
        <f>EV_Data[[#This Row],[ev_sales]]/EV_Data[[#This Row],[total_vehicle_sales]]</f>
        <v>9.095911842422423E-4</v>
      </c>
      <c r="X347" s="27">
        <f>EV_Data[[#This Row],[petrol_car_sales]]/EV_Data[[#This Row],[total_vehicle_sales]]</f>
        <v>0.59945470008504675</v>
      </c>
      <c r="Y347" s="27">
        <f>EV_Data[[#This Row],[diesel_car_sales]]/EV_Data[[#This Row],[total_vehicle_sales]]</f>
        <v>0.39963570873071097</v>
      </c>
      <c r="Z347" s="27">
        <f>EV_Data[[#This Row],[petrol_car Market Share]]+EV_Data[[#This Row],[desil_car Market Share]]</f>
        <v>0.99909040881575772</v>
      </c>
      <c r="AB347" s="15"/>
    </row>
    <row r="348" spans="1:28">
      <c r="A348" s="15" t="s">
        <v>39</v>
      </c>
      <c r="B348" s="15" t="s">
        <v>29</v>
      </c>
      <c r="C348" s="15">
        <v>2013</v>
      </c>
      <c r="D348" s="15" t="s">
        <v>26</v>
      </c>
      <c r="E348" s="15" t="s">
        <v>25</v>
      </c>
      <c r="F348" s="15">
        <v>4565</v>
      </c>
      <c r="G348" s="15">
        <v>1541170</v>
      </c>
      <c r="H348" s="15">
        <v>210159</v>
      </c>
      <c r="I348" s="15">
        <v>1755894</v>
      </c>
      <c r="J348" s="15">
        <v>0.26</v>
      </c>
      <c r="K348" s="15">
        <v>1939</v>
      </c>
      <c r="L348" s="15">
        <v>6</v>
      </c>
      <c r="M348" s="15">
        <v>147</v>
      </c>
      <c r="N348" s="15">
        <v>1.4870000000000001</v>
      </c>
      <c r="O348" s="15">
        <v>0.28999999999999998</v>
      </c>
      <c r="P348" s="15">
        <v>41903</v>
      </c>
      <c r="Q348" s="15">
        <v>74.599999999999994</v>
      </c>
      <c r="R348" s="15">
        <v>156.4</v>
      </c>
      <c r="S348" s="15">
        <v>2010</v>
      </c>
      <c r="T348" s="15">
        <v>62.6</v>
      </c>
      <c r="U348" s="15">
        <v>161.44999999999999</v>
      </c>
      <c r="V348" s="15">
        <v>0</v>
      </c>
      <c r="W348" s="27">
        <f>EV_Data[[#This Row],[ev_sales]]/EV_Data[[#This Row],[total_vehicle_sales]]</f>
        <v>2.5998152508067114E-3</v>
      </c>
      <c r="X348" s="27">
        <f>EV_Data[[#This Row],[petrol_car_sales]]/EV_Data[[#This Row],[total_vehicle_sales]]</f>
        <v>0.87771243594431103</v>
      </c>
      <c r="Y348" s="27">
        <f>EV_Data[[#This Row],[diesel_car_sales]]/EV_Data[[#This Row],[total_vehicle_sales]]</f>
        <v>0.1196877488048823</v>
      </c>
      <c r="Z348" s="27">
        <f>EV_Data[[#This Row],[petrol_car Market Share]]+EV_Data[[#This Row],[desil_car Market Share]]</f>
        <v>0.99740018474919334</v>
      </c>
      <c r="AB348" s="15"/>
    </row>
    <row r="349" spans="1:28">
      <c r="A349" s="15" t="s">
        <v>39</v>
      </c>
      <c r="B349" s="15" t="s">
        <v>29</v>
      </c>
      <c r="C349" s="15">
        <v>2013</v>
      </c>
      <c r="D349" s="15" t="s">
        <v>27</v>
      </c>
      <c r="E349" s="15" t="s">
        <v>25</v>
      </c>
      <c r="F349" s="15">
        <v>2738</v>
      </c>
      <c r="G349" s="15">
        <v>665628</v>
      </c>
      <c r="H349" s="15">
        <v>57881</v>
      </c>
      <c r="I349" s="15">
        <v>726247</v>
      </c>
      <c r="J349" s="15">
        <v>0.38</v>
      </c>
      <c r="K349" s="15">
        <v>1939</v>
      </c>
      <c r="L349" s="15">
        <v>6</v>
      </c>
      <c r="M349" s="15">
        <v>147</v>
      </c>
      <c r="N349" s="15">
        <v>1.4870000000000001</v>
      </c>
      <c r="O349" s="15">
        <v>0.28999999999999998</v>
      </c>
      <c r="P349" s="15">
        <v>41903</v>
      </c>
      <c r="Q349" s="15">
        <v>74.599999999999994</v>
      </c>
      <c r="R349" s="15">
        <v>156.4</v>
      </c>
      <c r="S349" s="15">
        <v>2010</v>
      </c>
      <c r="T349" s="15">
        <v>62.6</v>
      </c>
      <c r="U349" s="15">
        <v>158.30000000000001</v>
      </c>
      <c r="V349" s="15">
        <v>0</v>
      </c>
      <c r="W349" s="27">
        <f>EV_Data[[#This Row],[ev_sales]]/EV_Data[[#This Row],[total_vehicle_sales]]</f>
        <v>3.7700672085392434E-3</v>
      </c>
      <c r="X349" s="27">
        <f>EV_Data[[#This Row],[petrol_car_sales]]/EV_Data[[#This Row],[total_vehicle_sales]]</f>
        <v>0.91653115262438256</v>
      </c>
      <c r="Y349" s="27">
        <f>EV_Data[[#This Row],[diesel_car_sales]]/EV_Data[[#This Row],[total_vehicle_sales]]</f>
        <v>7.969878016707814E-2</v>
      </c>
      <c r="Z349" s="27">
        <f>EV_Data[[#This Row],[petrol_car Market Share]]+EV_Data[[#This Row],[desil_car Market Share]]</f>
        <v>0.99622993279146066</v>
      </c>
      <c r="AB349" s="15"/>
    </row>
    <row r="350" spans="1:28">
      <c r="A350" s="15" t="s">
        <v>39</v>
      </c>
      <c r="B350" s="15" t="s">
        <v>29</v>
      </c>
      <c r="C350" s="15">
        <v>2014</v>
      </c>
      <c r="D350" s="15" t="s">
        <v>24</v>
      </c>
      <c r="E350" s="15" t="s">
        <v>25</v>
      </c>
      <c r="F350" s="15">
        <v>718</v>
      </c>
      <c r="G350" s="15">
        <v>273249</v>
      </c>
      <c r="H350" s="15">
        <v>182166</v>
      </c>
      <c r="I350" s="15">
        <v>456133</v>
      </c>
      <c r="J350" s="15">
        <v>0.16</v>
      </c>
      <c r="K350" s="15">
        <v>3925</v>
      </c>
      <c r="L350" s="15">
        <v>6.4</v>
      </c>
      <c r="M350" s="15">
        <v>166</v>
      </c>
      <c r="N350" s="15">
        <v>1.45</v>
      </c>
      <c r="O350" s="15">
        <v>0.29799999999999999</v>
      </c>
      <c r="P350" s="15">
        <v>41929</v>
      </c>
      <c r="Q350" s="15">
        <v>74.7</v>
      </c>
      <c r="R350" s="15">
        <v>157.1</v>
      </c>
      <c r="S350" s="15">
        <v>2667</v>
      </c>
      <c r="T350" s="15">
        <v>62.9</v>
      </c>
      <c r="U350" s="15">
        <v>79.5</v>
      </c>
      <c r="V350" s="15">
        <v>0</v>
      </c>
      <c r="W350" s="27">
        <f>EV_Data[[#This Row],[ev_sales]]/EV_Data[[#This Row],[total_vehicle_sales]]</f>
        <v>1.574102290340756E-3</v>
      </c>
      <c r="X350" s="27">
        <f>EV_Data[[#This Row],[petrol_car_sales]]/EV_Data[[#This Row],[total_vehicle_sales]]</f>
        <v>0.59905553862579553</v>
      </c>
      <c r="Y350" s="27">
        <f>EV_Data[[#This Row],[diesel_car_sales]]/EV_Data[[#This Row],[total_vehicle_sales]]</f>
        <v>0.3993703590838637</v>
      </c>
      <c r="Z350" s="27">
        <f>EV_Data[[#This Row],[petrol_car Market Share]]+EV_Data[[#This Row],[desil_car Market Share]]</f>
        <v>0.99842589770965917</v>
      </c>
      <c r="AB350" s="15"/>
    </row>
    <row r="351" spans="1:28">
      <c r="A351" s="15" t="s">
        <v>39</v>
      </c>
      <c r="B351" s="15" t="s">
        <v>29</v>
      </c>
      <c r="C351" s="15">
        <v>2014</v>
      </c>
      <c r="D351" s="15" t="s">
        <v>26</v>
      </c>
      <c r="E351" s="15" t="s">
        <v>25</v>
      </c>
      <c r="F351" s="15">
        <v>8131</v>
      </c>
      <c r="G351" s="15">
        <v>1582841</v>
      </c>
      <c r="H351" s="15">
        <v>215842</v>
      </c>
      <c r="I351" s="15">
        <v>1806814</v>
      </c>
      <c r="J351" s="15">
        <v>0.45</v>
      </c>
      <c r="K351" s="15">
        <v>3925</v>
      </c>
      <c r="L351" s="15">
        <v>6.4</v>
      </c>
      <c r="M351" s="15">
        <v>166</v>
      </c>
      <c r="N351" s="15">
        <v>1.45</v>
      </c>
      <c r="O351" s="15">
        <v>0.29799999999999999</v>
      </c>
      <c r="P351" s="15">
        <v>41929</v>
      </c>
      <c r="Q351" s="15">
        <v>74.7</v>
      </c>
      <c r="R351" s="15">
        <v>157.1</v>
      </c>
      <c r="S351" s="15">
        <v>2667</v>
      </c>
      <c r="T351" s="15">
        <v>62.9</v>
      </c>
      <c r="U351" s="15">
        <v>78.12</v>
      </c>
      <c r="V351" s="15">
        <v>0</v>
      </c>
      <c r="W351" s="27">
        <f>EV_Data[[#This Row],[ev_sales]]/EV_Data[[#This Row],[total_vehicle_sales]]</f>
        <v>4.5001865161549554E-3</v>
      </c>
      <c r="X351" s="27">
        <f>EV_Data[[#This Row],[petrol_car_sales]]/EV_Data[[#This Row],[total_vehicle_sales]]</f>
        <v>0.87603981372736761</v>
      </c>
      <c r="Y351" s="27">
        <f>EV_Data[[#This Row],[diesel_car_sales]]/EV_Data[[#This Row],[total_vehicle_sales]]</f>
        <v>0.11945999975647742</v>
      </c>
      <c r="Z351" s="27">
        <f>EV_Data[[#This Row],[petrol_car Market Share]]+EV_Data[[#This Row],[desil_car Market Share]]</f>
        <v>0.99549981348384509</v>
      </c>
      <c r="AB351" s="15"/>
    </row>
    <row r="352" spans="1:28">
      <c r="A352" s="15" t="s">
        <v>39</v>
      </c>
      <c r="B352" s="15" t="s">
        <v>29</v>
      </c>
      <c r="C352" s="15">
        <v>2014</v>
      </c>
      <c r="D352" s="15" t="s">
        <v>27</v>
      </c>
      <c r="E352" s="15" t="s">
        <v>25</v>
      </c>
      <c r="F352" s="15">
        <v>4953</v>
      </c>
      <c r="G352" s="15">
        <v>693852</v>
      </c>
      <c r="H352" s="15">
        <v>60335</v>
      </c>
      <c r="I352" s="15">
        <v>759140</v>
      </c>
      <c r="J352" s="15">
        <v>0.65</v>
      </c>
      <c r="K352" s="15">
        <v>3925</v>
      </c>
      <c r="L352" s="15">
        <v>6.4</v>
      </c>
      <c r="M352" s="15">
        <v>166</v>
      </c>
      <c r="N352" s="15">
        <v>1.45</v>
      </c>
      <c r="O352" s="15">
        <v>0.29799999999999999</v>
      </c>
      <c r="P352" s="15">
        <v>41929</v>
      </c>
      <c r="Q352" s="15">
        <v>74.7</v>
      </c>
      <c r="R352" s="15">
        <v>157.1</v>
      </c>
      <c r="S352" s="15">
        <v>2667</v>
      </c>
      <c r="T352" s="15">
        <v>62.9</v>
      </c>
      <c r="U352" s="15">
        <v>80.900000000000006</v>
      </c>
      <c r="V352" s="15">
        <v>0</v>
      </c>
      <c r="W352" s="27">
        <f>EV_Data[[#This Row],[ev_sales]]/EV_Data[[#This Row],[total_vehicle_sales]]</f>
        <v>6.5244882366888848E-3</v>
      </c>
      <c r="X352" s="27">
        <f>EV_Data[[#This Row],[petrol_car_sales]]/EV_Data[[#This Row],[total_vehicle_sales]]</f>
        <v>0.91399741813104307</v>
      </c>
      <c r="Y352" s="27">
        <f>EV_Data[[#This Row],[diesel_car_sales]]/EV_Data[[#This Row],[total_vehicle_sales]]</f>
        <v>7.9478093632268099E-2</v>
      </c>
      <c r="Z352" s="27">
        <f>EV_Data[[#This Row],[petrol_car Market Share]]+EV_Data[[#This Row],[desil_car Market Share]]</f>
        <v>0.99347551176331117</v>
      </c>
      <c r="AB352" s="15"/>
    </row>
    <row r="353" spans="1:28">
      <c r="A353" s="15" t="s">
        <v>39</v>
      </c>
      <c r="B353" s="15" t="s">
        <v>29</v>
      </c>
      <c r="C353" s="15">
        <v>2015</v>
      </c>
      <c r="D353" s="15" t="s">
        <v>24</v>
      </c>
      <c r="E353" s="15" t="s">
        <v>25</v>
      </c>
      <c r="F353" s="15">
        <v>954</v>
      </c>
      <c r="G353" s="15">
        <v>281524</v>
      </c>
      <c r="H353" s="15">
        <v>187683</v>
      </c>
      <c r="I353" s="15">
        <v>470161</v>
      </c>
      <c r="J353" s="15">
        <v>0.2</v>
      </c>
      <c r="K353" s="15">
        <v>5744</v>
      </c>
      <c r="L353" s="15">
        <v>7.9</v>
      </c>
      <c r="M353" s="15">
        <v>178</v>
      </c>
      <c r="N353" s="15">
        <v>1.44</v>
      </c>
      <c r="O353" s="15">
        <v>0.30399999999999999</v>
      </c>
      <c r="P353" s="15">
        <v>41618</v>
      </c>
      <c r="Q353" s="15">
        <v>75</v>
      </c>
      <c r="R353" s="15">
        <v>160.5</v>
      </c>
      <c r="S353" s="15">
        <v>3376</v>
      </c>
      <c r="T353" s="15">
        <v>64.599999999999994</v>
      </c>
      <c r="U353" s="15">
        <v>32.869999999999997</v>
      </c>
      <c r="V353" s="15">
        <v>0</v>
      </c>
      <c r="W353" s="27">
        <f>EV_Data[[#This Row],[ev_sales]]/EV_Data[[#This Row],[total_vehicle_sales]]</f>
        <v>2.029092162046618E-3</v>
      </c>
      <c r="X353" s="27">
        <f>EV_Data[[#This Row],[petrol_car_sales]]/EV_Data[[#This Row],[total_vehicle_sales]]</f>
        <v>0.59878211931657455</v>
      </c>
      <c r="Y353" s="27">
        <f>EV_Data[[#This Row],[diesel_car_sales]]/EV_Data[[#This Row],[total_vehicle_sales]]</f>
        <v>0.39918878852137885</v>
      </c>
      <c r="Z353" s="27">
        <f>EV_Data[[#This Row],[petrol_car Market Share]]+EV_Data[[#This Row],[desil_car Market Share]]</f>
        <v>0.99797090783795339</v>
      </c>
      <c r="AB353" s="15"/>
    </row>
    <row r="354" spans="1:28">
      <c r="A354" s="15" t="s">
        <v>39</v>
      </c>
      <c r="B354" s="15" t="s">
        <v>29</v>
      </c>
      <c r="C354" s="15">
        <v>2015</v>
      </c>
      <c r="D354" s="15" t="s">
        <v>26</v>
      </c>
      <c r="E354" s="15" t="s">
        <v>25</v>
      </c>
      <c r="F354" s="15">
        <v>11100</v>
      </c>
      <c r="G354" s="15">
        <v>1674438</v>
      </c>
      <c r="H354" s="15">
        <v>228333</v>
      </c>
      <c r="I354" s="15">
        <v>1913871</v>
      </c>
      <c r="J354" s="15">
        <v>0.57999999999999996</v>
      </c>
      <c r="K354" s="15">
        <v>5744</v>
      </c>
      <c r="L354" s="15">
        <v>7.9</v>
      </c>
      <c r="M354" s="15">
        <v>178</v>
      </c>
      <c r="N354" s="15">
        <v>1.44</v>
      </c>
      <c r="O354" s="15">
        <v>0.30399999999999999</v>
      </c>
      <c r="P354" s="15">
        <v>41618</v>
      </c>
      <c r="Q354" s="15">
        <v>75</v>
      </c>
      <c r="R354" s="15">
        <v>160.5</v>
      </c>
      <c r="S354" s="15">
        <v>3376</v>
      </c>
      <c r="T354" s="15">
        <v>64.599999999999994</v>
      </c>
      <c r="U354" s="15">
        <v>36.51</v>
      </c>
      <c r="V354" s="15">
        <v>0</v>
      </c>
      <c r="W354" s="27">
        <f>EV_Data[[#This Row],[ev_sales]]/EV_Data[[#This Row],[total_vehicle_sales]]</f>
        <v>5.7997639339328515E-3</v>
      </c>
      <c r="X354" s="27">
        <f>EV_Data[[#This Row],[petrol_car_sales]]/EV_Data[[#This Row],[total_vehicle_sales]]</f>
        <v>0.87489595693753652</v>
      </c>
      <c r="Y354" s="27">
        <f>EV_Data[[#This Row],[diesel_car_sales]]/EV_Data[[#This Row],[total_vehicle_sales]]</f>
        <v>0.1193042791285306</v>
      </c>
      <c r="Z354" s="27">
        <f>EV_Data[[#This Row],[petrol_car Market Share]]+EV_Data[[#This Row],[desil_car Market Share]]</f>
        <v>0.99420023606606711</v>
      </c>
      <c r="AB354" s="15"/>
    </row>
    <row r="355" spans="1:28">
      <c r="A355" s="15" t="s">
        <v>39</v>
      </c>
      <c r="B355" s="15" t="s">
        <v>29</v>
      </c>
      <c r="C355" s="15">
        <v>2015</v>
      </c>
      <c r="D355" s="15" t="s">
        <v>27</v>
      </c>
      <c r="E355" s="15" t="s">
        <v>25</v>
      </c>
      <c r="F355" s="15">
        <v>6727</v>
      </c>
      <c r="G355" s="15">
        <v>729681</v>
      </c>
      <c r="H355" s="15">
        <v>63451</v>
      </c>
      <c r="I355" s="15">
        <v>799859</v>
      </c>
      <c r="J355" s="15">
        <v>0.84</v>
      </c>
      <c r="K355" s="15">
        <v>5744</v>
      </c>
      <c r="L355" s="15">
        <v>7.9</v>
      </c>
      <c r="M355" s="15">
        <v>178</v>
      </c>
      <c r="N355" s="15">
        <v>1.44</v>
      </c>
      <c r="O355" s="15">
        <v>0.30399999999999999</v>
      </c>
      <c r="P355" s="15">
        <v>41618</v>
      </c>
      <c r="Q355" s="15">
        <v>75</v>
      </c>
      <c r="R355" s="15">
        <v>160.5</v>
      </c>
      <c r="S355" s="15">
        <v>3376</v>
      </c>
      <c r="T355" s="15">
        <v>64.599999999999994</v>
      </c>
      <c r="U355" s="15">
        <v>35.82</v>
      </c>
      <c r="V355" s="15">
        <v>0</v>
      </c>
      <c r="W355" s="27">
        <f>EV_Data[[#This Row],[ev_sales]]/EV_Data[[#This Row],[total_vehicle_sales]]</f>
        <v>8.4102323034434823E-3</v>
      </c>
      <c r="X355" s="27">
        <f>EV_Data[[#This Row],[petrol_car_sales]]/EV_Data[[#This Row],[total_vehicle_sales]]</f>
        <v>0.91226203618387736</v>
      </c>
      <c r="Y355" s="27">
        <f>EV_Data[[#This Row],[diesel_car_sales]]/EV_Data[[#This Row],[total_vehicle_sales]]</f>
        <v>7.9327731512679106E-2</v>
      </c>
      <c r="Z355" s="27">
        <f>EV_Data[[#This Row],[petrol_car Market Share]]+EV_Data[[#This Row],[desil_car Market Share]]</f>
        <v>0.99158976769655649</v>
      </c>
      <c r="AB355" s="15"/>
    </row>
    <row r="356" spans="1:28">
      <c r="A356" s="15" t="s">
        <v>39</v>
      </c>
      <c r="B356" s="15" t="s">
        <v>29</v>
      </c>
      <c r="C356" s="15">
        <v>2016</v>
      </c>
      <c r="D356" s="15" t="s">
        <v>24</v>
      </c>
      <c r="E356" s="15" t="s">
        <v>25</v>
      </c>
      <c r="F356" s="15">
        <v>1277</v>
      </c>
      <c r="G356" s="15">
        <v>299091</v>
      </c>
      <c r="H356" s="15">
        <v>199394</v>
      </c>
      <c r="I356" s="15">
        <v>499762</v>
      </c>
      <c r="J356" s="15">
        <v>0.26</v>
      </c>
      <c r="K356" s="15">
        <v>9544</v>
      </c>
      <c r="L356" s="15">
        <v>10.1</v>
      </c>
      <c r="M356" s="15">
        <v>203</v>
      </c>
      <c r="N356" s="15">
        <v>1.427</v>
      </c>
      <c r="O356" s="15">
        <v>0.308</v>
      </c>
      <c r="P356" s="15">
        <v>43358</v>
      </c>
      <c r="Q356" s="15">
        <v>75.7</v>
      </c>
      <c r="R356" s="15">
        <v>163.80000000000001</v>
      </c>
      <c r="S356" s="15">
        <v>4026</v>
      </c>
      <c r="T356" s="15">
        <v>66.400000000000006</v>
      </c>
      <c r="U356" s="15">
        <v>33.86</v>
      </c>
      <c r="V356" s="15">
        <v>0</v>
      </c>
      <c r="W356" s="27">
        <f>EV_Data[[#This Row],[ev_sales]]/EV_Data[[#This Row],[total_vehicle_sales]]</f>
        <v>2.5552162829506845E-3</v>
      </c>
      <c r="X356" s="27">
        <f>EV_Data[[#This Row],[petrol_car_sales]]/EV_Data[[#This Row],[total_vehicle_sales]]</f>
        <v>0.5984668702302296</v>
      </c>
      <c r="Y356" s="27">
        <f>EV_Data[[#This Row],[diesel_car_sales]]/EV_Data[[#This Row],[total_vehicle_sales]]</f>
        <v>0.39897791348681971</v>
      </c>
      <c r="Z356" s="27">
        <f>EV_Data[[#This Row],[petrol_car Market Share]]+EV_Data[[#This Row],[desil_car Market Share]]</f>
        <v>0.99744478371704925</v>
      </c>
      <c r="AB356" s="15"/>
    </row>
    <row r="357" spans="1:28">
      <c r="A357" s="15" t="s">
        <v>39</v>
      </c>
      <c r="B357" s="15" t="s">
        <v>29</v>
      </c>
      <c r="C357" s="15">
        <v>2016</v>
      </c>
      <c r="D357" s="15" t="s">
        <v>26</v>
      </c>
      <c r="E357" s="15" t="s">
        <v>25</v>
      </c>
      <c r="F357" s="15">
        <v>14829</v>
      </c>
      <c r="G357" s="15">
        <v>1774612</v>
      </c>
      <c r="H357" s="15">
        <v>241992</v>
      </c>
      <c r="I357" s="15">
        <v>2031433</v>
      </c>
      <c r="J357" s="15">
        <v>0.73</v>
      </c>
      <c r="K357" s="15">
        <v>9544</v>
      </c>
      <c r="L357" s="15">
        <v>10.1</v>
      </c>
      <c r="M357" s="15">
        <v>203</v>
      </c>
      <c r="N357" s="15">
        <v>1.427</v>
      </c>
      <c r="O357" s="15">
        <v>0.308</v>
      </c>
      <c r="P357" s="15">
        <v>43358</v>
      </c>
      <c r="Q357" s="15">
        <v>75.7</v>
      </c>
      <c r="R357" s="15">
        <v>163.80000000000001</v>
      </c>
      <c r="S357" s="15">
        <v>4026</v>
      </c>
      <c r="T357" s="15">
        <v>66.400000000000006</v>
      </c>
      <c r="U357" s="15">
        <v>33.590000000000003</v>
      </c>
      <c r="V357" s="15">
        <v>0</v>
      </c>
      <c r="W357" s="27">
        <f>EV_Data[[#This Row],[ev_sales]]/EV_Data[[#This Row],[total_vehicle_sales]]</f>
        <v>7.2997731158251341E-3</v>
      </c>
      <c r="X357" s="27">
        <f>EV_Data[[#This Row],[petrol_car_sales]]/EV_Data[[#This Row],[total_vehicle_sales]]</f>
        <v>0.87357643594447865</v>
      </c>
      <c r="Y357" s="27">
        <f>EV_Data[[#This Row],[diesel_car_sales]]/EV_Data[[#This Row],[total_vehicle_sales]]</f>
        <v>0.11912379093969626</v>
      </c>
      <c r="Z357" s="27">
        <f>EV_Data[[#This Row],[petrol_car Market Share]]+EV_Data[[#This Row],[desil_car Market Share]]</f>
        <v>0.99270022688417492</v>
      </c>
      <c r="AB357" s="15"/>
    </row>
    <row r="358" spans="1:28">
      <c r="A358" s="15" t="s">
        <v>39</v>
      </c>
      <c r="B358" s="15" t="s">
        <v>29</v>
      </c>
      <c r="C358" s="15">
        <v>2016</v>
      </c>
      <c r="D358" s="15" t="s">
        <v>27</v>
      </c>
      <c r="E358" s="15" t="s">
        <v>25</v>
      </c>
      <c r="F358" s="15">
        <v>8984</v>
      </c>
      <c r="G358" s="15">
        <v>772587</v>
      </c>
      <c r="H358" s="15">
        <v>67182</v>
      </c>
      <c r="I358" s="15">
        <v>848753</v>
      </c>
      <c r="J358" s="15">
        <v>1.06</v>
      </c>
      <c r="K358" s="15">
        <v>9544</v>
      </c>
      <c r="L358" s="15">
        <v>10.1</v>
      </c>
      <c r="M358" s="15">
        <v>203</v>
      </c>
      <c r="N358" s="15">
        <v>1.427</v>
      </c>
      <c r="O358" s="15">
        <v>0.308</v>
      </c>
      <c r="P358" s="15">
        <v>43358</v>
      </c>
      <c r="Q358" s="15">
        <v>75.7</v>
      </c>
      <c r="R358" s="15">
        <v>163.80000000000001</v>
      </c>
      <c r="S358" s="15">
        <v>4026</v>
      </c>
      <c r="T358" s="15">
        <v>66.400000000000006</v>
      </c>
      <c r="U358" s="15">
        <v>33.549999999999997</v>
      </c>
      <c r="V358" s="15">
        <v>0</v>
      </c>
      <c r="W358" s="27">
        <f>EV_Data[[#This Row],[ev_sales]]/EV_Data[[#This Row],[total_vehicle_sales]]</f>
        <v>1.0584940495055688E-2</v>
      </c>
      <c r="X358" s="27">
        <f>EV_Data[[#This Row],[petrol_car_sales]]/EV_Data[[#This Row],[total_vehicle_sales]]</f>
        <v>0.91026128920899252</v>
      </c>
      <c r="Y358" s="27">
        <f>EV_Data[[#This Row],[diesel_car_sales]]/EV_Data[[#This Row],[total_vehicle_sales]]</f>
        <v>7.9153770295951831E-2</v>
      </c>
      <c r="Z358" s="27">
        <f>EV_Data[[#This Row],[petrol_car Market Share]]+EV_Data[[#This Row],[desil_car Market Share]]</f>
        <v>0.98941505950494435</v>
      </c>
      <c r="AB358" s="15"/>
    </row>
    <row r="359" spans="1:28">
      <c r="A359" s="15" t="s">
        <v>39</v>
      </c>
      <c r="B359" s="15" t="s">
        <v>29</v>
      </c>
      <c r="C359" s="15">
        <v>2017</v>
      </c>
      <c r="D359" s="15" t="s">
        <v>24</v>
      </c>
      <c r="E359" s="15" t="s">
        <v>25</v>
      </c>
      <c r="F359" s="15">
        <v>2405</v>
      </c>
      <c r="G359" s="15">
        <v>318143</v>
      </c>
      <c r="H359" s="15">
        <v>212096</v>
      </c>
      <c r="I359" s="15">
        <v>532644</v>
      </c>
      <c r="J359" s="15">
        <v>0.45</v>
      </c>
      <c r="K359" s="15">
        <v>13550</v>
      </c>
      <c r="L359" s="15">
        <v>10</v>
      </c>
      <c r="M359" s="15">
        <v>230</v>
      </c>
      <c r="N359" s="15">
        <v>1.427</v>
      </c>
      <c r="O359" s="15">
        <v>0.317</v>
      </c>
      <c r="P359" s="15">
        <v>43778</v>
      </c>
      <c r="Q359" s="15">
        <v>76.3</v>
      </c>
      <c r="R359" s="15">
        <v>166.9</v>
      </c>
      <c r="S359" s="15">
        <v>4670</v>
      </c>
      <c r="T359" s="15">
        <v>70.7</v>
      </c>
      <c r="U359" s="15">
        <v>88.33</v>
      </c>
      <c r="V359" s="15">
        <v>0</v>
      </c>
      <c r="W359" s="27">
        <f>EV_Data[[#This Row],[ev_sales]]/EV_Data[[#This Row],[total_vehicle_sales]]</f>
        <v>4.5152109101013064E-3</v>
      </c>
      <c r="X359" s="27">
        <f>EV_Data[[#This Row],[petrol_car_sales]]/EV_Data[[#This Row],[total_vehicle_sales]]</f>
        <v>0.5972901224833097</v>
      </c>
      <c r="Y359" s="27">
        <f>EV_Data[[#This Row],[diesel_car_sales]]/EV_Data[[#This Row],[total_vehicle_sales]]</f>
        <v>0.39819466660658903</v>
      </c>
      <c r="Z359" s="27">
        <f>EV_Data[[#This Row],[petrol_car Market Share]]+EV_Data[[#This Row],[desil_car Market Share]]</f>
        <v>0.99548478908989879</v>
      </c>
      <c r="AB359" s="15"/>
    </row>
    <row r="360" spans="1:28">
      <c r="A360" s="15" t="s">
        <v>39</v>
      </c>
      <c r="B360" s="15" t="s">
        <v>29</v>
      </c>
      <c r="C360" s="15">
        <v>2017</v>
      </c>
      <c r="D360" s="15" t="s">
        <v>26</v>
      </c>
      <c r="E360" s="15" t="s">
        <v>25</v>
      </c>
      <c r="F360" s="15">
        <v>27265</v>
      </c>
      <c r="G360" s="15">
        <v>1835925</v>
      </c>
      <c r="H360" s="15">
        <v>250353</v>
      </c>
      <c r="I360" s="15">
        <v>2113543</v>
      </c>
      <c r="J360" s="15">
        <v>1.29</v>
      </c>
      <c r="K360" s="15">
        <v>13550</v>
      </c>
      <c r="L360" s="15">
        <v>10</v>
      </c>
      <c r="M360" s="15">
        <v>230</v>
      </c>
      <c r="N360" s="15">
        <v>1.427</v>
      </c>
      <c r="O360" s="15">
        <v>0.317</v>
      </c>
      <c r="P360" s="15">
        <v>43778</v>
      </c>
      <c r="Q360" s="15">
        <v>76.3</v>
      </c>
      <c r="R360" s="15">
        <v>166.9</v>
      </c>
      <c r="S360" s="15">
        <v>4670</v>
      </c>
      <c r="T360" s="15">
        <v>70.7</v>
      </c>
      <c r="U360" s="15">
        <v>83.86</v>
      </c>
      <c r="V360" s="15">
        <v>0</v>
      </c>
      <c r="W360" s="27">
        <f>EV_Data[[#This Row],[ev_sales]]/EV_Data[[#This Row],[total_vehicle_sales]]</f>
        <v>1.2900139717999587E-2</v>
      </c>
      <c r="X360" s="27">
        <f>EV_Data[[#This Row],[petrol_car_sales]]/EV_Data[[#This Row],[total_vehicle_sales]]</f>
        <v>0.86864804737826484</v>
      </c>
      <c r="Y360" s="27">
        <f>EV_Data[[#This Row],[diesel_car_sales]]/EV_Data[[#This Row],[total_vehicle_sales]]</f>
        <v>0.11845181290373558</v>
      </c>
      <c r="Z360" s="27">
        <f>EV_Data[[#This Row],[petrol_car Market Share]]+EV_Data[[#This Row],[desil_car Market Share]]</f>
        <v>0.98709986028200047</v>
      </c>
      <c r="AB360" s="15"/>
    </row>
    <row r="361" spans="1:28">
      <c r="A361" s="15" t="s">
        <v>39</v>
      </c>
      <c r="B361" s="15" t="s">
        <v>29</v>
      </c>
      <c r="C361" s="15">
        <v>2017</v>
      </c>
      <c r="D361" s="15" t="s">
        <v>27</v>
      </c>
      <c r="E361" s="15" t="s">
        <v>25</v>
      </c>
      <c r="F361" s="15">
        <v>16927</v>
      </c>
      <c r="G361" s="15">
        <v>816972</v>
      </c>
      <c r="H361" s="15">
        <v>71041</v>
      </c>
      <c r="I361" s="15">
        <v>904940</v>
      </c>
      <c r="J361" s="15">
        <v>1.87</v>
      </c>
      <c r="K361" s="15">
        <v>13550</v>
      </c>
      <c r="L361" s="15">
        <v>10</v>
      </c>
      <c r="M361" s="15">
        <v>230</v>
      </c>
      <c r="N361" s="15">
        <v>1.427</v>
      </c>
      <c r="O361" s="15">
        <v>0.317</v>
      </c>
      <c r="P361" s="15">
        <v>43778</v>
      </c>
      <c r="Q361" s="15">
        <v>76.3</v>
      </c>
      <c r="R361" s="15">
        <v>166.9</v>
      </c>
      <c r="S361" s="15">
        <v>4670</v>
      </c>
      <c r="T361" s="15">
        <v>70.7</v>
      </c>
      <c r="U361" s="15">
        <v>88.41</v>
      </c>
      <c r="V361" s="15">
        <v>0</v>
      </c>
      <c r="W361" s="27">
        <f>EV_Data[[#This Row],[ev_sales]]/EV_Data[[#This Row],[total_vehicle_sales]]</f>
        <v>1.8705107520940616E-2</v>
      </c>
      <c r="X361" s="27">
        <f>EV_Data[[#This Row],[petrol_car_sales]]/EV_Data[[#This Row],[total_vehicle_sales]]</f>
        <v>0.90279134528256022</v>
      </c>
      <c r="Y361" s="27">
        <f>EV_Data[[#This Row],[diesel_car_sales]]/EV_Data[[#This Row],[total_vehicle_sales]]</f>
        <v>7.8503547196499213E-2</v>
      </c>
      <c r="Z361" s="27">
        <f>EV_Data[[#This Row],[petrol_car Market Share]]+EV_Data[[#This Row],[desil_car Market Share]]</f>
        <v>0.98129489247905943</v>
      </c>
      <c r="AB361" s="15"/>
    </row>
    <row r="362" spans="1:28">
      <c r="A362" s="15" t="s">
        <v>39</v>
      </c>
      <c r="B362" s="15" t="s">
        <v>29</v>
      </c>
      <c r="C362" s="15">
        <v>2018</v>
      </c>
      <c r="D362" s="15" t="s">
        <v>24</v>
      </c>
      <c r="E362" s="15" t="s">
        <v>25</v>
      </c>
      <c r="F362" s="15">
        <v>3437</v>
      </c>
      <c r="G362" s="15">
        <v>323507</v>
      </c>
      <c r="H362" s="15">
        <v>215671</v>
      </c>
      <c r="I362" s="15">
        <v>542615</v>
      </c>
      <c r="J362" s="15">
        <v>0.63</v>
      </c>
      <c r="K362" s="15">
        <v>22949</v>
      </c>
      <c r="L362" s="15">
        <v>12.7</v>
      </c>
      <c r="M362" s="15">
        <v>259</v>
      </c>
      <c r="N362" s="15">
        <v>1.44</v>
      </c>
      <c r="O362" s="15">
        <v>0.32500000000000001</v>
      </c>
      <c r="P362" s="15">
        <v>45142</v>
      </c>
      <c r="Q362" s="15">
        <v>76.3</v>
      </c>
      <c r="R362" s="15">
        <v>166.5</v>
      </c>
      <c r="S362" s="15">
        <v>5353</v>
      </c>
      <c r="T362" s="15">
        <v>72.7</v>
      </c>
      <c r="U362" s="15">
        <v>42.91</v>
      </c>
      <c r="V362" s="15">
        <v>0</v>
      </c>
      <c r="W362" s="27">
        <f>EV_Data[[#This Row],[ev_sales]]/EV_Data[[#This Row],[total_vehicle_sales]]</f>
        <v>6.3341411498023465E-3</v>
      </c>
      <c r="X362" s="27">
        <f>EV_Data[[#This Row],[petrol_car_sales]]/EV_Data[[#This Row],[total_vehicle_sales]]</f>
        <v>0.59619988389557976</v>
      </c>
      <c r="Y362" s="27">
        <f>EV_Data[[#This Row],[diesel_car_sales]]/EV_Data[[#This Row],[total_vehicle_sales]]</f>
        <v>0.39746597495461794</v>
      </c>
      <c r="Z362" s="27">
        <f>EV_Data[[#This Row],[petrol_car Market Share]]+EV_Data[[#This Row],[desil_car Market Share]]</f>
        <v>0.99366585885019765</v>
      </c>
      <c r="AB362" s="15"/>
    </row>
    <row r="363" spans="1:28">
      <c r="A363" s="15" t="s">
        <v>39</v>
      </c>
      <c r="B363" s="15" t="s">
        <v>29</v>
      </c>
      <c r="C363" s="15">
        <v>2018</v>
      </c>
      <c r="D363" s="15" t="s">
        <v>26</v>
      </c>
      <c r="E363" s="15" t="s">
        <v>25</v>
      </c>
      <c r="F363" s="15">
        <v>38831</v>
      </c>
      <c r="G363" s="15">
        <v>1853742</v>
      </c>
      <c r="H363" s="15">
        <v>252783</v>
      </c>
      <c r="I363" s="15">
        <v>2145356</v>
      </c>
      <c r="J363" s="15">
        <v>1.81</v>
      </c>
      <c r="K363" s="15">
        <v>22949</v>
      </c>
      <c r="L363" s="15">
        <v>12.7</v>
      </c>
      <c r="M363" s="15">
        <v>259</v>
      </c>
      <c r="N363" s="15">
        <v>1.44</v>
      </c>
      <c r="O363" s="15">
        <v>0.32500000000000001</v>
      </c>
      <c r="P363" s="15">
        <v>45142</v>
      </c>
      <c r="Q363" s="15">
        <v>76.3</v>
      </c>
      <c r="R363" s="15">
        <v>166.5</v>
      </c>
      <c r="S363" s="15">
        <v>5353</v>
      </c>
      <c r="T363" s="15">
        <v>72.7</v>
      </c>
      <c r="U363" s="15">
        <v>42.42</v>
      </c>
      <c r="V363" s="15">
        <v>0</v>
      </c>
      <c r="W363" s="27">
        <f>EV_Data[[#This Row],[ev_sales]]/EV_Data[[#This Row],[total_vehicle_sales]]</f>
        <v>1.8100026289343121E-2</v>
      </c>
      <c r="X363" s="27">
        <f>EV_Data[[#This Row],[petrol_car_sales]]/EV_Data[[#This Row],[total_vehicle_sales]]</f>
        <v>0.86407197686537807</v>
      </c>
      <c r="Y363" s="27">
        <f>EV_Data[[#This Row],[diesel_car_sales]]/EV_Data[[#This Row],[total_vehicle_sales]]</f>
        <v>0.11782799684527882</v>
      </c>
      <c r="Z363" s="27">
        <f>EV_Data[[#This Row],[petrol_car Market Share]]+EV_Data[[#This Row],[desil_car Market Share]]</f>
        <v>0.98189997371065685</v>
      </c>
      <c r="AB363" s="15"/>
    </row>
    <row r="364" spans="1:28">
      <c r="A364" s="15" t="s">
        <v>39</v>
      </c>
      <c r="B364" s="15" t="s">
        <v>29</v>
      </c>
      <c r="C364" s="15">
        <v>2018</v>
      </c>
      <c r="D364" s="15" t="s">
        <v>27</v>
      </c>
      <c r="E364" s="15" t="s">
        <v>25</v>
      </c>
      <c r="F364" s="15">
        <v>23306</v>
      </c>
      <c r="G364" s="15">
        <v>795541</v>
      </c>
      <c r="H364" s="15">
        <v>69177</v>
      </c>
      <c r="I364" s="15">
        <v>888024</v>
      </c>
      <c r="J364" s="15">
        <v>2.62</v>
      </c>
      <c r="K364" s="15">
        <v>22949</v>
      </c>
      <c r="L364" s="15">
        <v>12.7</v>
      </c>
      <c r="M364" s="15">
        <v>259</v>
      </c>
      <c r="N364" s="15">
        <v>1.44</v>
      </c>
      <c r="O364" s="15">
        <v>0.32500000000000001</v>
      </c>
      <c r="P364" s="15">
        <v>45142</v>
      </c>
      <c r="Q364" s="15">
        <v>76.3</v>
      </c>
      <c r="R364" s="15">
        <v>166.5</v>
      </c>
      <c r="S364" s="15">
        <v>5353</v>
      </c>
      <c r="T364" s="15">
        <v>72.7</v>
      </c>
      <c r="U364" s="15">
        <v>37.69</v>
      </c>
      <c r="V364" s="15">
        <v>0</v>
      </c>
      <c r="W364" s="27">
        <f>EV_Data[[#This Row],[ev_sales]]/EV_Data[[#This Row],[total_vehicle_sales]]</f>
        <v>2.6244786176950172E-2</v>
      </c>
      <c r="X364" s="27">
        <f>EV_Data[[#This Row],[petrol_car_sales]]/EV_Data[[#This Row],[total_vehicle_sales]]</f>
        <v>0.89585529219930993</v>
      </c>
      <c r="Y364" s="27">
        <f>EV_Data[[#This Row],[diesel_car_sales]]/EV_Data[[#This Row],[total_vehicle_sales]]</f>
        <v>7.7899921623739904E-2</v>
      </c>
      <c r="Z364" s="27">
        <f>EV_Data[[#This Row],[petrol_car Market Share]]+EV_Data[[#This Row],[desil_car Market Share]]</f>
        <v>0.97375521382304986</v>
      </c>
      <c r="AB364" s="15"/>
    </row>
    <row r="365" spans="1:28">
      <c r="A365" s="15" t="s">
        <v>39</v>
      </c>
      <c r="B365" s="15" t="s">
        <v>29</v>
      </c>
      <c r="C365" s="15">
        <v>2019</v>
      </c>
      <c r="D365" s="15" t="s">
        <v>24</v>
      </c>
      <c r="E365" s="15" t="s">
        <v>25</v>
      </c>
      <c r="F365" s="15">
        <v>5577</v>
      </c>
      <c r="G365" s="15">
        <v>313246</v>
      </c>
      <c r="H365" s="15">
        <v>208830</v>
      </c>
      <c r="I365" s="15">
        <v>527653</v>
      </c>
      <c r="J365" s="15">
        <v>1.06</v>
      </c>
      <c r="K365" s="15">
        <v>32917</v>
      </c>
      <c r="L365" s="15">
        <v>14.7</v>
      </c>
      <c r="M365" s="15">
        <v>304</v>
      </c>
      <c r="N365" s="15">
        <v>1.5429999999999999</v>
      </c>
      <c r="O365" s="15">
        <v>0.33800000000000002</v>
      </c>
      <c r="P365" s="15">
        <v>46222</v>
      </c>
      <c r="Q365" s="15">
        <v>76.8</v>
      </c>
      <c r="R365" s="15">
        <v>159.4</v>
      </c>
      <c r="S365" s="15">
        <v>5938</v>
      </c>
      <c r="T365" s="15">
        <v>74.8</v>
      </c>
      <c r="U365" s="15">
        <v>62.26</v>
      </c>
      <c r="V365" s="15">
        <v>0</v>
      </c>
      <c r="W365" s="27">
        <f>EV_Data[[#This Row],[ev_sales]]/EV_Data[[#This Row],[total_vehicle_sales]]</f>
        <v>1.0569446208019286E-2</v>
      </c>
      <c r="X365" s="27">
        <f>EV_Data[[#This Row],[petrol_car_sales]]/EV_Data[[#This Row],[total_vehicle_sales]]</f>
        <v>0.59365909034914988</v>
      </c>
      <c r="Y365" s="27">
        <f>EV_Data[[#This Row],[diesel_car_sales]]/EV_Data[[#This Row],[total_vehicle_sales]]</f>
        <v>0.39577146344283082</v>
      </c>
      <c r="Z365" s="27">
        <f>EV_Data[[#This Row],[petrol_car Market Share]]+EV_Data[[#This Row],[desil_car Market Share]]</f>
        <v>0.98943055379198075</v>
      </c>
      <c r="AB365" s="15"/>
    </row>
    <row r="366" spans="1:28">
      <c r="A366" s="15" t="s">
        <v>39</v>
      </c>
      <c r="B366" s="15" t="s">
        <v>29</v>
      </c>
      <c r="C366" s="15">
        <v>2019</v>
      </c>
      <c r="D366" s="15" t="s">
        <v>26</v>
      </c>
      <c r="E366" s="15" t="s">
        <v>25</v>
      </c>
      <c r="F366" s="15">
        <v>63521</v>
      </c>
      <c r="G366" s="15">
        <v>1795042</v>
      </c>
      <c r="H366" s="15">
        <v>244779</v>
      </c>
      <c r="I366" s="15">
        <v>2103342</v>
      </c>
      <c r="J366" s="15">
        <v>3.02</v>
      </c>
      <c r="K366" s="15">
        <v>32917</v>
      </c>
      <c r="L366" s="15">
        <v>14.7</v>
      </c>
      <c r="M366" s="15">
        <v>304</v>
      </c>
      <c r="N366" s="15">
        <v>1.5429999999999999</v>
      </c>
      <c r="O366" s="15">
        <v>0.33800000000000002</v>
      </c>
      <c r="P366" s="15">
        <v>46222</v>
      </c>
      <c r="Q366" s="15">
        <v>76.8</v>
      </c>
      <c r="R366" s="15">
        <v>159.4</v>
      </c>
      <c r="S366" s="15">
        <v>5938</v>
      </c>
      <c r="T366" s="15">
        <v>74.8</v>
      </c>
      <c r="U366" s="15">
        <v>63.58</v>
      </c>
      <c r="V366" s="15">
        <v>0</v>
      </c>
      <c r="W366" s="27">
        <f>EV_Data[[#This Row],[ev_sales]]/EV_Data[[#This Row],[total_vehicle_sales]]</f>
        <v>3.0200034041064173E-2</v>
      </c>
      <c r="X366" s="27">
        <f>EV_Data[[#This Row],[petrol_car_sales]]/EV_Data[[#This Row],[total_vehicle_sales]]</f>
        <v>0.85342374183561209</v>
      </c>
      <c r="Y366" s="27">
        <f>EV_Data[[#This Row],[diesel_car_sales]]/EV_Data[[#This Row],[total_vehicle_sales]]</f>
        <v>0.11637622412332374</v>
      </c>
      <c r="Z366" s="27">
        <f>EV_Data[[#This Row],[petrol_car Market Share]]+EV_Data[[#This Row],[desil_car Market Share]]</f>
        <v>0.96979996595893581</v>
      </c>
      <c r="AB366" s="15"/>
    </row>
    <row r="367" spans="1:28">
      <c r="A367" s="15" t="s">
        <v>39</v>
      </c>
      <c r="B367" s="15" t="s">
        <v>29</v>
      </c>
      <c r="C367" s="15">
        <v>2019</v>
      </c>
      <c r="D367" s="15" t="s">
        <v>27</v>
      </c>
      <c r="E367" s="15" t="s">
        <v>25</v>
      </c>
      <c r="F367" s="15">
        <v>38679</v>
      </c>
      <c r="G367" s="15">
        <v>777041</v>
      </c>
      <c r="H367" s="15">
        <v>67569</v>
      </c>
      <c r="I367" s="15">
        <v>883289</v>
      </c>
      <c r="J367" s="15">
        <v>4.38</v>
      </c>
      <c r="K367" s="15">
        <v>32917</v>
      </c>
      <c r="L367" s="15">
        <v>14.7</v>
      </c>
      <c r="M367" s="15">
        <v>304</v>
      </c>
      <c r="N367" s="15">
        <v>1.5429999999999999</v>
      </c>
      <c r="O367" s="15">
        <v>0.33800000000000002</v>
      </c>
      <c r="P367" s="15">
        <v>46222</v>
      </c>
      <c r="Q367" s="15">
        <v>76.8</v>
      </c>
      <c r="R367" s="15">
        <v>159.4</v>
      </c>
      <c r="S367" s="15">
        <v>5938</v>
      </c>
      <c r="T367" s="15">
        <v>74.8</v>
      </c>
      <c r="U367" s="15">
        <v>65.959999999999994</v>
      </c>
      <c r="V367" s="15">
        <v>0</v>
      </c>
      <c r="W367" s="27">
        <f>EV_Data[[#This Row],[ev_sales]]/EV_Data[[#This Row],[total_vehicle_sales]]</f>
        <v>4.3789744919273309E-2</v>
      </c>
      <c r="X367" s="27">
        <f>EV_Data[[#This Row],[petrol_car_sales]]/EV_Data[[#This Row],[total_vehicle_sales]]</f>
        <v>0.87971320824781019</v>
      </c>
      <c r="Y367" s="27">
        <f>EV_Data[[#This Row],[diesel_car_sales]]/EV_Data[[#This Row],[total_vehicle_sales]]</f>
        <v>7.6497046832916527E-2</v>
      </c>
      <c r="Z367" s="27">
        <f>EV_Data[[#This Row],[petrol_car Market Share]]+EV_Data[[#This Row],[desil_car Market Share]]</f>
        <v>0.95621025508072677</v>
      </c>
      <c r="AB367" s="15"/>
    </row>
    <row r="368" spans="1:28">
      <c r="A368" s="15" t="s">
        <v>39</v>
      </c>
      <c r="B368" s="15" t="s">
        <v>29</v>
      </c>
      <c r="C368" s="15">
        <v>2020</v>
      </c>
      <c r="D368" s="15" t="s">
        <v>24</v>
      </c>
      <c r="E368" s="15" t="s">
        <v>25</v>
      </c>
      <c r="F368" s="15">
        <v>20289</v>
      </c>
      <c r="G368" s="15">
        <v>252120</v>
      </c>
      <c r="H368" s="15">
        <v>168080</v>
      </c>
      <c r="I368" s="15">
        <v>440489</v>
      </c>
      <c r="J368" s="15">
        <v>4.6100000000000003</v>
      </c>
      <c r="K368" s="15">
        <v>44062</v>
      </c>
      <c r="L368" s="15">
        <v>14.8</v>
      </c>
      <c r="M368" s="15">
        <v>360</v>
      </c>
      <c r="N368" s="15">
        <v>1.7030000000000001</v>
      </c>
      <c r="O368" s="15">
        <v>0.35699999999999998</v>
      </c>
      <c r="P368" s="15">
        <v>47086</v>
      </c>
      <c r="Q368" s="15">
        <v>77.5</v>
      </c>
      <c r="R368" s="15">
        <v>155.80000000000001</v>
      </c>
      <c r="S368" s="15">
        <v>8952</v>
      </c>
      <c r="T368" s="15">
        <v>79.3</v>
      </c>
      <c r="U368" s="15">
        <v>263.8</v>
      </c>
      <c r="V368" s="15">
        <v>0</v>
      </c>
      <c r="W368" s="27">
        <f>EV_Data[[#This Row],[ev_sales]]/EV_Data[[#This Row],[total_vehicle_sales]]</f>
        <v>4.6060174033857829E-2</v>
      </c>
      <c r="X368" s="27">
        <f>EV_Data[[#This Row],[petrol_car_sales]]/EV_Data[[#This Row],[total_vehicle_sales]]</f>
        <v>0.57236389557968526</v>
      </c>
      <c r="Y368" s="27">
        <f>EV_Data[[#This Row],[diesel_car_sales]]/EV_Data[[#This Row],[total_vehicle_sales]]</f>
        <v>0.38157593038645687</v>
      </c>
      <c r="Z368" s="27">
        <f>EV_Data[[#This Row],[petrol_car Market Share]]+EV_Data[[#This Row],[desil_car Market Share]]</f>
        <v>0.95393982596614213</v>
      </c>
      <c r="AB368" s="15"/>
    </row>
    <row r="369" spans="1:28">
      <c r="A369" s="15" t="s">
        <v>39</v>
      </c>
      <c r="B369" s="15" t="s">
        <v>29</v>
      </c>
      <c r="C369" s="15">
        <v>2020</v>
      </c>
      <c r="D369" s="15" t="s">
        <v>26</v>
      </c>
      <c r="E369" s="15" t="s">
        <v>25</v>
      </c>
      <c r="F369" s="15">
        <v>230506</v>
      </c>
      <c r="G369" s="15">
        <v>1338535</v>
      </c>
      <c r="H369" s="15">
        <v>182527</v>
      </c>
      <c r="I369" s="15">
        <v>1751568</v>
      </c>
      <c r="J369" s="15">
        <v>13.16</v>
      </c>
      <c r="K369" s="15">
        <v>44062</v>
      </c>
      <c r="L369" s="15">
        <v>14.8</v>
      </c>
      <c r="M369" s="15">
        <v>360</v>
      </c>
      <c r="N369" s="15">
        <v>1.7030000000000001</v>
      </c>
      <c r="O369" s="15">
        <v>0.35699999999999998</v>
      </c>
      <c r="P369" s="15">
        <v>47086</v>
      </c>
      <c r="Q369" s="15">
        <v>77.5</v>
      </c>
      <c r="R369" s="15">
        <v>155.80000000000001</v>
      </c>
      <c r="S369" s="15">
        <v>8952</v>
      </c>
      <c r="T369" s="15">
        <v>79.3</v>
      </c>
      <c r="U369" s="15">
        <v>262.88</v>
      </c>
      <c r="V369" s="15">
        <v>0</v>
      </c>
      <c r="W369" s="27">
        <f>EV_Data[[#This Row],[ev_sales]]/EV_Data[[#This Row],[total_vehicle_sales]]</f>
        <v>0.13159980086414003</v>
      </c>
      <c r="X369" s="27">
        <f>EV_Data[[#This Row],[petrol_car_sales]]/EV_Data[[#This Row],[total_vehicle_sales]]</f>
        <v>0.76419242644304985</v>
      </c>
      <c r="Y369" s="27">
        <f>EV_Data[[#This Row],[diesel_car_sales]]/EV_Data[[#This Row],[total_vehicle_sales]]</f>
        <v>0.10420777269281011</v>
      </c>
      <c r="Z369" s="27">
        <f>EV_Data[[#This Row],[petrol_car Market Share]]+EV_Data[[#This Row],[desil_car Market Share]]</f>
        <v>0.86840019913585997</v>
      </c>
      <c r="AB369" s="15"/>
    </row>
    <row r="370" spans="1:28">
      <c r="A370" s="15" t="s">
        <v>39</v>
      </c>
      <c r="B370" s="15" t="s">
        <v>29</v>
      </c>
      <c r="C370" s="15">
        <v>2020</v>
      </c>
      <c r="D370" s="15" t="s">
        <v>27</v>
      </c>
      <c r="E370" s="15" t="s">
        <v>25</v>
      </c>
      <c r="F370" s="15">
        <v>138036</v>
      </c>
      <c r="G370" s="15">
        <v>538520</v>
      </c>
      <c r="H370" s="15">
        <v>46828</v>
      </c>
      <c r="I370" s="15">
        <v>723384</v>
      </c>
      <c r="J370" s="15">
        <v>19.079999999999998</v>
      </c>
      <c r="K370" s="15">
        <v>44062</v>
      </c>
      <c r="L370" s="15">
        <v>14.8</v>
      </c>
      <c r="M370" s="15">
        <v>360</v>
      </c>
      <c r="N370" s="15">
        <v>1.7030000000000001</v>
      </c>
      <c r="O370" s="15">
        <v>0.35699999999999998</v>
      </c>
      <c r="P370" s="15">
        <v>47086</v>
      </c>
      <c r="Q370" s="15">
        <v>77.5</v>
      </c>
      <c r="R370" s="15">
        <v>155.80000000000001</v>
      </c>
      <c r="S370" s="15">
        <v>8952</v>
      </c>
      <c r="T370" s="15">
        <v>79.3</v>
      </c>
      <c r="U370" s="15">
        <v>256.88</v>
      </c>
      <c r="V370" s="15">
        <v>0</v>
      </c>
      <c r="W370" s="27">
        <f>EV_Data[[#This Row],[ev_sales]]/EV_Data[[#This Row],[total_vehicle_sales]]</f>
        <v>0.1908198135430145</v>
      </c>
      <c r="X370" s="27">
        <f>EV_Data[[#This Row],[petrol_car_sales]]/EV_Data[[#This Row],[total_vehicle_sales]]</f>
        <v>0.74444555035776294</v>
      </c>
      <c r="Y370" s="27">
        <f>EV_Data[[#This Row],[diesel_car_sales]]/EV_Data[[#This Row],[total_vehicle_sales]]</f>
        <v>6.4734636099222545E-2</v>
      </c>
      <c r="Z370" s="27">
        <f>EV_Data[[#This Row],[petrol_car Market Share]]+EV_Data[[#This Row],[desil_car Market Share]]</f>
        <v>0.80918018645698553</v>
      </c>
      <c r="AB370" s="15"/>
    </row>
    <row r="371" spans="1:28">
      <c r="A371" s="15" t="s">
        <v>39</v>
      </c>
      <c r="B371" s="15" t="s">
        <v>29</v>
      </c>
      <c r="C371" s="15">
        <v>2021</v>
      </c>
      <c r="D371" s="15" t="s">
        <v>24</v>
      </c>
      <c r="E371" s="15" t="s">
        <v>25</v>
      </c>
      <c r="F371" s="15">
        <v>35700</v>
      </c>
      <c r="G371" s="15">
        <v>213782</v>
      </c>
      <c r="H371" s="15">
        <v>142522</v>
      </c>
      <c r="I371" s="15">
        <v>392004</v>
      </c>
      <c r="J371" s="15">
        <v>9.11</v>
      </c>
      <c r="K371" s="15">
        <v>52606</v>
      </c>
      <c r="L371" s="15">
        <v>17.8</v>
      </c>
      <c r="M371" s="15">
        <v>370</v>
      </c>
      <c r="N371" s="15">
        <v>1.887</v>
      </c>
      <c r="O371" s="15">
        <v>0.376</v>
      </c>
      <c r="P371" s="15">
        <v>48190</v>
      </c>
      <c r="Q371" s="15">
        <v>77.7</v>
      </c>
      <c r="R371" s="15">
        <v>151.1</v>
      </c>
      <c r="S371" s="15">
        <v>7584</v>
      </c>
      <c r="T371" s="15">
        <v>80.5</v>
      </c>
      <c r="U371" s="15">
        <v>75.959999999999994</v>
      </c>
      <c r="V371" s="15">
        <v>0</v>
      </c>
      <c r="W371" s="27">
        <f>EV_Data[[#This Row],[ev_sales]]/EV_Data[[#This Row],[total_vehicle_sales]]</f>
        <v>9.1070499280619582E-2</v>
      </c>
      <c r="X371" s="27">
        <f>EV_Data[[#This Row],[petrol_car_sales]]/EV_Data[[#This Row],[total_vehicle_sales]]</f>
        <v>0.54535668003387716</v>
      </c>
      <c r="Y371" s="27">
        <f>EV_Data[[#This Row],[diesel_car_sales]]/EV_Data[[#This Row],[total_vehicle_sales]]</f>
        <v>0.36357282068550323</v>
      </c>
      <c r="Z371" s="27">
        <f>EV_Data[[#This Row],[petrol_car Market Share]]+EV_Data[[#This Row],[desil_car Market Share]]</f>
        <v>0.90892950071938039</v>
      </c>
      <c r="AB371" s="15"/>
    </row>
    <row r="372" spans="1:28">
      <c r="A372" s="15" t="s">
        <v>39</v>
      </c>
      <c r="B372" s="15" t="s">
        <v>29</v>
      </c>
      <c r="C372" s="15">
        <v>2021</v>
      </c>
      <c r="D372" s="15" t="s">
        <v>26</v>
      </c>
      <c r="E372" s="15" t="s">
        <v>25</v>
      </c>
      <c r="F372" s="15">
        <v>402316</v>
      </c>
      <c r="G372" s="15">
        <v>1006599</v>
      </c>
      <c r="H372" s="15">
        <v>137264</v>
      </c>
      <c r="I372" s="15">
        <v>1546179</v>
      </c>
      <c r="J372" s="15">
        <v>26.02</v>
      </c>
      <c r="K372" s="15">
        <v>52606</v>
      </c>
      <c r="L372" s="15">
        <v>17.8</v>
      </c>
      <c r="M372" s="15">
        <v>370</v>
      </c>
      <c r="N372" s="15">
        <v>1.887</v>
      </c>
      <c r="O372" s="15">
        <v>0.376</v>
      </c>
      <c r="P372" s="15">
        <v>48190</v>
      </c>
      <c r="Q372" s="15">
        <v>77.7</v>
      </c>
      <c r="R372" s="15">
        <v>151.1</v>
      </c>
      <c r="S372" s="15">
        <v>7584</v>
      </c>
      <c r="T372" s="15">
        <v>80.5</v>
      </c>
      <c r="U372" s="15">
        <v>74.540000000000006</v>
      </c>
      <c r="V372" s="15">
        <v>0</v>
      </c>
      <c r="W372" s="27">
        <f>EV_Data[[#This Row],[ev_sales]]/EV_Data[[#This Row],[total_vehicle_sales]]</f>
        <v>0.26020014500261612</v>
      </c>
      <c r="X372" s="27">
        <f>EV_Data[[#This Row],[petrol_car_sales]]/EV_Data[[#This Row],[total_vehicle_sales]]</f>
        <v>0.65102358782521297</v>
      </c>
      <c r="Y372" s="27">
        <f>EV_Data[[#This Row],[diesel_car_sales]]/EV_Data[[#This Row],[total_vehicle_sales]]</f>
        <v>8.8776267172170881E-2</v>
      </c>
      <c r="Z372" s="27">
        <f>EV_Data[[#This Row],[petrol_car Market Share]]+EV_Data[[#This Row],[desil_car Market Share]]</f>
        <v>0.73979985499738388</v>
      </c>
      <c r="AB372" s="15"/>
    </row>
    <row r="373" spans="1:28">
      <c r="A373" s="15" t="s">
        <v>39</v>
      </c>
      <c r="B373" s="15" t="s">
        <v>29</v>
      </c>
      <c r="C373" s="15">
        <v>2021</v>
      </c>
      <c r="D373" s="15" t="s">
        <v>27</v>
      </c>
      <c r="E373" s="15" t="s">
        <v>25</v>
      </c>
      <c r="F373" s="15">
        <v>248912</v>
      </c>
      <c r="G373" s="15">
        <v>377958</v>
      </c>
      <c r="H373" s="15">
        <v>32866</v>
      </c>
      <c r="I373" s="15">
        <v>659736</v>
      </c>
      <c r="J373" s="15">
        <v>37.729999999999997</v>
      </c>
      <c r="K373" s="15">
        <v>52606</v>
      </c>
      <c r="L373" s="15">
        <v>17.8</v>
      </c>
      <c r="M373" s="15">
        <v>370</v>
      </c>
      <c r="N373" s="15">
        <v>1.887</v>
      </c>
      <c r="O373" s="15">
        <v>0.376</v>
      </c>
      <c r="P373" s="15">
        <v>48190</v>
      </c>
      <c r="Q373" s="15">
        <v>77.7</v>
      </c>
      <c r="R373" s="15">
        <v>151.1</v>
      </c>
      <c r="S373" s="15">
        <v>7584</v>
      </c>
      <c r="T373" s="15">
        <v>80.5</v>
      </c>
      <c r="U373" s="15">
        <v>80.319999999999993</v>
      </c>
      <c r="V373" s="15">
        <v>0</v>
      </c>
      <c r="W373" s="27">
        <f>EV_Data[[#This Row],[ev_sales]]/EV_Data[[#This Row],[total_vehicle_sales]]</f>
        <v>0.37729031006341929</v>
      </c>
      <c r="X373" s="27">
        <f>EV_Data[[#This Row],[petrol_car_sales]]/EV_Data[[#This Row],[total_vehicle_sales]]</f>
        <v>0.57289279348102873</v>
      </c>
      <c r="Y373" s="27">
        <f>EV_Data[[#This Row],[diesel_car_sales]]/EV_Data[[#This Row],[total_vehicle_sales]]</f>
        <v>4.9816896455551915E-2</v>
      </c>
      <c r="Z373" s="27">
        <f>EV_Data[[#This Row],[petrol_car Market Share]]+EV_Data[[#This Row],[desil_car Market Share]]</f>
        <v>0.6227096899365806</v>
      </c>
      <c r="AB373" s="15"/>
    </row>
    <row r="374" spans="1:28">
      <c r="A374" s="15" t="s">
        <v>39</v>
      </c>
      <c r="B374" s="15" t="s">
        <v>29</v>
      </c>
      <c r="C374" s="15">
        <v>2022</v>
      </c>
      <c r="D374" s="15" t="s">
        <v>24</v>
      </c>
      <c r="E374" s="15" t="s">
        <v>25</v>
      </c>
      <c r="F374" s="15">
        <v>41741</v>
      </c>
      <c r="G374" s="15">
        <v>209795</v>
      </c>
      <c r="H374" s="15">
        <v>139863</v>
      </c>
      <c r="I374" s="15">
        <v>391399</v>
      </c>
      <c r="J374" s="15">
        <v>10.66</v>
      </c>
      <c r="K374" s="15">
        <v>85692</v>
      </c>
      <c r="L374" s="15">
        <v>17.3</v>
      </c>
      <c r="M374" s="15">
        <v>404</v>
      </c>
      <c r="N374" s="15">
        <v>1.99</v>
      </c>
      <c r="O374" s="15">
        <v>0.37903999999999999</v>
      </c>
      <c r="P374" s="15">
        <v>48110</v>
      </c>
      <c r="Q374" s="15">
        <v>78.2</v>
      </c>
      <c r="R374" s="15">
        <v>150.9</v>
      </c>
      <c r="S374" s="15">
        <v>6000</v>
      </c>
      <c r="T374" s="15">
        <v>82</v>
      </c>
      <c r="U374" s="15">
        <v>16.920000000000002</v>
      </c>
      <c r="V374" s="15">
        <v>0</v>
      </c>
      <c r="W374" s="27">
        <f>EV_Data[[#This Row],[ev_sales]]/EV_Data[[#This Row],[total_vehicle_sales]]</f>
        <v>0.10664564804713349</v>
      </c>
      <c r="X374" s="27">
        <f>EV_Data[[#This Row],[petrol_car_sales]]/EV_Data[[#This Row],[total_vehicle_sales]]</f>
        <v>0.53601312215922881</v>
      </c>
      <c r="Y374" s="27">
        <f>EV_Data[[#This Row],[diesel_car_sales]]/EV_Data[[#This Row],[total_vehicle_sales]]</f>
        <v>0.35734122979363769</v>
      </c>
      <c r="Z374" s="27">
        <f>EV_Data[[#This Row],[petrol_car Market Share]]+EV_Data[[#This Row],[desil_car Market Share]]</f>
        <v>0.8933543519528665</v>
      </c>
      <c r="AB374" s="15"/>
    </row>
    <row r="375" spans="1:28">
      <c r="A375" s="15" t="s">
        <v>39</v>
      </c>
      <c r="B375" s="15" t="s">
        <v>29</v>
      </c>
      <c r="C375" s="15">
        <v>2022</v>
      </c>
      <c r="D375" s="15" t="s">
        <v>26</v>
      </c>
      <c r="E375" s="15" t="s">
        <v>25</v>
      </c>
      <c r="F375" s="15">
        <v>482805</v>
      </c>
      <c r="G375" s="15">
        <v>969514</v>
      </c>
      <c r="H375" s="15">
        <v>132207</v>
      </c>
      <c r="I375" s="15">
        <v>1584526</v>
      </c>
      <c r="J375" s="15">
        <v>30.47</v>
      </c>
      <c r="K375" s="15">
        <v>85692</v>
      </c>
      <c r="L375" s="15">
        <v>17.3</v>
      </c>
      <c r="M375" s="15">
        <v>404</v>
      </c>
      <c r="N375" s="15">
        <v>1.99</v>
      </c>
      <c r="O375" s="15">
        <v>0.37903999999999999</v>
      </c>
      <c r="P375" s="15">
        <v>48110</v>
      </c>
      <c r="Q375" s="15">
        <v>78.2</v>
      </c>
      <c r="R375" s="15">
        <v>150.9</v>
      </c>
      <c r="S375" s="15">
        <v>6000</v>
      </c>
      <c r="T375" s="15">
        <v>82</v>
      </c>
      <c r="U375" s="15">
        <v>20.010000000000002</v>
      </c>
      <c r="V375" s="15">
        <v>0</v>
      </c>
      <c r="W375" s="27">
        <f>EV_Data[[#This Row],[ev_sales]]/EV_Data[[#This Row],[total_vehicle_sales]]</f>
        <v>0.30469995443432296</v>
      </c>
      <c r="X375" s="27">
        <f>EV_Data[[#This Row],[petrol_car_sales]]/EV_Data[[#This Row],[total_vehicle_sales]]</f>
        <v>0.61186373716808684</v>
      </c>
      <c r="Y375" s="27">
        <f>EV_Data[[#This Row],[diesel_car_sales]]/EV_Data[[#This Row],[total_vehicle_sales]]</f>
        <v>8.3436308397590198E-2</v>
      </c>
      <c r="Z375" s="27">
        <f>EV_Data[[#This Row],[petrol_car Market Share]]+EV_Data[[#This Row],[desil_car Market Share]]</f>
        <v>0.69530004556567704</v>
      </c>
      <c r="AB375" s="15"/>
    </row>
    <row r="376" spans="1:28">
      <c r="A376" s="15" t="s">
        <v>39</v>
      </c>
      <c r="B376" s="15" t="s">
        <v>29</v>
      </c>
      <c r="C376" s="15">
        <v>2022</v>
      </c>
      <c r="D376" s="15" t="s">
        <v>27</v>
      </c>
      <c r="E376" s="15" t="s">
        <v>31</v>
      </c>
      <c r="F376" s="15">
        <v>289692</v>
      </c>
      <c r="G376" s="15">
        <v>336714</v>
      </c>
      <c r="H376" s="15">
        <v>29280</v>
      </c>
      <c r="I376" s="15">
        <v>655686</v>
      </c>
      <c r="J376" s="15">
        <v>44.18</v>
      </c>
      <c r="K376" s="15">
        <v>85692</v>
      </c>
      <c r="L376" s="15">
        <v>17.3</v>
      </c>
      <c r="M376" s="15">
        <v>404</v>
      </c>
      <c r="N376" s="15">
        <v>1.99</v>
      </c>
      <c r="O376" s="15">
        <v>0.37903999999999999</v>
      </c>
      <c r="P376" s="15">
        <v>48110</v>
      </c>
      <c r="Q376" s="15">
        <v>78.2</v>
      </c>
      <c r="R376" s="15">
        <v>150.9</v>
      </c>
      <c r="S376" s="15">
        <v>6000</v>
      </c>
      <c r="T376" s="15">
        <v>82</v>
      </c>
      <c r="U376" s="15">
        <v>16.38</v>
      </c>
      <c r="V376" s="15">
        <v>0</v>
      </c>
      <c r="W376" s="27">
        <f>EV_Data[[#This Row],[ev_sales]]/EV_Data[[#This Row],[total_vehicle_sales]]</f>
        <v>0.44181513712356218</v>
      </c>
      <c r="X376" s="27">
        <f>EV_Data[[#This Row],[petrol_car_sales]]/EV_Data[[#This Row],[total_vehicle_sales]]</f>
        <v>0.51352934178859999</v>
      </c>
      <c r="Y376" s="27">
        <f>EV_Data[[#This Row],[diesel_car_sales]]/EV_Data[[#This Row],[total_vehicle_sales]]</f>
        <v>4.4655521087837775E-2</v>
      </c>
      <c r="Z376" s="27">
        <f>EV_Data[[#This Row],[petrol_car Market Share]]+EV_Data[[#This Row],[desil_car Market Share]]</f>
        <v>0.55818486287643776</v>
      </c>
      <c r="AB376" s="15"/>
    </row>
    <row r="377" spans="1:28">
      <c r="A377" s="15" t="s">
        <v>39</v>
      </c>
      <c r="B377" s="15" t="s">
        <v>29</v>
      </c>
      <c r="C377" s="15">
        <v>2023</v>
      </c>
      <c r="D377" s="15" t="s">
        <v>24</v>
      </c>
      <c r="E377" s="15" t="s">
        <v>25</v>
      </c>
      <c r="F377" s="15">
        <v>40750</v>
      </c>
      <c r="G377" s="15">
        <v>238665</v>
      </c>
      <c r="H377" s="15">
        <v>159110</v>
      </c>
      <c r="I377" s="15">
        <v>438525</v>
      </c>
      <c r="J377" s="15">
        <v>9.2899999999999991</v>
      </c>
      <c r="K377" s="15">
        <v>125189</v>
      </c>
      <c r="L377" s="15">
        <v>20.5</v>
      </c>
      <c r="M377" s="15">
        <v>439</v>
      </c>
      <c r="N377" s="15">
        <v>2.0070000000000001</v>
      </c>
      <c r="O377" s="15">
        <v>0.37903999999999999</v>
      </c>
      <c r="P377" s="15">
        <v>50125</v>
      </c>
      <c r="Q377" s="15">
        <v>77.7</v>
      </c>
      <c r="R377" s="15">
        <v>145.69999999999999</v>
      </c>
      <c r="S377" s="15">
        <v>4586</v>
      </c>
      <c r="T377" s="15">
        <v>85.9</v>
      </c>
      <c r="U377" s="15">
        <v>-2.37</v>
      </c>
      <c r="V377" s="15">
        <v>0</v>
      </c>
      <c r="W377" s="27">
        <f>EV_Data[[#This Row],[ev_sales]]/EV_Data[[#This Row],[total_vehicle_sales]]</f>
        <v>9.2925146798928229E-2</v>
      </c>
      <c r="X377" s="27">
        <f>EV_Data[[#This Row],[petrol_car_sales]]/EV_Data[[#This Row],[total_vehicle_sales]]</f>
        <v>0.54424491192064306</v>
      </c>
      <c r="Y377" s="27">
        <f>EV_Data[[#This Row],[diesel_car_sales]]/EV_Data[[#This Row],[total_vehicle_sales]]</f>
        <v>0.36282994128042872</v>
      </c>
      <c r="Z377" s="27">
        <f>EV_Data[[#This Row],[petrol_car Market Share]]+EV_Data[[#This Row],[desil_car Market Share]]</f>
        <v>0.90707485320107173</v>
      </c>
      <c r="AB377" s="15"/>
    </row>
    <row r="378" spans="1:28">
      <c r="A378" s="15" t="s">
        <v>39</v>
      </c>
      <c r="B378" s="15" t="s">
        <v>29</v>
      </c>
      <c r="C378" s="15">
        <v>2023</v>
      </c>
      <c r="D378" s="15" t="s">
        <v>26</v>
      </c>
      <c r="E378" s="15" t="s">
        <v>25</v>
      </c>
      <c r="F378" s="15">
        <v>514967</v>
      </c>
      <c r="G378" s="15">
        <v>1105943</v>
      </c>
      <c r="H378" s="15">
        <v>156676</v>
      </c>
      <c r="I378" s="15">
        <v>1777586</v>
      </c>
      <c r="J378" s="15">
        <v>28.97</v>
      </c>
      <c r="K378" s="15">
        <v>125189</v>
      </c>
      <c r="L378" s="15">
        <v>20.5</v>
      </c>
      <c r="M378" s="15">
        <v>439</v>
      </c>
      <c r="N378" s="15">
        <v>2.0070000000000001</v>
      </c>
      <c r="O378" s="15">
        <v>0.37903999999999999</v>
      </c>
      <c r="P378" s="15">
        <v>50125</v>
      </c>
      <c r="Q378" s="15">
        <v>77.7</v>
      </c>
      <c r="R378" s="15">
        <v>145.69999999999999</v>
      </c>
      <c r="S378" s="15">
        <v>4586</v>
      </c>
      <c r="T378" s="15">
        <v>85.9</v>
      </c>
      <c r="U378" s="15">
        <v>6.66</v>
      </c>
      <c r="V378" s="15">
        <v>0</v>
      </c>
      <c r="W378" s="27">
        <f>EV_Data[[#This Row],[ev_sales]]/EV_Data[[#This Row],[total_vehicle_sales]]</f>
        <v>0.28970018890787846</v>
      </c>
      <c r="X378" s="27">
        <f>EV_Data[[#This Row],[petrol_car_sales]]/EV_Data[[#This Row],[total_vehicle_sales]]</f>
        <v>0.62216005301571908</v>
      </c>
      <c r="Y378" s="27">
        <f>EV_Data[[#This Row],[diesel_car_sales]]/EV_Data[[#This Row],[total_vehicle_sales]]</f>
        <v>8.8139758076402494E-2</v>
      </c>
      <c r="Z378" s="27">
        <f>EV_Data[[#This Row],[petrol_car Market Share]]+EV_Data[[#This Row],[desil_car Market Share]]</f>
        <v>0.71029981109212159</v>
      </c>
      <c r="AB378" s="15"/>
    </row>
    <row r="379" spans="1:28">
      <c r="A379" s="15" t="s">
        <v>39</v>
      </c>
      <c r="B379" s="15" t="s">
        <v>29</v>
      </c>
      <c r="C379" s="15">
        <v>2023</v>
      </c>
      <c r="D379" s="15" t="s">
        <v>27</v>
      </c>
      <c r="E379" s="15" t="s">
        <v>31</v>
      </c>
      <c r="F379" s="15">
        <v>305853</v>
      </c>
      <c r="G379" s="15">
        <v>375507</v>
      </c>
      <c r="H379" s="15">
        <v>35259</v>
      </c>
      <c r="I379" s="15">
        <v>716619</v>
      </c>
      <c r="J379" s="15">
        <v>42.68</v>
      </c>
      <c r="K379" s="15">
        <v>125189</v>
      </c>
      <c r="L379" s="15">
        <v>20.5</v>
      </c>
      <c r="M379" s="15">
        <v>439</v>
      </c>
      <c r="N379" s="15">
        <v>2.0070000000000001</v>
      </c>
      <c r="O379" s="15">
        <v>0.37903999999999999</v>
      </c>
      <c r="P379" s="15">
        <v>50125</v>
      </c>
      <c r="Q379" s="15">
        <v>77.7</v>
      </c>
      <c r="R379" s="15">
        <v>145.69999999999999</v>
      </c>
      <c r="S379" s="15">
        <v>4586</v>
      </c>
      <c r="T379" s="15">
        <v>85.9</v>
      </c>
      <c r="U379" s="15">
        <v>5.58</v>
      </c>
      <c r="V379" s="15">
        <v>0</v>
      </c>
      <c r="W379" s="27">
        <f>EV_Data[[#This Row],[ev_sales]]/EV_Data[[#This Row],[total_vehicle_sales]]</f>
        <v>0.42680001507076981</v>
      </c>
      <c r="X379" s="27">
        <f>EV_Data[[#This Row],[petrol_car_sales]]/EV_Data[[#This Row],[total_vehicle_sales]]</f>
        <v>0.52399810778112221</v>
      </c>
      <c r="Y379" s="27">
        <f>EV_Data[[#This Row],[diesel_car_sales]]/EV_Data[[#This Row],[total_vehicle_sales]]</f>
        <v>4.9201877148107989E-2</v>
      </c>
      <c r="Z379" s="27">
        <f>EV_Data[[#This Row],[petrol_car Market Share]]+EV_Data[[#This Row],[desil_car Market Share]]</f>
        <v>0.57319998492923019</v>
      </c>
      <c r="AB379" s="15"/>
    </row>
    <row r="380" spans="1:28">
      <c r="A380" s="15" t="s">
        <v>39</v>
      </c>
      <c r="B380" s="15" t="s">
        <v>29</v>
      </c>
      <c r="C380" s="15">
        <v>2024</v>
      </c>
      <c r="D380" s="15" t="s">
        <v>24</v>
      </c>
      <c r="E380" s="15" t="s">
        <v>25</v>
      </c>
      <c r="F380" s="15">
        <v>44989</v>
      </c>
      <c r="G380" s="15">
        <v>221956</v>
      </c>
      <c r="H380" s="15">
        <v>147971</v>
      </c>
      <c r="I380" s="15">
        <v>414916</v>
      </c>
      <c r="J380" s="15">
        <v>10.84</v>
      </c>
      <c r="K380" s="15">
        <v>147077</v>
      </c>
      <c r="L380" s="15">
        <v>21.3</v>
      </c>
      <c r="M380" s="15">
        <v>465</v>
      </c>
      <c r="N380" s="15">
        <v>1.9330000000000001</v>
      </c>
      <c r="O380" s="15">
        <v>0.379</v>
      </c>
      <c r="P380" s="15">
        <v>52064</v>
      </c>
      <c r="Q380" s="15">
        <v>78.3</v>
      </c>
      <c r="R380" s="15">
        <v>141</v>
      </c>
      <c r="S380" s="15">
        <v>0</v>
      </c>
      <c r="T380" s="15">
        <v>87.1</v>
      </c>
      <c r="U380" s="15">
        <v>10.4</v>
      </c>
      <c r="V380" s="15">
        <v>0</v>
      </c>
      <c r="W380" s="27">
        <f>EV_Data[[#This Row],[ev_sales]]/EV_Data[[#This Row],[total_vehicle_sales]]</f>
        <v>0.10842917602599081</v>
      </c>
      <c r="X380" s="27">
        <f>EV_Data[[#This Row],[petrol_car_sales]]/EV_Data[[#This Row],[total_vehicle_sales]]</f>
        <v>0.53494201235912808</v>
      </c>
      <c r="Y380" s="27">
        <f>EV_Data[[#This Row],[diesel_car_sales]]/EV_Data[[#This Row],[total_vehicle_sales]]</f>
        <v>0.35662881161488108</v>
      </c>
      <c r="Z380" s="27">
        <f>EV_Data[[#This Row],[petrol_car Market Share]]+EV_Data[[#This Row],[desil_car Market Share]]</f>
        <v>0.89157082397400922</v>
      </c>
      <c r="AB380" s="15"/>
    </row>
    <row r="381" spans="1:28">
      <c r="A381" s="15" t="s">
        <v>39</v>
      </c>
      <c r="B381" s="15" t="s">
        <v>29</v>
      </c>
      <c r="C381" s="15">
        <v>2024</v>
      </c>
      <c r="D381" s="15" t="s">
        <v>26</v>
      </c>
      <c r="E381" s="15" t="s">
        <v>25</v>
      </c>
      <c r="F381" s="15">
        <v>516118</v>
      </c>
      <c r="G381" s="15">
        <v>1011872</v>
      </c>
      <c r="H381" s="15">
        <v>137982</v>
      </c>
      <c r="I381" s="15">
        <v>1665972</v>
      </c>
      <c r="J381" s="15">
        <v>30.98</v>
      </c>
      <c r="K381" s="15">
        <v>147077</v>
      </c>
      <c r="L381" s="15">
        <v>21.3</v>
      </c>
      <c r="M381" s="15">
        <v>465</v>
      </c>
      <c r="N381" s="15">
        <v>1.9330000000000001</v>
      </c>
      <c r="O381" s="15">
        <v>0.379</v>
      </c>
      <c r="P381" s="15">
        <v>52064</v>
      </c>
      <c r="Q381" s="15">
        <v>78.3</v>
      </c>
      <c r="R381" s="15">
        <v>141</v>
      </c>
      <c r="S381" s="15">
        <v>0</v>
      </c>
      <c r="T381" s="15">
        <v>87.1</v>
      </c>
      <c r="U381" s="15">
        <v>0.22</v>
      </c>
      <c r="V381" s="15">
        <v>0</v>
      </c>
      <c r="W381" s="27">
        <f>EV_Data[[#This Row],[ev_sales]]/EV_Data[[#This Row],[total_vehicle_sales]]</f>
        <v>0.30979992460857686</v>
      </c>
      <c r="X381" s="27">
        <f>EV_Data[[#This Row],[petrol_car_sales]]/EV_Data[[#This Row],[total_vehicle_sales]]</f>
        <v>0.60737635446454086</v>
      </c>
      <c r="Y381" s="27">
        <f>EV_Data[[#This Row],[diesel_car_sales]]/EV_Data[[#This Row],[total_vehicle_sales]]</f>
        <v>8.2823720926882324E-2</v>
      </c>
      <c r="Z381" s="27">
        <f>EV_Data[[#This Row],[petrol_car Market Share]]+EV_Data[[#This Row],[desil_car Market Share]]</f>
        <v>0.69020007539142314</v>
      </c>
      <c r="AB381" s="15"/>
    </row>
    <row r="382" spans="1:28">
      <c r="A382" s="15" t="s">
        <v>39</v>
      </c>
      <c r="B382" s="15" t="s">
        <v>29</v>
      </c>
      <c r="C382" s="15">
        <v>2024</v>
      </c>
      <c r="D382" s="15" t="s">
        <v>27</v>
      </c>
      <c r="E382" s="15" t="s">
        <v>31</v>
      </c>
      <c r="F382" s="15">
        <v>311491</v>
      </c>
      <c r="G382" s="15">
        <v>351375</v>
      </c>
      <c r="H382" s="15">
        <v>30554</v>
      </c>
      <c r="I382" s="15">
        <v>693420</v>
      </c>
      <c r="J382" s="15">
        <v>44.92</v>
      </c>
      <c r="K382" s="15">
        <v>147077</v>
      </c>
      <c r="L382" s="15">
        <v>21.3</v>
      </c>
      <c r="M382" s="15">
        <v>465</v>
      </c>
      <c r="N382" s="15">
        <v>1.9330000000000001</v>
      </c>
      <c r="O382" s="15">
        <v>0.379</v>
      </c>
      <c r="P382" s="15">
        <v>52064</v>
      </c>
      <c r="Q382" s="15">
        <v>78.3</v>
      </c>
      <c r="R382" s="15">
        <v>141</v>
      </c>
      <c r="S382" s="15">
        <v>0</v>
      </c>
      <c r="T382" s="15">
        <v>87.1</v>
      </c>
      <c r="U382" s="15">
        <v>1.84</v>
      </c>
      <c r="V382" s="15">
        <v>0</v>
      </c>
      <c r="W382" s="27">
        <f>EV_Data[[#This Row],[ev_sales]]/EV_Data[[#This Row],[total_vehicle_sales]]</f>
        <v>0.44920971417034411</v>
      </c>
      <c r="X382" s="27">
        <f>EV_Data[[#This Row],[petrol_car_sales]]/EV_Data[[#This Row],[total_vehicle_sales]]</f>
        <v>0.50672752444405988</v>
      </c>
      <c r="Y382" s="27">
        <f>EV_Data[[#This Row],[diesel_car_sales]]/EV_Data[[#This Row],[total_vehicle_sales]]</f>
        <v>4.4062761385596033E-2</v>
      </c>
      <c r="Z382" s="27">
        <f>EV_Data[[#This Row],[petrol_car Market Share]]+EV_Data[[#This Row],[desil_car Market Share]]</f>
        <v>0.55079028582965595</v>
      </c>
      <c r="AB382" s="15"/>
    </row>
    <row r="383" spans="1:28">
      <c r="A383" s="15" t="s">
        <v>39</v>
      </c>
      <c r="B383" s="15" t="s">
        <v>29</v>
      </c>
      <c r="C383" s="15">
        <v>2025</v>
      </c>
      <c r="D383" s="15" t="s">
        <v>24</v>
      </c>
      <c r="E383" s="15" t="s">
        <v>25</v>
      </c>
      <c r="F383" s="15">
        <v>48491</v>
      </c>
      <c r="G383" s="15">
        <v>230839</v>
      </c>
      <c r="H383" s="15">
        <v>153893</v>
      </c>
      <c r="I383" s="15">
        <v>433223</v>
      </c>
      <c r="J383" s="15">
        <v>11.19</v>
      </c>
      <c r="K383" s="15">
        <v>185439</v>
      </c>
      <c r="L383" s="15">
        <v>24.6</v>
      </c>
      <c r="M383" s="15">
        <v>486</v>
      </c>
      <c r="N383" s="15">
        <v>1.85</v>
      </c>
      <c r="O383" s="15">
        <v>0.373</v>
      </c>
      <c r="P383" s="15">
        <v>54204</v>
      </c>
      <c r="Q383" s="15">
        <v>78.099999999999994</v>
      </c>
      <c r="R383" s="15">
        <v>136.5</v>
      </c>
      <c r="S383" s="15">
        <v>0</v>
      </c>
      <c r="T383" s="15">
        <v>90</v>
      </c>
      <c r="U383" s="15">
        <v>7.78</v>
      </c>
      <c r="V383" s="15">
        <v>0</v>
      </c>
      <c r="W383" s="27">
        <f>EV_Data[[#This Row],[ev_sales]]/EV_Data[[#This Row],[total_vehicle_sales]]</f>
        <v>0.11193080699778174</v>
      </c>
      <c r="X383" s="27">
        <f>EV_Data[[#This Row],[petrol_car_sales]]/EV_Data[[#This Row],[total_vehicle_sales]]</f>
        <v>0.53284105414532468</v>
      </c>
      <c r="Y383" s="27">
        <f>EV_Data[[#This Row],[diesel_car_sales]]/EV_Data[[#This Row],[total_vehicle_sales]]</f>
        <v>0.35522813885689358</v>
      </c>
      <c r="Z383" s="27">
        <f>EV_Data[[#This Row],[petrol_car Market Share]]+EV_Data[[#This Row],[desil_car Market Share]]</f>
        <v>0.8880691930022182</v>
      </c>
      <c r="AB383" s="15"/>
    </row>
    <row r="384" spans="1:28">
      <c r="A384" s="15" t="s">
        <v>39</v>
      </c>
      <c r="B384" s="15" t="s">
        <v>29</v>
      </c>
      <c r="C384" s="15">
        <v>2025</v>
      </c>
      <c r="D384" s="15" t="s">
        <v>26</v>
      </c>
      <c r="E384" s="15" t="s">
        <v>25</v>
      </c>
      <c r="F384" s="15">
        <v>549850</v>
      </c>
      <c r="G384" s="15">
        <v>1029166</v>
      </c>
      <c r="H384" s="15">
        <v>140341</v>
      </c>
      <c r="I384" s="15">
        <v>1719357</v>
      </c>
      <c r="J384" s="15">
        <v>31.98</v>
      </c>
      <c r="K384" s="15">
        <v>185439</v>
      </c>
      <c r="L384" s="15">
        <v>24.6</v>
      </c>
      <c r="M384" s="15">
        <v>486</v>
      </c>
      <c r="N384" s="15">
        <v>1.85</v>
      </c>
      <c r="O384" s="15">
        <v>0.373</v>
      </c>
      <c r="P384" s="15">
        <v>54204</v>
      </c>
      <c r="Q384" s="15">
        <v>78.099999999999994</v>
      </c>
      <c r="R384" s="15">
        <v>136.5</v>
      </c>
      <c r="S384" s="15">
        <v>0</v>
      </c>
      <c r="T384" s="15">
        <v>90</v>
      </c>
      <c r="U384" s="15">
        <v>6.54</v>
      </c>
      <c r="V384" s="15">
        <v>0</v>
      </c>
      <c r="W384" s="27">
        <f>EV_Data[[#This Row],[ev_sales]]/EV_Data[[#This Row],[total_vehicle_sales]]</f>
        <v>0.31979978561753025</v>
      </c>
      <c r="X384" s="27">
        <f>EV_Data[[#This Row],[petrol_car_sales]]/EV_Data[[#This Row],[total_vehicle_sales]]</f>
        <v>0.59857609559852898</v>
      </c>
      <c r="Y384" s="27">
        <f>EV_Data[[#This Row],[diesel_car_sales]]/EV_Data[[#This Row],[total_vehicle_sales]]</f>
        <v>8.1624118783940741E-2</v>
      </c>
      <c r="Z384" s="27">
        <f>EV_Data[[#This Row],[petrol_car Market Share]]+EV_Data[[#This Row],[desil_car Market Share]]</f>
        <v>0.68020021438246969</v>
      </c>
      <c r="AB384" s="15"/>
    </row>
    <row r="385" spans="1:28">
      <c r="A385" s="15" t="s">
        <v>39</v>
      </c>
      <c r="B385" s="15" t="s">
        <v>29</v>
      </c>
      <c r="C385" s="15">
        <v>2025</v>
      </c>
      <c r="D385" s="15" t="s">
        <v>27</v>
      </c>
      <c r="E385" s="15" t="s">
        <v>31</v>
      </c>
      <c r="F385" s="15">
        <v>335891</v>
      </c>
      <c r="G385" s="15">
        <v>357387</v>
      </c>
      <c r="H385" s="15">
        <v>31077</v>
      </c>
      <c r="I385" s="15">
        <v>724355</v>
      </c>
      <c r="J385" s="15">
        <v>46.37</v>
      </c>
      <c r="K385" s="15">
        <v>185439</v>
      </c>
      <c r="L385" s="15">
        <v>24.6</v>
      </c>
      <c r="M385" s="15">
        <v>486</v>
      </c>
      <c r="N385" s="15">
        <v>1.85</v>
      </c>
      <c r="O385" s="15">
        <v>0.373</v>
      </c>
      <c r="P385" s="15">
        <v>54204</v>
      </c>
      <c r="Q385" s="15">
        <v>78.099999999999994</v>
      </c>
      <c r="R385" s="15">
        <v>136.5</v>
      </c>
      <c r="S385" s="15">
        <v>0</v>
      </c>
      <c r="T385" s="15">
        <v>90</v>
      </c>
      <c r="U385" s="15">
        <v>7.83</v>
      </c>
      <c r="V385" s="15">
        <v>0</v>
      </c>
      <c r="W385" s="27">
        <f>EV_Data[[#This Row],[ev_sales]]/EV_Data[[#This Row],[total_vehicle_sales]]</f>
        <v>0.46371047345569505</v>
      </c>
      <c r="X385" s="27">
        <f>EV_Data[[#This Row],[petrol_car_sales]]/EV_Data[[#This Row],[total_vehicle_sales]]</f>
        <v>0.4933865300853863</v>
      </c>
      <c r="Y385" s="27">
        <f>EV_Data[[#This Row],[diesel_car_sales]]/EV_Data[[#This Row],[total_vehicle_sales]]</f>
        <v>4.2902996458918624E-2</v>
      </c>
      <c r="Z385" s="27">
        <f>EV_Data[[#This Row],[petrol_car Market Share]]+EV_Data[[#This Row],[desil_car Market Share]]</f>
        <v>0.53628952654430495</v>
      </c>
      <c r="AB385" s="15"/>
    </row>
    <row r="386" spans="1:28">
      <c r="A386" s="15" t="s">
        <v>40</v>
      </c>
      <c r="B386" s="15" t="s">
        <v>37</v>
      </c>
      <c r="C386" s="15">
        <v>2010</v>
      </c>
      <c r="D386" s="15" t="s">
        <v>24</v>
      </c>
      <c r="E386" s="15" t="s">
        <v>25</v>
      </c>
      <c r="F386" s="15">
        <v>6</v>
      </c>
      <c r="G386" s="15">
        <v>272921</v>
      </c>
      <c r="H386" s="15">
        <v>181951</v>
      </c>
      <c r="I386" s="15">
        <v>454878</v>
      </c>
      <c r="J386" s="15">
        <v>0</v>
      </c>
      <c r="K386" s="15">
        <v>0</v>
      </c>
      <c r="L386" s="15">
        <v>0</v>
      </c>
      <c r="M386" s="15">
        <v>107</v>
      </c>
      <c r="N386" s="15">
        <v>0.77</v>
      </c>
      <c r="O386" s="31">
        <v>6.7000000000000004E-2</v>
      </c>
      <c r="P386" s="15">
        <v>1359</v>
      </c>
      <c r="Q386" s="15">
        <v>30.9</v>
      </c>
      <c r="R386" s="15">
        <v>166.9</v>
      </c>
      <c r="S386" s="15">
        <v>0</v>
      </c>
      <c r="T386" s="15">
        <v>19.484000000000002</v>
      </c>
      <c r="U386" s="15">
        <v>0</v>
      </c>
      <c r="V386" s="15">
        <v>0</v>
      </c>
      <c r="W386" s="27">
        <f>EV_Data[[#This Row],[ev_sales]]/EV_Data[[#This Row],[total_vehicle_sales]]</f>
        <v>1.3190349939983907E-5</v>
      </c>
      <c r="X386" s="27">
        <f>EV_Data[[#This Row],[petrol_car_sales]]/EV_Data[[#This Row],[total_vehicle_sales]]</f>
        <v>0.59998724932839131</v>
      </c>
      <c r="Y386" s="27">
        <f>EV_Data[[#This Row],[diesel_car_sales]]/EV_Data[[#This Row],[total_vehicle_sales]]</f>
        <v>0.39999956032166867</v>
      </c>
      <c r="Z386" s="27">
        <f>EV_Data[[#This Row],[petrol_car Market Share]]+EV_Data[[#This Row],[desil_car Market Share]]</f>
        <v>0.99998680965005993</v>
      </c>
      <c r="AB386" s="15"/>
    </row>
    <row r="387" spans="1:28">
      <c r="A387" s="15" t="s">
        <v>40</v>
      </c>
      <c r="B387" s="15" t="s">
        <v>37</v>
      </c>
      <c r="C387" s="15">
        <v>2010</v>
      </c>
      <c r="D387" s="15" t="s">
        <v>26</v>
      </c>
      <c r="E387" s="15" t="s">
        <v>25</v>
      </c>
      <c r="F387" s="15">
        <v>79</v>
      </c>
      <c r="G387" s="15">
        <v>1574664</v>
      </c>
      <c r="H387" s="15">
        <v>214738</v>
      </c>
      <c r="I387" s="15">
        <v>1789481</v>
      </c>
      <c r="J387" s="15">
        <v>0</v>
      </c>
      <c r="K387" s="15">
        <v>0</v>
      </c>
      <c r="L387" s="15">
        <v>0</v>
      </c>
      <c r="M387" s="15">
        <v>107</v>
      </c>
      <c r="N387" s="15">
        <v>0.77</v>
      </c>
      <c r="O387" s="31">
        <v>6.7000000000000004E-2</v>
      </c>
      <c r="P387" s="15">
        <v>1359</v>
      </c>
      <c r="Q387" s="15">
        <v>30.9</v>
      </c>
      <c r="R387" s="15">
        <v>166.9</v>
      </c>
      <c r="S387" s="15">
        <v>0</v>
      </c>
      <c r="T387" s="15">
        <v>19.484000000000002</v>
      </c>
      <c r="U387" s="15">
        <v>0</v>
      </c>
      <c r="V387" s="15">
        <v>0</v>
      </c>
      <c r="W387" s="27">
        <f>EV_Data[[#This Row],[ev_sales]]/EV_Data[[#This Row],[total_vehicle_sales]]</f>
        <v>4.4146878340703257E-5</v>
      </c>
      <c r="X387" s="27">
        <f>EV_Data[[#This Row],[petrol_car_sales]]/EV_Data[[#This Row],[total_vehicle_sales]]</f>
        <v>0.87995569665171069</v>
      </c>
      <c r="Y387" s="27">
        <f>EV_Data[[#This Row],[diesel_car_sales]]/EV_Data[[#This Row],[total_vehicle_sales]]</f>
        <v>0.12000015646994855</v>
      </c>
      <c r="Z387" s="27">
        <f>EV_Data[[#This Row],[petrol_car Market Share]]+EV_Data[[#This Row],[desil_car Market Share]]</f>
        <v>0.99995585312165924</v>
      </c>
      <c r="AB387" s="15"/>
    </row>
    <row r="388" spans="1:28">
      <c r="A388" s="15" t="s">
        <v>40</v>
      </c>
      <c r="B388" s="15" t="s">
        <v>37</v>
      </c>
      <c r="C388" s="15">
        <v>2010</v>
      </c>
      <c r="D388" s="15" t="s">
        <v>27</v>
      </c>
      <c r="E388" s="15" t="s">
        <v>25</v>
      </c>
      <c r="F388" s="15">
        <v>51</v>
      </c>
      <c r="G388" s="15">
        <v>688207</v>
      </c>
      <c r="H388" s="15">
        <v>59848</v>
      </c>
      <c r="I388" s="15">
        <v>748106</v>
      </c>
      <c r="J388" s="15">
        <v>0.01</v>
      </c>
      <c r="K388" s="15">
        <v>0</v>
      </c>
      <c r="L388" s="15">
        <v>0</v>
      </c>
      <c r="M388" s="15">
        <v>107</v>
      </c>
      <c r="N388" s="15">
        <v>0.77</v>
      </c>
      <c r="O388" s="31">
        <v>6.7000000000000004E-2</v>
      </c>
      <c r="P388" s="15">
        <v>1359</v>
      </c>
      <c r="Q388" s="15">
        <v>30.9</v>
      </c>
      <c r="R388" s="15">
        <v>166.9</v>
      </c>
      <c r="S388" s="15">
        <v>0</v>
      </c>
      <c r="T388" s="15">
        <v>19.484000000000002</v>
      </c>
      <c r="U388" s="15">
        <v>0</v>
      </c>
      <c r="V388" s="15">
        <v>0</v>
      </c>
      <c r="W388" s="27">
        <f>EV_Data[[#This Row],[ev_sales]]/EV_Data[[#This Row],[total_vehicle_sales]]</f>
        <v>6.8172157421541864E-5</v>
      </c>
      <c r="X388" s="27">
        <f>EV_Data[[#This Row],[petrol_car_sales]]/EV_Data[[#This Row],[total_vehicle_sales]]</f>
        <v>0.91993246946288365</v>
      </c>
      <c r="Y388" s="27">
        <f>EV_Data[[#This Row],[diesel_car_sales]]/EV_Data[[#This Row],[total_vehicle_sales]]</f>
        <v>7.9999358379694852E-2</v>
      </c>
      <c r="Z388" s="27">
        <f>EV_Data[[#This Row],[petrol_car Market Share]]+EV_Data[[#This Row],[desil_car Market Share]]</f>
        <v>0.9999318278425785</v>
      </c>
      <c r="AB388" s="15"/>
    </row>
    <row r="389" spans="1:28">
      <c r="A389" s="15" t="s">
        <v>40</v>
      </c>
      <c r="B389" s="15" t="s">
        <v>37</v>
      </c>
      <c r="C389" s="15">
        <v>2011</v>
      </c>
      <c r="D389" s="15" t="s">
        <v>24</v>
      </c>
      <c r="E389" s="15" t="s">
        <v>25</v>
      </c>
      <c r="F389" s="15">
        <v>17</v>
      </c>
      <c r="G389" s="15">
        <v>284389</v>
      </c>
      <c r="H389" s="15">
        <v>189593</v>
      </c>
      <c r="I389" s="15">
        <v>473999</v>
      </c>
      <c r="J389" s="15">
        <v>0</v>
      </c>
      <c r="K389" s="15">
        <v>38</v>
      </c>
      <c r="L389" s="15">
        <v>1</v>
      </c>
      <c r="M389" s="15">
        <v>119</v>
      </c>
      <c r="N389" s="15">
        <v>0.82</v>
      </c>
      <c r="O389" s="15">
        <v>7.0999999999999994E-2</v>
      </c>
      <c r="P389" s="15">
        <v>1402</v>
      </c>
      <c r="Q389" s="15">
        <v>31.4</v>
      </c>
      <c r="R389" s="15">
        <v>177.4</v>
      </c>
      <c r="S389" s="15">
        <v>363</v>
      </c>
      <c r="T389" s="15">
        <v>19.8</v>
      </c>
      <c r="U389" s="15">
        <v>183.33</v>
      </c>
      <c r="V389" s="15">
        <v>0</v>
      </c>
      <c r="W389" s="27">
        <f>EV_Data[[#This Row],[ev_sales]]/EV_Data[[#This Row],[total_vehicle_sales]]</f>
        <v>3.5865054567625669E-5</v>
      </c>
      <c r="X389" s="27">
        <f>EV_Data[[#This Row],[petrol_car_sales]]/EV_Data[[#This Row],[total_vehicle_sales]]</f>
        <v>0.59997805902544099</v>
      </c>
      <c r="Y389" s="27">
        <f>EV_Data[[#This Row],[diesel_car_sales]]/EV_Data[[#This Row],[total_vehicle_sales]]</f>
        <v>0.39998607591999141</v>
      </c>
      <c r="Z389" s="27">
        <f>EV_Data[[#This Row],[petrol_car Market Share]]+EV_Data[[#This Row],[desil_car Market Share]]</f>
        <v>0.99996413494543246</v>
      </c>
      <c r="AB389" s="15"/>
    </row>
    <row r="390" spans="1:28">
      <c r="A390" s="15" t="s">
        <v>40</v>
      </c>
      <c r="B390" s="15" t="s">
        <v>37</v>
      </c>
      <c r="C390" s="15">
        <v>2011</v>
      </c>
      <c r="D390" s="15" t="s">
        <v>26</v>
      </c>
      <c r="E390" s="15" t="s">
        <v>25</v>
      </c>
      <c r="F390" s="15">
        <v>186</v>
      </c>
      <c r="G390" s="15">
        <v>1639680</v>
      </c>
      <c r="H390" s="15">
        <v>223593</v>
      </c>
      <c r="I390" s="15">
        <v>1863459</v>
      </c>
      <c r="J390" s="15">
        <v>0.01</v>
      </c>
      <c r="K390" s="15">
        <v>38</v>
      </c>
      <c r="L390" s="15">
        <v>1</v>
      </c>
      <c r="M390" s="15">
        <v>119</v>
      </c>
      <c r="N390" s="15">
        <v>0.82</v>
      </c>
      <c r="O390" s="15">
        <v>7.0999999999999994E-2</v>
      </c>
      <c r="P390" s="15">
        <v>1402</v>
      </c>
      <c r="Q390" s="15">
        <v>31.4</v>
      </c>
      <c r="R390" s="15">
        <v>177.4</v>
      </c>
      <c r="S390" s="15">
        <v>363</v>
      </c>
      <c r="T390" s="15">
        <v>19.8</v>
      </c>
      <c r="U390" s="15">
        <v>135.44</v>
      </c>
      <c r="V390" s="15">
        <v>0</v>
      </c>
      <c r="W390" s="27">
        <f>EV_Data[[#This Row],[ev_sales]]/EV_Data[[#This Row],[total_vehicle_sales]]</f>
        <v>9.9814377456117892E-5</v>
      </c>
      <c r="X390" s="27">
        <f>EV_Data[[#This Row],[petrol_car_sales]]/EV_Data[[#This Row],[total_vehicle_sales]]</f>
        <v>0.87991203455509348</v>
      </c>
      <c r="Y390" s="27">
        <f>EV_Data[[#This Row],[diesel_car_sales]]/EV_Data[[#This Row],[total_vehicle_sales]]</f>
        <v>0.11998815106745037</v>
      </c>
      <c r="Z390" s="27">
        <f>EV_Data[[#This Row],[petrol_car Market Share]]+EV_Data[[#This Row],[desil_car Market Share]]</f>
        <v>0.99990018562254379</v>
      </c>
      <c r="AB390" s="15"/>
    </row>
    <row r="391" spans="1:28">
      <c r="A391" s="15" t="s">
        <v>40</v>
      </c>
      <c r="B391" s="15" t="s">
        <v>37</v>
      </c>
      <c r="C391" s="15">
        <v>2011</v>
      </c>
      <c r="D391" s="15" t="s">
        <v>27</v>
      </c>
      <c r="E391" s="15" t="s">
        <v>25</v>
      </c>
      <c r="F391" s="15">
        <v>114</v>
      </c>
      <c r="G391" s="15">
        <v>721989</v>
      </c>
      <c r="H391" s="15">
        <v>62782</v>
      </c>
      <c r="I391" s="15">
        <v>784885</v>
      </c>
      <c r="J391" s="15">
        <v>0.01</v>
      </c>
      <c r="K391" s="15">
        <v>38</v>
      </c>
      <c r="L391" s="15">
        <v>1</v>
      </c>
      <c r="M391" s="15">
        <v>119</v>
      </c>
      <c r="N391" s="15">
        <v>0.82</v>
      </c>
      <c r="O391" s="15">
        <v>7.0999999999999994E-2</v>
      </c>
      <c r="P391" s="15">
        <v>1402</v>
      </c>
      <c r="Q391" s="15">
        <v>31.4</v>
      </c>
      <c r="R391" s="15">
        <v>177.4</v>
      </c>
      <c r="S391" s="15">
        <v>363</v>
      </c>
      <c r="T391" s="15">
        <v>19.8</v>
      </c>
      <c r="U391" s="15">
        <v>123.53</v>
      </c>
      <c r="V391" s="15">
        <v>0</v>
      </c>
      <c r="W391" s="27">
        <f>EV_Data[[#This Row],[ev_sales]]/EV_Data[[#This Row],[total_vehicle_sales]]</f>
        <v>1.4524420775017995E-4</v>
      </c>
      <c r="X391" s="27">
        <f>EV_Data[[#This Row],[petrol_car_sales]]/EV_Data[[#This Row],[total_vehicle_sales]]</f>
        <v>0.91986596762583051</v>
      </c>
      <c r="Y391" s="27">
        <f>EV_Data[[#This Row],[diesel_car_sales]]/EV_Data[[#This Row],[total_vehicle_sales]]</f>
        <v>7.9988788166419286E-2</v>
      </c>
      <c r="Z391" s="27">
        <f>EV_Data[[#This Row],[petrol_car Market Share]]+EV_Data[[#This Row],[desil_car Market Share]]</f>
        <v>0.99985475579224981</v>
      </c>
      <c r="AB391" s="15"/>
    </row>
    <row r="392" spans="1:28">
      <c r="A392" s="15" t="s">
        <v>40</v>
      </c>
      <c r="B392" s="15" t="s">
        <v>37</v>
      </c>
      <c r="C392" s="15">
        <v>2012</v>
      </c>
      <c r="D392" s="15" t="s">
        <v>24</v>
      </c>
      <c r="E392" s="15" t="s">
        <v>25</v>
      </c>
      <c r="F392" s="15">
        <v>16</v>
      </c>
      <c r="G392" s="15">
        <v>282353</v>
      </c>
      <c r="H392" s="15">
        <v>188235</v>
      </c>
      <c r="I392" s="15">
        <v>470604</v>
      </c>
      <c r="J392" s="15">
        <v>0</v>
      </c>
      <c r="K392" s="15">
        <v>72</v>
      </c>
      <c r="L392" s="15">
        <v>1.9</v>
      </c>
      <c r="M392" s="15">
        <v>136</v>
      </c>
      <c r="N392" s="15">
        <v>0.87</v>
      </c>
      <c r="O392" s="15">
        <v>7.3999999999999996E-2</v>
      </c>
      <c r="P392" s="15">
        <v>1463</v>
      </c>
      <c r="Q392" s="15">
        <v>31.6</v>
      </c>
      <c r="R392" s="15">
        <v>190.1</v>
      </c>
      <c r="S392" s="15">
        <v>719</v>
      </c>
      <c r="T392" s="15">
        <v>19.5</v>
      </c>
      <c r="U392" s="15">
        <v>63.3</v>
      </c>
      <c r="V392" s="15">
        <v>0</v>
      </c>
      <c r="W392" s="27">
        <f>EV_Data[[#This Row],[ev_sales]]/EV_Data[[#This Row],[total_vehicle_sales]]</f>
        <v>3.399886103815522E-5</v>
      </c>
      <c r="X392" s="27">
        <f>EV_Data[[#This Row],[petrol_car_sales]]/EV_Data[[#This Row],[total_vehicle_sales]]</f>
        <v>0.5999800256691401</v>
      </c>
      <c r="Y392" s="27">
        <f>EV_Data[[#This Row],[diesel_car_sales]]/EV_Data[[#This Row],[total_vehicle_sales]]</f>
        <v>0.39998597546982179</v>
      </c>
      <c r="Z392" s="27">
        <f>EV_Data[[#This Row],[petrol_car Market Share]]+EV_Data[[#This Row],[desil_car Market Share]]</f>
        <v>0.99996600113896195</v>
      </c>
      <c r="AB392" s="15"/>
    </row>
    <row r="393" spans="1:28">
      <c r="A393" s="15" t="s">
        <v>40</v>
      </c>
      <c r="B393" s="15" t="s">
        <v>37</v>
      </c>
      <c r="C393" s="15">
        <v>2012</v>
      </c>
      <c r="D393" s="15" t="s">
        <v>26</v>
      </c>
      <c r="E393" s="15" t="s">
        <v>25</v>
      </c>
      <c r="F393" s="15">
        <v>188</v>
      </c>
      <c r="G393" s="15">
        <v>1655912</v>
      </c>
      <c r="H393" s="15">
        <v>225806</v>
      </c>
      <c r="I393" s="15">
        <v>1881906</v>
      </c>
      <c r="J393" s="15">
        <v>0.01</v>
      </c>
      <c r="K393" s="15">
        <v>72</v>
      </c>
      <c r="L393" s="15">
        <v>1.9</v>
      </c>
      <c r="M393" s="15">
        <v>136</v>
      </c>
      <c r="N393" s="15">
        <v>0.87</v>
      </c>
      <c r="O393" s="15">
        <v>7.3999999999999996E-2</v>
      </c>
      <c r="P393" s="15">
        <v>1463</v>
      </c>
      <c r="Q393" s="15">
        <v>31.6</v>
      </c>
      <c r="R393" s="15">
        <v>190.1</v>
      </c>
      <c r="S393" s="15">
        <v>719</v>
      </c>
      <c r="T393" s="15">
        <v>19.5</v>
      </c>
      <c r="U393" s="15">
        <v>1.08</v>
      </c>
      <c r="V393" s="15">
        <v>0</v>
      </c>
      <c r="W393" s="27">
        <f>EV_Data[[#This Row],[ev_sales]]/EV_Data[[#This Row],[total_vehicle_sales]]</f>
        <v>9.9898719702259307E-5</v>
      </c>
      <c r="X393" s="27">
        <f>EV_Data[[#This Row],[petrol_car_sales]]/EV_Data[[#This Row],[total_vehicle_sales]]</f>
        <v>0.87991217414684897</v>
      </c>
      <c r="Y393" s="27">
        <f>EV_Data[[#This Row],[diesel_car_sales]]/EV_Data[[#This Row],[total_vehicle_sales]]</f>
        <v>0.11998792713344875</v>
      </c>
      <c r="Z393" s="27">
        <f>EV_Data[[#This Row],[petrol_car Market Share]]+EV_Data[[#This Row],[desil_car Market Share]]</f>
        <v>0.99990010128029772</v>
      </c>
      <c r="AB393" s="15"/>
    </row>
    <row r="394" spans="1:28">
      <c r="A394" s="15" t="s">
        <v>40</v>
      </c>
      <c r="B394" s="15" t="s">
        <v>37</v>
      </c>
      <c r="C394" s="15">
        <v>2012</v>
      </c>
      <c r="D394" s="15" t="s">
        <v>27</v>
      </c>
      <c r="E394" s="15" t="s">
        <v>25</v>
      </c>
      <c r="F394" s="15">
        <v>112</v>
      </c>
      <c r="G394" s="15">
        <v>712641</v>
      </c>
      <c r="H394" s="15">
        <v>61969</v>
      </c>
      <c r="I394" s="15">
        <v>774722</v>
      </c>
      <c r="J394" s="15">
        <v>0.01</v>
      </c>
      <c r="K394" s="15">
        <v>72</v>
      </c>
      <c r="L394" s="15">
        <v>1.9</v>
      </c>
      <c r="M394" s="15">
        <v>136</v>
      </c>
      <c r="N394" s="15">
        <v>0.87</v>
      </c>
      <c r="O394" s="15">
        <v>7.3999999999999996E-2</v>
      </c>
      <c r="P394" s="15">
        <v>1463</v>
      </c>
      <c r="Q394" s="15">
        <v>31.6</v>
      </c>
      <c r="R394" s="15">
        <v>190.1</v>
      </c>
      <c r="S394" s="15">
        <v>719</v>
      </c>
      <c r="T394" s="15">
        <v>19.5</v>
      </c>
      <c r="U394" s="15">
        <v>-1.75</v>
      </c>
      <c r="V394" s="15">
        <v>0</v>
      </c>
      <c r="W394" s="27">
        <f>EV_Data[[#This Row],[ev_sales]]/EV_Data[[#This Row],[total_vehicle_sales]]</f>
        <v>1.4456798696822859E-4</v>
      </c>
      <c r="X394" s="27">
        <f>EV_Data[[#This Row],[petrol_car_sales]]/EV_Data[[#This Row],[total_vehicle_sales]]</f>
        <v>0.91986673929486962</v>
      </c>
      <c r="Y394" s="27">
        <f>EV_Data[[#This Row],[diesel_car_sales]]/EV_Data[[#This Row],[total_vehicle_sales]]</f>
        <v>7.9988692718162127E-2</v>
      </c>
      <c r="Z394" s="27">
        <f>EV_Data[[#This Row],[petrol_car Market Share]]+EV_Data[[#This Row],[desil_car Market Share]]</f>
        <v>0.99985543201303173</v>
      </c>
      <c r="AB394" s="15"/>
    </row>
    <row r="395" spans="1:28">
      <c r="A395" s="15" t="s">
        <v>40</v>
      </c>
      <c r="B395" s="15" t="s">
        <v>37</v>
      </c>
      <c r="C395" s="15">
        <v>2013</v>
      </c>
      <c r="D395" s="15" t="s">
        <v>24</v>
      </c>
      <c r="E395" s="15" t="s">
        <v>25</v>
      </c>
      <c r="F395" s="15">
        <v>17</v>
      </c>
      <c r="G395" s="15">
        <v>296840</v>
      </c>
      <c r="H395" s="15">
        <v>197894</v>
      </c>
      <c r="I395" s="15">
        <v>494751</v>
      </c>
      <c r="J395" s="15">
        <v>0</v>
      </c>
      <c r="K395" s="15">
        <v>118</v>
      </c>
      <c r="L395" s="15">
        <v>2.9</v>
      </c>
      <c r="M395" s="15">
        <v>135</v>
      </c>
      <c r="N395" s="15">
        <v>0.91</v>
      </c>
      <c r="O395" s="15">
        <v>7.4999999999999997E-2</v>
      </c>
      <c r="P395" s="15">
        <v>1500</v>
      </c>
      <c r="Q395" s="15">
        <v>32.1</v>
      </c>
      <c r="R395" s="15">
        <v>200.3</v>
      </c>
      <c r="S395" s="15">
        <v>1089</v>
      </c>
      <c r="T395" s="15">
        <v>21.6</v>
      </c>
      <c r="U395" s="15">
        <v>41.5</v>
      </c>
      <c r="V395" s="15">
        <v>0</v>
      </c>
      <c r="W395" s="27">
        <f>EV_Data[[#This Row],[ev_sales]]/EV_Data[[#This Row],[total_vehicle_sales]]</f>
        <v>3.4360718826237842E-5</v>
      </c>
      <c r="X395" s="27">
        <f>EV_Data[[#This Row],[petrol_car_sales]]/EV_Data[[#This Row],[total_vehicle_sales]]</f>
        <v>0.59997857508120245</v>
      </c>
      <c r="Y395" s="27">
        <f>EV_Data[[#This Row],[diesel_car_sales]]/EV_Data[[#This Row],[total_vehicle_sales]]</f>
        <v>0.39998706419997132</v>
      </c>
      <c r="Z395" s="27">
        <f>EV_Data[[#This Row],[petrol_car Market Share]]+EV_Data[[#This Row],[desil_car Market Share]]</f>
        <v>0.99996563928117377</v>
      </c>
      <c r="AB395" s="15"/>
    </row>
    <row r="396" spans="1:28">
      <c r="A396" s="15" t="s">
        <v>40</v>
      </c>
      <c r="B396" s="15" t="s">
        <v>37</v>
      </c>
      <c r="C396" s="15">
        <v>2013</v>
      </c>
      <c r="D396" s="15" t="s">
        <v>26</v>
      </c>
      <c r="E396" s="15" t="s">
        <v>25</v>
      </c>
      <c r="F396" s="15">
        <v>194</v>
      </c>
      <c r="G396" s="15">
        <v>1709098</v>
      </c>
      <c r="H396" s="15">
        <v>233059</v>
      </c>
      <c r="I396" s="15">
        <v>1942351</v>
      </c>
      <c r="J396" s="15">
        <v>0.01</v>
      </c>
      <c r="K396" s="15">
        <v>118</v>
      </c>
      <c r="L396" s="15">
        <v>2.9</v>
      </c>
      <c r="M396" s="15">
        <v>135</v>
      </c>
      <c r="N396" s="15">
        <v>0.91</v>
      </c>
      <c r="O396" s="15">
        <v>7.4999999999999997E-2</v>
      </c>
      <c r="P396" s="15">
        <v>1500</v>
      </c>
      <c r="Q396" s="15">
        <v>32.1</v>
      </c>
      <c r="R396" s="15">
        <v>200.3</v>
      </c>
      <c r="S396" s="15">
        <v>1089</v>
      </c>
      <c r="T396" s="15">
        <v>21.6</v>
      </c>
      <c r="U396" s="15">
        <v>3.19</v>
      </c>
      <c r="V396" s="15">
        <v>0</v>
      </c>
      <c r="W396" s="27">
        <f>EV_Data[[#This Row],[ev_sales]]/EV_Data[[#This Row],[total_vehicle_sales]]</f>
        <v>9.9878961114649206E-5</v>
      </c>
      <c r="X396" s="27">
        <f>EV_Data[[#This Row],[petrol_car_sales]]/EV_Data[[#This Row],[total_vehicle_sales]]</f>
        <v>0.87991202413981817</v>
      </c>
      <c r="Y396" s="27">
        <f>EV_Data[[#This Row],[diesel_car_sales]]/EV_Data[[#This Row],[total_vehicle_sales]]</f>
        <v>0.11998809689906716</v>
      </c>
      <c r="Z396" s="27">
        <f>EV_Data[[#This Row],[petrol_car Market Share]]+EV_Data[[#This Row],[desil_car Market Share]]</f>
        <v>0.99990012103888537</v>
      </c>
      <c r="AB396" s="15"/>
    </row>
    <row r="397" spans="1:28">
      <c r="A397" s="15" t="s">
        <v>40</v>
      </c>
      <c r="B397" s="15" t="s">
        <v>37</v>
      </c>
      <c r="C397" s="15">
        <v>2013</v>
      </c>
      <c r="D397" s="15" t="s">
        <v>27</v>
      </c>
      <c r="E397" s="15" t="s">
        <v>25</v>
      </c>
      <c r="F397" s="15">
        <v>118</v>
      </c>
      <c r="G397" s="15">
        <v>745804</v>
      </c>
      <c r="H397" s="15">
        <v>64852</v>
      </c>
      <c r="I397" s="15">
        <v>810774</v>
      </c>
      <c r="J397" s="15">
        <v>0.01</v>
      </c>
      <c r="K397" s="15">
        <v>118</v>
      </c>
      <c r="L397" s="15">
        <v>2.9</v>
      </c>
      <c r="M397" s="15">
        <v>135</v>
      </c>
      <c r="N397" s="15">
        <v>0.91</v>
      </c>
      <c r="O397" s="15">
        <v>7.4999999999999997E-2</v>
      </c>
      <c r="P397" s="15">
        <v>1500</v>
      </c>
      <c r="Q397" s="15">
        <v>32.1</v>
      </c>
      <c r="R397" s="15">
        <v>200.3</v>
      </c>
      <c r="S397" s="15">
        <v>1089</v>
      </c>
      <c r="T397" s="15">
        <v>21.6</v>
      </c>
      <c r="U397" s="15">
        <v>5.36</v>
      </c>
      <c r="V397" s="15">
        <v>0</v>
      </c>
      <c r="W397" s="27">
        <f>EV_Data[[#This Row],[ev_sales]]/EV_Data[[#This Row],[total_vehicle_sales]]</f>
        <v>1.4553994084664777E-4</v>
      </c>
      <c r="X397" s="27">
        <f>EV_Data[[#This Row],[petrol_car_sales]]/EV_Data[[#This Row],[total_vehicle_sales]]</f>
        <v>0.91986669528129905</v>
      </c>
      <c r="Y397" s="27">
        <f>EV_Data[[#This Row],[diesel_car_sales]]/EV_Data[[#This Row],[total_vehicle_sales]]</f>
        <v>7.9987764777854242E-2</v>
      </c>
      <c r="Z397" s="27">
        <f>EV_Data[[#This Row],[petrol_car Market Share]]+EV_Data[[#This Row],[desil_car Market Share]]</f>
        <v>0.99985446005915324</v>
      </c>
      <c r="AB397" s="15"/>
    </row>
    <row r="398" spans="1:28">
      <c r="A398" s="15" t="s">
        <v>40</v>
      </c>
      <c r="B398" s="15" t="s">
        <v>37</v>
      </c>
      <c r="C398" s="15">
        <v>2014</v>
      </c>
      <c r="D398" s="15" t="s">
        <v>24</v>
      </c>
      <c r="E398" s="15" t="s">
        <v>25</v>
      </c>
      <c r="F398" s="15">
        <v>68</v>
      </c>
      <c r="G398" s="15">
        <v>293459</v>
      </c>
      <c r="H398" s="15">
        <v>195639</v>
      </c>
      <c r="I398" s="15">
        <v>489166</v>
      </c>
      <c r="J398" s="15">
        <v>0.01</v>
      </c>
      <c r="K398" s="15">
        <v>147</v>
      </c>
      <c r="L398" s="15">
        <v>3.8</v>
      </c>
      <c r="M398" s="15">
        <v>141</v>
      </c>
      <c r="N398" s="15">
        <v>0.95</v>
      </c>
      <c r="O398" s="15">
        <v>7.6999999999999999E-2</v>
      </c>
      <c r="P398" s="15">
        <v>1557</v>
      </c>
      <c r="Q398" s="15">
        <v>32.6</v>
      </c>
      <c r="R398" s="15">
        <v>212.4</v>
      </c>
      <c r="S398" s="15">
        <v>1437</v>
      </c>
      <c r="T398" s="15">
        <v>23.8</v>
      </c>
      <c r="U398" s="15">
        <v>58.74</v>
      </c>
      <c r="V398" s="15">
        <v>0</v>
      </c>
      <c r="W398" s="27">
        <f>EV_Data[[#This Row],[ev_sales]]/EV_Data[[#This Row],[total_vehicle_sales]]</f>
        <v>1.3901211449691926E-4</v>
      </c>
      <c r="X398" s="27">
        <f>EV_Data[[#This Row],[petrol_car_sales]]/EV_Data[[#This Row],[total_vehicle_sales]]</f>
        <v>0.59991700159046213</v>
      </c>
      <c r="Y398" s="27">
        <f>EV_Data[[#This Row],[diesel_car_sales]]/EV_Data[[#This Row],[total_vehicle_sales]]</f>
        <v>0.39994398629504097</v>
      </c>
      <c r="Z398" s="27">
        <f>EV_Data[[#This Row],[petrol_car Market Share]]+EV_Data[[#This Row],[desil_car Market Share]]</f>
        <v>0.99986098788550315</v>
      </c>
      <c r="AB398" s="15"/>
    </row>
    <row r="399" spans="1:28">
      <c r="A399" s="15" t="s">
        <v>40</v>
      </c>
      <c r="B399" s="15" t="s">
        <v>37</v>
      </c>
      <c r="C399" s="15">
        <v>2014</v>
      </c>
      <c r="D399" s="15" t="s">
        <v>26</v>
      </c>
      <c r="E399" s="15" t="s">
        <v>25</v>
      </c>
      <c r="F399" s="15">
        <v>789</v>
      </c>
      <c r="G399" s="15">
        <v>1734426</v>
      </c>
      <c r="H399" s="15">
        <v>236513</v>
      </c>
      <c r="I399" s="15">
        <v>1971728</v>
      </c>
      <c r="J399" s="15">
        <v>0.04</v>
      </c>
      <c r="K399" s="15">
        <v>147</v>
      </c>
      <c r="L399" s="15">
        <v>3.8</v>
      </c>
      <c r="M399" s="15">
        <v>141</v>
      </c>
      <c r="N399" s="15">
        <v>0.95</v>
      </c>
      <c r="O399" s="15">
        <v>7.6999999999999999E-2</v>
      </c>
      <c r="P399" s="15">
        <v>1557</v>
      </c>
      <c r="Q399" s="15">
        <v>32.6</v>
      </c>
      <c r="R399" s="15">
        <v>212.4</v>
      </c>
      <c r="S399" s="15">
        <v>1437</v>
      </c>
      <c r="T399" s="15">
        <v>23.8</v>
      </c>
      <c r="U399" s="15">
        <v>300</v>
      </c>
      <c r="V399" s="15">
        <v>0</v>
      </c>
      <c r="W399" s="27">
        <f>EV_Data[[#This Row],[ev_sales]]/EV_Data[[#This Row],[total_vehicle_sales]]</f>
        <v>4.0015661389400565E-4</v>
      </c>
      <c r="X399" s="27">
        <f>EV_Data[[#This Row],[petrol_car_sales]]/EV_Data[[#This Row],[total_vehicle_sales]]</f>
        <v>0.87964769988558256</v>
      </c>
      <c r="Y399" s="27">
        <f>EV_Data[[#This Row],[diesel_car_sales]]/EV_Data[[#This Row],[total_vehicle_sales]]</f>
        <v>0.1199521435005234</v>
      </c>
      <c r="Z399" s="27">
        <f>EV_Data[[#This Row],[petrol_car Market Share]]+EV_Data[[#This Row],[desil_car Market Share]]</f>
        <v>0.99959984338610597</v>
      </c>
      <c r="AB399" s="15"/>
    </row>
    <row r="400" spans="1:28">
      <c r="A400" s="15" t="s">
        <v>40</v>
      </c>
      <c r="B400" s="15" t="s">
        <v>37</v>
      </c>
      <c r="C400" s="15">
        <v>2014</v>
      </c>
      <c r="D400" s="15" t="s">
        <v>27</v>
      </c>
      <c r="E400" s="15" t="s">
        <v>25</v>
      </c>
      <c r="F400" s="15">
        <v>484</v>
      </c>
      <c r="G400" s="15">
        <v>767152</v>
      </c>
      <c r="H400" s="15">
        <v>66709</v>
      </c>
      <c r="I400" s="15">
        <v>834345</v>
      </c>
      <c r="J400" s="15">
        <v>0.06</v>
      </c>
      <c r="K400" s="15">
        <v>147</v>
      </c>
      <c r="L400" s="15">
        <v>3.8</v>
      </c>
      <c r="M400" s="15">
        <v>141</v>
      </c>
      <c r="N400" s="15">
        <v>0.95</v>
      </c>
      <c r="O400" s="15">
        <v>7.6999999999999999E-2</v>
      </c>
      <c r="P400" s="15">
        <v>1557</v>
      </c>
      <c r="Q400" s="15">
        <v>32.6</v>
      </c>
      <c r="R400" s="15">
        <v>212.4</v>
      </c>
      <c r="S400" s="15">
        <v>1437</v>
      </c>
      <c r="T400" s="15">
        <v>23.8</v>
      </c>
      <c r="U400" s="15">
        <v>300</v>
      </c>
      <c r="V400" s="15">
        <v>0</v>
      </c>
      <c r="W400" s="27">
        <f>EV_Data[[#This Row],[ev_sales]]/EV_Data[[#This Row],[total_vehicle_sales]]</f>
        <v>5.8009576374281626E-4</v>
      </c>
      <c r="X400" s="27">
        <f>EV_Data[[#This Row],[petrol_car_sales]]/EV_Data[[#This Row],[total_vehicle_sales]]</f>
        <v>0.91946616807196069</v>
      </c>
      <c r="Y400" s="27">
        <f>EV_Data[[#This Row],[diesel_car_sales]]/EV_Data[[#This Row],[total_vehicle_sales]]</f>
        <v>7.9953736164296546E-2</v>
      </c>
      <c r="Z400" s="27">
        <f>EV_Data[[#This Row],[petrol_car Market Share]]+EV_Data[[#This Row],[desil_car Market Share]]</f>
        <v>0.99941990423625726</v>
      </c>
      <c r="AB400" s="15"/>
    </row>
    <row r="401" spans="1:28">
      <c r="A401" s="15" t="s">
        <v>40</v>
      </c>
      <c r="B401" s="15" t="s">
        <v>37</v>
      </c>
      <c r="C401" s="15">
        <v>2015</v>
      </c>
      <c r="D401" s="15" t="s">
        <v>24</v>
      </c>
      <c r="E401" s="15" t="s">
        <v>25</v>
      </c>
      <c r="F401" s="15">
        <v>91</v>
      </c>
      <c r="G401" s="15">
        <v>312178</v>
      </c>
      <c r="H401" s="15">
        <v>208119</v>
      </c>
      <c r="I401" s="15">
        <v>520388</v>
      </c>
      <c r="J401" s="15">
        <v>0.02</v>
      </c>
      <c r="K401" s="15">
        <v>206</v>
      </c>
      <c r="L401" s="15">
        <v>4.5999999999999996</v>
      </c>
      <c r="M401" s="15">
        <v>158</v>
      </c>
      <c r="N401" s="15">
        <v>0.97699999999999998</v>
      </c>
      <c r="O401" s="15">
        <v>7.9000000000000001E-2</v>
      </c>
      <c r="P401" s="15">
        <v>1599</v>
      </c>
      <c r="Q401" s="15">
        <v>32.9</v>
      </c>
      <c r="R401" s="15">
        <v>221.9</v>
      </c>
      <c r="S401" s="15">
        <v>1803</v>
      </c>
      <c r="T401" s="15">
        <v>24.9</v>
      </c>
      <c r="U401" s="15">
        <v>78.5</v>
      </c>
      <c r="V401" s="15">
        <v>0</v>
      </c>
      <c r="W401" s="27">
        <f>EV_Data[[#This Row],[ev_sales]]/EV_Data[[#This Row],[total_vehicle_sales]]</f>
        <v>1.7486952043475253E-4</v>
      </c>
      <c r="X401" s="27">
        <f>EV_Data[[#This Row],[petrol_car_sales]]/EV_Data[[#This Row],[total_vehicle_sales]]</f>
        <v>0.59989469395912276</v>
      </c>
      <c r="Y401" s="27">
        <f>EV_Data[[#This Row],[diesel_car_sales]]/EV_Data[[#This Row],[total_vehicle_sales]]</f>
        <v>0.39993043652044241</v>
      </c>
      <c r="Z401" s="27">
        <f>EV_Data[[#This Row],[petrol_car Market Share]]+EV_Data[[#This Row],[desil_car Market Share]]</f>
        <v>0.99982513047956512</v>
      </c>
      <c r="AB401" s="15"/>
    </row>
    <row r="402" spans="1:28">
      <c r="A402" s="15" t="s">
        <v>40</v>
      </c>
      <c r="B402" s="15" t="s">
        <v>37</v>
      </c>
      <c r="C402" s="15">
        <v>2015</v>
      </c>
      <c r="D402" s="15" t="s">
        <v>26</v>
      </c>
      <c r="E402" s="15" t="s">
        <v>25</v>
      </c>
      <c r="F402" s="15">
        <v>1028</v>
      </c>
      <c r="G402" s="15">
        <v>1807822</v>
      </c>
      <c r="H402" s="15">
        <v>246521</v>
      </c>
      <c r="I402" s="15">
        <v>2055371</v>
      </c>
      <c r="J402" s="15">
        <v>0.05</v>
      </c>
      <c r="K402" s="15">
        <v>206</v>
      </c>
      <c r="L402" s="15">
        <v>4.5999999999999996</v>
      </c>
      <c r="M402" s="15">
        <v>158</v>
      </c>
      <c r="N402" s="15">
        <v>0.97699999999999998</v>
      </c>
      <c r="O402" s="15">
        <v>7.9000000000000001E-2</v>
      </c>
      <c r="P402" s="15">
        <v>1599</v>
      </c>
      <c r="Q402" s="15">
        <v>32.9</v>
      </c>
      <c r="R402" s="15">
        <v>221.9</v>
      </c>
      <c r="S402" s="15">
        <v>1803</v>
      </c>
      <c r="T402" s="15">
        <v>24.9</v>
      </c>
      <c r="U402" s="15">
        <v>30.29</v>
      </c>
      <c r="V402" s="15">
        <v>0</v>
      </c>
      <c r="W402" s="27">
        <f>EV_Data[[#This Row],[ev_sales]]/EV_Data[[#This Row],[total_vehicle_sales]]</f>
        <v>5.0015301373815236E-4</v>
      </c>
      <c r="X402" s="27">
        <f>EV_Data[[#This Row],[petrol_car_sales]]/EV_Data[[#This Row],[total_vehicle_sales]]</f>
        <v>0.87955994319273745</v>
      </c>
      <c r="Y402" s="27">
        <f>EV_Data[[#This Row],[diesel_car_sales]]/EV_Data[[#This Row],[total_vehicle_sales]]</f>
        <v>0.11993990379352439</v>
      </c>
      <c r="Z402" s="27">
        <f>EV_Data[[#This Row],[petrol_car Market Share]]+EV_Data[[#This Row],[desil_car Market Share]]</f>
        <v>0.99949984698626182</v>
      </c>
      <c r="AB402" s="15"/>
    </row>
    <row r="403" spans="1:28">
      <c r="A403" s="15" t="s">
        <v>40</v>
      </c>
      <c r="B403" s="15" t="s">
        <v>37</v>
      </c>
      <c r="C403" s="15">
        <v>2015</v>
      </c>
      <c r="D403" s="15" t="s">
        <v>27</v>
      </c>
      <c r="E403" s="15" t="s">
        <v>25</v>
      </c>
      <c r="F403" s="15">
        <v>624</v>
      </c>
      <c r="G403" s="15">
        <v>791778</v>
      </c>
      <c r="H403" s="15">
        <v>68850</v>
      </c>
      <c r="I403" s="15">
        <v>861252</v>
      </c>
      <c r="J403" s="15">
        <v>7.0000000000000007E-2</v>
      </c>
      <c r="K403" s="15">
        <v>206</v>
      </c>
      <c r="L403" s="15">
        <v>4.5999999999999996</v>
      </c>
      <c r="M403" s="15">
        <v>158</v>
      </c>
      <c r="N403" s="15">
        <v>0.97699999999999998</v>
      </c>
      <c r="O403" s="15">
        <v>7.9000000000000001E-2</v>
      </c>
      <c r="P403" s="15">
        <v>1599</v>
      </c>
      <c r="Q403" s="15">
        <v>32.9</v>
      </c>
      <c r="R403" s="15">
        <v>221.9</v>
      </c>
      <c r="S403" s="15">
        <v>1803</v>
      </c>
      <c r="T403" s="15">
        <v>24.9</v>
      </c>
      <c r="U403" s="15">
        <v>28.93</v>
      </c>
      <c r="V403" s="15">
        <v>0</v>
      </c>
      <c r="W403" s="27">
        <f>EV_Data[[#This Row],[ev_sales]]/EV_Data[[#This Row],[total_vehicle_sales]]</f>
        <v>7.2452661938666031E-4</v>
      </c>
      <c r="X403" s="27">
        <f>EV_Data[[#This Row],[petrol_car_sales]]/EV_Data[[#This Row],[total_vehicle_sales]]</f>
        <v>0.9193337141742487</v>
      </c>
      <c r="Y403" s="27">
        <f>EV_Data[[#This Row],[diesel_car_sales]]/EV_Data[[#This Row],[total_vehicle_sales]]</f>
        <v>7.994175920636469E-2</v>
      </c>
      <c r="Z403" s="27">
        <f>EV_Data[[#This Row],[petrol_car Market Share]]+EV_Data[[#This Row],[desil_car Market Share]]</f>
        <v>0.9992754733806134</v>
      </c>
      <c r="AB403" s="15"/>
    </row>
    <row r="404" spans="1:28">
      <c r="A404" s="15" t="s">
        <v>40</v>
      </c>
      <c r="B404" s="15" t="s">
        <v>37</v>
      </c>
      <c r="C404" s="15">
        <v>2016</v>
      </c>
      <c r="D404" s="15" t="s">
        <v>24</v>
      </c>
      <c r="E404" s="15" t="s">
        <v>25</v>
      </c>
      <c r="F404" s="15">
        <v>156</v>
      </c>
      <c r="G404" s="15">
        <v>334239</v>
      </c>
      <c r="H404" s="15">
        <v>222826</v>
      </c>
      <c r="I404" s="15">
        <v>557221</v>
      </c>
      <c r="J404" s="15">
        <v>0.03</v>
      </c>
      <c r="K404" s="15">
        <v>413</v>
      </c>
      <c r="L404" s="15">
        <v>6.5</v>
      </c>
      <c r="M404" s="15">
        <v>171</v>
      </c>
      <c r="N404" s="15">
        <v>1.0129999999999999</v>
      </c>
      <c r="O404" s="15">
        <v>0.08</v>
      </c>
      <c r="P404" s="15">
        <v>1738</v>
      </c>
      <c r="Q404" s="15">
        <v>33.299999999999997</v>
      </c>
      <c r="R404" s="15">
        <v>236.6</v>
      </c>
      <c r="S404" s="15">
        <v>1841</v>
      </c>
      <c r="T404" s="15">
        <v>27.3</v>
      </c>
      <c r="U404" s="15">
        <v>109.36</v>
      </c>
      <c r="V404" s="15">
        <v>0</v>
      </c>
      <c r="W404" s="27">
        <f>EV_Data[[#This Row],[ev_sales]]/EV_Data[[#This Row],[total_vehicle_sales]]</f>
        <v>2.7996073371247673E-4</v>
      </c>
      <c r="X404" s="27">
        <f>EV_Data[[#This Row],[petrol_car_sales]]/EV_Data[[#This Row],[total_vehicle_sales]]</f>
        <v>0.5998320235597725</v>
      </c>
      <c r="Y404" s="27">
        <f>EV_Data[[#This Row],[diesel_car_sales]]/EV_Data[[#This Row],[total_vehicle_sales]]</f>
        <v>0.399888015706515</v>
      </c>
      <c r="Z404" s="27">
        <f>EV_Data[[#This Row],[petrol_car Market Share]]+EV_Data[[#This Row],[desil_car Market Share]]</f>
        <v>0.9997200392662875</v>
      </c>
      <c r="AB404" s="15"/>
    </row>
    <row r="405" spans="1:28">
      <c r="A405" s="15" t="s">
        <v>40</v>
      </c>
      <c r="B405" s="15" t="s">
        <v>37</v>
      </c>
      <c r="C405" s="15">
        <v>2016</v>
      </c>
      <c r="D405" s="15" t="s">
        <v>26</v>
      </c>
      <c r="E405" s="15" t="s">
        <v>25</v>
      </c>
      <c r="F405" s="15">
        <v>1787</v>
      </c>
      <c r="G405" s="15">
        <v>1963639</v>
      </c>
      <c r="H405" s="15">
        <v>267769</v>
      </c>
      <c r="I405" s="15">
        <v>2233195</v>
      </c>
      <c r="J405" s="15">
        <v>0.08</v>
      </c>
      <c r="K405" s="15">
        <v>413</v>
      </c>
      <c r="L405" s="15">
        <v>6.5</v>
      </c>
      <c r="M405" s="15">
        <v>171</v>
      </c>
      <c r="N405" s="15">
        <v>1.0129999999999999</v>
      </c>
      <c r="O405" s="15">
        <v>0.08</v>
      </c>
      <c r="P405" s="15">
        <v>1738</v>
      </c>
      <c r="Q405" s="15">
        <v>33.299999999999997</v>
      </c>
      <c r="R405" s="15">
        <v>236.6</v>
      </c>
      <c r="S405" s="15">
        <v>1841</v>
      </c>
      <c r="T405" s="15">
        <v>27.3</v>
      </c>
      <c r="U405" s="15">
        <v>73.83</v>
      </c>
      <c r="V405" s="15">
        <v>0</v>
      </c>
      <c r="W405" s="27">
        <f>EV_Data[[#This Row],[ev_sales]]/EV_Data[[#This Row],[total_vehicle_sales]]</f>
        <v>8.0019881828501322E-4</v>
      </c>
      <c r="X405" s="27">
        <f>EV_Data[[#This Row],[petrol_car_sales]]/EV_Data[[#This Row],[total_vehicle_sales]]</f>
        <v>0.87929580712835198</v>
      </c>
      <c r="Y405" s="27">
        <f>EV_Data[[#This Row],[diesel_car_sales]]/EV_Data[[#This Row],[total_vehicle_sales]]</f>
        <v>0.11990399405336301</v>
      </c>
      <c r="Z405" s="27">
        <f>EV_Data[[#This Row],[petrol_car Market Share]]+EV_Data[[#This Row],[desil_car Market Share]]</f>
        <v>0.99919980118171503</v>
      </c>
      <c r="AB405" s="15"/>
    </row>
    <row r="406" spans="1:28">
      <c r="A406" s="15" t="s">
        <v>40</v>
      </c>
      <c r="B406" s="15" t="s">
        <v>37</v>
      </c>
      <c r="C406" s="15">
        <v>2016</v>
      </c>
      <c r="D406" s="15" t="s">
        <v>27</v>
      </c>
      <c r="E406" s="15" t="s">
        <v>25</v>
      </c>
      <c r="F406" s="15">
        <v>1094</v>
      </c>
      <c r="G406" s="15">
        <v>867004</v>
      </c>
      <c r="H406" s="15">
        <v>75392</v>
      </c>
      <c r="I406" s="15">
        <v>943490</v>
      </c>
      <c r="J406" s="15">
        <v>0.12</v>
      </c>
      <c r="K406" s="15">
        <v>413</v>
      </c>
      <c r="L406" s="15">
        <v>6.5</v>
      </c>
      <c r="M406" s="15">
        <v>171</v>
      </c>
      <c r="N406" s="15">
        <v>1.0129999999999999</v>
      </c>
      <c r="O406" s="15">
        <v>0.08</v>
      </c>
      <c r="P406" s="15">
        <v>1738</v>
      </c>
      <c r="Q406" s="15">
        <v>33.299999999999997</v>
      </c>
      <c r="R406" s="15">
        <v>236.6</v>
      </c>
      <c r="S406" s="15">
        <v>1841</v>
      </c>
      <c r="T406" s="15">
        <v>27.3</v>
      </c>
      <c r="U406" s="15">
        <v>75.319999999999993</v>
      </c>
      <c r="V406" s="15">
        <v>0</v>
      </c>
      <c r="W406" s="27">
        <f>EV_Data[[#This Row],[ev_sales]]/EV_Data[[#This Row],[total_vehicle_sales]]</f>
        <v>1.159524743240522E-3</v>
      </c>
      <c r="X406" s="27">
        <f>EV_Data[[#This Row],[petrol_car_sales]]/EV_Data[[#This Row],[total_vehicle_sales]]</f>
        <v>0.91893289806993184</v>
      </c>
      <c r="Y406" s="27">
        <f>EV_Data[[#This Row],[diesel_car_sales]]/EV_Data[[#This Row],[total_vehicle_sales]]</f>
        <v>7.990757718682763E-2</v>
      </c>
      <c r="Z406" s="27">
        <f>EV_Data[[#This Row],[petrol_car Market Share]]+EV_Data[[#This Row],[desil_car Market Share]]</f>
        <v>0.99884047525675945</v>
      </c>
      <c r="AB406" s="15"/>
    </row>
    <row r="407" spans="1:28">
      <c r="A407" s="15" t="s">
        <v>40</v>
      </c>
      <c r="B407" s="15" t="s">
        <v>37</v>
      </c>
      <c r="C407" s="15">
        <v>2017</v>
      </c>
      <c r="D407" s="15" t="s">
        <v>24</v>
      </c>
      <c r="E407" s="15" t="s">
        <v>25</v>
      </c>
      <c r="F407" s="15">
        <v>213</v>
      </c>
      <c r="G407" s="15">
        <v>365402</v>
      </c>
      <c r="H407" s="15">
        <v>243602</v>
      </c>
      <c r="I407" s="15">
        <v>609217</v>
      </c>
      <c r="J407" s="15">
        <v>0.03</v>
      </c>
      <c r="K407" s="15">
        <v>609</v>
      </c>
      <c r="L407" s="15">
        <v>8.8000000000000007</v>
      </c>
      <c r="M407" s="15">
        <v>200</v>
      </c>
      <c r="N407" s="15">
        <v>1.0269999999999999</v>
      </c>
      <c r="O407" s="15">
        <v>0.08</v>
      </c>
      <c r="P407" s="15">
        <v>1879</v>
      </c>
      <c r="Q407" s="15">
        <v>33.700000000000003</v>
      </c>
      <c r="R407" s="15">
        <v>247.3</v>
      </c>
      <c r="S407" s="15">
        <v>1885</v>
      </c>
      <c r="T407" s="15">
        <v>31.7</v>
      </c>
      <c r="U407" s="15">
        <v>36.54</v>
      </c>
      <c r="V407" s="15">
        <v>0</v>
      </c>
      <c r="W407" s="27">
        <f>EV_Data[[#This Row],[ev_sales]]/EV_Data[[#This Row],[total_vehicle_sales]]</f>
        <v>3.4962911409235135E-4</v>
      </c>
      <c r="X407" s="27">
        <f>EV_Data[[#This Row],[petrol_car_sales]]/EV_Data[[#This Row],[total_vehicle_sales]]</f>
        <v>0.5997895659510486</v>
      </c>
      <c r="Y407" s="27">
        <f>EV_Data[[#This Row],[diesel_car_sales]]/EV_Data[[#This Row],[total_vehicle_sales]]</f>
        <v>0.39986080493485898</v>
      </c>
      <c r="Z407" s="27">
        <f>EV_Data[[#This Row],[petrol_car Market Share]]+EV_Data[[#This Row],[desil_car Market Share]]</f>
        <v>0.99965037088590758</v>
      </c>
      <c r="AB407" s="15"/>
    </row>
    <row r="408" spans="1:28">
      <c r="A408" s="15" t="s">
        <v>40</v>
      </c>
      <c r="B408" s="15" t="s">
        <v>37</v>
      </c>
      <c r="C408" s="15">
        <v>2017</v>
      </c>
      <c r="D408" s="15" t="s">
        <v>26</v>
      </c>
      <c r="E408" s="15" t="s">
        <v>25</v>
      </c>
      <c r="F408" s="15">
        <v>2375</v>
      </c>
      <c r="G408" s="15">
        <v>2087996</v>
      </c>
      <c r="H408" s="15">
        <v>284727</v>
      </c>
      <c r="I408" s="15">
        <v>2375098</v>
      </c>
      <c r="J408" s="15">
        <v>0.1</v>
      </c>
      <c r="K408" s="15">
        <v>609</v>
      </c>
      <c r="L408" s="15">
        <v>8.8000000000000007</v>
      </c>
      <c r="M408" s="15">
        <v>200</v>
      </c>
      <c r="N408" s="15">
        <v>1.0269999999999999</v>
      </c>
      <c r="O408" s="15">
        <v>0.08</v>
      </c>
      <c r="P408" s="15">
        <v>1879</v>
      </c>
      <c r="Q408" s="15">
        <v>33.700000000000003</v>
      </c>
      <c r="R408" s="15">
        <v>247.3</v>
      </c>
      <c r="S408" s="15">
        <v>1885</v>
      </c>
      <c r="T408" s="15">
        <v>31.7</v>
      </c>
      <c r="U408" s="15">
        <v>32.9</v>
      </c>
      <c r="V408" s="15">
        <v>0</v>
      </c>
      <c r="W408" s="27">
        <f>EV_Data[[#This Row],[ev_sales]]/EV_Data[[#This Row],[total_vehicle_sales]]</f>
        <v>9.999587385446831E-4</v>
      </c>
      <c r="X408" s="27">
        <f>EV_Data[[#This Row],[petrol_car_sales]]/EV_Data[[#This Row],[total_vehicle_sales]]</f>
        <v>0.87911993526161869</v>
      </c>
      <c r="Y408" s="27">
        <f>EV_Data[[#This Row],[diesel_car_sales]]/EV_Data[[#This Row],[total_vehicle_sales]]</f>
        <v>0.11988010599983664</v>
      </c>
      <c r="Z408" s="27">
        <f>EV_Data[[#This Row],[petrol_car Market Share]]+EV_Data[[#This Row],[desil_car Market Share]]</f>
        <v>0.99900004126145536</v>
      </c>
      <c r="AB408" s="15"/>
    </row>
    <row r="409" spans="1:28">
      <c r="A409" s="15" t="s">
        <v>40</v>
      </c>
      <c r="B409" s="15" t="s">
        <v>37</v>
      </c>
      <c r="C409" s="15">
        <v>2017</v>
      </c>
      <c r="D409" s="15" t="s">
        <v>27</v>
      </c>
      <c r="E409" s="15" t="s">
        <v>25</v>
      </c>
      <c r="F409" s="15">
        <v>1459</v>
      </c>
      <c r="G409" s="15">
        <v>924394</v>
      </c>
      <c r="H409" s="15">
        <v>80382</v>
      </c>
      <c r="I409" s="15">
        <v>1006235</v>
      </c>
      <c r="J409" s="15">
        <v>0.14000000000000001</v>
      </c>
      <c r="K409" s="15">
        <v>609</v>
      </c>
      <c r="L409" s="15">
        <v>8.8000000000000007</v>
      </c>
      <c r="M409" s="15">
        <v>200</v>
      </c>
      <c r="N409" s="15">
        <v>1.0269999999999999</v>
      </c>
      <c r="O409" s="15">
        <v>0.08</v>
      </c>
      <c r="P409" s="15">
        <v>1879</v>
      </c>
      <c r="Q409" s="15">
        <v>33.700000000000003</v>
      </c>
      <c r="R409" s="15">
        <v>247.3</v>
      </c>
      <c r="S409" s="15">
        <v>1885</v>
      </c>
      <c r="T409" s="15">
        <v>31.7</v>
      </c>
      <c r="U409" s="15">
        <v>33.36</v>
      </c>
      <c r="V409" s="15">
        <v>0</v>
      </c>
      <c r="W409" s="27">
        <f>EV_Data[[#This Row],[ev_sales]]/EV_Data[[#This Row],[total_vehicle_sales]]</f>
        <v>1.4499595025019006E-3</v>
      </c>
      <c r="X409" s="27">
        <f>EV_Data[[#This Row],[petrol_car_sales]]/EV_Data[[#This Row],[total_vehicle_sales]]</f>
        <v>0.91866611676198895</v>
      </c>
      <c r="Y409" s="27">
        <f>EV_Data[[#This Row],[diesel_car_sales]]/EV_Data[[#This Row],[total_vehicle_sales]]</f>
        <v>7.9883923735509108E-2</v>
      </c>
      <c r="Z409" s="27">
        <f>EV_Data[[#This Row],[petrol_car Market Share]]+EV_Data[[#This Row],[desil_car Market Share]]</f>
        <v>0.99855004049749807</v>
      </c>
      <c r="AB409" s="15"/>
    </row>
    <row r="410" spans="1:28">
      <c r="A410" s="15" t="s">
        <v>40</v>
      </c>
      <c r="B410" s="15" t="s">
        <v>37</v>
      </c>
      <c r="C410" s="15">
        <v>2018</v>
      </c>
      <c r="D410" s="15" t="s">
        <v>24</v>
      </c>
      <c r="E410" s="15" t="s">
        <v>25</v>
      </c>
      <c r="F410" s="15">
        <v>242</v>
      </c>
      <c r="G410" s="15">
        <v>345233</v>
      </c>
      <c r="H410" s="15">
        <v>230155</v>
      </c>
      <c r="I410" s="15">
        <v>575630</v>
      </c>
      <c r="J410" s="15">
        <v>0.04</v>
      </c>
      <c r="K410" s="15">
        <v>821</v>
      </c>
      <c r="L410" s="15">
        <v>10.199999999999999</v>
      </c>
      <c r="M410" s="15">
        <v>247</v>
      </c>
      <c r="N410" s="15">
        <v>1.0629999999999999</v>
      </c>
      <c r="O410" s="15">
        <v>0.08</v>
      </c>
      <c r="P410" s="15">
        <v>2026</v>
      </c>
      <c r="Q410" s="15">
        <v>34.1</v>
      </c>
      <c r="R410" s="15">
        <v>259.2</v>
      </c>
      <c r="S410" s="15">
        <v>1964</v>
      </c>
      <c r="T410" s="15">
        <v>32</v>
      </c>
      <c r="U410" s="15">
        <v>13.62</v>
      </c>
      <c r="V410" s="15">
        <v>0</v>
      </c>
      <c r="W410" s="27">
        <f>EV_Data[[#This Row],[ev_sales]]/EV_Data[[#This Row],[total_vehicle_sales]]</f>
        <v>4.2040894324479265E-4</v>
      </c>
      <c r="X410" s="27">
        <f>EV_Data[[#This Row],[petrol_car_sales]]/EV_Data[[#This Row],[total_vehicle_sales]]</f>
        <v>0.59974810207946072</v>
      </c>
      <c r="Y410" s="27">
        <f>EV_Data[[#This Row],[diesel_car_sales]]/EV_Data[[#This Row],[total_vehicle_sales]]</f>
        <v>0.39983148897729442</v>
      </c>
      <c r="Z410" s="27">
        <f>EV_Data[[#This Row],[petrol_car Market Share]]+EV_Data[[#This Row],[desil_car Market Share]]</f>
        <v>0.99957959105675509</v>
      </c>
      <c r="AB410" s="15"/>
    </row>
    <row r="411" spans="1:28">
      <c r="A411" s="15" t="s">
        <v>40</v>
      </c>
      <c r="B411" s="15" t="s">
        <v>37</v>
      </c>
      <c r="C411" s="15">
        <v>2018</v>
      </c>
      <c r="D411" s="15" t="s">
        <v>26</v>
      </c>
      <c r="E411" s="15" t="s">
        <v>25</v>
      </c>
      <c r="F411" s="15">
        <v>2747</v>
      </c>
      <c r="G411" s="15">
        <v>2011743</v>
      </c>
      <c r="H411" s="15">
        <v>274329</v>
      </c>
      <c r="I411" s="15">
        <v>2288819</v>
      </c>
      <c r="J411" s="15">
        <v>0.12</v>
      </c>
      <c r="K411" s="15">
        <v>821</v>
      </c>
      <c r="L411" s="15">
        <v>10.199999999999999</v>
      </c>
      <c r="M411" s="15">
        <v>247</v>
      </c>
      <c r="N411" s="15">
        <v>1.0629999999999999</v>
      </c>
      <c r="O411" s="15">
        <v>0.08</v>
      </c>
      <c r="P411" s="15">
        <v>2026</v>
      </c>
      <c r="Q411" s="15">
        <v>34.1</v>
      </c>
      <c r="R411" s="15">
        <v>259.2</v>
      </c>
      <c r="S411" s="15">
        <v>1964</v>
      </c>
      <c r="T411" s="15">
        <v>32</v>
      </c>
      <c r="U411" s="15">
        <v>15.66</v>
      </c>
      <c r="V411" s="15">
        <v>0</v>
      </c>
      <c r="W411" s="27">
        <f>EV_Data[[#This Row],[ev_sales]]/EV_Data[[#This Row],[total_vehicle_sales]]</f>
        <v>1.2001822774103151E-3</v>
      </c>
      <c r="X411" s="27">
        <f>EV_Data[[#This Row],[petrol_car_sales]]/EV_Data[[#This Row],[total_vehicle_sales]]</f>
        <v>0.87894368230952291</v>
      </c>
      <c r="Y411" s="27">
        <f>EV_Data[[#This Row],[diesel_car_sales]]/EV_Data[[#This Row],[total_vehicle_sales]]</f>
        <v>0.11985613541306674</v>
      </c>
      <c r="Z411" s="27">
        <f>EV_Data[[#This Row],[petrol_car Market Share]]+EV_Data[[#This Row],[desil_car Market Share]]</f>
        <v>0.99879981772258963</v>
      </c>
      <c r="AB411" s="15"/>
    </row>
    <row r="412" spans="1:28">
      <c r="A412" s="15" t="s">
        <v>40</v>
      </c>
      <c r="B412" s="15" t="s">
        <v>37</v>
      </c>
      <c r="C412" s="15">
        <v>2018</v>
      </c>
      <c r="D412" s="15" t="s">
        <v>27</v>
      </c>
      <c r="E412" s="15" t="s">
        <v>25</v>
      </c>
      <c r="F412" s="15">
        <v>1682</v>
      </c>
      <c r="G412" s="15">
        <v>887985</v>
      </c>
      <c r="H412" s="15">
        <v>77216</v>
      </c>
      <c r="I412" s="15">
        <v>966883</v>
      </c>
      <c r="J412" s="15">
        <v>0.17</v>
      </c>
      <c r="K412" s="15">
        <v>821</v>
      </c>
      <c r="L412" s="15">
        <v>10.199999999999999</v>
      </c>
      <c r="M412" s="15">
        <v>247</v>
      </c>
      <c r="N412" s="15">
        <v>1.0629999999999999</v>
      </c>
      <c r="O412" s="15">
        <v>0.08</v>
      </c>
      <c r="P412" s="15">
        <v>2026</v>
      </c>
      <c r="Q412" s="15">
        <v>34.1</v>
      </c>
      <c r="R412" s="15">
        <v>259.2</v>
      </c>
      <c r="S412" s="15">
        <v>1964</v>
      </c>
      <c r="T412" s="15">
        <v>32</v>
      </c>
      <c r="U412" s="15">
        <v>15.28</v>
      </c>
      <c r="V412" s="15">
        <v>0</v>
      </c>
      <c r="W412" s="27">
        <f>EV_Data[[#This Row],[ev_sales]]/EV_Data[[#This Row],[total_vehicle_sales]]</f>
        <v>1.7396106871255363E-3</v>
      </c>
      <c r="X412" s="27">
        <f>EV_Data[[#This Row],[petrol_car_sales]]/EV_Data[[#This Row],[total_vehicle_sales]]</f>
        <v>0.91839964090794857</v>
      </c>
      <c r="Y412" s="27">
        <f>EV_Data[[#This Row],[diesel_car_sales]]/EV_Data[[#This Row],[total_vehicle_sales]]</f>
        <v>7.9860748404925935E-2</v>
      </c>
      <c r="Z412" s="27">
        <f>EV_Data[[#This Row],[petrol_car Market Share]]+EV_Data[[#This Row],[desil_car Market Share]]</f>
        <v>0.99826038931287453</v>
      </c>
      <c r="AB412" s="15"/>
    </row>
    <row r="413" spans="1:28">
      <c r="A413" s="15" t="s">
        <v>40</v>
      </c>
      <c r="B413" s="15" t="s">
        <v>37</v>
      </c>
      <c r="C413" s="15">
        <v>2019</v>
      </c>
      <c r="D413" s="15" t="s">
        <v>24</v>
      </c>
      <c r="E413" s="15" t="s">
        <v>25</v>
      </c>
      <c r="F413" s="15">
        <v>322</v>
      </c>
      <c r="G413" s="15">
        <v>345277</v>
      </c>
      <c r="H413" s="15">
        <v>230184</v>
      </c>
      <c r="I413" s="15">
        <v>575783</v>
      </c>
      <c r="J413" s="15">
        <v>0.06</v>
      </c>
      <c r="K413" s="15">
        <v>1426</v>
      </c>
      <c r="L413" s="15">
        <v>13.1</v>
      </c>
      <c r="M413" s="15">
        <v>272</v>
      </c>
      <c r="N413" s="15">
        <v>1.087</v>
      </c>
      <c r="O413" s="15">
        <v>0.08</v>
      </c>
      <c r="P413" s="15">
        <v>2090</v>
      </c>
      <c r="Q413" s="15">
        <v>34.4</v>
      </c>
      <c r="R413" s="15">
        <v>250.1</v>
      </c>
      <c r="S413" s="15">
        <v>2001</v>
      </c>
      <c r="T413" s="15">
        <v>37.299999999999997</v>
      </c>
      <c r="U413" s="15">
        <v>33.06</v>
      </c>
      <c r="V413" s="15">
        <v>0</v>
      </c>
      <c r="W413" s="27">
        <f>EV_Data[[#This Row],[ev_sales]]/EV_Data[[#This Row],[total_vehicle_sales]]</f>
        <v>5.5923846310155037E-4</v>
      </c>
      <c r="X413" s="27">
        <f>EV_Data[[#This Row],[petrol_car_sales]]/EV_Data[[#This Row],[total_vehicle_sales]]</f>
        <v>0.59966515162830436</v>
      </c>
      <c r="Y413" s="27">
        <f>EV_Data[[#This Row],[diesel_car_sales]]/EV_Data[[#This Row],[total_vehicle_sales]]</f>
        <v>0.39977560990859401</v>
      </c>
      <c r="Z413" s="27">
        <f>EV_Data[[#This Row],[petrol_car Market Share]]+EV_Data[[#This Row],[desil_car Market Share]]</f>
        <v>0.99944076153689831</v>
      </c>
      <c r="AB413" s="15"/>
    </row>
    <row r="414" spans="1:28">
      <c r="A414" s="15" t="s">
        <v>40</v>
      </c>
      <c r="B414" s="15" t="s">
        <v>37</v>
      </c>
      <c r="C414" s="15">
        <v>2019</v>
      </c>
      <c r="D414" s="15" t="s">
        <v>26</v>
      </c>
      <c r="E414" s="15" t="s">
        <v>25</v>
      </c>
      <c r="F414" s="15">
        <v>3668</v>
      </c>
      <c r="G414" s="15">
        <v>2014429</v>
      </c>
      <c r="H414" s="15">
        <v>274695</v>
      </c>
      <c r="I414" s="15">
        <v>2292792</v>
      </c>
      <c r="J414" s="15">
        <v>0.16</v>
      </c>
      <c r="K414" s="15">
        <v>1426</v>
      </c>
      <c r="L414" s="15">
        <v>13.1</v>
      </c>
      <c r="M414" s="15">
        <v>272</v>
      </c>
      <c r="N414" s="15">
        <v>1.087</v>
      </c>
      <c r="O414" s="15">
        <v>0.08</v>
      </c>
      <c r="P414" s="15">
        <v>2090</v>
      </c>
      <c r="Q414" s="15">
        <v>34.4</v>
      </c>
      <c r="R414" s="15">
        <v>250.1</v>
      </c>
      <c r="S414" s="15">
        <v>2001</v>
      </c>
      <c r="T414" s="15">
        <v>37.299999999999997</v>
      </c>
      <c r="U414" s="15">
        <v>33.53</v>
      </c>
      <c r="V414" s="15">
        <v>0</v>
      </c>
      <c r="W414" s="27">
        <f>EV_Data[[#This Row],[ev_sales]]/EV_Data[[#This Row],[total_vehicle_sales]]</f>
        <v>1.599796230970799E-3</v>
      </c>
      <c r="X414" s="27">
        <f>EV_Data[[#This Row],[petrol_car_sales]]/EV_Data[[#This Row],[total_vehicle_sales]]</f>
        <v>0.87859212697881006</v>
      </c>
      <c r="Y414" s="27">
        <f>EV_Data[[#This Row],[diesel_car_sales]]/EV_Data[[#This Row],[total_vehicle_sales]]</f>
        <v>0.11980807679021908</v>
      </c>
      <c r="Z414" s="27">
        <f>EV_Data[[#This Row],[petrol_car Market Share]]+EV_Data[[#This Row],[desil_car Market Share]]</f>
        <v>0.99840020376902916</v>
      </c>
      <c r="AB414" s="15"/>
    </row>
    <row r="415" spans="1:28">
      <c r="A415" s="15" t="s">
        <v>40</v>
      </c>
      <c r="B415" s="15" t="s">
        <v>37</v>
      </c>
      <c r="C415" s="15">
        <v>2019</v>
      </c>
      <c r="D415" s="15" t="s">
        <v>27</v>
      </c>
      <c r="E415" s="15" t="s">
        <v>25</v>
      </c>
      <c r="F415" s="15">
        <v>2232</v>
      </c>
      <c r="G415" s="15">
        <v>882956</v>
      </c>
      <c r="H415" s="15">
        <v>76779</v>
      </c>
      <c r="I415" s="15">
        <v>961967</v>
      </c>
      <c r="J415" s="15">
        <v>0.23</v>
      </c>
      <c r="K415" s="15">
        <v>1426</v>
      </c>
      <c r="L415" s="15">
        <v>13.1</v>
      </c>
      <c r="M415" s="15">
        <v>272</v>
      </c>
      <c r="N415" s="15">
        <v>1.087</v>
      </c>
      <c r="O415" s="15">
        <v>0.08</v>
      </c>
      <c r="P415" s="15">
        <v>2090</v>
      </c>
      <c r="Q415" s="15">
        <v>34.4</v>
      </c>
      <c r="R415" s="15">
        <v>250.1</v>
      </c>
      <c r="S415" s="15">
        <v>2001</v>
      </c>
      <c r="T415" s="15">
        <v>37.299999999999997</v>
      </c>
      <c r="U415" s="15">
        <v>32.700000000000003</v>
      </c>
      <c r="V415" s="15">
        <v>0</v>
      </c>
      <c r="W415" s="27">
        <f>EV_Data[[#This Row],[ev_sales]]/EV_Data[[#This Row],[total_vehicle_sales]]</f>
        <v>2.3202459128015824E-3</v>
      </c>
      <c r="X415" s="27">
        <f>EV_Data[[#This Row],[petrol_car_sales]]/EV_Data[[#This Row],[total_vehicle_sales]]</f>
        <v>0.91786516585288269</v>
      </c>
      <c r="Y415" s="27">
        <f>EV_Data[[#This Row],[diesel_car_sales]]/EV_Data[[#This Row],[total_vehicle_sales]]</f>
        <v>7.9814588234315725E-2</v>
      </c>
      <c r="Z415" s="27">
        <f>EV_Data[[#This Row],[petrol_car Market Share]]+EV_Data[[#This Row],[desil_car Market Share]]</f>
        <v>0.99767975408719844</v>
      </c>
      <c r="AB415" s="15"/>
    </row>
    <row r="416" spans="1:28">
      <c r="A416" s="15" t="s">
        <v>40</v>
      </c>
      <c r="B416" s="15" t="s">
        <v>37</v>
      </c>
      <c r="C416" s="15">
        <v>2020</v>
      </c>
      <c r="D416" s="15" t="s">
        <v>24</v>
      </c>
      <c r="E416" s="15" t="s">
        <v>25</v>
      </c>
      <c r="F416" s="15">
        <v>250</v>
      </c>
      <c r="G416" s="15">
        <v>267685</v>
      </c>
      <c r="H416" s="15">
        <v>178457</v>
      </c>
      <c r="I416" s="15">
        <v>446392</v>
      </c>
      <c r="J416" s="15">
        <v>0.06</v>
      </c>
      <c r="K416" s="15">
        <v>1987</v>
      </c>
      <c r="L416" s="15">
        <v>14.4</v>
      </c>
      <c r="M416" s="15">
        <v>320</v>
      </c>
      <c r="N416" s="15">
        <v>1.1299999999999999</v>
      </c>
      <c r="O416" s="15">
        <v>8.1000000000000003E-2</v>
      </c>
      <c r="P416" s="15">
        <v>2215</v>
      </c>
      <c r="Q416" s="15">
        <v>34.9</v>
      </c>
      <c r="R416" s="15">
        <v>250.7</v>
      </c>
      <c r="S416" s="15">
        <v>2139</v>
      </c>
      <c r="T416" s="15">
        <v>40.9</v>
      </c>
      <c r="U416" s="15">
        <v>-22.36</v>
      </c>
      <c r="V416" s="15">
        <v>0</v>
      </c>
      <c r="W416" s="27">
        <f>EV_Data[[#This Row],[ev_sales]]/EV_Data[[#This Row],[total_vehicle_sales]]</f>
        <v>5.6004587895840422E-4</v>
      </c>
      <c r="X416" s="27">
        <f>EV_Data[[#This Row],[petrol_car_sales]]/EV_Data[[#This Row],[total_vehicle_sales]]</f>
        <v>0.59966352443592175</v>
      </c>
      <c r="Y416" s="27">
        <f>EV_Data[[#This Row],[diesel_car_sales]]/EV_Data[[#This Row],[total_vehicle_sales]]</f>
        <v>0.39977642968511978</v>
      </c>
      <c r="Z416" s="27">
        <f>EV_Data[[#This Row],[petrol_car Market Share]]+EV_Data[[#This Row],[desil_car Market Share]]</f>
        <v>0.99943995412104147</v>
      </c>
      <c r="AB416" s="15"/>
    </row>
    <row r="417" spans="1:28">
      <c r="A417" s="15" t="s">
        <v>40</v>
      </c>
      <c r="B417" s="15" t="s">
        <v>37</v>
      </c>
      <c r="C417" s="15">
        <v>2020</v>
      </c>
      <c r="D417" s="15" t="s">
        <v>26</v>
      </c>
      <c r="E417" s="15" t="s">
        <v>25</v>
      </c>
      <c r="F417" s="15">
        <v>2876</v>
      </c>
      <c r="G417" s="15">
        <v>1579281</v>
      </c>
      <c r="H417" s="15">
        <v>215357</v>
      </c>
      <c r="I417" s="15">
        <v>1797514</v>
      </c>
      <c r="J417" s="15">
        <v>0.16</v>
      </c>
      <c r="K417" s="15">
        <v>1987</v>
      </c>
      <c r="L417" s="15">
        <v>14.4</v>
      </c>
      <c r="M417" s="15">
        <v>320</v>
      </c>
      <c r="N417" s="15">
        <v>1.1299999999999999</v>
      </c>
      <c r="O417" s="15">
        <v>8.1000000000000003E-2</v>
      </c>
      <c r="P417" s="15">
        <v>2215</v>
      </c>
      <c r="Q417" s="15">
        <v>34.9</v>
      </c>
      <c r="R417" s="15">
        <v>250.7</v>
      </c>
      <c r="S417" s="15">
        <v>2139</v>
      </c>
      <c r="T417" s="15">
        <v>40.9</v>
      </c>
      <c r="U417" s="15">
        <v>-21.59</v>
      </c>
      <c r="V417" s="15">
        <v>0</v>
      </c>
      <c r="W417" s="27">
        <f>EV_Data[[#This Row],[ev_sales]]/EV_Data[[#This Row],[total_vehicle_sales]]</f>
        <v>1.5999875383446249E-3</v>
      </c>
      <c r="X417" s="27">
        <f>EV_Data[[#This Row],[petrol_car_sales]]/EV_Data[[#This Row],[total_vehicle_sales]]</f>
        <v>0.87859176618374046</v>
      </c>
      <c r="Y417" s="27">
        <f>EV_Data[[#This Row],[diesel_car_sales]]/EV_Data[[#This Row],[total_vehicle_sales]]</f>
        <v>0.11980824627791495</v>
      </c>
      <c r="Z417" s="27">
        <f>EV_Data[[#This Row],[petrol_car Market Share]]+EV_Data[[#This Row],[desil_car Market Share]]</f>
        <v>0.99840001246165544</v>
      </c>
      <c r="AB417" s="15"/>
    </row>
    <row r="418" spans="1:28">
      <c r="A418" s="15" t="s">
        <v>40</v>
      </c>
      <c r="B418" s="15" t="s">
        <v>37</v>
      </c>
      <c r="C418" s="15">
        <v>2020</v>
      </c>
      <c r="D418" s="15" t="s">
        <v>27</v>
      </c>
      <c r="E418" s="15" t="s">
        <v>25</v>
      </c>
      <c r="F418" s="15">
        <v>1739</v>
      </c>
      <c r="G418" s="15">
        <v>688019</v>
      </c>
      <c r="H418" s="15">
        <v>59828</v>
      </c>
      <c r="I418" s="15">
        <v>749586</v>
      </c>
      <c r="J418" s="15">
        <v>0.23</v>
      </c>
      <c r="K418" s="15">
        <v>1987</v>
      </c>
      <c r="L418" s="15">
        <v>14.4</v>
      </c>
      <c r="M418" s="15">
        <v>320</v>
      </c>
      <c r="N418" s="15">
        <v>1.1299999999999999</v>
      </c>
      <c r="O418" s="15">
        <v>8.1000000000000003E-2</v>
      </c>
      <c r="P418" s="15">
        <v>2215</v>
      </c>
      <c r="Q418" s="15">
        <v>34.9</v>
      </c>
      <c r="R418" s="15">
        <v>250.7</v>
      </c>
      <c r="S418" s="15">
        <v>2139</v>
      </c>
      <c r="T418" s="15">
        <v>40.9</v>
      </c>
      <c r="U418" s="15">
        <v>-22.09</v>
      </c>
      <c r="V418" s="15">
        <v>0</v>
      </c>
      <c r="W418" s="27">
        <f>EV_Data[[#This Row],[ev_sales]]/EV_Data[[#This Row],[total_vehicle_sales]]</f>
        <v>2.3199472775638818E-3</v>
      </c>
      <c r="X418" s="27">
        <f>EV_Data[[#This Row],[petrol_car_sales]]/EV_Data[[#This Row],[total_vehicle_sales]]</f>
        <v>0.91786532832790368</v>
      </c>
      <c r="Y418" s="27">
        <f>EV_Data[[#This Row],[diesel_car_sales]]/EV_Data[[#This Row],[total_vehicle_sales]]</f>
        <v>7.9814724394532452E-2</v>
      </c>
      <c r="Z418" s="27">
        <f>EV_Data[[#This Row],[petrol_car Market Share]]+EV_Data[[#This Row],[desil_car Market Share]]</f>
        <v>0.99768005272243609</v>
      </c>
      <c r="AB418" s="15"/>
    </row>
    <row r="419" spans="1:28">
      <c r="A419" s="15" t="s">
        <v>40</v>
      </c>
      <c r="B419" s="15" t="s">
        <v>37</v>
      </c>
      <c r="C419" s="15">
        <v>2021</v>
      </c>
      <c r="D419" s="15" t="s">
        <v>24</v>
      </c>
      <c r="E419" s="15" t="s">
        <v>25</v>
      </c>
      <c r="F419" s="15">
        <v>763</v>
      </c>
      <c r="G419" s="15">
        <v>334820</v>
      </c>
      <c r="H419" s="15">
        <v>223214</v>
      </c>
      <c r="I419" s="15">
        <v>558797</v>
      </c>
      <c r="J419" s="15">
        <v>0.14000000000000001</v>
      </c>
      <c r="K419" s="15">
        <v>2820</v>
      </c>
      <c r="L419" s="15">
        <v>17.100000000000001</v>
      </c>
      <c r="M419" s="15">
        <v>339</v>
      </c>
      <c r="N419" s="15">
        <v>1.1930000000000001</v>
      </c>
      <c r="O419" s="15">
        <v>8.1000000000000003E-2</v>
      </c>
      <c r="P419" s="15">
        <v>2292</v>
      </c>
      <c r="Q419" s="15">
        <v>35.200000000000003</v>
      </c>
      <c r="R419" s="15">
        <v>253.2</v>
      </c>
      <c r="S419" s="15">
        <v>2376</v>
      </c>
      <c r="T419" s="15">
        <v>43.2</v>
      </c>
      <c r="U419" s="15">
        <v>205.2</v>
      </c>
      <c r="V419" s="15">
        <v>0</v>
      </c>
      <c r="W419" s="27">
        <f>EV_Data[[#This Row],[ev_sales]]/EV_Data[[#This Row],[total_vehicle_sales]]</f>
        <v>1.3654332431992297E-3</v>
      </c>
      <c r="X419" s="27">
        <f>EV_Data[[#This Row],[petrol_car_sales]]/EV_Data[[#This Row],[total_vehicle_sales]]</f>
        <v>0.599180024230624</v>
      </c>
      <c r="Y419" s="27">
        <f>EV_Data[[#This Row],[diesel_car_sales]]/EV_Data[[#This Row],[total_vehicle_sales]]</f>
        <v>0.39945454252617679</v>
      </c>
      <c r="Z419" s="27">
        <f>EV_Data[[#This Row],[petrol_car Market Share]]+EV_Data[[#This Row],[desil_car Market Share]]</f>
        <v>0.99863456675680085</v>
      </c>
      <c r="AB419" s="15"/>
    </row>
    <row r="420" spans="1:28">
      <c r="A420" s="15" t="s">
        <v>40</v>
      </c>
      <c r="B420" s="15" t="s">
        <v>37</v>
      </c>
      <c r="C420" s="15">
        <v>2021</v>
      </c>
      <c r="D420" s="15" t="s">
        <v>26</v>
      </c>
      <c r="E420" s="15" t="s">
        <v>25</v>
      </c>
      <c r="F420" s="15">
        <v>8716</v>
      </c>
      <c r="G420" s="15">
        <v>1959067</v>
      </c>
      <c r="H420" s="15">
        <v>267145</v>
      </c>
      <c r="I420" s="15">
        <v>2234928</v>
      </c>
      <c r="J420" s="15">
        <v>0.39</v>
      </c>
      <c r="K420" s="15">
        <v>2820</v>
      </c>
      <c r="L420" s="15">
        <v>17.100000000000001</v>
      </c>
      <c r="M420" s="15">
        <v>339</v>
      </c>
      <c r="N420" s="15">
        <v>1.1930000000000001</v>
      </c>
      <c r="O420" s="15">
        <v>8.1000000000000003E-2</v>
      </c>
      <c r="P420" s="15">
        <v>2292</v>
      </c>
      <c r="Q420" s="15">
        <v>35.200000000000003</v>
      </c>
      <c r="R420" s="15">
        <v>253.2</v>
      </c>
      <c r="S420" s="15">
        <v>2376</v>
      </c>
      <c r="T420" s="15">
        <v>43.2</v>
      </c>
      <c r="U420" s="15">
        <v>203.06</v>
      </c>
      <c r="V420" s="15">
        <v>0</v>
      </c>
      <c r="W420" s="27">
        <f>EV_Data[[#This Row],[ev_sales]]/EV_Data[[#This Row],[total_vehicle_sales]]</f>
        <v>3.8999019207777612E-3</v>
      </c>
      <c r="X420" s="27">
        <f>EV_Data[[#This Row],[petrol_car_sales]]/EV_Data[[#This Row],[total_vehicle_sales]]</f>
        <v>0.87656828318406677</v>
      </c>
      <c r="Y420" s="27">
        <f>EV_Data[[#This Row],[diesel_car_sales]]/EV_Data[[#This Row],[total_vehicle_sales]]</f>
        <v>0.11953181489515546</v>
      </c>
      <c r="Z420" s="27">
        <f>EV_Data[[#This Row],[petrol_car Market Share]]+EV_Data[[#This Row],[desil_car Market Share]]</f>
        <v>0.99610009807922228</v>
      </c>
      <c r="AB420" s="15"/>
    </row>
    <row r="421" spans="1:28">
      <c r="A421" s="15" t="s">
        <v>40</v>
      </c>
      <c r="B421" s="15" t="s">
        <v>37</v>
      </c>
      <c r="C421" s="15">
        <v>2021</v>
      </c>
      <c r="D421" s="15" t="s">
        <v>27</v>
      </c>
      <c r="E421" s="15" t="s">
        <v>25</v>
      </c>
      <c r="F421" s="15">
        <v>5310</v>
      </c>
      <c r="G421" s="15">
        <v>858953</v>
      </c>
      <c r="H421" s="15">
        <v>74692</v>
      </c>
      <c r="I421" s="15">
        <v>938955</v>
      </c>
      <c r="J421" s="15">
        <v>0.56999999999999995</v>
      </c>
      <c r="K421" s="15">
        <v>2820</v>
      </c>
      <c r="L421" s="15">
        <v>17.100000000000001</v>
      </c>
      <c r="M421" s="15">
        <v>339</v>
      </c>
      <c r="N421" s="15">
        <v>1.1930000000000001</v>
      </c>
      <c r="O421" s="15">
        <v>8.1000000000000003E-2</v>
      </c>
      <c r="P421" s="15">
        <v>2292</v>
      </c>
      <c r="Q421" s="15">
        <v>35.200000000000003</v>
      </c>
      <c r="R421" s="15">
        <v>253.2</v>
      </c>
      <c r="S421" s="15">
        <v>2376</v>
      </c>
      <c r="T421" s="15">
        <v>43.2</v>
      </c>
      <c r="U421" s="15">
        <v>205.35</v>
      </c>
      <c r="V421" s="15">
        <v>0</v>
      </c>
      <c r="W421" s="27">
        <f>EV_Data[[#This Row],[ev_sales]]/EV_Data[[#This Row],[total_vehicle_sales]]</f>
        <v>5.6552230937584871E-3</v>
      </c>
      <c r="X421" s="27">
        <f>EV_Data[[#This Row],[petrol_car_sales]]/EV_Data[[#This Row],[total_vehicle_sales]]</f>
        <v>0.91479676874823612</v>
      </c>
      <c r="Y421" s="27">
        <f>EV_Data[[#This Row],[diesel_car_sales]]/EV_Data[[#This Row],[total_vehicle_sales]]</f>
        <v>7.9548008158005445E-2</v>
      </c>
      <c r="Z421" s="27">
        <f>EV_Data[[#This Row],[petrol_car Market Share]]+EV_Data[[#This Row],[desil_car Market Share]]</f>
        <v>0.99434477690624157</v>
      </c>
      <c r="AB421" s="15"/>
    </row>
    <row r="422" spans="1:28">
      <c r="A422" s="15" t="s">
        <v>40</v>
      </c>
      <c r="B422" s="15" t="s">
        <v>37</v>
      </c>
      <c r="C422" s="15">
        <v>2022</v>
      </c>
      <c r="D422" s="15" t="s">
        <v>24</v>
      </c>
      <c r="E422" s="15" t="s">
        <v>25</v>
      </c>
      <c r="F422" s="15">
        <v>2539</v>
      </c>
      <c r="G422" s="15">
        <v>429503</v>
      </c>
      <c r="H422" s="15">
        <v>286335</v>
      </c>
      <c r="I422" s="15">
        <v>718377</v>
      </c>
      <c r="J422" s="15">
        <v>0.35</v>
      </c>
      <c r="K422" s="15">
        <v>6618</v>
      </c>
      <c r="L422" s="15">
        <v>20.100000000000001</v>
      </c>
      <c r="M422" s="15">
        <v>362</v>
      </c>
      <c r="N422" s="15">
        <v>1.2270000000000001</v>
      </c>
      <c r="O422" s="15">
        <v>8.5000000000000006E-2</v>
      </c>
      <c r="P422" s="15">
        <v>2394</v>
      </c>
      <c r="Q422" s="15">
        <v>35.6</v>
      </c>
      <c r="R422" s="15">
        <v>272.7</v>
      </c>
      <c r="S422" s="15">
        <v>2486</v>
      </c>
      <c r="T422" s="15">
        <v>47.4</v>
      </c>
      <c r="U422" s="15">
        <v>232.77</v>
      </c>
      <c r="V422" s="15">
        <v>0</v>
      </c>
      <c r="W422" s="27">
        <f>EV_Data[[#This Row],[ev_sales]]/EV_Data[[#This Row],[total_vehicle_sales]]</f>
        <v>3.5343559161832854E-3</v>
      </c>
      <c r="X422" s="27">
        <f>EV_Data[[#This Row],[petrol_car_sales]]/EV_Data[[#This Row],[total_vehicle_sales]]</f>
        <v>0.59787966485563981</v>
      </c>
      <c r="Y422" s="27">
        <f>EV_Data[[#This Row],[diesel_car_sales]]/EV_Data[[#This Row],[total_vehicle_sales]]</f>
        <v>0.39858597922817685</v>
      </c>
      <c r="Z422" s="27">
        <f>EV_Data[[#This Row],[petrol_car Market Share]]+EV_Data[[#This Row],[desil_car Market Share]]</f>
        <v>0.99646564408381666</v>
      </c>
      <c r="AB422" s="15"/>
    </row>
    <row r="423" spans="1:28">
      <c r="A423" s="15" t="s">
        <v>40</v>
      </c>
      <c r="B423" s="15" t="s">
        <v>37</v>
      </c>
      <c r="C423" s="15">
        <v>2022</v>
      </c>
      <c r="D423" s="15" t="s">
        <v>26</v>
      </c>
      <c r="E423" s="15" t="s">
        <v>25</v>
      </c>
      <c r="F423" s="15">
        <v>29722</v>
      </c>
      <c r="G423" s="15">
        <v>2563455</v>
      </c>
      <c r="H423" s="15">
        <v>349562</v>
      </c>
      <c r="I423" s="15">
        <v>2942739</v>
      </c>
      <c r="J423" s="15">
        <v>1.01</v>
      </c>
      <c r="K423" s="15">
        <v>6618</v>
      </c>
      <c r="L423" s="15">
        <v>20.100000000000001</v>
      </c>
      <c r="M423" s="15">
        <v>362</v>
      </c>
      <c r="N423" s="15">
        <v>1.2270000000000001</v>
      </c>
      <c r="O423" s="15">
        <v>8.5000000000000006E-2</v>
      </c>
      <c r="P423" s="15">
        <v>2394</v>
      </c>
      <c r="Q423" s="15">
        <v>35.6</v>
      </c>
      <c r="R423" s="15">
        <v>272.7</v>
      </c>
      <c r="S423" s="15">
        <v>2486</v>
      </c>
      <c r="T423" s="15">
        <v>47.4</v>
      </c>
      <c r="U423" s="15">
        <v>241.01</v>
      </c>
      <c r="V423" s="15">
        <v>0</v>
      </c>
      <c r="W423" s="27">
        <f>EV_Data[[#This Row],[ev_sales]]/EV_Data[[#This Row],[total_vehicle_sales]]</f>
        <v>1.010011421332303E-2</v>
      </c>
      <c r="X423" s="27">
        <f>EV_Data[[#This Row],[petrol_car_sales]]/EV_Data[[#This Row],[total_vehicle_sales]]</f>
        <v>0.87111191308505442</v>
      </c>
      <c r="Y423" s="27">
        <f>EV_Data[[#This Row],[diesel_car_sales]]/EV_Data[[#This Row],[total_vehicle_sales]]</f>
        <v>0.11878797270162253</v>
      </c>
      <c r="Z423" s="27">
        <f>EV_Data[[#This Row],[petrol_car Market Share]]+EV_Data[[#This Row],[desil_car Market Share]]</f>
        <v>0.98989988578667698</v>
      </c>
      <c r="AB423" s="15"/>
    </row>
    <row r="424" spans="1:28">
      <c r="A424" s="15" t="s">
        <v>40</v>
      </c>
      <c r="B424" s="15" t="s">
        <v>37</v>
      </c>
      <c r="C424" s="15">
        <v>2022</v>
      </c>
      <c r="D424" s="15" t="s">
        <v>27</v>
      </c>
      <c r="E424" s="15" t="s">
        <v>25</v>
      </c>
      <c r="F424" s="15">
        <v>17745</v>
      </c>
      <c r="G424" s="15">
        <v>1098416</v>
      </c>
      <c r="H424" s="15">
        <v>95514</v>
      </c>
      <c r="I424" s="15">
        <v>1211675</v>
      </c>
      <c r="J424" s="15">
        <v>1.46</v>
      </c>
      <c r="K424" s="15">
        <v>6618</v>
      </c>
      <c r="L424" s="15">
        <v>20.100000000000001</v>
      </c>
      <c r="M424" s="15">
        <v>362</v>
      </c>
      <c r="N424" s="15">
        <v>1.2270000000000001</v>
      </c>
      <c r="O424" s="15">
        <v>8.5000000000000006E-2</v>
      </c>
      <c r="P424" s="15">
        <v>2394</v>
      </c>
      <c r="Q424" s="15">
        <v>35.6</v>
      </c>
      <c r="R424" s="15">
        <v>272.7</v>
      </c>
      <c r="S424" s="15">
        <v>2486</v>
      </c>
      <c r="T424" s="15">
        <v>47.4</v>
      </c>
      <c r="U424" s="15">
        <v>234.18</v>
      </c>
      <c r="V424" s="15">
        <v>0</v>
      </c>
      <c r="W424" s="27">
        <f>EV_Data[[#This Row],[ev_sales]]/EV_Data[[#This Row],[total_vehicle_sales]]</f>
        <v>1.4645016196587368E-2</v>
      </c>
      <c r="X424" s="27">
        <f>EV_Data[[#This Row],[petrol_car_sales]]/EV_Data[[#This Row],[total_vehicle_sales]]</f>
        <v>0.90652691522066564</v>
      </c>
      <c r="Y424" s="27">
        <f>EV_Data[[#This Row],[diesel_car_sales]]/EV_Data[[#This Row],[total_vehicle_sales]]</f>
        <v>7.8828068582747018E-2</v>
      </c>
      <c r="Z424" s="27">
        <f>EV_Data[[#This Row],[petrol_car Market Share]]+EV_Data[[#This Row],[desil_car Market Share]]</f>
        <v>0.98535498380341269</v>
      </c>
      <c r="AB424" s="15"/>
    </row>
    <row r="425" spans="1:28">
      <c r="A425" s="15" t="s">
        <v>40</v>
      </c>
      <c r="B425" s="15" t="s">
        <v>37</v>
      </c>
      <c r="C425" s="15">
        <v>2023</v>
      </c>
      <c r="D425" s="15" t="s">
        <v>24</v>
      </c>
      <c r="E425" s="15" t="s">
        <v>25</v>
      </c>
      <c r="F425" s="15">
        <v>4196</v>
      </c>
      <c r="G425" s="15">
        <v>449851</v>
      </c>
      <c r="H425" s="15">
        <v>299901</v>
      </c>
      <c r="I425" s="15">
        <v>753948</v>
      </c>
      <c r="J425" s="15">
        <v>0.56000000000000005</v>
      </c>
      <c r="K425" s="15">
        <v>12051</v>
      </c>
      <c r="L425" s="15">
        <v>23</v>
      </c>
      <c r="M425" s="15">
        <v>392</v>
      </c>
      <c r="N425" s="15">
        <v>1.2729999999999999</v>
      </c>
      <c r="O425" s="15">
        <v>8.7999999999999995E-2</v>
      </c>
      <c r="P425" s="15">
        <v>2587</v>
      </c>
      <c r="Q425" s="15">
        <v>36.1</v>
      </c>
      <c r="R425" s="15">
        <v>288.8</v>
      </c>
      <c r="S425" s="15">
        <v>2741</v>
      </c>
      <c r="T425" s="15">
        <v>51.8</v>
      </c>
      <c r="U425" s="15">
        <v>65.260000000000005</v>
      </c>
      <c r="V425" s="15">
        <v>0</v>
      </c>
      <c r="W425" s="27">
        <f>EV_Data[[#This Row],[ev_sales]]/EV_Data[[#This Row],[total_vehicle_sales]]</f>
        <v>5.5653705560595691E-3</v>
      </c>
      <c r="X425" s="27">
        <f>EV_Data[[#This Row],[petrol_car_sales]]/EV_Data[[#This Row],[total_vehicle_sales]]</f>
        <v>0.59666051239608031</v>
      </c>
      <c r="Y425" s="27">
        <f>EV_Data[[#This Row],[diesel_car_sales]]/EV_Data[[#This Row],[total_vehicle_sales]]</f>
        <v>0.39777411704786009</v>
      </c>
      <c r="Z425" s="27">
        <f>EV_Data[[#This Row],[petrol_car Market Share]]+EV_Data[[#This Row],[desil_car Market Share]]</f>
        <v>0.99443462944394034</v>
      </c>
      <c r="AB425" s="15"/>
    </row>
    <row r="426" spans="1:28">
      <c r="A426" s="15" t="s">
        <v>40</v>
      </c>
      <c r="B426" s="15" t="s">
        <v>37</v>
      </c>
      <c r="C426" s="15">
        <v>2023</v>
      </c>
      <c r="D426" s="15" t="s">
        <v>26</v>
      </c>
      <c r="E426" s="15" t="s">
        <v>25</v>
      </c>
      <c r="F426" s="15">
        <v>48242</v>
      </c>
      <c r="G426" s="15">
        <v>2627529</v>
      </c>
      <c r="H426" s="15">
        <v>358299</v>
      </c>
      <c r="I426" s="15">
        <v>3034070</v>
      </c>
      <c r="J426" s="15">
        <v>1.59</v>
      </c>
      <c r="K426" s="15">
        <v>12051</v>
      </c>
      <c r="L426" s="15">
        <v>23</v>
      </c>
      <c r="M426" s="15">
        <v>392</v>
      </c>
      <c r="N426" s="15">
        <v>1.2729999999999999</v>
      </c>
      <c r="O426" s="15">
        <v>8.7999999999999995E-2</v>
      </c>
      <c r="P426" s="15">
        <v>2587</v>
      </c>
      <c r="Q426" s="15">
        <v>36.1</v>
      </c>
      <c r="R426" s="15">
        <v>288.8</v>
      </c>
      <c r="S426" s="15">
        <v>2741</v>
      </c>
      <c r="T426" s="15">
        <v>51.8</v>
      </c>
      <c r="U426" s="15">
        <v>62.31</v>
      </c>
      <c r="V426" s="15">
        <v>0</v>
      </c>
      <c r="W426" s="27">
        <f>EV_Data[[#This Row],[ev_sales]]/EV_Data[[#This Row],[total_vehicle_sales]]</f>
        <v>1.5900094592412171E-2</v>
      </c>
      <c r="X426" s="27">
        <f>EV_Data[[#This Row],[petrol_car_sales]]/EV_Data[[#This Row],[total_vehicle_sales]]</f>
        <v>0.86600803541118032</v>
      </c>
      <c r="Y426" s="27">
        <f>EV_Data[[#This Row],[diesel_car_sales]]/EV_Data[[#This Row],[total_vehicle_sales]]</f>
        <v>0.11809186999640747</v>
      </c>
      <c r="Z426" s="27">
        <f>EV_Data[[#This Row],[petrol_car Market Share]]+EV_Data[[#This Row],[desil_car Market Share]]</f>
        <v>0.98409990540758785</v>
      </c>
      <c r="AB426" s="15"/>
    </row>
    <row r="427" spans="1:28">
      <c r="A427" s="15" t="s">
        <v>40</v>
      </c>
      <c r="B427" s="15" t="s">
        <v>37</v>
      </c>
      <c r="C427" s="15">
        <v>2023</v>
      </c>
      <c r="D427" s="15" t="s">
        <v>27</v>
      </c>
      <c r="E427" s="15" t="s">
        <v>25</v>
      </c>
      <c r="F427" s="15">
        <v>28669</v>
      </c>
      <c r="G427" s="15">
        <v>1117649</v>
      </c>
      <c r="H427" s="15">
        <v>97187</v>
      </c>
      <c r="I427" s="15">
        <v>1243505</v>
      </c>
      <c r="J427" s="15">
        <v>2.31</v>
      </c>
      <c r="K427" s="15">
        <v>12051</v>
      </c>
      <c r="L427" s="15">
        <v>23</v>
      </c>
      <c r="M427" s="15">
        <v>392</v>
      </c>
      <c r="N427" s="15">
        <v>1.2729999999999999</v>
      </c>
      <c r="O427" s="15">
        <v>8.7999999999999995E-2</v>
      </c>
      <c r="P427" s="15">
        <v>2587</v>
      </c>
      <c r="Q427" s="15">
        <v>36.1</v>
      </c>
      <c r="R427" s="15">
        <v>288.8</v>
      </c>
      <c r="S427" s="15">
        <v>2741</v>
      </c>
      <c r="T427" s="15">
        <v>51.8</v>
      </c>
      <c r="U427" s="15">
        <v>61.56</v>
      </c>
      <c r="V427" s="15">
        <v>0</v>
      </c>
      <c r="W427" s="27">
        <f>EV_Data[[#This Row],[ev_sales]]/EV_Data[[#This Row],[total_vehicle_sales]]</f>
        <v>2.3054993747512072E-2</v>
      </c>
      <c r="X427" s="27">
        <f>EV_Data[[#This Row],[petrol_car_sales]]/EV_Data[[#This Row],[total_vehicle_sales]]</f>
        <v>0.89878930925086753</v>
      </c>
      <c r="Y427" s="27">
        <f>EV_Data[[#This Row],[diesel_car_sales]]/EV_Data[[#This Row],[total_vehicle_sales]]</f>
        <v>7.8155697001620422E-2</v>
      </c>
      <c r="Z427" s="27">
        <f>EV_Data[[#This Row],[petrol_car Market Share]]+EV_Data[[#This Row],[desil_car Market Share]]</f>
        <v>0.97694500625248792</v>
      </c>
      <c r="AB427" s="15"/>
    </row>
    <row r="428" spans="1:28">
      <c r="A428" s="15" t="s">
        <v>40</v>
      </c>
      <c r="B428" s="15" t="s">
        <v>37</v>
      </c>
      <c r="C428" s="15">
        <v>2024</v>
      </c>
      <c r="D428" s="15" t="s">
        <v>24</v>
      </c>
      <c r="E428" s="15" t="s">
        <v>25</v>
      </c>
      <c r="F428" s="15">
        <v>6134</v>
      </c>
      <c r="G428" s="15">
        <v>487714</v>
      </c>
      <c r="H428" s="15">
        <v>325142</v>
      </c>
      <c r="I428" s="15">
        <v>818990</v>
      </c>
      <c r="J428" s="15">
        <v>0.75</v>
      </c>
      <c r="K428" s="15">
        <v>21023</v>
      </c>
      <c r="L428" s="15">
        <v>29</v>
      </c>
      <c r="M428" s="15">
        <v>415</v>
      </c>
      <c r="N428" s="15">
        <v>1.2529999999999999</v>
      </c>
      <c r="O428" s="15">
        <v>0.09</v>
      </c>
      <c r="P428" s="15">
        <v>2750</v>
      </c>
      <c r="Q428" s="15">
        <v>36.1</v>
      </c>
      <c r="R428" s="15">
        <v>306.2</v>
      </c>
      <c r="S428" s="15">
        <v>3015</v>
      </c>
      <c r="T428" s="15">
        <v>52.9</v>
      </c>
      <c r="U428" s="15">
        <v>46.19</v>
      </c>
      <c r="V428" s="15">
        <v>0</v>
      </c>
      <c r="W428" s="27">
        <f>EV_Data[[#This Row],[ev_sales]]/EV_Data[[#This Row],[total_vehicle_sales]]</f>
        <v>7.4897129391079259E-3</v>
      </c>
      <c r="X428" s="27">
        <f>EV_Data[[#This Row],[petrol_car_sales]]/EV_Data[[#This Row],[total_vehicle_sales]]</f>
        <v>0.59550666064298707</v>
      </c>
      <c r="Y428" s="27">
        <f>EV_Data[[#This Row],[diesel_car_sales]]/EV_Data[[#This Row],[total_vehicle_sales]]</f>
        <v>0.39700362641790499</v>
      </c>
      <c r="Z428" s="27">
        <f>EV_Data[[#This Row],[petrol_car Market Share]]+EV_Data[[#This Row],[desil_car Market Share]]</f>
        <v>0.99251028706089206</v>
      </c>
      <c r="AB428" s="15"/>
    </row>
    <row r="429" spans="1:28">
      <c r="A429" s="15" t="s">
        <v>40</v>
      </c>
      <c r="B429" s="15" t="s">
        <v>37</v>
      </c>
      <c r="C429" s="15">
        <v>2024</v>
      </c>
      <c r="D429" s="15" t="s">
        <v>26</v>
      </c>
      <c r="E429" s="15" t="s">
        <v>25</v>
      </c>
      <c r="F429" s="15">
        <v>68707</v>
      </c>
      <c r="G429" s="15">
        <v>2764885</v>
      </c>
      <c r="H429" s="15">
        <v>377030</v>
      </c>
      <c r="I429" s="15">
        <v>3210622</v>
      </c>
      <c r="J429" s="15">
        <v>2.14</v>
      </c>
      <c r="K429" s="15">
        <v>21023</v>
      </c>
      <c r="L429" s="15">
        <v>29</v>
      </c>
      <c r="M429" s="15">
        <v>415</v>
      </c>
      <c r="N429" s="15">
        <v>1.2529999999999999</v>
      </c>
      <c r="O429" s="15">
        <v>0.09</v>
      </c>
      <c r="P429" s="15">
        <v>2750</v>
      </c>
      <c r="Q429" s="15">
        <v>36.1</v>
      </c>
      <c r="R429" s="15">
        <v>306.2</v>
      </c>
      <c r="S429" s="15">
        <v>3015</v>
      </c>
      <c r="T429" s="15">
        <v>52.9</v>
      </c>
      <c r="U429" s="15">
        <v>42.42</v>
      </c>
      <c r="V429" s="15">
        <v>0</v>
      </c>
      <c r="W429" s="27">
        <f>EV_Data[[#This Row],[ev_sales]]/EV_Data[[#This Row],[total_vehicle_sales]]</f>
        <v>2.1399903196327688E-2</v>
      </c>
      <c r="X429" s="27">
        <f>EV_Data[[#This Row],[petrol_car_sales]]/EV_Data[[#This Row],[total_vehicle_sales]]</f>
        <v>0.86116802289400618</v>
      </c>
      <c r="Y429" s="27">
        <f>EV_Data[[#This Row],[diesel_car_sales]]/EV_Data[[#This Row],[total_vehicle_sales]]</f>
        <v>0.1174320739096661</v>
      </c>
      <c r="Z429" s="27">
        <f>EV_Data[[#This Row],[petrol_car Market Share]]+EV_Data[[#This Row],[desil_car Market Share]]</f>
        <v>0.97860009680367233</v>
      </c>
      <c r="AB429" s="15"/>
    </row>
    <row r="430" spans="1:28">
      <c r="A430" s="15" t="s">
        <v>40</v>
      </c>
      <c r="B430" s="15" t="s">
        <v>37</v>
      </c>
      <c r="C430" s="15">
        <v>2024</v>
      </c>
      <c r="D430" s="15" t="s">
        <v>27</v>
      </c>
      <c r="E430" s="15" t="s">
        <v>25</v>
      </c>
      <c r="F430" s="15">
        <v>41665</v>
      </c>
      <c r="G430" s="15">
        <v>1196976</v>
      </c>
      <c r="H430" s="15">
        <v>104085</v>
      </c>
      <c r="I430" s="15">
        <v>1342726</v>
      </c>
      <c r="J430" s="15">
        <v>3.1</v>
      </c>
      <c r="K430" s="15">
        <v>21023</v>
      </c>
      <c r="L430" s="15">
        <v>29</v>
      </c>
      <c r="M430" s="15">
        <v>415</v>
      </c>
      <c r="N430" s="15">
        <v>1.2529999999999999</v>
      </c>
      <c r="O430" s="15">
        <v>0.09</v>
      </c>
      <c r="P430" s="15">
        <v>2750</v>
      </c>
      <c r="Q430" s="15">
        <v>36.1</v>
      </c>
      <c r="R430" s="15">
        <v>306.2</v>
      </c>
      <c r="S430" s="15">
        <v>3015</v>
      </c>
      <c r="T430" s="15">
        <v>52.9</v>
      </c>
      <c r="U430" s="15">
        <v>45.33</v>
      </c>
      <c r="V430" s="15">
        <v>0</v>
      </c>
      <c r="W430" s="27">
        <f>EV_Data[[#This Row],[ev_sales]]/EV_Data[[#This Row],[total_vehicle_sales]]</f>
        <v>3.1030158051605465E-2</v>
      </c>
      <c r="X430" s="27">
        <f>EV_Data[[#This Row],[petrol_car_sales]]/EV_Data[[#This Row],[total_vehicle_sales]]</f>
        <v>0.89145216522209292</v>
      </c>
      <c r="Y430" s="27">
        <f>EV_Data[[#This Row],[diesel_car_sales]]/EV_Data[[#This Row],[total_vehicle_sales]]</f>
        <v>7.7517676726301568E-2</v>
      </c>
      <c r="Z430" s="27">
        <f>EV_Data[[#This Row],[petrol_car Market Share]]+EV_Data[[#This Row],[desil_car Market Share]]</f>
        <v>0.96896984194839453</v>
      </c>
      <c r="AB430" s="15"/>
    </row>
    <row r="431" spans="1:28">
      <c r="A431" s="15" t="s">
        <v>40</v>
      </c>
      <c r="B431" s="15" t="s">
        <v>37</v>
      </c>
      <c r="C431" s="15">
        <v>2025</v>
      </c>
      <c r="D431" s="15" t="s">
        <v>24</v>
      </c>
      <c r="E431" s="15" t="s">
        <v>25</v>
      </c>
      <c r="F431" s="15">
        <v>9164</v>
      </c>
      <c r="G431" s="15">
        <v>486962</v>
      </c>
      <c r="H431" s="15">
        <v>324642</v>
      </c>
      <c r="I431" s="15">
        <v>820768</v>
      </c>
      <c r="J431" s="15">
        <v>1.1200000000000001</v>
      </c>
      <c r="K431" s="15">
        <v>34475</v>
      </c>
      <c r="L431" s="15">
        <v>31.1</v>
      </c>
      <c r="M431" s="15">
        <v>436</v>
      </c>
      <c r="N431" s="15">
        <v>1.24</v>
      </c>
      <c r="O431" s="15">
        <v>9.0999999999999998E-2</v>
      </c>
      <c r="P431" s="15">
        <v>2934</v>
      </c>
      <c r="Q431" s="15">
        <v>36.5</v>
      </c>
      <c r="R431" s="15">
        <v>329</v>
      </c>
      <c r="S431" s="15">
        <v>3018</v>
      </c>
      <c r="T431" s="15">
        <v>58.3</v>
      </c>
      <c r="U431" s="15">
        <v>49.4</v>
      </c>
      <c r="V431" s="15">
        <v>0</v>
      </c>
      <c r="W431" s="27">
        <f>EV_Data[[#This Row],[ev_sales]]/EV_Data[[#This Row],[total_vehicle_sales]]</f>
        <v>1.1165152637529728E-2</v>
      </c>
      <c r="X431" s="27">
        <f>EV_Data[[#This Row],[petrol_car_sales]]/EV_Data[[#This Row],[total_vehicle_sales]]</f>
        <v>0.59330042106904757</v>
      </c>
      <c r="Y431" s="27">
        <f>EV_Data[[#This Row],[diesel_car_sales]]/EV_Data[[#This Row],[total_vehicle_sales]]</f>
        <v>0.39553442629342273</v>
      </c>
      <c r="Z431" s="27">
        <f>EV_Data[[#This Row],[petrol_car Market Share]]+EV_Data[[#This Row],[desil_car Market Share]]</f>
        <v>0.98883484736247029</v>
      </c>
      <c r="AB431" s="15"/>
    </row>
    <row r="432" spans="1:28">
      <c r="A432" s="15" t="s">
        <v>40</v>
      </c>
      <c r="B432" s="15" t="s">
        <v>37</v>
      </c>
      <c r="C432" s="15">
        <v>2025</v>
      </c>
      <c r="D432" s="15" t="s">
        <v>26</v>
      </c>
      <c r="E432" s="15" t="s">
        <v>25</v>
      </c>
      <c r="F432" s="15">
        <v>106863</v>
      </c>
      <c r="G432" s="15">
        <v>2853916</v>
      </c>
      <c r="H432" s="15">
        <v>389170</v>
      </c>
      <c r="I432" s="15">
        <v>3349949</v>
      </c>
      <c r="J432" s="15">
        <v>3.19</v>
      </c>
      <c r="K432" s="15">
        <v>34475</v>
      </c>
      <c r="L432" s="15">
        <v>31.1</v>
      </c>
      <c r="M432" s="15">
        <v>436</v>
      </c>
      <c r="N432" s="15">
        <v>1.24</v>
      </c>
      <c r="O432" s="15">
        <v>9.0999999999999998E-2</v>
      </c>
      <c r="P432" s="15">
        <v>2934</v>
      </c>
      <c r="Q432" s="15">
        <v>36.5</v>
      </c>
      <c r="R432" s="15">
        <v>329</v>
      </c>
      <c r="S432" s="15">
        <v>3018</v>
      </c>
      <c r="T432" s="15">
        <v>58.3</v>
      </c>
      <c r="U432" s="15">
        <v>55.53</v>
      </c>
      <c r="V432" s="15">
        <v>0</v>
      </c>
      <c r="W432" s="27">
        <f>EV_Data[[#This Row],[ev_sales]]/EV_Data[[#This Row],[total_vehicle_sales]]</f>
        <v>3.1899888625170111E-2</v>
      </c>
      <c r="X432" s="27">
        <f>EV_Data[[#This Row],[petrol_car_sales]]/EV_Data[[#This Row],[total_vehicle_sales]]</f>
        <v>0.85192819353369265</v>
      </c>
      <c r="Y432" s="27">
        <f>EV_Data[[#This Row],[diesel_car_sales]]/EV_Data[[#This Row],[total_vehicle_sales]]</f>
        <v>0.11617191784113728</v>
      </c>
      <c r="Z432" s="27">
        <f>EV_Data[[#This Row],[petrol_car Market Share]]+EV_Data[[#This Row],[desil_car Market Share]]</f>
        <v>0.96810011137482999</v>
      </c>
      <c r="AB432" s="15"/>
    </row>
    <row r="433" spans="1:28">
      <c r="A433" s="15" t="s">
        <v>40</v>
      </c>
      <c r="B433" s="15" t="s">
        <v>37</v>
      </c>
      <c r="C433" s="15">
        <v>2025</v>
      </c>
      <c r="D433" s="15" t="s">
        <v>27</v>
      </c>
      <c r="E433" s="15" t="s">
        <v>25</v>
      </c>
      <c r="F433" s="15">
        <v>65242</v>
      </c>
      <c r="G433" s="15">
        <v>1237618</v>
      </c>
      <c r="H433" s="15">
        <v>107619</v>
      </c>
      <c r="I433" s="15">
        <v>1410479</v>
      </c>
      <c r="J433" s="15">
        <v>4.63</v>
      </c>
      <c r="K433" s="15">
        <v>34475</v>
      </c>
      <c r="L433" s="15">
        <v>31.1</v>
      </c>
      <c r="M433" s="15">
        <v>436</v>
      </c>
      <c r="N433" s="15">
        <v>1.24</v>
      </c>
      <c r="O433" s="15">
        <v>9.0999999999999998E-2</v>
      </c>
      <c r="P433" s="15">
        <v>2934</v>
      </c>
      <c r="Q433" s="15">
        <v>36.5</v>
      </c>
      <c r="R433" s="15">
        <v>329</v>
      </c>
      <c r="S433" s="15">
        <v>3018</v>
      </c>
      <c r="T433" s="15">
        <v>58.3</v>
      </c>
      <c r="U433" s="15">
        <v>56.59</v>
      </c>
      <c r="V433" s="15">
        <v>0</v>
      </c>
      <c r="W433" s="27">
        <f>EV_Data[[#This Row],[ev_sales]]/EV_Data[[#This Row],[total_vehicle_sales]]</f>
        <v>4.6255208337025934E-2</v>
      </c>
      <c r="X433" s="27">
        <f>EV_Data[[#This Row],[petrol_car_sales]]/EV_Data[[#This Row],[total_vehicle_sales]]</f>
        <v>0.87744517997077587</v>
      </c>
      <c r="Y433" s="27">
        <f>EV_Data[[#This Row],[diesel_car_sales]]/EV_Data[[#This Row],[total_vehicle_sales]]</f>
        <v>7.6299611692198177E-2</v>
      </c>
      <c r="Z433" s="27">
        <f>EV_Data[[#This Row],[petrol_car Market Share]]+EV_Data[[#This Row],[desil_car Market Share]]</f>
        <v>0.95374479166297399</v>
      </c>
      <c r="AB433" s="15"/>
    </row>
    <row r="434" spans="1:28">
      <c r="A434" s="15" t="s">
        <v>41</v>
      </c>
      <c r="B434" s="15" t="s">
        <v>37</v>
      </c>
      <c r="C434" s="15">
        <v>2010</v>
      </c>
      <c r="D434" s="15" t="s">
        <v>24</v>
      </c>
      <c r="E434" s="15" t="s">
        <v>25</v>
      </c>
      <c r="F434" s="15">
        <v>5</v>
      </c>
      <c r="G434" s="15">
        <v>69429</v>
      </c>
      <c r="H434" s="15">
        <v>46290</v>
      </c>
      <c r="I434" s="15">
        <v>115724</v>
      </c>
      <c r="J434" s="15">
        <v>0</v>
      </c>
      <c r="K434" s="15">
        <v>0</v>
      </c>
      <c r="L434" s="15">
        <v>0</v>
      </c>
      <c r="M434" s="15">
        <v>108</v>
      </c>
      <c r="N434" s="15">
        <v>0.4829</v>
      </c>
      <c r="O434" s="31">
        <v>6.6989999999999994E-2</v>
      </c>
      <c r="P434" s="15">
        <v>3118</v>
      </c>
      <c r="Q434" s="15">
        <v>49.9</v>
      </c>
      <c r="R434" s="15">
        <v>108.3</v>
      </c>
      <c r="S434" s="15">
        <v>0</v>
      </c>
      <c r="T434" s="15">
        <v>19.484000000000002</v>
      </c>
      <c r="U434" s="15">
        <v>0</v>
      </c>
      <c r="V434" s="15">
        <v>0</v>
      </c>
      <c r="W434" s="27">
        <f>EV_Data[[#This Row],[ev_sales]]/EV_Data[[#This Row],[total_vehicle_sales]]</f>
        <v>4.3206249351906262E-5</v>
      </c>
      <c r="X434" s="27">
        <f>EV_Data[[#This Row],[petrol_car_sales]]/EV_Data[[#This Row],[total_vehicle_sales]]</f>
        <v>0.59995333725069999</v>
      </c>
      <c r="Y434" s="27">
        <f>EV_Data[[#This Row],[diesel_car_sales]]/EV_Data[[#This Row],[total_vehicle_sales]]</f>
        <v>0.40000345649994817</v>
      </c>
      <c r="Z434" s="27">
        <f>EV_Data[[#This Row],[petrol_car Market Share]]+EV_Data[[#This Row],[desil_car Market Share]]</f>
        <v>0.99995679375064817</v>
      </c>
      <c r="AB434" s="15"/>
    </row>
    <row r="435" spans="1:28">
      <c r="A435" s="15" t="s">
        <v>41</v>
      </c>
      <c r="B435" s="15" t="s">
        <v>37</v>
      </c>
      <c r="C435" s="15">
        <v>2010</v>
      </c>
      <c r="D435" s="15" t="s">
        <v>26</v>
      </c>
      <c r="E435" s="15" t="s">
        <v>25</v>
      </c>
      <c r="F435" s="15">
        <v>15</v>
      </c>
      <c r="G435" s="15">
        <v>405830</v>
      </c>
      <c r="H435" s="15">
        <v>55343</v>
      </c>
      <c r="I435" s="15">
        <v>461188</v>
      </c>
      <c r="J435" s="15">
        <v>0</v>
      </c>
      <c r="K435" s="15">
        <v>0</v>
      </c>
      <c r="L435" s="15">
        <v>0</v>
      </c>
      <c r="M435" s="15">
        <v>108</v>
      </c>
      <c r="N435" s="15">
        <v>0.4829</v>
      </c>
      <c r="O435" s="31">
        <v>6.6989999999999994E-2</v>
      </c>
      <c r="P435" s="15">
        <v>3118</v>
      </c>
      <c r="Q435" s="15">
        <v>49.9</v>
      </c>
      <c r="R435" s="15">
        <v>108.3</v>
      </c>
      <c r="S435" s="15">
        <v>0</v>
      </c>
      <c r="T435" s="15">
        <v>19.484000000000002</v>
      </c>
      <c r="U435" s="15">
        <v>0</v>
      </c>
      <c r="V435" s="15">
        <v>0</v>
      </c>
      <c r="W435" s="27">
        <f>EV_Data[[#This Row],[ev_sales]]/EV_Data[[#This Row],[total_vehicle_sales]]</f>
        <v>3.2524697086654468E-5</v>
      </c>
      <c r="X435" s="27">
        <f>EV_Data[[#This Row],[petrol_car_sales]]/EV_Data[[#This Row],[total_vehicle_sales]]</f>
        <v>0.87996652124513208</v>
      </c>
      <c r="Y435" s="27">
        <f>EV_Data[[#This Row],[diesel_car_sales]]/EV_Data[[#This Row],[total_vehicle_sales]]</f>
        <v>0.1200009540577812</v>
      </c>
      <c r="Z435" s="27">
        <f>EV_Data[[#This Row],[petrol_car Market Share]]+EV_Data[[#This Row],[desil_car Market Share]]</f>
        <v>0.9999674753029133</v>
      </c>
      <c r="AB435" s="15"/>
    </row>
    <row r="436" spans="1:28">
      <c r="A436" s="15" t="s">
        <v>41</v>
      </c>
      <c r="B436" s="15" t="s">
        <v>37</v>
      </c>
      <c r="C436" s="15">
        <v>2010</v>
      </c>
      <c r="D436" s="15" t="s">
        <v>27</v>
      </c>
      <c r="E436" s="15" t="s">
        <v>25</v>
      </c>
      <c r="F436" s="15">
        <v>10</v>
      </c>
      <c r="G436" s="15">
        <v>172832</v>
      </c>
      <c r="H436" s="15">
        <v>15030</v>
      </c>
      <c r="I436" s="15">
        <v>187872</v>
      </c>
      <c r="J436" s="15">
        <v>0.01</v>
      </c>
      <c r="K436" s="15">
        <v>0</v>
      </c>
      <c r="L436" s="15">
        <v>0</v>
      </c>
      <c r="M436" s="15">
        <v>108</v>
      </c>
      <c r="N436" s="15">
        <v>0.4829</v>
      </c>
      <c r="O436" s="31">
        <v>6.6989999999999994E-2</v>
      </c>
      <c r="P436" s="15">
        <v>3118</v>
      </c>
      <c r="Q436" s="15">
        <v>49.9</v>
      </c>
      <c r="R436" s="15">
        <v>108.3</v>
      </c>
      <c r="S436" s="15">
        <v>0</v>
      </c>
      <c r="T436" s="15">
        <v>19.484000000000002</v>
      </c>
      <c r="U436" s="15">
        <v>0</v>
      </c>
      <c r="V436" s="15">
        <v>0</v>
      </c>
      <c r="W436" s="27">
        <f>EV_Data[[#This Row],[ev_sales]]/EV_Data[[#This Row],[total_vehicle_sales]]</f>
        <v>5.3227729517969685E-5</v>
      </c>
      <c r="X436" s="27">
        <f>EV_Data[[#This Row],[petrol_car_sales]]/EV_Data[[#This Row],[total_vehicle_sales]]</f>
        <v>0.91994549480497356</v>
      </c>
      <c r="Y436" s="27">
        <f>EV_Data[[#This Row],[diesel_car_sales]]/EV_Data[[#This Row],[total_vehicle_sales]]</f>
        <v>8.0001277465508433E-2</v>
      </c>
      <c r="Z436" s="27">
        <f>EV_Data[[#This Row],[petrol_car Market Share]]+EV_Data[[#This Row],[desil_car Market Share]]</f>
        <v>0.99994677227048201</v>
      </c>
      <c r="AB436" s="15"/>
    </row>
    <row r="437" spans="1:28">
      <c r="A437" s="15" t="s">
        <v>41</v>
      </c>
      <c r="B437" s="15" t="s">
        <v>37</v>
      </c>
      <c r="C437" s="15">
        <v>2011</v>
      </c>
      <c r="D437" s="15" t="s">
        <v>24</v>
      </c>
      <c r="E437" s="15" t="s">
        <v>25</v>
      </c>
      <c r="F437" s="15">
        <v>5</v>
      </c>
      <c r="G437" s="15">
        <v>85896</v>
      </c>
      <c r="H437" s="15">
        <v>57267</v>
      </c>
      <c r="I437" s="15">
        <v>143168</v>
      </c>
      <c r="J437" s="15">
        <v>0</v>
      </c>
      <c r="K437" s="15">
        <v>6</v>
      </c>
      <c r="L437" s="15">
        <v>1</v>
      </c>
      <c r="M437" s="15">
        <v>115</v>
      </c>
      <c r="N437" s="15">
        <v>0.4829</v>
      </c>
      <c r="O437" s="15">
        <v>6.6989999999999994E-2</v>
      </c>
      <c r="P437" s="15">
        <v>3145</v>
      </c>
      <c r="Q437" s="15">
        <v>50.6</v>
      </c>
      <c r="R437" s="15">
        <v>108.6</v>
      </c>
      <c r="S437" s="15">
        <v>115</v>
      </c>
      <c r="T437" s="15">
        <v>19.484000000000002</v>
      </c>
      <c r="U437" s="15">
        <v>0</v>
      </c>
      <c r="V437" s="15">
        <v>0</v>
      </c>
      <c r="W437" s="27">
        <f>EV_Data[[#This Row],[ev_sales]]/EV_Data[[#This Row],[total_vehicle_sales]]</f>
        <v>3.4924005364327221E-5</v>
      </c>
      <c r="X437" s="27">
        <f>EV_Data[[#This Row],[petrol_car_sales]]/EV_Data[[#This Row],[total_vehicle_sales]]</f>
        <v>0.59996647295485028</v>
      </c>
      <c r="Y437" s="27">
        <f>EV_Data[[#This Row],[diesel_car_sales]]/EV_Data[[#This Row],[total_vehicle_sales]]</f>
        <v>0.39999860303978541</v>
      </c>
      <c r="Z437" s="27">
        <f>EV_Data[[#This Row],[petrol_car Market Share]]+EV_Data[[#This Row],[desil_car Market Share]]</f>
        <v>0.99996507599463569</v>
      </c>
      <c r="AB437" s="15"/>
    </row>
    <row r="438" spans="1:28">
      <c r="A438" s="15" t="s">
        <v>41</v>
      </c>
      <c r="B438" s="15" t="s">
        <v>37</v>
      </c>
      <c r="C438" s="15">
        <v>2011</v>
      </c>
      <c r="D438" s="15" t="s">
        <v>26</v>
      </c>
      <c r="E438" s="15" t="s">
        <v>25</v>
      </c>
      <c r="F438" s="15">
        <v>15</v>
      </c>
      <c r="G438" s="15">
        <v>490700</v>
      </c>
      <c r="H438" s="15">
        <v>66916</v>
      </c>
      <c r="I438" s="15">
        <v>557631</v>
      </c>
      <c r="J438" s="15">
        <v>0</v>
      </c>
      <c r="K438" s="15">
        <v>6</v>
      </c>
      <c r="L438" s="15">
        <v>1</v>
      </c>
      <c r="M438" s="15">
        <v>115</v>
      </c>
      <c r="N438" s="15">
        <v>0.4829</v>
      </c>
      <c r="O438" s="15">
        <v>6.6989999999999994E-2</v>
      </c>
      <c r="P438" s="15">
        <v>3145</v>
      </c>
      <c r="Q438" s="15">
        <v>50.6</v>
      </c>
      <c r="R438" s="15">
        <v>108.6</v>
      </c>
      <c r="S438" s="15">
        <v>115</v>
      </c>
      <c r="T438" s="15">
        <v>19.484000000000002</v>
      </c>
      <c r="U438" s="15">
        <v>0</v>
      </c>
      <c r="V438" s="15">
        <v>0</v>
      </c>
      <c r="W438" s="27">
        <f>EV_Data[[#This Row],[ev_sales]]/EV_Data[[#This Row],[total_vehicle_sales]]</f>
        <v>2.6899508814969038E-5</v>
      </c>
      <c r="X438" s="27">
        <f>EV_Data[[#This Row],[petrol_car_sales]]/EV_Data[[#This Row],[total_vehicle_sales]]</f>
        <v>0.87997259836702046</v>
      </c>
      <c r="Y438" s="27">
        <f>EV_Data[[#This Row],[diesel_car_sales]]/EV_Data[[#This Row],[total_vehicle_sales]]</f>
        <v>0.12000050212416455</v>
      </c>
      <c r="Z438" s="27">
        <f>EV_Data[[#This Row],[petrol_car Market Share]]+EV_Data[[#This Row],[desil_car Market Share]]</f>
        <v>0.99997310049118504</v>
      </c>
      <c r="AB438" s="15"/>
    </row>
    <row r="439" spans="1:28">
      <c r="A439" s="15" t="s">
        <v>41</v>
      </c>
      <c r="B439" s="15" t="s">
        <v>37</v>
      </c>
      <c r="C439" s="15">
        <v>2011</v>
      </c>
      <c r="D439" s="15" t="s">
        <v>27</v>
      </c>
      <c r="E439" s="15" t="s">
        <v>25</v>
      </c>
      <c r="F439" s="15">
        <v>10</v>
      </c>
      <c r="G439" s="15">
        <v>215999</v>
      </c>
      <c r="H439" s="15">
        <v>18783</v>
      </c>
      <c r="I439" s="15">
        <v>234792</v>
      </c>
      <c r="J439" s="15">
        <v>0</v>
      </c>
      <c r="K439" s="15">
        <v>6</v>
      </c>
      <c r="L439" s="15">
        <v>1</v>
      </c>
      <c r="M439" s="15">
        <v>115</v>
      </c>
      <c r="N439" s="15">
        <v>0.4829</v>
      </c>
      <c r="O439" s="15">
        <v>6.6989999999999994E-2</v>
      </c>
      <c r="P439" s="15">
        <v>3145</v>
      </c>
      <c r="Q439" s="15">
        <v>50.6</v>
      </c>
      <c r="R439" s="15">
        <v>108.6</v>
      </c>
      <c r="S439" s="15">
        <v>115</v>
      </c>
      <c r="T439" s="15">
        <v>19.484000000000002</v>
      </c>
      <c r="U439" s="15">
        <v>0</v>
      </c>
      <c r="V439" s="15">
        <v>0</v>
      </c>
      <c r="W439" s="27">
        <f>EV_Data[[#This Row],[ev_sales]]/EV_Data[[#This Row],[total_vehicle_sales]]</f>
        <v>4.259088895703431E-5</v>
      </c>
      <c r="X439" s="27">
        <f>EV_Data[[#This Row],[petrol_car_sales]]/EV_Data[[#This Row],[total_vehicle_sales]]</f>
        <v>0.91995894238304543</v>
      </c>
      <c r="Y439" s="27">
        <f>EV_Data[[#This Row],[diesel_car_sales]]/EV_Data[[#This Row],[total_vehicle_sales]]</f>
        <v>7.9998466727997541E-2</v>
      </c>
      <c r="Z439" s="27">
        <f>EV_Data[[#This Row],[petrol_car Market Share]]+EV_Data[[#This Row],[desil_car Market Share]]</f>
        <v>0.99995740911104303</v>
      </c>
      <c r="AB439" s="15"/>
    </row>
    <row r="440" spans="1:28">
      <c r="A440" s="15" t="s">
        <v>41</v>
      </c>
      <c r="B440" s="15" t="s">
        <v>37</v>
      </c>
      <c r="C440" s="15">
        <v>2012</v>
      </c>
      <c r="D440" s="15" t="s">
        <v>24</v>
      </c>
      <c r="E440" s="15" t="s">
        <v>25</v>
      </c>
      <c r="F440" s="15">
        <v>5</v>
      </c>
      <c r="G440" s="15">
        <v>97296</v>
      </c>
      <c r="H440" s="15">
        <v>64868</v>
      </c>
      <c r="I440" s="15">
        <v>162169</v>
      </c>
      <c r="J440" s="15">
        <v>0</v>
      </c>
      <c r="K440" s="15">
        <v>12</v>
      </c>
      <c r="L440" s="15">
        <v>2</v>
      </c>
      <c r="M440" s="15">
        <v>129</v>
      </c>
      <c r="N440" s="15">
        <v>0.4829</v>
      </c>
      <c r="O440" s="15">
        <v>6.6989999999999994E-2</v>
      </c>
      <c r="P440" s="15">
        <v>3110</v>
      </c>
      <c r="Q440" s="15">
        <v>51.4</v>
      </c>
      <c r="R440" s="15">
        <v>111.9</v>
      </c>
      <c r="S440" s="15">
        <v>234</v>
      </c>
      <c r="T440" s="15">
        <v>19.484000000000002</v>
      </c>
      <c r="U440" s="15">
        <v>0</v>
      </c>
      <c r="V440" s="15">
        <v>0</v>
      </c>
      <c r="W440" s="27">
        <f>EV_Data[[#This Row],[ev_sales]]/EV_Data[[#This Row],[total_vehicle_sales]]</f>
        <v>3.0832033249264655E-5</v>
      </c>
      <c r="X440" s="27">
        <f>EV_Data[[#This Row],[petrol_car_sales]]/EV_Data[[#This Row],[total_vehicle_sales]]</f>
        <v>0.59996670140409081</v>
      </c>
      <c r="Y440" s="27">
        <f>EV_Data[[#This Row],[diesel_car_sales]]/EV_Data[[#This Row],[total_vehicle_sales]]</f>
        <v>0.40000246656265992</v>
      </c>
      <c r="Z440" s="27">
        <f>EV_Data[[#This Row],[petrol_car Market Share]]+EV_Data[[#This Row],[desil_car Market Share]]</f>
        <v>0.99996916796675073</v>
      </c>
      <c r="AB440" s="15"/>
    </row>
    <row r="441" spans="1:28">
      <c r="A441" s="15" t="s">
        <v>41</v>
      </c>
      <c r="B441" s="15" t="s">
        <v>37</v>
      </c>
      <c r="C441" s="15">
        <v>2012</v>
      </c>
      <c r="D441" s="15" t="s">
        <v>26</v>
      </c>
      <c r="E441" s="15" t="s">
        <v>25</v>
      </c>
      <c r="F441" s="15">
        <v>15</v>
      </c>
      <c r="G441" s="15">
        <v>577142</v>
      </c>
      <c r="H441" s="15">
        <v>78703</v>
      </c>
      <c r="I441" s="15">
        <v>655860</v>
      </c>
      <c r="J441" s="15">
        <v>0</v>
      </c>
      <c r="K441" s="15">
        <v>12</v>
      </c>
      <c r="L441" s="15">
        <v>2</v>
      </c>
      <c r="M441" s="15">
        <v>129</v>
      </c>
      <c r="N441" s="15">
        <v>0.4829</v>
      </c>
      <c r="O441" s="15">
        <v>6.6989999999999994E-2</v>
      </c>
      <c r="P441" s="15">
        <v>3110</v>
      </c>
      <c r="Q441" s="15">
        <v>51.4</v>
      </c>
      <c r="R441" s="15">
        <v>111.9</v>
      </c>
      <c r="S441" s="15">
        <v>234</v>
      </c>
      <c r="T441" s="15">
        <v>19.484000000000002</v>
      </c>
      <c r="U441" s="15">
        <v>0</v>
      </c>
      <c r="V441" s="15">
        <v>0</v>
      </c>
      <c r="W441" s="27">
        <f>EV_Data[[#This Row],[ev_sales]]/EV_Data[[#This Row],[total_vehicle_sales]]</f>
        <v>2.2870734607995609E-5</v>
      </c>
      <c r="X441" s="27">
        <f>EV_Data[[#This Row],[petrol_car_sales]]/EV_Data[[#This Row],[total_vehicle_sales]]</f>
        <v>0.87997743420852015</v>
      </c>
      <c r="Y441" s="27">
        <f>EV_Data[[#This Row],[diesel_car_sales]]/EV_Data[[#This Row],[total_vehicle_sales]]</f>
        <v>0.1199996950568719</v>
      </c>
      <c r="Z441" s="27">
        <f>EV_Data[[#This Row],[petrol_car Market Share]]+EV_Data[[#This Row],[desil_car Market Share]]</f>
        <v>0.99997712926539206</v>
      </c>
      <c r="AB441" s="15"/>
    </row>
    <row r="442" spans="1:28">
      <c r="A442" s="15" t="s">
        <v>41</v>
      </c>
      <c r="B442" s="15" t="s">
        <v>37</v>
      </c>
      <c r="C442" s="15">
        <v>2012</v>
      </c>
      <c r="D442" s="15" t="s">
        <v>27</v>
      </c>
      <c r="E442" s="15" t="s">
        <v>25</v>
      </c>
      <c r="F442" s="15">
        <v>10</v>
      </c>
      <c r="G442" s="15">
        <v>249628</v>
      </c>
      <c r="H442" s="15">
        <v>21708</v>
      </c>
      <c r="I442" s="15">
        <v>271346</v>
      </c>
      <c r="J442" s="15">
        <v>0</v>
      </c>
      <c r="K442" s="15">
        <v>12</v>
      </c>
      <c r="L442" s="15">
        <v>2</v>
      </c>
      <c r="M442" s="15">
        <v>129</v>
      </c>
      <c r="N442" s="15">
        <v>0.4829</v>
      </c>
      <c r="O442" s="15">
        <v>6.6989999999999994E-2</v>
      </c>
      <c r="P442" s="15">
        <v>3110</v>
      </c>
      <c r="Q442" s="15">
        <v>51.4</v>
      </c>
      <c r="R442" s="15">
        <v>111.9</v>
      </c>
      <c r="S442" s="15">
        <v>234</v>
      </c>
      <c r="T442" s="15">
        <v>19.484000000000002</v>
      </c>
      <c r="U442" s="15">
        <v>0</v>
      </c>
      <c r="V442" s="15">
        <v>0</v>
      </c>
      <c r="W442" s="27">
        <f>EV_Data[[#This Row],[ev_sales]]/EV_Data[[#This Row],[total_vehicle_sales]]</f>
        <v>3.6853316429945534E-5</v>
      </c>
      <c r="X442" s="27">
        <f>EV_Data[[#This Row],[petrol_car_sales]]/EV_Data[[#This Row],[total_vehicle_sales]]</f>
        <v>0.91996196737744429</v>
      </c>
      <c r="Y442" s="27">
        <f>EV_Data[[#This Row],[diesel_car_sales]]/EV_Data[[#This Row],[total_vehicle_sales]]</f>
        <v>8.0001179306125755E-2</v>
      </c>
      <c r="Z442" s="27">
        <f>EV_Data[[#This Row],[petrol_car Market Share]]+EV_Data[[#This Row],[desil_car Market Share]]</f>
        <v>0.99996314668357</v>
      </c>
      <c r="AB442" s="15"/>
    </row>
    <row r="443" spans="1:28">
      <c r="A443" s="15" t="s">
        <v>41</v>
      </c>
      <c r="B443" s="15" t="s">
        <v>37</v>
      </c>
      <c r="C443" s="15">
        <v>2013</v>
      </c>
      <c r="D443" s="15" t="s">
        <v>24</v>
      </c>
      <c r="E443" s="15" t="s">
        <v>25</v>
      </c>
      <c r="F443" s="15">
        <v>5</v>
      </c>
      <c r="G443" s="15">
        <v>111360</v>
      </c>
      <c r="H443" s="15">
        <v>74244</v>
      </c>
      <c r="I443" s="15">
        <v>185609</v>
      </c>
      <c r="J443" s="15">
        <v>0</v>
      </c>
      <c r="K443" s="15">
        <v>18</v>
      </c>
      <c r="L443" s="15">
        <v>3.3</v>
      </c>
      <c r="M443" s="15">
        <v>138</v>
      </c>
      <c r="N443" s="15">
        <v>0.4829</v>
      </c>
      <c r="O443" s="15">
        <v>6.6989999999999994E-2</v>
      </c>
      <c r="P443" s="15">
        <v>3285</v>
      </c>
      <c r="Q443" s="15">
        <v>52</v>
      </c>
      <c r="R443" s="15">
        <v>118</v>
      </c>
      <c r="S443" s="15">
        <v>344</v>
      </c>
      <c r="T443" s="15">
        <v>19.899999999999999</v>
      </c>
      <c r="U443" s="15">
        <v>0</v>
      </c>
      <c r="V443" s="15">
        <v>0</v>
      </c>
      <c r="W443" s="27">
        <f>EV_Data[[#This Row],[ev_sales]]/EV_Data[[#This Row],[total_vehicle_sales]]</f>
        <v>2.6938348894719544E-5</v>
      </c>
      <c r="X443" s="27">
        <f>EV_Data[[#This Row],[petrol_car_sales]]/EV_Data[[#This Row],[total_vehicle_sales]]</f>
        <v>0.59997090658319374</v>
      </c>
      <c r="Y443" s="27">
        <f>EV_Data[[#This Row],[diesel_car_sales]]/EV_Data[[#This Row],[total_vehicle_sales]]</f>
        <v>0.40000215506791159</v>
      </c>
      <c r="Z443" s="27">
        <f>EV_Data[[#This Row],[petrol_car Market Share]]+EV_Data[[#This Row],[desil_car Market Share]]</f>
        <v>0.99997306165110533</v>
      </c>
      <c r="AB443" s="15"/>
    </row>
    <row r="444" spans="1:28">
      <c r="A444" s="15" t="s">
        <v>41</v>
      </c>
      <c r="B444" s="15" t="s">
        <v>37</v>
      </c>
      <c r="C444" s="15">
        <v>2013</v>
      </c>
      <c r="D444" s="15" t="s">
        <v>26</v>
      </c>
      <c r="E444" s="15" t="s">
        <v>25</v>
      </c>
      <c r="F444" s="15">
        <v>30</v>
      </c>
      <c r="G444" s="15">
        <v>650829</v>
      </c>
      <c r="H444" s="15">
        <v>88754</v>
      </c>
      <c r="I444" s="15">
        <v>739613</v>
      </c>
      <c r="J444" s="15">
        <v>0</v>
      </c>
      <c r="K444" s="15">
        <v>18</v>
      </c>
      <c r="L444" s="15">
        <v>3.3</v>
      </c>
      <c r="M444" s="15">
        <v>138</v>
      </c>
      <c r="N444" s="15">
        <v>0.4829</v>
      </c>
      <c r="O444" s="15">
        <v>6.6989999999999994E-2</v>
      </c>
      <c r="P444" s="15">
        <v>3285</v>
      </c>
      <c r="Q444" s="15">
        <v>52</v>
      </c>
      <c r="R444" s="15">
        <v>118</v>
      </c>
      <c r="S444" s="15">
        <v>344</v>
      </c>
      <c r="T444" s="15">
        <v>19.899999999999999</v>
      </c>
      <c r="U444" s="15">
        <v>25.99</v>
      </c>
      <c r="V444" s="15">
        <v>0</v>
      </c>
      <c r="W444" s="27">
        <f>EV_Data[[#This Row],[ev_sales]]/EV_Data[[#This Row],[total_vehicle_sales]]</f>
        <v>4.0561753241222102E-5</v>
      </c>
      <c r="X444" s="27">
        <f>EV_Data[[#This Row],[petrol_car_sales]]/EV_Data[[#This Row],[total_vehicle_sales]]</f>
        <v>0.87995884334104457</v>
      </c>
      <c r="Y444" s="27">
        <f>EV_Data[[#This Row],[diesel_car_sales]]/EV_Data[[#This Row],[total_vehicle_sales]]</f>
        <v>0.1200005949057142</v>
      </c>
      <c r="Z444" s="27">
        <f>EV_Data[[#This Row],[petrol_car Market Share]]+EV_Data[[#This Row],[desil_car Market Share]]</f>
        <v>0.99995943824675881</v>
      </c>
      <c r="AB444" s="15"/>
    </row>
    <row r="445" spans="1:28">
      <c r="A445" s="15" t="s">
        <v>41</v>
      </c>
      <c r="B445" s="15" t="s">
        <v>37</v>
      </c>
      <c r="C445" s="15">
        <v>2013</v>
      </c>
      <c r="D445" s="15" t="s">
        <v>27</v>
      </c>
      <c r="E445" s="15" t="s">
        <v>25</v>
      </c>
      <c r="F445" s="15">
        <v>17</v>
      </c>
      <c r="G445" s="15">
        <v>286154</v>
      </c>
      <c r="H445" s="15">
        <v>24884</v>
      </c>
      <c r="I445" s="15">
        <v>311055</v>
      </c>
      <c r="J445" s="15">
        <v>0.01</v>
      </c>
      <c r="K445" s="15">
        <v>18</v>
      </c>
      <c r="L445" s="15">
        <v>3.3</v>
      </c>
      <c r="M445" s="15">
        <v>138</v>
      </c>
      <c r="N445" s="15">
        <v>0.4829</v>
      </c>
      <c r="O445" s="15">
        <v>6.6989999999999994E-2</v>
      </c>
      <c r="P445" s="15">
        <v>3285</v>
      </c>
      <c r="Q445" s="15">
        <v>52</v>
      </c>
      <c r="R445" s="15">
        <v>118</v>
      </c>
      <c r="S445" s="15">
        <v>344</v>
      </c>
      <c r="T445" s="15">
        <v>19.899999999999999</v>
      </c>
      <c r="U445" s="15">
        <v>19.350000000000001</v>
      </c>
      <c r="V445" s="15">
        <v>0</v>
      </c>
      <c r="W445" s="27">
        <f>EV_Data[[#This Row],[ev_sales]]/EV_Data[[#This Row],[total_vehicle_sales]]</f>
        <v>5.4652714150230669E-5</v>
      </c>
      <c r="X445" s="27">
        <f>EV_Data[[#This Row],[petrol_car_sales]]/EV_Data[[#This Row],[total_vehicle_sales]]</f>
        <v>0.91994663323206505</v>
      </c>
      <c r="Y445" s="27">
        <f>EV_Data[[#This Row],[diesel_car_sales]]/EV_Data[[#This Row],[total_vehicle_sales]]</f>
        <v>7.9998714053784697E-2</v>
      </c>
      <c r="Z445" s="27">
        <f>EV_Data[[#This Row],[petrol_car Market Share]]+EV_Data[[#This Row],[desil_car Market Share]]</f>
        <v>0.99994534728584972</v>
      </c>
      <c r="AB445" s="15"/>
    </row>
    <row r="446" spans="1:28">
      <c r="A446" s="15" t="s">
        <v>41</v>
      </c>
      <c r="B446" s="15" t="s">
        <v>37</v>
      </c>
      <c r="C446" s="15">
        <v>2014</v>
      </c>
      <c r="D446" s="15" t="s">
        <v>24</v>
      </c>
      <c r="E446" s="15" t="s">
        <v>25</v>
      </c>
      <c r="F446" s="15">
        <v>6</v>
      </c>
      <c r="G446" s="15">
        <v>99575</v>
      </c>
      <c r="H446" s="15">
        <v>66384</v>
      </c>
      <c r="I446" s="15">
        <v>165965</v>
      </c>
      <c r="J446" s="15">
        <v>0</v>
      </c>
      <c r="K446" s="15">
        <v>25</v>
      </c>
      <c r="L446" s="15">
        <v>4.0999999999999996</v>
      </c>
      <c r="M446" s="15">
        <v>146</v>
      </c>
      <c r="N446" s="15">
        <v>0.48299999999999998</v>
      </c>
      <c r="O446" s="15">
        <v>6.8000000000000005E-2</v>
      </c>
      <c r="P446" s="15">
        <v>3299</v>
      </c>
      <c r="Q446" s="15">
        <v>52.6</v>
      </c>
      <c r="R446" s="15">
        <v>124.9</v>
      </c>
      <c r="S446" s="15">
        <v>455</v>
      </c>
      <c r="T446" s="15">
        <v>21</v>
      </c>
      <c r="U446" s="15">
        <v>6.27</v>
      </c>
      <c r="V446" s="15">
        <v>0</v>
      </c>
      <c r="W446" s="27">
        <f>EV_Data[[#This Row],[ev_sales]]/EV_Data[[#This Row],[total_vehicle_sales]]</f>
        <v>3.6152200765221581E-5</v>
      </c>
      <c r="X446" s="27">
        <f>EV_Data[[#This Row],[petrol_car_sales]]/EV_Data[[#This Row],[total_vehicle_sales]]</f>
        <v>0.59997589853282318</v>
      </c>
      <c r="Y446" s="27">
        <f>EV_Data[[#This Row],[diesel_car_sales]]/EV_Data[[#This Row],[total_vehicle_sales]]</f>
        <v>0.39998794926641157</v>
      </c>
      <c r="Z446" s="27">
        <f>EV_Data[[#This Row],[petrol_car Market Share]]+EV_Data[[#This Row],[desil_car Market Share]]</f>
        <v>0.99996384779923475</v>
      </c>
      <c r="AB446" s="15"/>
    </row>
    <row r="447" spans="1:28">
      <c r="A447" s="15" t="s">
        <v>41</v>
      </c>
      <c r="B447" s="15" t="s">
        <v>37</v>
      </c>
      <c r="C447" s="15">
        <v>2014</v>
      </c>
      <c r="D447" s="15" t="s">
        <v>26</v>
      </c>
      <c r="E447" s="15" t="s">
        <v>25</v>
      </c>
      <c r="F447" s="15">
        <v>67</v>
      </c>
      <c r="G447" s="15">
        <v>589091</v>
      </c>
      <c r="H447" s="15">
        <v>80331</v>
      </c>
      <c r="I447" s="15">
        <v>669489</v>
      </c>
      <c r="J447" s="15">
        <v>0.01</v>
      </c>
      <c r="K447" s="15">
        <v>25</v>
      </c>
      <c r="L447" s="15">
        <v>4.0999999999999996</v>
      </c>
      <c r="M447" s="15">
        <v>146</v>
      </c>
      <c r="N447" s="15">
        <v>0.48299999999999998</v>
      </c>
      <c r="O447" s="15">
        <v>6.8000000000000005E-2</v>
      </c>
      <c r="P447" s="15">
        <v>3299</v>
      </c>
      <c r="Q447" s="15">
        <v>52.6</v>
      </c>
      <c r="R447" s="15">
        <v>124.9</v>
      </c>
      <c r="S447" s="15">
        <v>455</v>
      </c>
      <c r="T447" s="15">
        <v>21</v>
      </c>
      <c r="U447" s="15">
        <v>64.69</v>
      </c>
      <c r="V447" s="15">
        <v>0</v>
      </c>
      <c r="W447" s="27">
        <f>EV_Data[[#This Row],[ev_sales]]/EV_Data[[#This Row],[total_vehicle_sales]]</f>
        <v>1.0007632687019502E-4</v>
      </c>
      <c r="X447" s="27">
        <f>EV_Data[[#This Row],[petrol_car_sales]]/EV_Data[[#This Row],[total_vehicle_sales]]</f>
        <v>0.87991139510880689</v>
      </c>
      <c r="Y447" s="27">
        <f>EV_Data[[#This Row],[diesel_car_sales]]/EV_Data[[#This Row],[total_vehicle_sales]]</f>
        <v>0.11998852856432293</v>
      </c>
      <c r="Z447" s="27">
        <f>EV_Data[[#This Row],[petrol_car Market Share]]+EV_Data[[#This Row],[desil_car Market Share]]</f>
        <v>0.99989992367312985</v>
      </c>
      <c r="AB447" s="15"/>
    </row>
    <row r="448" spans="1:28">
      <c r="A448" s="15" t="s">
        <v>41</v>
      </c>
      <c r="B448" s="15" t="s">
        <v>37</v>
      </c>
      <c r="C448" s="15">
        <v>2014</v>
      </c>
      <c r="D448" s="15" t="s">
        <v>27</v>
      </c>
      <c r="E448" s="15" t="s">
        <v>25</v>
      </c>
      <c r="F448" s="15">
        <v>41</v>
      </c>
      <c r="G448" s="15">
        <v>258400</v>
      </c>
      <c r="H448" s="15">
        <v>22470</v>
      </c>
      <c r="I448" s="15">
        <v>280911</v>
      </c>
      <c r="J448" s="15">
        <v>0.01</v>
      </c>
      <c r="K448" s="15">
        <v>25</v>
      </c>
      <c r="L448" s="15">
        <v>4.0999999999999996</v>
      </c>
      <c r="M448" s="15">
        <v>146</v>
      </c>
      <c r="N448" s="15">
        <v>0.48299999999999998</v>
      </c>
      <c r="O448" s="15">
        <v>6.8000000000000005E-2</v>
      </c>
      <c r="P448" s="15">
        <v>3299</v>
      </c>
      <c r="Q448" s="15">
        <v>52.6</v>
      </c>
      <c r="R448" s="15">
        <v>124.9</v>
      </c>
      <c r="S448" s="15">
        <v>455</v>
      </c>
      <c r="T448" s="15">
        <v>21</v>
      </c>
      <c r="U448" s="15">
        <v>60.05</v>
      </c>
      <c r="V448" s="15">
        <v>0</v>
      </c>
      <c r="W448" s="27">
        <f>EV_Data[[#This Row],[ev_sales]]/EV_Data[[#This Row],[total_vehicle_sales]]</f>
        <v>1.4595370063828046E-4</v>
      </c>
      <c r="X448" s="27">
        <f>EV_Data[[#This Row],[petrol_car_sales]]/EV_Data[[#This Row],[total_vehicle_sales]]</f>
        <v>0.91986429865686992</v>
      </c>
      <c r="Y448" s="27">
        <f>EV_Data[[#This Row],[diesel_car_sales]]/EV_Data[[#This Row],[total_vehicle_sales]]</f>
        <v>7.9989747642491754E-2</v>
      </c>
      <c r="Z448" s="27">
        <f>EV_Data[[#This Row],[petrol_car Market Share]]+EV_Data[[#This Row],[desil_car Market Share]]</f>
        <v>0.9998540462993617</v>
      </c>
      <c r="AB448" s="15"/>
    </row>
    <row r="449" spans="1:28">
      <c r="A449" s="15" t="s">
        <v>41</v>
      </c>
      <c r="B449" s="15" t="s">
        <v>37</v>
      </c>
      <c r="C449" s="15">
        <v>2015</v>
      </c>
      <c r="D449" s="15" t="s">
        <v>24</v>
      </c>
      <c r="E449" s="15" t="s">
        <v>25</v>
      </c>
      <c r="F449" s="15">
        <v>5</v>
      </c>
      <c r="G449" s="15">
        <v>94239</v>
      </c>
      <c r="H449" s="15">
        <v>62826</v>
      </c>
      <c r="I449" s="15">
        <v>157070</v>
      </c>
      <c r="J449" s="15">
        <v>0</v>
      </c>
      <c r="K449" s="15">
        <v>33</v>
      </c>
      <c r="L449" s="15">
        <v>4.8</v>
      </c>
      <c r="M449" s="15">
        <v>154</v>
      </c>
      <c r="N449" s="15">
        <v>0.51300000000000001</v>
      </c>
      <c r="O449" s="15">
        <v>7.0999999999999994E-2</v>
      </c>
      <c r="P449" s="15">
        <v>3341</v>
      </c>
      <c r="Q449" s="15">
        <v>53.9</v>
      </c>
      <c r="R449" s="15">
        <v>130.80000000000001</v>
      </c>
      <c r="S449" s="15">
        <v>579</v>
      </c>
      <c r="T449" s="15">
        <v>21.8</v>
      </c>
      <c r="U449" s="15">
        <v>0</v>
      </c>
      <c r="V449" s="15">
        <v>0</v>
      </c>
      <c r="W449" s="27">
        <f>EV_Data[[#This Row],[ev_sales]]/EV_Data[[#This Row],[total_vehicle_sales]]</f>
        <v>3.1832940727064365E-5</v>
      </c>
      <c r="X449" s="27">
        <f>EV_Data[[#This Row],[petrol_car_sales]]/EV_Data[[#This Row],[total_vehicle_sales]]</f>
        <v>0.59998090023556372</v>
      </c>
      <c r="Y449" s="27">
        <f>EV_Data[[#This Row],[diesel_car_sales]]/EV_Data[[#This Row],[total_vehicle_sales]]</f>
        <v>0.39998726682370916</v>
      </c>
      <c r="Z449" s="27">
        <f>EV_Data[[#This Row],[petrol_car Market Share]]+EV_Data[[#This Row],[desil_car Market Share]]</f>
        <v>0.99996816705927283</v>
      </c>
      <c r="AB449" s="15"/>
    </row>
    <row r="450" spans="1:28">
      <c r="A450" s="15" t="s">
        <v>41</v>
      </c>
      <c r="B450" s="15" t="s">
        <v>37</v>
      </c>
      <c r="C450" s="15">
        <v>2015</v>
      </c>
      <c r="D450" s="15" t="s">
        <v>26</v>
      </c>
      <c r="E450" s="15" t="s">
        <v>25</v>
      </c>
      <c r="F450" s="15">
        <v>62</v>
      </c>
      <c r="G450" s="15">
        <v>545362</v>
      </c>
      <c r="H450" s="15">
        <v>74368</v>
      </c>
      <c r="I450" s="15">
        <v>619792</v>
      </c>
      <c r="J450" s="15">
        <v>0.01</v>
      </c>
      <c r="K450" s="15">
        <v>33</v>
      </c>
      <c r="L450" s="15">
        <v>4.8</v>
      </c>
      <c r="M450" s="15">
        <v>154</v>
      </c>
      <c r="N450" s="15">
        <v>0.51300000000000001</v>
      </c>
      <c r="O450" s="15">
        <v>7.0999999999999994E-2</v>
      </c>
      <c r="P450" s="15">
        <v>3341</v>
      </c>
      <c r="Q450" s="15">
        <v>53.9</v>
      </c>
      <c r="R450" s="15">
        <v>130.80000000000001</v>
      </c>
      <c r="S450" s="15">
        <v>579</v>
      </c>
      <c r="T450" s="15">
        <v>21.8</v>
      </c>
      <c r="U450" s="15">
        <v>60.48</v>
      </c>
      <c r="V450" s="15">
        <v>0</v>
      </c>
      <c r="W450" s="27">
        <f>EV_Data[[#This Row],[ev_sales]]/EV_Data[[#This Row],[total_vehicle_sales]]</f>
        <v>1.0003355964581666E-4</v>
      </c>
      <c r="X450" s="27">
        <f>EV_Data[[#This Row],[petrol_car_sales]]/EV_Data[[#This Row],[total_vehicle_sales]]</f>
        <v>0.87991132508970749</v>
      </c>
      <c r="Y450" s="27">
        <f>EV_Data[[#This Row],[diesel_car_sales]]/EV_Data[[#This Row],[total_vehicle_sales]]</f>
        <v>0.11998864135064667</v>
      </c>
      <c r="Z450" s="27">
        <f>EV_Data[[#This Row],[petrol_car Market Share]]+EV_Data[[#This Row],[desil_car Market Share]]</f>
        <v>0.99989996644035417</v>
      </c>
      <c r="AB450" s="15"/>
    </row>
    <row r="451" spans="1:28">
      <c r="A451" s="15" t="s">
        <v>41</v>
      </c>
      <c r="B451" s="15" t="s">
        <v>37</v>
      </c>
      <c r="C451" s="15">
        <v>2015</v>
      </c>
      <c r="D451" s="15" t="s">
        <v>27</v>
      </c>
      <c r="E451" s="15" t="s">
        <v>25</v>
      </c>
      <c r="F451" s="15">
        <v>38</v>
      </c>
      <c r="G451" s="15">
        <v>238835</v>
      </c>
      <c r="H451" s="15">
        <v>20768</v>
      </c>
      <c r="I451" s="15">
        <v>259641</v>
      </c>
      <c r="J451" s="15">
        <v>0.01</v>
      </c>
      <c r="K451" s="15">
        <v>33</v>
      </c>
      <c r="L451" s="15">
        <v>4.8</v>
      </c>
      <c r="M451" s="15">
        <v>154</v>
      </c>
      <c r="N451" s="15">
        <v>0.51300000000000001</v>
      </c>
      <c r="O451" s="15">
        <v>7.0999999999999994E-2</v>
      </c>
      <c r="P451" s="15">
        <v>3341</v>
      </c>
      <c r="Q451" s="15">
        <v>53.9</v>
      </c>
      <c r="R451" s="15">
        <v>130.80000000000001</v>
      </c>
      <c r="S451" s="15">
        <v>579</v>
      </c>
      <c r="T451" s="15">
        <v>21.8</v>
      </c>
      <c r="U451" s="15">
        <v>56.05</v>
      </c>
      <c r="V451" s="15">
        <v>0</v>
      </c>
      <c r="W451" s="27">
        <f>EV_Data[[#This Row],[ev_sales]]/EV_Data[[#This Row],[total_vehicle_sales]]</f>
        <v>1.463559299186184E-4</v>
      </c>
      <c r="X451" s="27">
        <f>EV_Data[[#This Row],[petrol_car_sales]]/EV_Data[[#This Row],[total_vehicle_sales]]</f>
        <v>0.91986627689771649</v>
      </c>
      <c r="Y451" s="27">
        <f>EV_Data[[#This Row],[diesel_car_sales]]/EV_Data[[#This Row],[total_vehicle_sales]]</f>
        <v>7.9987367172364918E-2</v>
      </c>
      <c r="Z451" s="27">
        <f>EV_Data[[#This Row],[petrol_car Market Share]]+EV_Data[[#This Row],[desil_car Market Share]]</f>
        <v>0.99985364407008137</v>
      </c>
      <c r="AB451" s="15"/>
    </row>
    <row r="452" spans="1:28">
      <c r="A452" s="15" t="s">
        <v>41</v>
      </c>
      <c r="B452" s="15" t="s">
        <v>37</v>
      </c>
      <c r="C452" s="15">
        <v>2016</v>
      </c>
      <c r="D452" s="15" t="s">
        <v>24</v>
      </c>
      <c r="E452" s="15" t="s">
        <v>25</v>
      </c>
      <c r="F452" s="15">
        <v>11</v>
      </c>
      <c r="G452" s="15">
        <v>93041</v>
      </c>
      <c r="H452" s="15">
        <v>62027</v>
      </c>
      <c r="I452" s="15">
        <v>155079</v>
      </c>
      <c r="J452" s="15">
        <v>0.01</v>
      </c>
      <c r="K452" s="15">
        <v>38</v>
      </c>
      <c r="L452" s="15">
        <v>5.9</v>
      </c>
      <c r="M452" s="15">
        <v>170</v>
      </c>
      <c r="N452" s="15">
        <v>0.55300000000000005</v>
      </c>
      <c r="O452" s="15">
        <v>7.1999999999999995E-2</v>
      </c>
      <c r="P452" s="15">
        <v>3554</v>
      </c>
      <c r="Q452" s="15">
        <v>54.3</v>
      </c>
      <c r="R452" s="15">
        <v>137.19999999999999</v>
      </c>
      <c r="S452" s="15">
        <v>686</v>
      </c>
      <c r="T452" s="15">
        <v>24.6</v>
      </c>
      <c r="U452" s="15">
        <v>30.06</v>
      </c>
      <c r="V452" s="15">
        <v>0</v>
      </c>
      <c r="W452" s="27">
        <f>EV_Data[[#This Row],[ev_sales]]/EV_Data[[#This Row],[total_vehicle_sales]]</f>
        <v>7.0931589705891841E-5</v>
      </c>
      <c r="X452" s="27">
        <f>EV_Data[[#This Row],[petrol_car_sales]]/EV_Data[[#This Row],[total_vehicle_sales]]</f>
        <v>0.5999587307114439</v>
      </c>
      <c r="Y452" s="27">
        <f>EV_Data[[#This Row],[diesel_car_sales]]/EV_Data[[#This Row],[total_vehicle_sales]]</f>
        <v>0.39997033769885026</v>
      </c>
      <c r="Z452" s="27">
        <f>EV_Data[[#This Row],[petrol_car Market Share]]+EV_Data[[#This Row],[desil_car Market Share]]</f>
        <v>0.99992906841029416</v>
      </c>
      <c r="AB452" s="15"/>
    </row>
    <row r="453" spans="1:28">
      <c r="A453" s="15" t="s">
        <v>41</v>
      </c>
      <c r="B453" s="15" t="s">
        <v>37</v>
      </c>
      <c r="C453" s="15">
        <v>2016</v>
      </c>
      <c r="D453" s="15" t="s">
        <v>26</v>
      </c>
      <c r="E453" s="15" t="s">
        <v>25</v>
      </c>
      <c r="F453" s="15">
        <v>121</v>
      </c>
      <c r="G453" s="15">
        <v>533505</v>
      </c>
      <c r="H453" s="15">
        <v>72751</v>
      </c>
      <c r="I453" s="15">
        <v>606377</v>
      </c>
      <c r="J453" s="15">
        <v>0.02</v>
      </c>
      <c r="K453" s="15">
        <v>38</v>
      </c>
      <c r="L453" s="15">
        <v>5.9</v>
      </c>
      <c r="M453" s="15">
        <v>170</v>
      </c>
      <c r="N453" s="15">
        <v>0.55300000000000005</v>
      </c>
      <c r="O453" s="15">
        <v>7.1999999999999995E-2</v>
      </c>
      <c r="P453" s="15">
        <v>3554</v>
      </c>
      <c r="Q453" s="15">
        <v>54.3</v>
      </c>
      <c r="R453" s="15">
        <v>137.19999999999999</v>
      </c>
      <c r="S453" s="15">
        <v>686</v>
      </c>
      <c r="T453" s="15">
        <v>24.6</v>
      </c>
      <c r="U453" s="15">
        <v>59.18</v>
      </c>
      <c r="V453" s="15">
        <v>0</v>
      </c>
      <c r="W453" s="27">
        <f>EV_Data[[#This Row],[ev_sales]]/EV_Data[[#This Row],[total_vehicle_sales]]</f>
        <v>1.9954582710096194E-4</v>
      </c>
      <c r="X453" s="27">
        <f>EV_Data[[#This Row],[petrol_car_sales]]/EV_Data[[#This Row],[total_vehicle_sales]]</f>
        <v>0.87982393791321245</v>
      </c>
      <c r="Y453" s="27">
        <f>EV_Data[[#This Row],[diesel_car_sales]]/EV_Data[[#This Row],[total_vehicle_sales]]</f>
        <v>0.11997651625968662</v>
      </c>
      <c r="Z453" s="27">
        <f>EV_Data[[#This Row],[petrol_car Market Share]]+EV_Data[[#This Row],[desil_car Market Share]]</f>
        <v>0.99980045417289909</v>
      </c>
      <c r="AB453" s="15"/>
    </row>
    <row r="454" spans="1:28">
      <c r="A454" s="15" t="s">
        <v>41</v>
      </c>
      <c r="B454" s="15" t="s">
        <v>37</v>
      </c>
      <c r="C454" s="15">
        <v>2016</v>
      </c>
      <c r="D454" s="15" t="s">
        <v>27</v>
      </c>
      <c r="E454" s="15" t="s">
        <v>25</v>
      </c>
      <c r="F454" s="15">
        <v>75</v>
      </c>
      <c r="G454" s="15">
        <v>236579</v>
      </c>
      <c r="H454" s="15">
        <v>20572</v>
      </c>
      <c r="I454" s="15">
        <v>257226</v>
      </c>
      <c r="J454" s="15">
        <v>0.03</v>
      </c>
      <c r="K454" s="15">
        <v>38</v>
      </c>
      <c r="L454" s="15">
        <v>5.9</v>
      </c>
      <c r="M454" s="15">
        <v>170</v>
      </c>
      <c r="N454" s="15">
        <v>0.55300000000000005</v>
      </c>
      <c r="O454" s="15">
        <v>7.1999999999999995E-2</v>
      </c>
      <c r="P454" s="15">
        <v>3554</v>
      </c>
      <c r="Q454" s="15">
        <v>54.3</v>
      </c>
      <c r="R454" s="15">
        <v>137.19999999999999</v>
      </c>
      <c r="S454" s="15">
        <v>686</v>
      </c>
      <c r="T454" s="15">
        <v>24.6</v>
      </c>
      <c r="U454" s="15">
        <v>64.010000000000005</v>
      </c>
      <c r="V454" s="15">
        <v>0</v>
      </c>
      <c r="W454" s="27">
        <f>EV_Data[[#This Row],[ev_sales]]/EV_Data[[#This Row],[total_vehicle_sales]]</f>
        <v>2.9157239159338481E-4</v>
      </c>
      <c r="X454" s="27">
        <f>EV_Data[[#This Row],[petrol_car_sales]]/EV_Data[[#This Row],[total_vehicle_sales]]</f>
        <v>0.9197320644102851</v>
      </c>
      <c r="Y454" s="27">
        <f>EV_Data[[#This Row],[diesel_car_sales]]/EV_Data[[#This Row],[total_vehicle_sales]]</f>
        <v>7.99763631981215E-2</v>
      </c>
      <c r="Z454" s="27">
        <f>EV_Data[[#This Row],[petrol_car Market Share]]+EV_Data[[#This Row],[desil_car Market Share]]</f>
        <v>0.99970842760840661</v>
      </c>
      <c r="AB454" s="15"/>
    </row>
    <row r="455" spans="1:28">
      <c r="A455" s="15" t="s">
        <v>41</v>
      </c>
      <c r="B455" s="15" t="s">
        <v>37</v>
      </c>
      <c r="C455" s="15">
        <v>2017</v>
      </c>
      <c r="D455" s="15" t="s">
        <v>24</v>
      </c>
      <c r="E455" s="15" t="s">
        <v>25</v>
      </c>
      <c r="F455" s="15">
        <v>11</v>
      </c>
      <c r="G455" s="15">
        <v>96006</v>
      </c>
      <c r="H455" s="15">
        <v>64004</v>
      </c>
      <c r="I455" s="15">
        <v>160021</v>
      </c>
      <c r="J455" s="15">
        <v>0.01</v>
      </c>
      <c r="K455" s="15">
        <v>44</v>
      </c>
      <c r="L455" s="15">
        <v>7.4</v>
      </c>
      <c r="M455" s="15">
        <v>192</v>
      </c>
      <c r="N455" s="15">
        <v>0.59699999999999998</v>
      </c>
      <c r="O455" s="15">
        <v>7.4999999999999997E-2</v>
      </c>
      <c r="P455" s="15">
        <v>3719</v>
      </c>
      <c r="Q455" s="15">
        <v>55.2</v>
      </c>
      <c r="R455" s="15">
        <v>143.9</v>
      </c>
      <c r="S455" s="15">
        <v>797</v>
      </c>
      <c r="T455" s="15">
        <v>26.3</v>
      </c>
      <c r="U455" s="15">
        <v>22.39</v>
      </c>
      <c r="V455" s="15">
        <v>0</v>
      </c>
      <c r="W455" s="27">
        <f>EV_Data[[#This Row],[ev_sales]]/EV_Data[[#This Row],[total_vehicle_sales]]</f>
        <v>6.8740977746670746E-5</v>
      </c>
      <c r="X455" s="27">
        <f>EV_Data[[#This Row],[petrol_car_sales]]/EV_Data[[#This Row],[total_vehicle_sales]]</f>
        <v>0.59995875541335197</v>
      </c>
      <c r="Y455" s="27">
        <f>EV_Data[[#This Row],[diesel_car_sales]]/EV_Data[[#This Row],[total_vehicle_sales]]</f>
        <v>0.39997250360890135</v>
      </c>
      <c r="Z455" s="27">
        <f>EV_Data[[#This Row],[petrol_car Market Share]]+EV_Data[[#This Row],[desil_car Market Share]]</f>
        <v>0.99993125902225333</v>
      </c>
      <c r="AB455" s="15"/>
    </row>
    <row r="456" spans="1:28">
      <c r="A456" s="15" t="s">
        <v>41</v>
      </c>
      <c r="B456" s="15" t="s">
        <v>37</v>
      </c>
      <c r="C456" s="15">
        <v>2017</v>
      </c>
      <c r="D456" s="15" t="s">
        <v>26</v>
      </c>
      <c r="E456" s="15" t="s">
        <v>25</v>
      </c>
      <c r="F456" s="15">
        <v>132</v>
      </c>
      <c r="G456" s="15">
        <v>580963</v>
      </c>
      <c r="H456" s="15">
        <v>79222</v>
      </c>
      <c r="I456" s="15">
        <v>660317</v>
      </c>
      <c r="J456" s="15">
        <v>0.02</v>
      </c>
      <c r="K456" s="15">
        <v>44</v>
      </c>
      <c r="L456" s="15">
        <v>7.4</v>
      </c>
      <c r="M456" s="15">
        <v>192</v>
      </c>
      <c r="N456" s="15">
        <v>0.59699999999999998</v>
      </c>
      <c r="O456" s="15">
        <v>7.4999999999999997E-2</v>
      </c>
      <c r="P456" s="15">
        <v>3719</v>
      </c>
      <c r="Q456" s="15">
        <v>55.2</v>
      </c>
      <c r="R456" s="15">
        <v>143.9</v>
      </c>
      <c r="S456" s="15">
        <v>797</v>
      </c>
      <c r="T456" s="15">
        <v>26.3</v>
      </c>
      <c r="U456" s="15">
        <v>9.09</v>
      </c>
      <c r="V456" s="15">
        <v>0</v>
      </c>
      <c r="W456" s="27">
        <f>EV_Data[[#This Row],[ev_sales]]/EV_Data[[#This Row],[total_vehicle_sales]]</f>
        <v>1.9990398550998989E-4</v>
      </c>
      <c r="X456" s="27">
        <f>EV_Data[[#This Row],[petrol_car_sales]]/EV_Data[[#This Row],[total_vehicle_sales]]</f>
        <v>0.87982438737757773</v>
      </c>
      <c r="Y456" s="27">
        <f>EV_Data[[#This Row],[diesel_car_sales]]/EV_Data[[#This Row],[total_vehicle_sales]]</f>
        <v>0.11997570863691227</v>
      </c>
      <c r="Z456" s="27">
        <f>EV_Data[[#This Row],[petrol_car Market Share]]+EV_Data[[#This Row],[desil_car Market Share]]</f>
        <v>0.99980009601449005</v>
      </c>
      <c r="AB456" s="15"/>
    </row>
    <row r="457" spans="1:28">
      <c r="A457" s="15" t="s">
        <v>41</v>
      </c>
      <c r="B457" s="15" t="s">
        <v>37</v>
      </c>
      <c r="C457" s="15">
        <v>2017</v>
      </c>
      <c r="D457" s="15" t="s">
        <v>27</v>
      </c>
      <c r="E457" s="15" t="s">
        <v>25</v>
      </c>
      <c r="F457" s="15">
        <v>78</v>
      </c>
      <c r="G457" s="15">
        <v>246464</v>
      </c>
      <c r="H457" s="15">
        <v>21432</v>
      </c>
      <c r="I457" s="15">
        <v>267974</v>
      </c>
      <c r="J457" s="15">
        <v>0.03</v>
      </c>
      <c r="K457" s="15">
        <v>44</v>
      </c>
      <c r="L457" s="15">
        <v>7.4</v>
      </c>
      <c r="M457" s="15">
        <v>192</v>
      </c>
      <c r="N457" s="15">
        <v>0.59699999999999998</v>
      </c>
      <c r="O457" s="15">
        <v>7.4999999999999997E-2</v>
      </c>
      <c r="P457" s="15">
        <v>3719</v>
      </c>
      <c r="Q457" s="15">
        <v>55.2</v>
      </c>
      <c r="R457" s="15">
        <v>143.9</v>
      </c>
      <c r="S457" s="15">
        <v>797</v>
      </c>
      <c r="T457" s="15">
        <v>26.3</v>
      </c>
      <c r="U457" s="15">
        <v>23.91</v>
      </c>
      <c r="V457" s="15">
        <v>0</v>
      </c>
      <c r="W457" s="27">
        <f>EV_Data[[#This Row],[ev_sales]]/EV_Data[[#This Row],[total_vehicle_sales]]</f>
        <v>2.9107301454618732E-4</v>
      </c>
      <c r="X457" s="27">
        <f>EV_Data[[#This Row],[petrol_car_sales]]/EV_Data[[#This Row],[total_vehicle_sales]]</f>
        <v>0.91973101868091678</v>
      </c>
      <c r="Y457" s="27">
        <f>EV_Data[[#This Row],[diesel_car_sales]]/EV_Data[[#This Row],[total_vehicle_sales]]</f>
        <v>7.9977908304537007E-2</v>
      </c>
      <c r="Z457" s="27">
        <f>EV_Data[[#This Row],[petrol_car Market Share]]+EV_Data[[#This Row],[desil_car Market Share]]</f>
        <v>0.99970892698545377</v>
      </c>
      <c r="AB457" s="15"/>
    </row>
    <row r="458" spans="1:28">
      <c r="A458" s="15" t="s">
        <v>41</v>
      </c>
      <c r="B458" s="15" t="s">
        <v>37</v>
      </c>
      <c r="C458" s="15">
        <v>2018</v>
      </c>
      <c r="D458" s="15" t="s">
        <v>24</v>
      </c>
      <c r="E458" s="15" t="s">
        <v>25</v>
      </c>
      <c r="F458" s="15">
        <v>17</v>
      </c>
      <c r="G458" s="15">
        <v>95534</v>
      </c>
      <c r="H458" s="15">
        <v>63689</v>
      </c>
      <c r="I458" s="15">
        <v>159240</v>
      </c>
      <c r="J458" s="15">
        <v>0.01</v>
      </c>
      <c r="K458" s="15">
        <v>49</v>
      </c>
      <c r="L458" s="15">
        <v>8.6999999999999993</v>
      </c>
      <c r="M458" s="15">
        <v>239</v>
      </c>
      <c r="N458" s="15">
        <v>0.64700000000000002</v>
      </c>
      <c r="O458" s="15">
        <v>7.4999999999999997E-2</v>
      </c>
      <c r="P458" s="15">
        <v>3880</v>
      </c>
      <c r="Q458" s="15">
        <v>55.4</v>
      </c>
      <c r="R458" s="15">
        <v>150.5</v>
      </c>
      <c r="S458" s="15">
        <v>909</v>
      </c>
      <c r="T458" s="15">
        <v>26.6</v>
      </c>
      <c r="U458" s="15">
        <v>50.37</v>
      </c>
      <c r="V458" s="15">
        <v>0</v>
      </c>
      <c r="W458" s="27">
        <f>EV_Data[[#This Row],[ev_sales]]/EV_Data[[#This Row],[total_vehicle_sales]]</f>
        <v>1.0675709620698317E-4</v>
      </c>
      <c r="X458" s="27">
        <f>EV_Data[[#This Row],[petrol_car_sales]]/EV_Data[[#This Row],[total_vehicle_sales]]</f>
        <v>0.59993720170811349</v>
      </c>
      <c r="Y458" s="27">
        <f>EV_Data[[#This Row],[diesel_car_sales]]/EV_Data[[#This Row],[total_vehicle_sales]]</f>
        <v>0.39995604119567946</v>
      </c>
      <c r="Z458" s="27">
        <f>EV_Data[[#This Row],[petrol_car Market Share]]+EV_Data[[#This Row],[desil_car Market Share]]</f>
        <v>0.999893242903793</v>
      </c>
      <c r="AB458" s="15"/>
    </row>
    <row r="459" spans="1:28">
      <c r="A459" s="15" t="s">
        <v>41</v>
      </c>
      <c r="B459" s="15" t="s">
        <v>37</v>
      </c>
      <c r="C459" s="15">
        <v>2018</v>
      </c>
      <c r="D459" s="15" t="s">
        <v>26</v>
      </c>
      <c r="E459" s="15" t="s">
        <v>25</v>
      </c>
      <c r="F459" s="15">
        <v>194</v>
      </c>
      <c r="G459" s="15">
        <v>569055</v>
      </c>
      <c r="H459" s="15">
        <v>77598</v>
      </c>
      <c r="I459" s="15">
        <v>646847</v>
      </c>
      <c r="J459" s="15">
        <v>0.03</v>
      </c>
      <c r="K459" s="15">
        <v>49</v>
      </c>
      <c r="L459" s="15">
        <v>8.6999999999999993</v>
      </c>
      <c r="M459" s="15">
        <v>239</v>
      </c>
      <c r="N459" s="15">
        <v>0.64700000000000002</v>
      </c>
      <c r="O459" s="15">
        <v>7.4999999999999997E-2</v>
      </c>
      <c r="P459" s="15">
        <v>3880</v>
      </c>
      <c r="Q459" s="15">
        <v>55.4</v>
      </c>
      <c r="R459" s="15">
        <v>150.5</v>
      </c>
      <c r="S459" s="15">
        <v>909</v>
      </c>
      <c r="T459" s="15">
        <v>26.6</v>
      </c>
      <c r="U459" s="15">
        <v>46.97</v>
      </c>
      <c r="V459" s="15">
        <v>0</v>
      </c>
      <c r="W459" s="27">
        <f>EV_Data[[#This Row],[ev_sales]]/EV_Data[[#This Row],[total_vehicle_sales]]</f>
        <v>2.9991636352955179E-4</v>
      </c>
      <c r="X459" s="27">
        <f>EV_Data[[#This Row],[petrol_car_sales]]/EV_Data[[#This Row],[total_vehicle_sales]]</f>
        <v>0.87973663014592318</v>
      </c>
      <c r="Y459" s="27">
        <f>EV_Data[[#This Row],[diesel_car_sales]]/EV_Data[[#This Row],[total_vehicle_sales]]</f>
        <v>0.11996345349054723</v>
      </c>
      <c r="Z459" s="27">
        <f>EV_Data[[#This Row],[petrol_car Market Share]]+EV_Data[[#This Row],[desil_car Market Share]]</f>
        <v>0.99970008363647045</v>
      </c>
      <c r="AB459" s="15"/>
    </row>
    <row r="460" spans="1:28">
      <c r="A460" s="15" t="s">
        <v>41</v>
      </c>
      <c r="B460" s="15" t="s">
        <v>37</v>
      </c>
      <c r="C460" s="15">
        <v>2018</v>
      </c>
      <c r="D460" s="15" t="s">
        <v>27</v>
      </c>
      <c r="E460" s="15" t="s">
        <v>25</v>
      </c>
      <c r="F460" s="15">
        <v>116</v>
      </c>
      <c r="G460" s="15">
        <v>245795</v>
      </c>
      <c r="H460" s="15">
        <v>21374</v>
      </c>
      <c r="I460" s="15">
        <v>267285</v>
      </c>
      <c r="J460" s="15">
        <v>0.04</v>
      </c>
      <c r="K460" s="15">
        <v>49</v>
      </c>
      <c r="L460" s="15">
        <v>8.6999999999999993</v>
      </c>
      <c r="M460" s="15">
        <v>239</v>
      </c>
      <c r="N460" s="15">
        <v>0.64700000000000002</v>
      </c>
      <c r="O460" s="15">
        <v>7.4999999999999997E-2</v>
      </c>
      <c r="P460" s="15">
        <v>3880</v>
      </c>
      <c r="Q460" s="15">
        <v>55.4</v>
      </c>
      <c r="R460" s="15">
        <v>150.5</v>
      </c>
      <c r="S460" s="15">
        <v>909</v>
      </c>
      <c r="T460" s="15">
        <v>26.6</v>
      </c>
      <c r="U460" s="15">
        <v>45.06</v>
      </c>
      <c r="V460" s="15">
        <v>0</v>
      </c>
      <c r="W460" s="27">
        <f>EV_Data[[#This Row],[ev_sales]]/EV_Data[[#This Row],[total_vehicle_sales]]</f>
        <v>4.3399367716108272E-4</v>
      </c>
      <c r="X460" s="27">
        <f>EV_Data[[#This Row],[petrol_car_sales]]/EV_Data[[#This Row],[total_vehicle_sales]]</f>
        <v>0.91959892998110626</v>
      </c>
      <c r="Y460" s="27">
        <f>EV_Data[[#This Row],[diesel_car_sales]]/EV_Data[[#This Row],[total_vehicle_sales]]</f>
        <v>7.9967076341732612E-2</v>
      </c>
      <c r="Z460" s="27">
        <f>EV_Data[[#This Row],[petrol_car Market Share]]+EV_Data[[#This Row],[desil_car Market Share]]</f>
        <v>0.99956600632283887</v>
      </c>
      <c r="AB460" s="15"/>
    </row>
    <row r="461" spans="1:28">
      <c r="A461" s="15" t="s">
        <v>41</v>
      </c>
      <c r="B461" s="15" t="s">
        <v>37</v>
      </c>
      <c r="C461" s="15">
        <v>2019</v>
      </c>
      <c r="D461" s="15" t="s">
        <v>24</v>
      </c>
      <c r="E461" s="15" t="s">
        <v>25</v>
      </c>
      <c r="F461" s="15">
        <v>41</v>
      </c>
      <c r="G461" s="15">
        <v>88852</v>
      </c>
      <c r="H461" s="15">
        <v>59235</v>
      </c>
      <c r="I461" s="15">
        <v>148128</v>
      </c>
      <c r="J461" s="15">
        <v>0.03</v>
      </c>
      <c r="K461" s="15">
        <v>131</v>
      </c>
      <c r="L461" s="15">
        <v>9.8000000000000007</v>
      </c>
      <c r="M461" s="15">
        <v>273</v>
      </c>
      <c r="N461" s="15">
        <v>0.71</v>
      </c>
      <c r="O461" s="15">
        <v>7.8E-2</v>
      </c>
      <c r="P461" s="15">
        <v>4059</v>
      </c>
      <c r="Q461" s="15">
        <v>56</v>
      </c>
      <c r="R461" s="15">
        <v>145.30000000000001</v>
      </c>
      <c r="S461" s="15">
        <v>1043</v>
      </c>
      <c r="T461" s="15">
        <v>30.2</v>
      </c>
      <c r="U461" s="15">
        <v>55.05</v>
      </c>
      <c r="V461" s="15">
        <v>0</v>
      </c>
      <c r="W461" s="27">
        <f>EV_Data[[#This Row],[ev_sales]]/EV_Data[[#This Row],[total_vehicle_sales]]</f>
        <v>2.7678764311946422E-4</v>
      </c>
      <c r="X461" s="27">
        <f>EV_Data[[#This Row],[petrol_car_sales]]/EV_Data[[#This Row],[total_vehicle_sales]]</f>
        <v>0.59983257723050332</v>
      </c>
      <c r="Y461" s="27">
        <f>EV_Data[[#This Row],[diesel_car_sales]]/EV_Data[[#This Row],[total_vehicle_sales]]</f>
        <v>0.39989063512637718</v>
      </c>
      <c r="Z461" s="27">
        <f>EV_Data[[#This Row],[petrol_car Market Share]]+EV_Data[[#This Row],[desil_car Market Share]]</f>
        <v>0.99972321235688044</v>
      </c>
      <c r="AB461" s="15"/>
    </row>
    <row r="462" spans="1:28">
      <c r="A462" s="15" t="s">
        <v>41</v>
      </c>
      <c r="B462" s="15" t="s">
        <v>37</v>
      </c>
      <c r="C462" s="15">
        <v>2019</v>
      </c>
      <c r="D462" s="15" t="s">
        <v>26</v>
      </c>
      <c r="E462" s="15" t="s">
        <v>25</v>
      </c>
      <c r="F462" s="15">
        <v>468</v>
      </c>
      <c r="G462" s="15">
        <v>514464</v>
      </c>
      <c r="H462" s="15">
        <v>70154</v>
      </c>
      <c r="I462" s="15">
        <v>585086</v>
      </c>
      <c r="J462" s="15">
        <v>0.08</v>
      </c>
      <c r="K462" s="15">
        <v>131</v>
      </c>
      <c r="L462" s="15">
        <v>9.8000000000000007</v>
      </c>
      <c r="M462" s="15">
        <v>273</v>
      </c>
      <c r="N462" s="15">
        <v>0.71</v>
      </c>
      <c r="O462" s="15">
        <v>7.8E-2</v>
      </c>
      <c r="P462" s="15">
        <v>4059</v>
      </c>
      <c r="Q462" s="15">
        <v>56</v>
      </c>
      <c r="R462" s="15">
        <v>145.30000000000001</v>
      </c>
      <c r="S462" s="15">
        <v>1043</v>
      </c>
      <c r="T462" s="15">
        <v>30.2</v>
      </c>
      <c r="U462" s="15">
        <v>141.24</v>
      </c>
      <c r="V462" s="15">
        <v>0</v>
      </c>
      <c r="W462" s="27">
        <f>EV_Data[[#This Row],[ev_sales]]/EV_Data[[#This Row],[total_vehicle_sales]]</f>
        <v>7.9988241044906224E-4</v>
      </c>
      <c r="X462" s="27">
        <f>EV_Data[[#This Row],[petrol_car_sales]]/EV_Data[[#This Row],[total_vehicle_sales]]</f>
        <v>0.87929637694287677</v>
      </c>
      <c r="Y462" s="27">
        <f>EV_Data[[#This Row],[diesel_car_sales]]/EV_Data[[#This Row],[total_vehicle_sales]]</f>
        <v>0.11990374064667417</v>
      </c>
      <c r="Z462" s="27">
        <f>EV_Data[[#This Row],[petrol_car Market Share]]+EV_Data[[#This Row],[desil_car Market Share]]</f>
        <v>0.99920011758955096</v>
      </c>
      <c r="AB462" s="15"/>
    </row>
    <row r="463" spans="1:28">
      <c r="A463" s="15" t="s">
        <v>41</v>
      </c>
      <c r="B463" s="15" t="s">
        <v>37</v>
      </c>
      <c r="C463" s="15">
        <v>2019</v>
      </c>
      <c r="D463" s="15" t="s">
        <v>27</v>
      </c>
      <c r="E463" s="15" t="s">
        <v>25</v>
      </c>
      <c r="F463" s="15">
        <v>293</v>
      </c>
      <c r="G463" s="15">
        <v>232114</v>
      </c>
      <c r="H463" s="15">
        <v>20184</v>
      </c>
      <c r="I463" s="15">
        <v>252591</v>
      </c>
      <c r="J463" s="15">
        <v>0.12</v>
      </c>
      <c r="K463" s="15">
        <v>131</v>
      </c>
      <c r="L463" s="15">
        <v>9.8000000000000007</v>
      </c>
      <c r="M463" s="15">
        <v>273</v>
      </c>
      <c r="N463" s="15">
        <v>0.71</v>
      </c>
      <c r="O463" s="15">
        <v>7.8E-2</v>
      </c>
      <c r="P463" s="15">
        <v>4059</v>
      </c>
      <c r="Q463" s="15">
        <v>56</v>
      </c>
      <c r="R463" s="15">
        <v>145.30000000000001</v>
      </c>
      <c r="S463" s="15">
        <v>1043</v>
      </c>
      <c r="T463" s="15">
        <v>30.2</v>
      </c>
      <c r="U463" s="15">
        <v>152.59</v>
      </c>
      <c r="V463" s="15">
        <v>0</v>
      </c>
      <c r="W463" s="27">
        <f>EV_Data[[#This Row],[ev_sales]]/EV_Data[[#This Row],[total_vehicle_sales]]</f>
        <v>1.1599779881310101E-3</v>
      </c>
      <c r="X463" s="27">
        <f>EV_Data[[#This Row],[petrol_car_sales]]/EV_Data[[#This Row],[total_vehicle_sales]]</f>
        <v>0.91893218681584066</v>
      </c>
      <c r="Y463" s="27">
        <f>EV_Data[[#This Row],[diesel_car_sales]]/EV_Data[[#This Row],[total_vehicle_sales]]</f>
        <v>7.9907835196028357E-2</v>
      </c>
      <c r="Z463" s="27">
        <f>EV_Data[[#This Row],[petrol_car Market Share]]+EV_Data[[#This Row],[desil_car Market Share]]</f>
        <v>0.99884002201186906</v>
      </c>
      <c r="AB463" s="15"/>
    </row>
    <row r="464" spans="1:28">
      <c r="A464" s="15" t="s">
        <v>41</v>
      </c>
      <c r="B464" s="15" t="s">
        <v>37</v>
      </c>
      <c r="C464" s="15">
        <v>2020</v>
      </c>
      <c r="D464" s="15" t="s">
        <v>24</v>
      </c>
      <c r="E464" s="15" t="s">
        <v>25</v>
      </c>
      <c r="F464" s="15">
        <v>25</v>
      </c>
      <c r="G464" s="15">
        <v>47605</v>
      </c>
      <c r="H464" s="15">
        <v>31737</v>
      </c>
      <c r="I464" s="15">
        <v>79367</v>
      </c>
      <c r="J464" s="15">
        <v>0.03</v>
      </c>
      <c r="K464" s="15">
        <v>195</v>
      </c>
      <c r="L464" s="15">
        <v>13</v>
      </c>
      <c r="M464" s="15">
        <v>294</v>
      </c>
      <c r="N464" s="15">
        <v>0.77700000000000002</v>
      </c>
      <c r="O464" s="15">
        <v>7.9000000000000001E-2</v>
      </c>
      <c r="P464" s="15">
        <v>4376</v>
      </c>
      <c r="Q464" s="15">
        <v>56.6</v>
      </c>
      <c r="R464" s="15">
        <v>141.1</v>
      </c>
      <c r="S464" s="15">
        <v>1143</v>
      </c>
      <c r="T464" s="15">
        <v>32.1</v>
      </c>
      <c r="U464" s="15">
        <v>31.48</v>
      </c>
      <c r="V464" s="15">
        <v>0</v>
      </c>
      <c r="W464" s="27">
        <f>EV_Data[[#This Row],[ev_sales]]/EV_Data[[#This Row],[total_vehicle_sales]]</f>
        <v>3.1499237718447213E-4</v>
      </c>
      <c r="X464" s="27">
        <f>EV_Data[[#This Row],[petrol_car_sales]]/EV_Data[[#This Row],[total_vehicle_sales]]</f>
        <v>0.59980848463467185</v>
      </c>
      <c r="Y464" s="27">
        <f>EV_Data[[#This Row],[diesel_car_sales]]/EV_Data[[#This Row],[total_vehicle_sales]]</f>
        <v>0.39987652298814369</v>
      </c>
      <c r="Z464" s="27">
        <f>EV_Data[[#This Row],[petrol_car Market Share]]+EV_Data[[#This Row],[desil_car Market Share]]</f>
        <v>0.99968500762281554</v>
      </c>
      <c r="AB464" s="15"/>
    </row>
    <row r="465" spans="1:28">
      <c r="A465" s="15" t="s">
        <v>41</v>
      </c>
      <c r="B465" s="15" t="s">
        <v>37</v>
      </c>
      <c r="C465" s="15">
        <v>2020</v>
      </c>
      <c r="D465" s="15" t="s">
        <v>26</v>
      </c>
      <c r="E465" s="15" t="s">
        <v>25</v>
      </c>
      <c r="F465" s="15">
        <v>287</v>
      </c>
      <c r="G465" s="15">
        <v>280518</v>
      </c>
      <c r="H465" s="15">
        <v>38253</v>
      </c>
      <c r="I465" s="15">
        <v>319058</v>
      </c>
      <c r="J465" s="15">
        <v>0.09</v>
      </c>
      <c r="K465" s="15">
        <v>195</v>
      </c>
      <c r="L465" s="15">
        <v>13</v>
      </c>
      <c r="M465" s="15">
        <v>294</v>
      </c>
      <c r="N465" s="15">
        <v>0.77700000000000002</v>
      </c>
      <c r="O465" s="15">
        <v>7.9000000000000001E-2</v>
      </c>
      <c r="P465" s="15">
        <v>4376</v>
      </c>
      <c r="Q465" s="15">
        <v>56.6</v>
      </c>
      <c r="R465" s="15">
        <v>141.1</v>
      </c>
      <c r="S465" s="15">
        <v>1143</v>
      </c>
      <c r="T465" s="15">
        <v>32.1</v>
      </c>
      <c r="U465" s="15">
        <v>-38.68</v>
      </c>
      <c r="V465" s="15">
        <v>0</v>
      </c>
      <c r="W465" s="27">
        <f>EV_Data[[#This Row],[ev_sales]]/EV_Data[[#This Row],[total_vehicle_sales]]</f>
        <v>8.9952297074513102E-4</v>
      </c>
      <c r="X465" s="27">
        <f>EV_Data[[#This Row],[petrol_car_sales]]/EV_Data[[#This Row],[total_vehicle_sales]]</f>
        <v>0.8792069153570824</v>
      </c>
      <c r="Y465" s="27">
        <f>EV_Data[[#This Row],[diesel_car_sales]]/EV_Data[[#This Row],[total_vehicle_sales]]</f>
        <v>0.11989356167217245</v>
      </c>
      <c r="Z465" s="27">
        <f>EV_Data[[#This Row],[petrol_car Market Share]]+EV_Data[[#This Row],[desil_car Market Share]]</f>
        <v>0.99910047702925486</v>
      </c>
      <c r="AB465" s="15"/>
    </row>
    <row r="466" spans="1:28">
      <c r="A466" s="15" t="s">
        <v>41</v>
      </c>
      <c r="B466" s="15" t="s">
        <v>37</v>
      </c>
      <c r="C466" s="15">
        <v>2020</v>
      </c>
      <c r="D466" s="15" t="s">
        <v>27</v>
      </c>
      <c r="E466" s="15" t="s">
        <v>25</v>
      </c>
      <c r="F466" s="15">
        <v>173</v>
      </c>
      <c r="G466" s="15">
        <v>121849</v>
      </c>
      <c r="H466" s="15">
        <v>10596</v>
      </c>
      <c r="I466" s="15">
        <v>132618</v>
      </c>
      <c r="J466" s="15">
        <v>0.13</v>
      </c>
      <c r="K466" s="15">
        <v>195</v>
      </c>
      <c r="L466" s="15">
        <v>13</v>
      </c>
      <c r="M466" s="15">
        <v>294</v>
      </c>
      <c r="N466" s="15">
        <v>0.77700000000000002</v>
      </c>
      <c r="O466" s="15">
        <v>7.9000000000000001E-2</v>
      </c>
      <c r="P466" s="15">
        <v>4376</v>
      </c>
      <c r="Q466" s="15">
        <v>56.6</v>
      </c>
      <c r="R466" s="15">
        <v>141.1</v>
      </c>
      <c r="S466" s="15">
        <v>1143</v>
      </c>
      <c r="T466" s="15">
        <v>32.1</v>
      </c>
      <c r="U466" s="15">
        <v>-40.96</v>
      </c>
      <c r="V466" s="15">
        <v>0</v>
      </c>
      <c r="W466" s="27">
        <f>EV_Data[[#This Row],[ev_sales]]/EV_Data[[#This Row],[total_vehicle_sales]]</f>
        <v>1.3044986351777284E-3</v>
      </c>
      <c r="X466" s="27">
        <f>EV_Data[[#This Row],[petrol_car_sales]]/EV_Data[[#This Row],[total_vehicle_sales]]</f>
        <v>0.91879684507382109</v>
      </c>
      <c r="Y466" s="27">
        <f>EV_Data[[#This Row],[diesel_car_sales]]/EV_Data[[#This Row],[total_vehicle_sales]]</f>
        <v>7.9898656291001222E-2</v>
      </c>
      <c r="Z466" s="27">
        <f>EV_Data[[#This Row],[petrol_car Market Share]]+EV_Data[[#This Row],[desil_car Market Share]]</f>
        <v>0.99869550136482232</v>
      </c>
      <c r="AB466" s="15"/>
    </row>
    <row r="467" spans="1:28">
      <c r="A467" s="15" t="s">
        <v>41</v>
      </c>
      <c r="B467" s="15" t="s">
        <v>37</v>
      </c>
      <c r="C467" s="15">
        <v>2021</v>
      </c>
      <c r="D467" s="15" t="s">
        <v>24</v>
      </c>
      <c r="E467" s="15" t="s">
        <v>25</v>
      </c>
      <c r="F467" s="15">
        <v>108</v>
      </c>
      <c r="G467" s="15">
        <v>80588</v>
      </c>
      <c r="H467" s="15">
        <v>53726</v>
      </c>
      <c r="I467" s="15">
        <v>134422</v>
      </c>
      <c r="J467" s="15">
        <v>0.08</v>
      </c>
      <c r="K467" s="15">
        <v>488</v>
      </c>
      <c r="L467" s="15">
        <v>15.5</v>
      </c>
      <c r="M467" s="15">
        <v>334</v>
      </c>
      <c r="N467" s="15">
        <v>0.85</v>
      </c>
      <c r="O467" s="15">
        <v>8.1000000000000003E-2</v>
      </c>
      <c r="P467" s="15">
        <v>4630</v>
      </c>
      <c r="Q467" s="15">
        <v>57.1</v>
      </c>
      <c r="R467" s="15">
        <v>138.1</v>
      </c>
      <c r="S467" s="15">
        <v>1284</v>
      </c>
      <c r="T467" s="15">
        <v>34.6</v>
      </c>
      <c r="U467" s="15">
        <v>85.21</v>
      </c>
      <c r="V467" s="15">
        <v>0</v>
      </c>
      <c r="W467" s="27">
        <f>EV_Data[[#This Row],[ev_sales]]/EV_Data[[#This Row],[total_vehicle_sales]]</f>
        <v>8.0343991310946128E-4</v>
      </c>
      <c r="X467" s="27">
        <f>EV_Data[[#This Row],[petrol_car_sales]]/EV_Data[[#This Row],[total_vehicle_sales]]</f>
        <v>0.5995149603487524</v>
      </c>
      <c r="Y467" s="27">
        <f>EV_Data[[#This Row],[diesel_car_sales]]/EV_Data[[#This Row],[total_vehicle_sales]]</f>
        <v>0.3996815997381381</v>
      </c>
      <c r="Z467" s="27">
        <f>EV_Data[[#This Row],[petrol_car Market Share]]+EV_Data[[#This Row],[desil_car Market Share]]</f>
        <v>0.99919656008689051</v>
      </c>
      <c r="AB467" s="15"/>
    </row>
    <row r="468" spans="1:28">
      <c r="A468" s="15" t="s">
        <v>41</v>
      </c>
      <c r="B468" s="15" t="s">
        <v>37</v>
      </c>
      <c r="C468" s="15">
        <v>2021</v>
      </c>
      <c r="D468" s="15" t="s">
        <v>26</v>
      </c>
      <c r="E468" s="15" t="s">
        <v>25</v>
      </c>
      <c r="F468" s="15">
        <v>1226</v>
      </c>
      <c r="G468" s="15">
        <v>468007</v>
      </c>
      <c r="H468" s="15">
        <v>63819</v>
      </c>
      <c r="I468" s="15">
        <v>533052</v>
      </c>
      <c r="J468" s="15">
        <v>0.23</v>
      </c>
      <c r="K468" s="15">
        <v>488</v>
      </c>
      <c r="L468" s="15">
        <v>15.5</v>
      </c>
      <c r="M468" s="15">
        <v>334</v>
      </c>
      <c r="N468" s="15">
        <v>0.85</v>
      </c>
      <c r="O468" s="15">
        <v>8.1000000000000003E-2</v>
      </c>
      <c r="P468" s="15">
        <v>4630</v>
      </c>
      <c r="Q468" s="15">
        <v>57.1</v>
      </c>
      <c r="R468" s="15">
        <v>138.1</v>
      </c>
      <c r="S468" s="15">
        <v>1284</v>
      </c>
      <c r="T468" s="15">
        <v>34.6</v>
      </c>
      <c r="U468" s="15">
        <v>300</v>
      </c>
      <c r="V468" s="15">
        <v>0</v>
      </c>
      <c r="W468" s="27">
        <f>EV_Data[[#This Row],[ev_sales]]/EV_Data[[#This Row],[total_vehicle_sales]]</f>
        <v>2.2999632306041438E-3</v>
      </c>
      <c r="X468" s="27">
        <f>EV_Data[[#This Row],[petrol_car_sales]]/EV_Data[[#This Row],[total_vehicle_sales]]</f>
        <v>0.87797625747581853</v>
      </c>
      <c r="Y468" s="27">
        <f>EV_Data[[#This Row],[diesel_car_sales]]/EV_Data[[#This Row],[total_vehicle_sales]]</f>
        <v>0.11972377929357736</v>
      </c>
      <c r="Z468" s="27">
        <f>EV_Data[[#This Row],[petrol_car Market Share]]+EV_Data[[#This Row],[desil_car Market Share]]</f>
        <v>0.99770003676939589</v>
      </c>
      <c r="AB468" s="15"/>
    </row>
    <row r="469" spans="1:28">
      <c r="A469" s="15" t="s">
        <v>41</v>
      </c>
      <c r="B469" s="15" t="s">
        <v>37</v>
      </c>
      <c r="C469" s="15">
        <v>2021</v>
      </c>
      <c r="D469" s="15" t="s">
        <v>27</v>
      </c>
      <c r="E469" s="15" t="s">
        <v>25</v>
      </c>
      <c r="F469" s="15">
        <v>751</v>
      </c>
      <c r="G469" s="15">
        <v>206514</v>
      </c>
      <c r="H469" s="15">
        <v>17958</v>
      </c>
      <c r="I469" s="15">
        <v>225223</v>
      </c>
      <c r="J469" s="15">
        <v>0.33</v>
      </c>
      <c r="K469" s="15">
        <v>488</v>
      </c>
      <c r="L469" s="15">
        <v>15.5</v>
      </c>
      <c r="M469" s="15">
        <v>334</v>
      </c>
      <c r="N469" s="15">
        <v>0.85</v>
      </c>
      <c r="O469" s="15">
        <v>8.1000000000000003E-2</v>
      </c>
      <c r="P469" s="15">
        <v>4630</v>
      </c>
      <c r="Q469" s="15">
        <v>57.1</v>
      </c>
      <c r="R469" s="15">
        <v>138.1</v>
      </c>
      <c r="S469" s="15">
        <v>1284</v>
      </c>
      <c r="T469" s="15">
        <v>34.6</v>
      </c>
      <c r="U469" s="15">
        <v>300</v>
      </c>
      <c r="V469" s="15">
        <v>0</v>
      </c>
      <c r="W469" s="27">
        <f>EV_Data[[#This Row],[ev_sales]]/EV_Data[[#This Row],[total_vehicle_sales]]</f>
        <v>3.3344729445926925E-3</v>
      </c>
      <c r="X469" s="27">
        <f>EV_Data[[#This Row],[petrol_car_sales]]/EV_Data[[#This Row],[total_vehicle_sales]]</f>
        <v>0.91693121928044652</v>
      </c>
      <c r="Y469" s="27">
        <f>EV_Data[[#This Row],[diesel_car_sales]]/EV_Data[[#This Row],[total_vehicle_sales]]</f>
        <v>7.9734307774960822E-2</v>
      </c>
      <c r="Z469" s="27">
        <f>EV_Data[[#This Row],[petrol_car Market Share]]+EV_Data[[#This Row],[desil_car Market Share]]</f>
        <v>0.99666552705540734</v>
      </c>
      <c r="AB469" s="15"/>
    </row>
    <row r="470" spans="1:28">
      <c r="A470" s="15" t="s">
        <v>41</v>
      </c>
      <c r="B470" s="15" t="s">
        <v>37</v>
      </c>
      <c r="C470" s="15">
        <v>2022</v>
      </c>
      <c r="D470" s="15" t="s">
        <v>24</v>
      </c>
      <c r="E470" s="15" t="s">
        <v>25</v>
      </c>
      <c r="F470" s="15">
        <v>511</v>
      </c>
      <c r="G470" s="15">
        <v>91957</v>
      </c>
      <c r="H470" s="15">
        <v>61304</v>
      </c>
      <c r="I470" s="15">
        <v>153772</v>
      </c>
      <c r="J470" s="15">
        <v>0.33</v>
      </c>
      <c r="K470" s="15">
        <v>1453</v>
      </c>
      <c r="L470" s="15">
        <v>19.600000000000001</v>
      </c>
      <c r="M470" s="15">
        <v>359</v>
      </c>
      <c r="N470" s="15">
        <v>0.89700000000000002</v>
      </c>
      <c r="O470" s="15">
        <v>8.5000000000000006E-2</v>
      </c>
      <c r="P470" s="15">
        <v>4808</v>
      </c>
      <c r="Q470" s="15">
        <v>57.4</v>
      </c>
      <c r="R470" s="15">
        <v>144.1</v>
      </c>
      <c r="S470" s="15">
        <v>1389</v>
      </c>
      <c r="T470" s="15">
        <v>39.700000000000003</v>
      </c>
      <c r="U470" s="15">
        <v>300</v>
      </c>
      <c r="V470" s="15">
        <v>0</v>
      </c>
      <c r="W470" s="27">
        <f>EV_Data[[#This Row],[ev_sales]]/EV_Data[[#This Row],[total_vehicle_sales]]</f>
        <v>3.3231017350362877E-3</v>
      </c>
      <c r="X470" s="27">
        <f>EV_Data[[#This Row],[petrol_car_sales]]/EV_Data[[#This Row],[total_vehicle_sales]]</f>
        <v>0.59800874021278261</v>
      </c>
      <c r="Y470" s="27">
        <f>EV_Data[[#This Row],[diesel_car_sales]]/EV_Data[[#This Row],[total_vehicle_sales]]</f>
        <v>0.39866815805218114</v>
      </c>
      <c r="Z470" s="27">
        <f>EV_Data[[#This Row],[petrol_car Market Share]]+EV_Data[[#This Row],[desil_car Market Share]]</f>
        <v>0.99667689826496375</v>
      </c>
      <c r="AB470" s="15"/>
    </row>
    <row r="471" spans="1:28">
      <c r="A471" s="15" t="s">
        <v>41</v>
      </c>
      <c r="B471" s="15" t="s">
        <v>37</v>
      </c>
      <c r="C471" s="15">
        <v>2022</v>
      </c>
      <c r="D471" s="15" t="s">
        <v>26</v>
      </c>
      <c r="E471" s="15" t="s">
        <v>25</v>
      </c>
      <c r="F471" s="15">
        <v>5821</v>
      </c>
      <c r="G471" s="15">
        <v>534066</v>
      </c>
      <c r="H471" s="15">
        <v>72827</v>
      </c>
      <c r="I471" s="15">
        <v>612714</v>
      </c>
      <c r="J471" s="15">
        <v>0.95</v>
      </c>
      <c r="K471" s="15">
        <v>1453</v>
      </c>
      <c r="L471" s="15">
        <v>19.600000000000001</v>
      </c>
      <c r="M471" s="15">
        <v>359</v>
      </c>
      <c r="N471" s="15">
        <v>0.89700000000000002</v>
      </c>
      <c r="O471" s="15">
        <v>8.5000000000000006E-2</v>
      </c>
      <c r="P471" s="15">
        <v>4808</v>
      </c>
      <c r="Q471" s="15">
        <v>57.4</v>
      </c>
      <c r="R471" s="15">
        <v>144.1</v>
      </c>
      <c r="S471" s="15">
        <v>1389</v>
      </c>
      <c r="T471" s="15">
        <v>39.700000000000003</v>
      </c>
      <c r="U471" s="15">
        <v>300</v>
      </c>
      <c r="V471" s="15">
        <v>0</v>
      </c>
      <c r="W471" s="27">
        <f>EV_Data[[#This Row],[ev_sales]]/EV_Data[[#This Row],[total_vehicle_sales]]</f>
        <v>9.5003541619744277E-3</v>
      </c>
      <c r="X471" s="27">
        <f>EV_Data[[#This Row],[petrol_car_sales]]/EV_Data[[#This Row],[total_vehicle_sales]]</f>
        <v>0.87163994947071555</v>
      </c>
      <c r="Y471" s="27">
        <f>EV_Data[[#This Row],[diesel_car_sales]]/EV_Data[[#This Row],[total_vehicle_sales]]</f>
        <v>0.11885969636731003</v>
      </c>
      <c r="Z471" s="27">
        <f>EV_Data[[#This Row],[petrol_car Market Share]]+EV_Data[[#This Row],[desil_car Market Share]]</f>
        <v>0.99049964583802552</v>
      </c>
      <c r="AB471" s="15"/>
    </row>
    <row r="472" spans="1:28">
      <c r="A472" s="15" t="s">
        <v>41</v>
      </c>
      <c r="B472" s="15" t="s">
        <v>37</v>
      </c>
      <c r="C472" s="15">
        <v>2022</v>
      </c>
      <c r="D472" s="15" t="s">
        <v>27</v>
      </c>
      <c r="E472" s="15" t="s">
        <v>25</v>
      </c>
      <c r="F472" s="15">
        <v>3500</v>
      </c>
      <c r="G472" s="15">
        <v>230524</v>
      </c>
      <c r="H472" s="15">
        <v>20046</v>
      </c>
      <c r="I472" s="15">
        <v>254070</v>
      </c>
      <c r="J472" s="15">
        <v>1.38</v>
      </c>
      <c r="K472" s="15">
        <v>1453</v>
      </c>
      <c r="L472" s="15">
        <v>19.600000000000001</v>
      </c>
      <c r="M472" s="15">
        <v>359</v>
      </c>
      <c r="N472" s="15">
        <v>0.89700000000000002</v>
      </c>
      <c r="O472" s="15">
        <v>8.5000000000000006E-2</v>
      </c>
      <c r="P472" s="15">
        <v>4808</v>
      </c>
      <c r="Q472" s="15">
        <v>57.4</v>
      </c>
      <c r="R472" s="15">
        <v>144.1</v>
      </c>
      <c r="S472" s="15">
        <v>1389</v>
      </c>
      <c r="T472" s="15">
        <v>39.700000000000003</v>
      </c>
      <c r="U472" s="15">
        <v>300</v>
      </c>
      <c r="V472" s="15">
        <v>0</v>
      </c>
      <c r="W472" s="27">
        <f>EV_Data[[#This Row],[ev_sales]]/EV_Data[[#This Row],[total_vehicle_sales]]</f>
        <v>1.3775731097728972E-2</v>
      </c>
      <c r="X472" s="27">
        <f>EV_Data[[#This Row],[petrol_car_sales]]/EV_Data[[#This Row],[total_vehicle_sales]]</f>
        <v>0.90732475302082105</v>
      </c>
      <c r="Y472" s="27">
        <f>EV_Data[[#This Row],[diesel_car_sales]]/EV_Data[[#This Row],[total_vehicle_sales]]</f>
        <v>7.889951588145E-2</v>
      </c>
      <c r="Z472" s="27">
        <f>EV_Data[[#This Row],[petrol_car Market Share]]+EV_Data[[#This Row],[desil_car Market Share]]</f>
        <v>0.98622426890227111</v>
      </c>
      <c r="AB472" s="15"/>
    </row>
    <row r="473" spans="1:28">
      <c r="A473" s="15" t="s">
        <v>41</v>
      </c>
      <c r="B473" s="15" t="s">
        <v>37</v>
      </c>
      <c r="C473" s="15">
        <v>2023</v>
      </c>
      <c r="D473" s="15" t="s">
        <v>24</v>
      </c>
      <c r="E473" s="15" t="s">
        <v>25</v>
      </c>
      <c r="F473" s="15">
        <v>905</v>
      </c>
      <c r="G473" s="15">
        <v>91286</v>
      </c>
      <c r="H473" s="15">
        <v>60858</v>
      </c>
      <c r="I473" s="15">
        <v>153049</v>
      </c>
      <c r="J473" s="15">
        <v>0.59</v>
      </c>
      <c r="K473" s="15">
        <v>2818</v>
      </c>
      <c r="L473" s="15">
        <v>21.7</v>
      </c>
      <c r="M473" s="15">
        <v>384</v>
      </c>
      <c r="N473" s="15">
        <v>0.91700000000000004</v>
      </c>
      <c r="O473" s="15">
        <v>8.6999999999999994E-2</v>
      </c>
      <c r="P473" s="15">
        <v>4960</v>
      </c>
      <c r="Q473" s="15">
        <v>58.2</v>
      </c>
      <c r="R473" s="15">
        <v>148.5</v>
      </c>
      <c r="S473" s="15">
        <v>1526</v>
      </c>
      <c r="T473" s="15">
        <v>41.6</v>
      </c>
      <c r="U473" s="15">
        <v>77.099999999999994</v>
      </c>
      <c r="V473" s="15">
        <v>0</v>
      </c>
      <c r="W473" s="27">
        <f>EV_Data[[#This Row],[ev_sales]]/EV_Data[[#This Row],[total_vehicle_sales]]</f>
        <v>5.9131389293624916E-3</v>
      </c>
      <c r="X473" s="27">
        <f>EV_Data[[#This Row],[petrol_car_sales]]/EV_Data[[#This Row],[total_vehicle_sales]]</f>
        <v>0.5964495031003143</v>
      </c>
      <c r="Y473" s="27">
        <f>EV_Data[[#This Row],[diesel_car_sales]]/EV_Data[[#This Row],[total_vehicle_sales]]</f>
        <v>0.39763735797032324</v>
      </c>
      <c r="Z473" s="27">
        <f>EV_Data[[#This Row],[petrol_car Market Share]]+EV_Data[[#This Row],[desil_car Market Share]]</f>
        <v>0.99408686107063748</v>
      </c>
      <c r="AB473" s="15"/>
    </row>
    <row r="474" spans="1:28">
      <c r="A474" s="15" t="s">
        <v>41</v>
      </c>
      <c r="B474" s="15" t="s">
        <v>37</v>
      </c>
      <c r="C474" s="15">
        <v>2023</v>
      </c>
      <c r="D474" s="15" t="s">
        <v>26</v>
      </c>
      <c r="E474" s="15" t="s">
        <v>25</v>
      </c>
      <c r="F474" s="15">
        <v>10302</v>
      </c>
      <c r="G474" s="15">
        <v>527358</v>
      </c>
      <c r="H474" s="15">
        <v>71912</v>
      </c>
      <c r="I474" s="15">
        <v>609572</v>
      </c>
      <c r="J474" s="15">
        <v>1.69</v>
      </c>
      <c r="K474" s="15">
        <v>2818</v>
      </c>
      <c r="L474" s="15">
        <v>21.7</v>
      </c>
      <c r="M474" s="15">
        <v>384</v>
      </c>
      <c r="N474" s="15">
        <v>0.91700000000000004</v>
      </c>
      <c r="O474" s="15">
        <v>8.6999999999999994E-2</v>
      </c>
      <c r="P474" s="15">
        <v>4960</v>
      </c>
      <c r="Q474" s="15">
        <v>58.2</v>
      </c>
      <c r="R474" s="15">
        <v>148.5</v>
      </c>
      <c r="S474" s="15">
        <v>1526</v>
      </c>
      <c r="T474" s="15">
        <v>41.6</v>
      </c>
      <c r="U474" s="15">
        <v>76.98</v>
      </c>
      <c r="V474" s="15">
        <v>0</v>
      </c>
      <c r="W474" s="27">
        <f>EV_Data[[#This Row],[ev_sales]]/EV_Data[[#This Row],[total_vehicle_sales]]</f>
        <v>1.6900382563503572E-2</v>
      </c>
      <c r="X474" s="27">
        <f>EV_Data[[#This Row],[petrol_car_sales]]/EV_Data[[#This Row],[total_vehicle_sales]]</f>
        <v>0.86512831954223623</v>
      </c>
      <c r="Y474" s="27">
        <f>EV_Data[[#This Row],[diesel_car_sales]]/EV_Data[[#This Row],[total_vehicle_sales]]</f>
        <v>0.11797129789426024</v>
      </c>
      <c r="Z474" s="27">
        <f>EV_Data[[#This Row],[petrol_car Market Share]]+EV_Data[[#This Row],[desil_car Market Share]]</f>
        <v>0.98309961743649643</v>
      </c>
      <c r="AB474" s="15"/>
    </row>
    <row r="475" spans="1:28">
      <c r="A475" s="15" t="s">
        <v>41</v>
      </c>
      <c r="B475" s="15" t="s">
        <v>37</v>
      </c>
      <c r="C475" s="15">
        <v>2023</v>
      </c>
      <c r="D475" s="15" t="s">
        <v>27</v>
      </c>
      <c r="E475" s="15" t="s">
        <v>25</v>
      </c>
      <c r="F475" s="15">
        <v>6052</v>
      </c>
      <c r="G475" s="15">
        <v>221660</v>
      </c>
      <c r="H475" s="15">
        <v>19275</v>
      </c>
      <c r="I475" s="15">
        <v>246987</v>
      </c>
      <c r="J475" s="15">
        <v>2.4500000000000002</v>
      </c>
      <c r="K475" s="15">
        <v>2818</v>
      </c>
      <c r="L475" s="15">
        <v>21.7</v>
      </c>
      <c r="M475" s="15">
        <v>384</v>
      </c>
      <c r="N475" s="15">
        <v>0.91700000000000004</v>
      </c>
      <c r="O475" s="15">
        <v>8.6999999999999994E-2</v>
      </c>
      <c r="P475" s="15">
        <v>4960</v>
      </c>
      <c r="Q475" s="15">
        <v>58.2</v>
      </c>
      <c r="R475" s="15">
        <v>148.5</v>
      </c>
      <c r="S475" s="15">
        <v>1526</v>
      </c>
      <c r="T475" s="15">
        <v>41.6</v>
      </c>
      <c r="U475" s="15">
        <v>72.91</v>
      </c>
      <c r="V475" s="15">
        <v>0</v>
      </c>
      <c r="W475" s="27">
        <f>EV_Data[[#This Row],[ev_sales]]/EV_Data[[#This Row],[total_vehicle_sales]]</f>
        <v>2.450331393960006E-2</v>
      </c>
      <c r="X475" s="27">
        <f>EV_Data[[#This Row],[petrol_car_sales]]/EV_Data[[#This Row],[total_vehicle_sales]]</f>
        <v>0.89745614141634988</v>
      </c>
      <c r="Y475" s="27">
        <f>EV_Data[[#This Row],[diesel_car_sales]]/EV_Data[[#This Row],[total_vehicle_sales]]</f>
        <v>7.8040544644050094E-2</v>
      </c>
      <c r="Z475" s="27">
        <f>EV_Data[[#This Row],[petrol_car Market Share]]+EV_Data[[#This Row],[desil_car Market Share]]</f>
        <v>0.97549668606039996</v>
      </c>
      <c r="AB475" s="15"/>
    </row>
    <row r="476" spans="1:28">
      <c r="A476" s="15" t="s">
        <v>41</v>
      </c>
      <c r="B476" s="15" t="s">
        <v>37</v>
      </c>
      <c r="C476" s="15">
        <v>2024</v>
      </c>
      <c r="D476" s="15" t="s">
        <v>24</v>
      </c>
      <c r="E476" s="15" t="s">
        <v>25</v>
      </c>
      <c r="F476" s="15">
        <v>1517</v>
      </c>
      <c r="G476" s="15">
        <v>92308</v>
      </c>
      <c r="H476" s="15">
        <v>61539</v>
      </c>
      <c r="I476" s="15">
        <v>155364</v>
      </c>
      <c r="J476" s="15">
        <v>0.98</v>
      </c>
      <c r="K476" s="15">
        <v>6436</v>
      </c>
      <c r="L476" s="15">
        <v>25.6</v>
      </c>
      <c r="M476" s="15">
        <v>406</v>
      </c>
      <c r="N476" s="15">
        <v>0.88700000000000001</v>
      </c>
      <c r="O476" s="15">
        <v>8.7999999999999995E-2</v>
      </c>
      <c r="P476" s="15">
        <v>5087</v>
      </c>
      <c r="Q476" s="15">
        <v>58.8</v>
      </c>
      <c r="R476" s="15">
        <v>151.1</v>
      </c>
      <c r="S476" s="15">
        <v>1470</v>
      </c>
      <c r="T476" s="15">
        <v>44.7</v>
      </c>
      <c r="U476" s="15">
        <v>67.62</v>
      </c>
      <c r="V476" s="15">
        <v>0</v>
      </c>
      <c r="W476" s="27">
        <f>EV_Data[[#This Row],[ev_sales]]/EV_Data[[#This Row],[total_vehicle_sales]]</f>
        <v>9.7641667310316427E-3</v>
      </c>
      <c r="X476" s="27">
        <f>EV_Data[[#This Row],[petrol_car_sales]]/EV_Data[[#This Row],[total_vehicle_sales]]</f>
        <v>0.59414021266187789</v>
      </c>
      <c r="Y476" s="27">
        <f>EV_Data[[#This Row],[diesel_car_sales]]/EV_Data[[#This Row],[total_vehicle_sales]]</f>
        <v>0.39609562060709047</v>
      </c>
      <c r="Z476" s="27">
        <f>EV_Data[[#This Row],[petrol_car Market Share]]+EV_Data[[#This Row],[desil_car Market Share]]</f>
        <v>0.99023583326896836</v>
      </c>
      <c r="AB476" s="15"/>
    </row>
    <row r="477" spans="1:28">
      <c r="A477" s="15" t="s">
        <v>41</v>
      </c>
      <c r="B477" s="15" t="s">
        <v>37</v>
      </c>
      <c r="C477" s="15">
        <v>2024</v>
      </c>
      <c r="D477" s="15" t="s">
        <v>26</v>
      </c>
      <c r="E477" s="15" t="s">
        <v>25</v>
      </c>
      <c r="F477" s="15">
        <v>17555</v>
      </c>
      <c r="G477" s="15">
        <v>538261</v>
      </c>
      <c r="H477" s="15">
        <v>73399</v>
      </c>
      <c r="I477" s="15">
        <v>629215</v>
      </c>
      <c r="J477" s="15">
        <v>2.79</v>
      </c>
      <c r="K477" s="15">
        <v>6436</v>
      </c>
      <c r="L477" s="15">
        <v>25.6</v>
      </c>
      <c r="M477" s="15">
        <v>406</v>
      </c>
      <c r="N477" s="15">
        <v>0.88700000000000001</v>
      </c>
      <c r="O477" s="15">
        <v>8.7999999999999995E-2</v>
      </c>
      <c r="P477" s="15">
        <v>5087</v>
      </c>
      <c r="Q477" s="15">
        <v>58.8</v>
      </c>
      <c r="R477" s="15">
        <v>151.1</v>
      </c>
      <c r="S477" s="15">
        <v>1470</v>
      </c>
      <c r="T477" s="15">
        <v>44.7</v>
      </c>
      <c r="U477" s="15">
        <v>70.400000000000006</v>
      </c>
      <c r="V477" s="15">
        <v>0</v>
      </c>
      <c r="W477" s="27">
        <f>EV_Data[[#This Row],[ev_sales]]/EV_Data[[#This Row],[total_vehicle_sales]]</f>
        <v>2.7899843455734527E-2</v>
      </c>
      <c r="X477" s="27">
        <f>EV_Data[[#This Row],[petrol_car_sales]]/EV_Data[[#This Row],[total_vehicle_sales]]</f>
        <v>0.85544845561533023</v>
      </c>
      <c r="Y477" s="27">
        <f>EV_Data[[#This Row],[diesel_car_sales]]/EV_Data[[#This Row],[total_vehicle_sales]]</f>
        <v>0.11665170092893526</v>
      </c>
      <c r="Z477" s="27">
        <f>EV_Data[[#This Row],[petrol_car Market Share]]+EV_Data[[#This Row],[desil_car Market Share]]</f>
        <v>0.97210015654426551</v>
      </c>
      <c r="AB477" s="15"/>
    </row>
    <row r="478" spans="1:28">
      <c r="A478" s="15" t="s">
        <v>41</v>
      </c>
      <c r="B478" s="15" t="s">
        <v>37</v>
      </c>
      <c r="C478" s="15">
        <v>2024</v>
      </c>
      <c r="D478" s="15" t="s">
        <v>27</v>
      </c>
      <c r="E478" s="15" t="s">
        <v>25</v>
      </c>
      <c r="F478" s="15">
        <v>10544</v>
      </c>
      <c r="G478" s="15">
        <v>230081</v>
      </c>
      <c r="H478" s="15">
        <v>20007</v>
      </c>
      <c r="I478" s="15">
        <v>260632</v>
      </c>
      <c r="J478" s="15">
        <v>4.05</v>
      </c>
      <c r="K478" s="15">
        <v>6436</v>
      </c>
      <c r="L478" s="15">
        <v>25.6</v>
      </c>
      <c r="M478" s="15">
        <v>406</v>
      </c>
      <c r="N478" s="15">
        <v>0.88700000000000001</v>
      </c>
      <c r="O478" s="15">
        <v>8.7999999999999995E-2</v>
      </c>
      <c r="P478" s="15">
        <v>5087</v>
      </c>
      <c r="Q478" s="15">
        <v>58.8</v>
      </c>
      <c r="R478" s="15">
        <v>151.1</v>
      </c>
      <c r="S478" s="15">
        <v>1470</v>
      </c>
      <c r="T478" s="15">
        <v>44.7</v>
      </c>
      <c r="U478" s="15">
        <v>74.22</v>
      </c>
      <c r="V478" s="15">
        <v>0</v>
      </c>
      <c r="W478" s="27">
        <f>EV_Data[[#This Row],[ev_sales]]/EV_Data[[#This Row],[total_vehicle_sales]]</f>
        <v>4.0455508149421407E-2</v>
      </c>
      <c r="X478" s="27">
        <f>EV_Data[[#This Row],[petrol_car_sales]]/EV_Data[[#This Row],[total_vehicle_sales]]</f>
        <v>0.88278108597562843</v>
      </c>
      <c r="Y478" s="27">
        <f>EV_Data[[#This Row],[diesel_car_sales]]/EV_Data[[#This Row],[total_vehicle_sales]]</f>
        <v>7.6763405874950119E-2</v>
      </c>
      <c r="Z478" s="27">
        <f>EV_Data[[#This Row],[petrol_car Market Share]]+EV_Data[[#This Row],[desil_car Market Share]]</f>
        <v>0.95954449185057855</v>
      </c>
      <c r="AB478" s="15"/>
    </row>
    <row r="479" spans="1:28">
      <c r="A479" s="15" t="s">
        <v>41</v>
      </c>
      <c r="B479" s="15" t="s">
        <v>37</v>
      </c>
      <c r="C479" s="15">
        <v>2025</v>
      </c>
      <c r="D479" s="15" t="s">
        <v>24</v>
      </c>
      <c r="E479" s="15" t="s">
        <v>25</v>
      </c>
      <c r="F479" s="15">
        <v>2166</v>
      </c>
      <c r="G479" s="15">
        <v>93907</v>
      </c>
      <c r="H479" s="15">
        <v>62605</v>
      </c>
      <c r="I479" s="15">
        <v>158678</v>
      </c>
      <c r="J479" s="15">
        <v>1.37</v>
      </c>
      <c r="K479" s="15">
        <v>9977</v>
      </c>
      <c r="L479" s="15">
        <v>29.7</v>
      </c>
      <c r="M479" s="15">
        <v>429</v>
      </c>
      <c r="N479" s="15">
        <v>0.85</v>
      </c>
      <c r="O479" s="15">
        <v>8.5999999999999993E-2</v>
      </c>
      <c r="P479" s="15">
        <v>5253</v>
      </c>
      <c r="Q479" s="15">
        <v>59.1</v>
      </c>
      <c r="R479" s="15">
        <v>154.69999999999999</v>
      </c>
      <c r="S479" s="15">
        <v>1506</v>
      </c>
      <c r="T479" s="15">
        <v>48.7</v>
      </c>
      <c r="U479" s="15">
        <v>42.78</v>
      </c>
      <c r="V479" s="15">
        <v>0</v>
      </c>
      <c r="W479" s="27">
        <f>EV_Data[[#This Row],[ev_sales]]/EV_Data[[#This Row],[total_vehicle_sales]]</f>
        <v>1.365028548380998E-2</v>
      </c>
      <c r="X479" s="27">
        <f>EV_Data[[#This Row],[petrol_car_sales]]/EV_Data[[#This Row],[total_vehicle_sales]]</f>
        <v>0.59180856829554196</v>
      </c>
      <c r="Y479" s="27">
        <f>EV_Data[[#This Row],[diesel_car_sales]]/EV_Data[[#This Row],[total_vehicle_sales]]</f>
        <v>0.39454114622064812</v>
      </c>
      <c r="Z479" s="27">
        <f>EV_Data[[#This Row],[petrol_car Market Share]]+EV_Data[[#This Row],[desil_car Market Share]]</f>
        <v>0.98634971451619013</v>
      </c>
      <c r="AB479" s="15"/>
    </row>
    <row r="480" spans="1:28">
      <c r="A480" s="15" t="s">
        <v>41</v>
      </c>
      <c r="B480" s="15" t="s">
        <v>37</v>
      </c>
      <c r="C480" s="15">
        <v>2025</v>
      </c>
      <c r="D480" s="15" t="s">
        <v>26</v>
      </c>
      <c r="E480" s="15" t="s">
        <v>25</v>
      </c>
      <c r="F480" s="15">
        <v>25097</v>
      </c>
      <c r="G480" s="15">
        <v>544205</v>
      </c>
      <c r="H480" s="15">
        <v>74210</v>
      </c>
      <c r="I480" s="15">
        <v>643512</v>
      </c>
      <c r="J480" s="15">
        <v>3.9</v>
      </c>
      <c r="K480" s="15">
        <v>9977</v>
      </c>
      <c r="L480" s="15">
        <v>29.7</v>
      </c>
      <c r="M480" s="15">
        <v>429</v>
      </c>
      <c r="N480" s="15">
        <v>0.85</v>
      </c>
      <c r="O480" s="15">
        <v>8.5999999999999993E-2</v>
      </c>
      <c r="P480" s="15">
        <v>5253</v>
      </c>
      <c r="Q480" s="15">
        <v>59.1</v>
      </c>
      <c r="R480" s="15">
        <v>154.69999999999999</v>
      </c>
      <c r="S480" s="15">
        <v>1506</v>
      </c>
      <c r="T480" s="15">
        <v>48.7</v>
      </c>
      <c r="U480" s="15">
        <v>42.96</v>
      </c>
      <c r="V480" s="15">
        <v>0</v>
      </c>
      <c r="W480" s="27">
        <f>EV_Data[[#This Row],[ev_sales]]/EV_Data[[#This Row],[total_vehicle_sales]]</f>
        <v>3.9000049727122413E-2</v>
      </c>
      <c r="X480" s="27">
        <f>EV_Data[[#This Row],[petrol_car_sales]]/EV_Data[[#This Row],[total_vehicle_sales]]</f>
        <v>0.84567964544561713</v>
      </c>
      <c r="Y480" s="27">
        <f>EV_Data[[#This Row],[diesel_car_sales]]/EV_Data[[#This Row],[total_vehicle_sales]]</f>
        <v>0.11532030482726041</v>
      </c>
      <c r="Z480" s="27">
        <f>EV_Data[[#This Row],[petrol_car Market Share]]+EV_Data[[#This Row],[desil_car Market Share]]</f>
        <v>0.96099995027287755</v>
      </c>
      <c r="AB480" s="15"/>
    </row>
    <row r="481" spans="1:28">
      <c r="A481" s="15" t="s">
        <v>41</v>
      </c>
      <c r="B481" s="15" t="s">
        <v>37</v>
      </c>
      <c r="C481" s="15">
        <v>2025</v>
      </c>
      <c r="D481" s="15" t="s">
        <v>27</v>
      </c>
      <c r="E481" s="15" t="s">
        <v>25</v>
      </c>
      <c r="F481" s="15">
        <v>14956</v>
      </c>
      <c r="G481" s="15">
        <v>229559</v>
      </c>
      <c r="H481" s="15">
        <v>19962</v>
      </c>
      <c r="I481" s="15">
        <v>264477</v>
      </c>
      <c r="J481" s="15">
        <v>5.65</v>
      </c>
      <c r="K481" s="15">
        <v>9977</v>
      </c>
      <c r="L481" s="15">
        <v>29.7</v>
      </c>
      <c r="M481" s="15">
        <v>429</v>
      </c>
      <c r="N481" s="15">
        <v>0.85</v>
      </c>
      <c r="O481" s="15">
        <v>8.5999999999999993E-2</v>
      </c>
      <c r="P481" s="15">
        <v>5253</v>
      </c>
      <c r="Q481" s="15">
        <v>59.1</v>
      </c>
      <c r="R481" s="15">
        <v>154.69999999999999</v>
      </c>
      <c r="S481" s="15">
        <v>1506</v>
      </c>
      <c r="T481" s="15">
        <v>48.7</v>
      </c>
      <c r="U481" s="15">
        <v>41.84</v>
      </c>
      <c r="V481" s="15">
        <v>0</v>
      </c>
      <c r="W481" s="27">
        <f>EV_Data[[#This Row],[ev_sales]]/EV_Data[[#This Row],[total_vehicle_sales]]</f>
        <v>5.6549340774434069E-2</v>
      </c>
      <c r="X481" s="27">
        <f>EV_Data[[#This Row],[petrol_car_sales]]/EV_Data[[#This Row],[total_vehicle_sales]]</f>
        <v>0.86797339655244121</v>
      </c>
      <c r="Y481" s="27">
        <f>EV_Data[[#This Row],[diesel_car_sales]]/EV_Data[[#This Row],[total_vehicle_sales]]</f>
        <v>7.5477262673124698E-2</v>
      </c>
      <c r="Z481" s="27">
        <f>EV_Data[[#This Row],[petrol_car Market Share]]+EV_Data[[#This Row],[desil_car Market Share]]</f>
        <v>0.94345065922556592</v>
      </c>
      <c r="AB481" s="15"/>
    </row>
    <row r="482" spans="1:28">
      <c r="A482" s="15" t="s">
        <v>42</v>
      </c>
      <c r="B482" s="15" t="s">
        <v>29</v>
      </c>
      <c r="C482" s="15">
        <v>2010</v>
      </c>
      <c r="D482" s="15" t="s">
        <v>24</v>
      </c>
      <c r="E482" s="15" t="s">
        <v>25</v>
      </c>
      <c r="F482" s="15">
        <v>7</v>
      </c>
      <c r="G482" s="15">
        <v>173469</v>
      </c>
      <c r="H482" s="15">
        <v>115650</v>
      </c>
      <c r="I482" s="15">
        <v>289126</v>
      </c>
      <c r="J482" s="15">
        <v>0</v>
      </c>
      <c r="K482" s="15">
        <v>47</v>
      </c>
      <c r="L482" s="15">
        <v>2.1</v>
      </c>
      <c r="M482" s="15">
        <v>123</v>
      </c>
      <c r="N482" s="15">
        <v>1.48</v>
      </c>
      <c r="O482" s="31">
        <v>0.22600000000000001</v>
      </c>
      <c r="P482" s="15">
        <v>35991</v>
      </c>
      <c r="Q482" s="15">
        <v>68.5</v>
      </c>
      <c r="R482" s="15">
        <v>110.6</v>
      </c>
      <c r="S482" s="15">
        <v>0</v>
      </c>
      <c r="T482" s="15">
        <v>49.7</v>
      </c>
      <c r="U482" s="15">
        <v>0</v>
      </c>
      <c r="V482" s="15">
        <v>0</v>
      </c>
      <c r="W482" s="27">
        <f>EV_Data[[#This Row],[ev_sales]]/EV_Data[[#This Row],[total_vehicle_sales]]</f>
        <v>2.4210897670911644E-5</v>
      </c>
      <c r="X482" s="27">
        <f>EV_Data[[#This Row],[petrol_car_sales]]/EV_Data[[#This Row],[total_vehicle_sales]]</f>
        <v>0.59997717258219596</v>
      </c>
      <c r="Y482" s="27">
        <f>EV_Data[[#This Row],[diesel_car_sales]]/EV_Data[[#This Row],[total_vehicle_sales]]</f>
        <v>0.39999861652013308</v>
      </c>
      <c r="Z482" s="27">
        <f>EV_Data[[#This Row],[petrol_car Market Share]]+EV_Data[[#This Row],[desil_car Market Share]]</f>
        <v>0.99997578910232909</v>
      </c>
      <c r="AB482" s="15"/>
    </row>
    <row r="483" spans="1:28">
      <c r="A483" s="15" t="s">
        <v>42</v>
      </c>
      <c r="B483" s="15" t="s">
        <v>29</v>
      </c>
      <c r="C483" s="15">
        <v>2010</v>
      </c>
      <c r="D483" s="15" t="s">
        <v>26</v>
      </c>
      <c r="E483" s="15" t="s">
        <v>25</v>
      </c>
      <c r="F483" s="15">
        <v>102</v>
      </c>
      <c r="G483" s="15">
        <v>1050397</v>
      </c>
      <c r="H483" s="15">
        <v>143250</v>
      </c>
      <c r="I483" s="15">
        <v>1193749</v>
      </c>
      <c r="J483" s="15">
        <v>0.01</v>
      </c>
      <c r="K483" s="15">
        <v>47</v>
      </c>
      <c r="L483" s="15">
        <v>2.1</v>
      </c>
      <c r="M483" s="15">
        <v>123</v>
      </c>
      <c r="N483" s="15">
        <v>1.48</v>
      </c>
      <c r="O483" s="31">
        <v>0.22600000000000001</v>
      </c>
      <c r="P483" s="15">
        <v>35991</v>
      </c>
      <c r="Q483" s="15">
        <v>68.5</v>
      </c>
      <c r="R483" s="15">
        <v>110.6</v>
      </c>
      <c r="S483" s="15">
        <v>0</v>
      </c>
      <c r="T483" s="15">
        <v>49.7</v>
      </c>
      <c r="U483" s="15">
        <v>0</v>
      </c>
      <c r="V483" s="15">
        <v>0</v>
      </c>
      <c r="W483" s="27">
        <f>EV_Data[[#This Row],[ev_sales]]/EV_Data[[#This Row],[total_vehicle_sales]]</f>
        <v>8.5445097755055711E-5</v>
      </c>
      <c r="X483" s="27">
        <f>EV_Data[[#This Row],[petrol_car_sales]]/EV_Data[[#This Row],[total_vehicle_sales]]</f>
        <v>0.8799144543786005</v>
      </c>
      <c r="Y483" s="27">
        <f>EV_Data[[#This Row],[diesel_car_sales]]/EV_Data[[#This Row],[total_vehicle_sales]]</f>
        <v>0.12000010052364442</v>
      </c>
      <c r="Z483" s="27">
        <f>EV_Data[[#This Row],[petrol_car Market Share]]+EV_Data[[#This Row],[desil_car Market Share]]</f>
        <v>0.9999145549022449</v>
      </c>
      <c r="AB483" s="15"/>
    </row>
    <row r="484" spans="1:28">
      <c r="A484" s="15" t="s">
        <v>42</v>
      </c>
      <c r="B484" s="15" t="s">
        <v>29</v>
      </c>
      <c r="C484" s="15">
        <v>2010</v>
      </c>
      <c r="D484" s="15" t="s">
        <v>27</v>
      </c>
      <c r="E484" s="15" t="s">
        <v>25</v>
      </c>
      <c r="F484" s="15">
        <v>54</v>
      </c>
      <c r="G484" s="15">
        <v>448869</v>
      </c>
      <c r="H484" s="15">
        <v>39037</v>
      </c>
      <c r="I484" s="15">
        <v>487960</v>
      </c>
      <c r="J484" s="15">
        <v>0.01</v>
      </c>
      <c r="K484" s="15">
        <v>47</v>
      </c>
      <c r="L484" s="15">
        <v>2.1</v>
      </c>
      <c r="M484" s="15">
        <v>123</v>
      </c>
      <c r="N484" s="15">
        <v>1.48</v>
      </c>
      <c r="O484" s="31">
        <v>0.22600000000000001</v>
      </c>
      <c r="P484" s="15">
        <v>35991</v>
      </c>
      <c r="Q484" s="15">
        <v>68.5</v>
      </c>
      <c r="R484" s="15">
        <v>110.6</v>
      </c>
      <c r="S484" s="15">
        <v>0</v>
      </c>
      <c r="T484" s="15">
        <v>49.7</v>
      </c>
      <c r="U484" s="15">
        <v>0</v>
      </c>
      <c r="V484" s="15">
        <v>0</v>
      </c>
      <c r="W484" s="27">
        <f>EV_Data[[#This Row],[ev_sales]]/EV_Data[[#This Row],[total_vehicle_sales]]</f>
        <v>1.106648085908681E-4</v>
      </c>
      <c r="X484" s="27">
        <f>EV_Data[[#This Row],[petrol_car_sales]]/EV_Data[[#This Row],[total_vehicle_sales]]</f>
        <v>0.91988892532174771</v>
      </c>
      <c r="Y484" s="27">
        <f>EV_Data[[#This Row],[diesel_car_sales]]/EV_Data[[#This Row],[total_vehicle_sales]]</f>
        <v>8.0000409869661449E-2</v>
      </c>
      <c r="Z484" s="27">
        <f>EV_Data[[#This Row],[petrol_car Market Share]]+EV_Data[[#This Row],[desil_car Market Share]]</f>
        <v>0.9998893351914091</v>
      </c>
      <c r="AB484" s="15"/>
    </row>
    <row r="485" spans="1:28">
      <c r="A485" s="15" t="s">
        <v>42</v>
      </c>
      <c r="B485" s="15" t="s">
        <v>29</v>
      </c>
      <c r="C485" s="15">
        <v>2011</v>
      </c>
      <c r="D485" s="15" t="s">
        <v>24</v>
      </c>
      <c r="E485" s="15" t="s">
        <v>25</v>
      </c>
      <c r="F485" s="15">
        <v>18</v>
      </c>
      <c r="G485" s="15">
        <v>155450</v>
      </c>
      <c r="H485" s="15">
        <v>103634</v>
      </c>
      <c r="I485" s="15">
        <v>259102</v>
      </c>
      <c r="J485" s="15">
        <v>0.01</v>
      </c>
      <c r="K485" s="15">
        <v>209</v>
      </c>
      <c r="L485" s="15">
        <v>2.7</v>
      </c>
      <c r="M485" s="15">
        <v>130</v>
      </c>
      <c r="N485" s="15">
        <v>1.5129999999999999</v>
      </c>
      <c r="O485" s="15">
        <v>0.22700000000000001</v>
      </c>
      <c r="P485" s="15">
        <v>33736</v>
      </c>
      <c r="Q485" s="15">
        <v>68.8</v>
      </c>
      <c r="R485" s="15">
        <v>107.6</v>
      </c>
      <c r="S485" s="15">
        <v>664</v>
      </c>
      <c r="T485" s="15">
        <v>51.4</v>
      </c>
      <c r="U485" s="15">
        <v>157.13999999999999</v>
      </c>
      <c r="V485" s="15">
        <v>0</v>
      </c>
      <c r="W485" s="27">
        <f>EV_Data[[#This Row],[ev_sales]]/EV_Data[[#This Row],[total_vehicle_sales]]</f>
        <v>6.9470710376608446E-5</v>
      </c>
      <c r="X485" s="27">
        <f>EV_Data[[#This Row],[petrol_car_sales]]/EV_Data[[#This Row],[total_vehicle_sales]]</f>
        <v>0.59995677378021006</v>
      </c>
      <c r="Y485" s="27">
        <f>EV_Data[[#This Row],[diesel_car_sales]]/EV_Data[[#This Row],[total_vehicle_sales]]</f>
        <v>0.39997375550941328</v>
      </c>
      <c r="Z485" s="27">
        <f>EV_Data[[#This Row],[petrol_car Market Share]]+EV_Data[[#This Row],[desil_car Market Share]]</f>
        <v>0.99993052928962334</v>
      </c>
      <c r="AB485" s="15"/>
    </row>
    <row r="486" spans="1:28">
      <c r="A486" s="15" t="s">
        <v>42</v>
      </c>
      <c r="B486" s="15" t="s">
        <v>29</v>
      </c>
      <c r="C486" s="15">
        <v>2011</v>
      </c>
      <c r="D486" s="15" t="s">
        <v>26</v>
      </c>
      <c r="E486" s="15" t="s">
        <v>25</v>
      </c>
      <c r="F486" s="15">
        <v>207</v>
      </c>
      <c r="G486" s="15">
        <v>909862</v>
      </c>
      <c r="H486" s="15">
        <v>124072</v>
      </c>
      <c r="I486" s="15">
        <v>1034141</v>
      </c>
      <c r="J486" s="15">
        <v>0.02</v>
      </c>
      <c r="K486" s="15">
        <v>209</v>
      </c>
      <c r="L486" s="15">
        <v>2.7</v>
      </c>
      <c r="M486" s="15">
        <v>130</v>
      </c>
      <c r="N486" s="15">
        <v>1.5129999999999999</v>
      </c>
      <c r="O486" s="15">
        <v>0.22700000000000001</v>
      </c>
      <c r="P486" s="15">
        <v>33736</v>
      </c>
      <c r="Q486" s="15">
        <v>68.8</v>
      </c>
      <c r="R486" s="15">
        <v>107.6</v>
      </c>
      <c r="S486" s="15">
        <v>664</v>
      </c>
      <c r="T486" s="15">
        <v>51.4</v>
      </c>
      <c r="U486" s="15">
        <v>102.94</v>
      </c>
      <c r="V486" s="15">
        <v>0</v>
      </c>
      <c r="W486" s="27">
        <f>EV_Data[[#This Row],[ev_sales]]/EV_Data[[#This Row],[total_vehicle_sales]]</f>
        <v>2.0016612821655849E-4</v>
      </c>
      <c r="X486" s="27">
        <f>EV_Data[[#This Row],[petrol_car_sales]]/EV_Data[[#This Row],[total_vehicle_sales]]</f>
        <v>0.87982393116605961</v>
      </c>
      <c r="Y486" s="27">
        <f>EV_Data[[#This Row],[diesel_car_sales]]/EV_Data[[#This Row],[total_vehicle_sales]]</f>
        <v>0.11997590270572388</v>
      </c>
      <c r="Z486" s="27">
        <f>EV_Data[[#This Row],[petrol_car Market Share]]+EV_Data[[#This Row],[desil_car Market Share]]</f>
        <v>0.99979983387178351</v>
      </c>
      <c r="AB486" s="15"/>
    </row>
    <row r="487" spans="1:28">
      <c r="A487" s="15" t="s">
        <v>42</v>
      </c>
      <c r="B487" s="15" t="s">
        <v>29</v>
      </c>
      <c r="C487" s="15">
        <v>2011</v>
      </c>
      <c r="D487" s="15" t="s">
        <v>27</v>
      </c>
      <c r="E487" s="15" t="s">
        <v>25</v>
      </c>
      <c r="F487" s="15">
        <v>122</v>
      </c>
      <c r="G487" s="15">
        <v>386672</v>
      </c>
      <c r="H487" s="15">
        <v>33624</v>
      </c>
      <c r="I487" s="15">
        <v>420418</v>
      </c>
      <c r="J487" s="15">
        <v>0.03</v>
      </c>
      <c r="K487" s="15">
        <v>209</v>
      </c>
      <c r="L487" s="15">
        <v>2.7</v>
      </c>
      <c r="M487" s="15">
        <v>130</v>
      </c>
      <c r="N487" s="15">
        <v>1.5129999999999999</v>
      </c>
      <c r="O487" s="15">
        <v>0.22700000000000001</v>
      </c>
      <c r="P487" s="15">
        <v>33736</v>
      </c>
      <c r="Q487" s="15">
        <v>68.8</v>
      </c>
      <c r="R487" s="15">
        <v>107.6</v>
      </c>
      <c r="S487" s="15">
        <v>664</v>
      </c>
      <c r="T487" s="15">
        <v>51.4</v>
      </c>
      <c r="U487" s="15">
        <v>125.93</v>
      </c>
      <c r="V487" s="15">
        <v>0</v>
      </c>
      <c r="W487" s="27">
        <f>EV_Data[[#This Row],[ev_sales]]/EV_Data[[#This Row],[total_vehicle_sales]]</f>
        <v>2.9018738493594468E-4</v>
      </c>
      <c r="X487" s="27">
        <f>EV_Data[[#This Row],[petrol_car_sales]]/EV_Data[[#This Row],[total_vehicle_sales]]</f>
        <v>0.91973226645861972</v>
      </c>
      <c r="Y487" s="27">
        <f>EV_Data[[#This Row],[diesel_car_sales]]/EV_Data[[#This Row],[total_vehicle_sales]]</f>
        <v>7.9977546156444299E-2</v>
      </c>
      <c r="Z487" s="27">
        <f>EV_Data[[#This Row],[petrol_car Market Share]]+EV_Data[[#This Row],[desil_car Market Share]]</f>
        <v>0.99970981261506398</v>
      </c>
      <c r="AB487" s="15"/>
    </row>
    <row r="488" spans="1:28">
      <c r="A488" s="15" t="s">
        <v>42</v>
      </c>
      <c r="B488" s="15" t="s">
        <v>29</v>
      </c>
      <c r="C488" s="15">
        <v>2012</v>
      </c>
      <c r="D488" s="15" t="s">
        <v>24</v>
      </c>
      <c r="E488" s="15" t="s">
        <v>25</v>
      </c>
      <c r="F488" s="15">
        <v>24</v>
      </c>
      <c r="G488" s="15">
        <v>136301</v>
      </c>
      <c r="H488" s="15">
        <v>90868</v>
      </c>
      <c r="I488" s="15">
        <v>227193</v>
      </c>
      <c r="J488" s="15">
        <v>0.01</v>
      </c>
      <c r="K488" s="15">
        <v>343</v>
      </c>
      <c r="L488" s="15">
        <v>3.3</v>
      </c>
      <c r="M488" s="15">
        <v>146</v>
      </c>
      <c r="N488" s="15">
        <v>1.5269999999999999</v>
      </c>
      <c r="O488" s="15">
        <v>0.23100000000000001</v>
      </c>
      <c r="P488" s="15">
        <v>33628</v>
      </c>
      <c r="Q488" s="15">
        <v>68.400000000000006</v>
      </c>
      <c r="R488" s="15">
        <v>105.7</v>
      </c>
      <c r="S488" s="15">
        <v>1327</v>
      </c>
      <c r="T488" s="15">
        <v>53</v>
      </c>
      <c r="U488" s="15">
        <v>85.16</v>
      </c>
      <c r="V488" s="15">
        <v>0</v>
      </c>
      <c r="W488" s="27">
        <f>EV_Data[[#This Row],[ev_sales]]/EV_Data[[#This Row],[total_vehicle_sales]]</f>
        <v>1.056370574797639E-4</v>
      </c>
      <c r="X488" s="27">
        <f>EV_Data[[#This Row],[petrol_car_sales]]/EV_Data[[#This Row],[total_vehicle_sales]]</f>
        <v>0.59993485714788752</v>
      </c>
      <c r="Y488" s="27">
        <f>EV_Data[[#This Row],[diesel_car_sales]]/EV_Data[[#This Row],[total_vehicle_sales]]</f>
        <v>0.39995950579463274</v>
      </c>
      <c r="Z488" s="27">
        <f>EV_Data[[#This Row],[petrol_car Market Share]]+EV_Data[[#This Row],[desil_car Market Share]]</f>
        <v>0.99989436294252032</v>
      </c>
      <c r="AB488" s="15"/>
    </row>
    <row r="489" spans="1:28">
      <c r="A489" s="15" t="s">
        <v>42</v>
      </c>
      <c r="B489" s="15" t="s">
        <v>29</v>
      </c>
      <c r="C489" s="15">
        <v>2012</v>
      </c>
      <c r="D489" s="15" t="s">
        <v>26</v>
      </c>
      <c r="E489" s="15" t="s">
        <v>25</v>
      </c>
      <c r="F489" s="15">
        <v>271</v>
      </c>
      <c r="G489" s="15">
        <v>796079</v>
      </c>
      <c r="H489" s="15">
        <v>108556</v>
      </c>
      <c r="I489" s="15">
        <v>904906</v>
      </c>
      <c r="J489" s="15">
        <v>0.03</v>
      </c>
      <c r="K489" s="15">
        <v>343</v>
      </c>
      <c r="L489" s="15">
        <v>3.3</v>
      </c>
      <c r="M489" s="15">
        <v>146</v>
      </c>
      <c r="N489" s="15">
        <v>1.5269999999999999</v>
      </c>
      <c r="O489" s="15">
        <v>0.23100000000000001</v>
      </c>
      <c r="P489" s="15">
        <v>33628</v>
      </c>
      <c r="Q489" s="15">
        <v>68.400000000000006</v>
      </c>
      <c r="R489" s="15">
        <v>105.7</v>
      </c>
      <c r="S489" s="15">
        <v>1327</v>
      </c>
      <c r="T489" s="15">
        <v>53</v>
      </c>
      <c r="U489" s="15">
        <v>30.92</v>
      </c>
      <c r="V489" s="15">
        <v>0</v>
      </c>
      <c r="W489" s="27">
        <f>EV_Data[[#This Row],[ev_sales]]/EV_Data[[#This Row],[total_vehicle_sales]]</f>
        <v>2.9947861987874983E-4</v>
      </c>
      <c r="X489" s="27">
        <f>EV_Data[[#This Row],[petrol_car_sales]]/EV_Data[[#This Row],[total_vehicle_sales]]</f>
        <v>0.87973667983193837</v>
      </c>
      <c r="Y489" s="27">
        <f>EV_Data[[#This Row],[diesel_car_sales]]/EV_Data[[#This Row],[total_vehicle_sales]]</f>
        <v>0.1199638415481829</v>
      </c>
      <c r="Z489" s="27">
        <f>EV_Data[[#This Row],[petrol_car Market Share]]+EV_Data[[#This Row],[desil_car Market Share]]</f>
        <v>0.99970052138012133</v>
      </c>
      <c r="AB489" s="15"/>
    </row>
    <row r="490" spans="1:28">
      <c r="A490" s="15" t="s">
        <v>42</v>
      </c>
      <c r="B490" s="15" t="s">
        <v>29</v>
      </c>
      <c r="C490" s="15">
        <v>2012</v>
      </c>
      <c r="D490" s="15" t="s">
        <v>27</v>
      </c>
      <c r="E490" s="15" t="s">
        <v>25</v>
      </c>
      <c r="F490" s="15">
        <v>166</v>
      </c>
      <c r="G490" s="15">
        <v>350698</v>
      </c>
      <c r="H490" s="15">
        <v>30496</v>
      </c>
      <c r="I490" s="15">
        <v>381360</v>
      </c>
      <c r="J490" s="15">
        <v>0.04</v>
      </c>
      <c r="K490" s="15">
        <v>343</v>
      </c>
      <c r="L490" s="15">
        <v>3.3</v>
      </c>
      <c r="M490" s="15">
        <v>146</v>
      </c>
      <c r="N490" s="15">
        <v>1.5269999999999999</v>
      </c>
      <c r="O490" s="15">
        <v>0.23100000000000001</v>
      </c>
      <c r="P490" s="15">
        <v>33628</v>
      </c>
      <c r="Q490" s="15">
        <v>68.400000000000006</v>
      </c>
      <c r="R490" s="15">
        <v>105.7</v>
      </c>
      <c r="S490" s="15">
        <v>1327</v>
      </c>
      <c r="T490" s="15">
        <v>53</v>
      </c>
      <c r="U490" s="15">
        <v>36.07</v>
      </c>
      <c r="V490" s="15">
        <v>0</v>
      </c>
      <c r="W490" s="27">
        <f>EV_Data[[#This Row],[ev_sales]]/EV_Data[[#This Row],[total_vehicle_sales]]</f>
        <v>4.3528424585693309E-4</v>
      </c>
      <c r="X490" s="27">
        <f>EV_Data[[#This Row],[petrol_car_sales]]/EV_Data[[#This Row],[total_vehicle_sales]]</f>
        <v>0.91959827984057063</v>
      </c>
      <c r="Y490" s="27">
        <f>EV_Data[[#This Row],[diesel_car_sales]]/EV_Data[[#This Row],[total_vehicle_sales]]</f>
        <v>7.9966435913572484E-2</v>
      </c>
      <c r="Z490" s="27">
        <f>EV_Data[[#This Row],[petrol_car Market Share]]+EV_Data[[#This Row],[desil_car Market Share]]</f>
        <v>0.99956471575414307</v>
      </c>
      <c r="AB490" s="15"/>
    </row>
    <row r="491" spans="1:28">
      <c r="A491" s="15" t="s">
        <v>42</v>
      </c>
      <c r="B491" s="15" t="s">
        <v>29</v>
      </c>
      <c r="C491" s="15">
        <v>2013</v>
      </c>
      <c r="D491" s="15" t="s">
        <v>24</v>
      </c>
      <c r="E491" s="15" t="s">
        <v>25</v>
      </c>
      <c r="F491" s="15">
        <v>54</v>
      </c>
      <c r="G491" s="15">
        <v>114655</v>
      </c>
      <c r="H491" s="15">
        <v>76437</v>
      </c>
      <c r="I491" s="15">
        <v>191146</v>
      </c>
      <c r="J491" s="15">
        <v>0.03</v>
      </c>
      <c r="K491" s="15">
        <v>517</v>
      </c>
      <c r="L491" s="15">
        <v>3.7</v>
      </c>
      <c r="M491" s="15">
        <v>153</v>
      </c>
      <c r="N491" s="15">
        <v>1.53</v>
      </c>
      <c r="O491" s="15">
        <v>0.23899999999999999</v>
      </c>
      <c r="P491" s="15">
        <v>33153</v>
      </c>
      <c r="Q491" s="15">
        <v>68.8</v>
      </c>
      <c r="R491" s="15">
        <v>105.1</v>
      </c>
      <c r="S491" s="15">
        <v>2021</v>
      </c>
      <c r="T491" s="15">
        <v>54.6</v>
      </c>
      <c r="U491" s="15">
        <v>97.59</v>
      </c>
      <c r="V491" s="15">
        <v>0</v>
      </c>
      <c r="W491" s="27">
        <f>EV_Data[[#This Row],[ev_sales]]/EV_Data[[#This Row],[total_vehicle_sales]]</f>
        <v>2.8250656566185012E-4</v>
      </c>
      <c r="X491" s="27">
        <f>EV_Data[[#This Row],[petrol_car_sales]]/EV_Data[[#This Row],[total_vehicle_sales]]</f>
        <v>0.59982944973998931</v>
      </c>
      <c r="Y491" s="27">
        <f>EV_Data[[#This Row],[diesel_car_sales]]/EV_Data[[#This Row],[total_vehicle_sales]]</f>
        <v>0.39988804369434883</v>
      </c>
      <c r="Z491" s="27">
        <f>EV_Data[[#This Row],[petrol_car Market Share]]+EV_Data[[#This Row],[desil_car Market Share]]</f>
        <v>0.99971749343433813</v>
      </c>
      <c r="AB491" s="15"/>
    </row>
    <row r="492" spans="1:28">
      <c r="A492" s="15" t="s">
        <v>42</v>
      </c>
      <c r="B492" s="15" t="s">
        <v>29</v>
      </c>
      <c r="C492" s="15">
        <v>2013</v>
      </c>
      <c r="D492" s="15" t="s">
        <v>26</v>
      </c>
      <c r="E492" s="15" t="s">
        <v>25</v>
      </c>
      <c r="F492" s="15">
        <v>605</v>
      </c>
      <c r="G492" s="15">
        <v>664462</v>
      </c>
      <c r="H492" s="15">
        <v>90609</v>
      </c>
      <c r="I492" s="15">
        <v>755676</v>
      </c>
      <c r="J492" s="15">
        <v>0.08</v>
      </c>
      <c r="K492" s="15">
        <v>517</v>
      </c>
      <c r="L492" s="15">
        <v>3.7</v>
      </c>
      <c r="M492" s="15">
        <v>153</v>
      </c>
      <c r="N492" s="15">
        <v>1.53</v>
      </c>
      <c r="O492" s="15">
        <v>0.23899999999999999</v>
      </c>
      <c r="P492" s="15">
        <v>33153</v>
      </c>
      <c r="Q492" s="15">
        <v>68.8</v>
      </c>
      <c r="R492" s="15">
        <v>105.1</v>
      </c>
      <c r="S492" s="15">
        <v>2021</v>
      </c>
      <c r="T492" s="15">
        <v>54.6</v>
      </c>
      <c r="U492" s="15">
        <v>123.25</v>
      </c>
      <c r="V492" s="15">
        <v>0</v>
      </c>
      <c r="W492" s="27">
        <f>EV_Data[[#This Row],[ev_sales]]/EV_Data[[#This Row],[total_vehicle_sales]]</f>
        <v>8.0060766783648018E-4</v>
      </c>
      <c r="X492" s="27">
        <f>EV_Data[[#This Row],[petrol_car_sales]]/EV_Data[[#This Row],[total_vehicle_sales]]</f>
        <v>0.87929483005944342</v>
      </c>
      <c r="Y492" s="27">
        <f>EV_Data[[#This Row],[diesel_car_sales]]/EV_Data[[#This Row],[total_vehicle_sales]]</f>
        <v>0.11990456227272006</v>
      </c>
      <c r="Z492" s="27">
        <f>EV_Data[[#This Row],[petrol_car Market Share]]+EV_Data[[#This Row],[desil_car Market Share]]</f>
        <v>0.99919939233216348</v>
      </c>
      <c r="AB492" s="15"/>
    </row>
    <row r="493" spans="1:28">
      <c r="A493" s="15" t="s">
        <v>42</v>
      </c>
      <c r="B493" s="15" t="s">
        <v>29</v>
      </c>
      <c r="C493" s="15">
        <v>2013</v>
      </c>
      <c r="D493" s="15" t="s">
        <v>27</v>
      </c>
      <c r="E493" s="15" t="s">
        <v>25</v>
      </c>
      <c r="F493" s="15">
        <v>379</v>
      </c>
      <c r="G493" s="15">
        <v>300107</v>
      </c>
      <c r="H493" s="15">
        <v>26096</v>
      </c>
      <c r="I493" s="15">
        <v>326582</v>
      </c>
      <c r="J493" s="15">
        <v>0.12</v>
      </c>
      <c r="K493" s="15">
        <v>517</v>
      </c>
      <c r="L493" s="15">
        <v>3.7</v>
      </c>
      <c r="M493" s="15">
        <v>153</v>
      </c>
      <c r="N493" s="15">
        <v>1.53</v>
      </c>
      <c r="O493" s="15">
        <v>0.23899999999999999</v>
      </c>
      <c r="P493" s="15">
        <v>33153</v>
      </c>
      <c r="Q493" s="15">
        <v>68.8</v>
      </c>
      <c r="R493" s="15">
        <v>105.1</v>
      </c>
      <c r="S493" s="15">
        <v>2021</v>
      </c>
      <c r="T493" s="15">
        <v>54.6</v>
      </c>
      <c r="U493" s="15">
        <v>128.31</v>
      </c>
      <c r="V493" s="15">
        <v>0</v>
      </c>
      <c r="W493" s="27">
        <f>EV_Data[[#This Row],[ev_sales]]/EV_Data[[#This Row],[total_vehicle_sales]]</f>
        <v>1.1605048655467846E-3</v>
      </c>
      <c r="X493" s="27">
        <f>EV_Data[[#This Row],[petrol_car_sales]]/EV_Data[[#This Row],[total_vehicle_sales]]</f>
        <v>0.91893307040804451</v>
      </c>
      <c r="Y493" s="27">
        <f>EV_Data[[#This Row],[diesel_car_sales]]/EV_Data[[#This Row],[total_vehicle_sales]]</f>
        <v>7.9906424726408687E-2</v>
      </c>
      <c r="Z493" s="27">
        <f>EV_Data[[#This Row],[petrol_car Market Share]]+EV_Data[[#This Row],[desil_car Market Share]]</f>
        <v>0.99883949513445325</v>
      </c>
      <c r="AB493" s="15"/>
    </row>
    <row r="494" spans="1:28">
      <c r="A494" s="15" t="s">
        <v>42</v>
      </c>
      <c r="B494" s="15" t="s">
        <v>29</v>
      </c>
      <c r="C494" s="15">
        <v>2014</v>
      </c>
      <c r="D494" s="15" t="s">
        <v>24</v>
      </c>
      <c r="E494" s="15" t="s">
        <v>25</v>
      </c>
      <c r="F494" s="15">
        <v>76</v>
      </c>
      <c r="G494" s="15">
        <v>129831</v>
      </c>
      <c r="H494" s="15">
        <v>86554</v>
      </c>
      <c r="I494" s="15">
        <v>216461</v>
      </c>
      <c r="J494" s="15">
        <v>0.04</v>
      </c>
      <c r="K494" s="15">
        <v>1246</v>
      </c>
      <c r="L494" s="15">
        <v>4.4000000000000004</v>
      </c>
      <c r="M494" s="15">
        <v>154</v>
      </c>
      <c r="N494" s="15">
        <v>1.5469999999999999</v>
      </c>
      <c r="O494" s="15">
        <v>0.24399999999999999</v>
      </c>
      <c r="P494" s="15">
        <v>31584</v>
      </c>
      <c r="Q494" s="15">
        <v>68.900000000000006</v>
      </c>
      <c r="R494" s="15">
        <v>101.7</v>
      </c>
      <c r="S494" s="15">
        <v>2613</v>
      </c>
      <c r="T494" s="15">
        <v>56.4</v>
      </c>
      <c r="U494" s="15">
        <v>61.63</v>
      </c>
      <c r="V494" s="15">
        <v>0</v>
      </c>
      <c r="W494" s="27">
        <f>EV_Data[[#This Row],[ev_sales]]/EV_Data[[#This Row],[total_vehicle_sales]]</f>
        <v>3.5110250807304783E-4</v>
      </c>
      <c r="X494" s="27">
        <f>EV_Data[[#This Row],[petrol_car_sales]]/EV_Data[[#This Row],[total_vehicle_sales]]</f>
        <v>0.59978933849515614</v>
      </c>
      <c r="Y494" s="27">
        <f>EV_Data[[#This Row],[diesel_car_sales]]/EV_Data[[#This Row],[total_vehicle_sales]]</f>
        <v>0.39985955899677078</v>
      </c>
      <c r="Z494" s="27">
        <f>EV_Data[[#This Row],[petrol_car Market Share]]+EV_Data[[#This Row],[desil_car Market Share]]</f>
        <v>0.99964889749192687</v>
      </c>
      <c r="AB494" s="15"/>
    </row>
    <row r="495" spans="1:28">
      <c r="A495" s="15" t="s">
        <v>42</v>
      </c>
      <c r="B495" s="15" t="s">
        <v>29</v>
      </c>
      <c r="C495" s="15">
        <v>2014</v>
      </c>
      <c r="D495" s="15" t="s">
        <v>26</v>
      </c>
      <c r="E495" s="15" t="s">
        <v>25</v>
      </c>
      <c r="F495" s="15">
        <v>867</v>
      </c>
      <c r="G495" s="15">
        <v>762097</v>
      </c>
      <c r="H495" s="15">
        <v>103922</v>
      </c>
      <c r="I495" s="15">
        <v>866886</v>
      </c>
      <c r="J495" s="15">
        <v>0.1</v>
      </c>
      <c r="K495" s="15">
        <v>1246</v>
      </c>
      <c r="L495" s="15">
        <v>4.4000000000000004</v>
      </c>
      <c r="M495" s="15">
        <v>154</v>
      </c>
      <c r="N495" s="15">
        <v>1.5469999999999999</v>
      </c>
      <c r="O495" s="15">
        <v>0.24399999999999999</v>
      </c>
      <c r="P495" s="15">
        <v>31584</v>
      </c>
      <c r="Q495" s="15">
        <v>68.900000000000006</v>
      </c>
      <c r="R495" s="15">
        <v>101.7</v>
      </c>
      <c r="S495" s="15">
        <v>2613</v>
      </c>
      <c r="T495" s="15">
        <v>56.4</v>
      </c>
      <c r="U495" s="15">
        <v>43.31</v>
      </c>
      <c r="V495" s="15">
        <v>0</v>
      </c>
      <c r="W495" s="27">
        <f>EV_Data[[#This Row],[ev_sales]]/EV_Data[[#This Row],[total_vehicle_sales]]</f>
        <v>1.000131505180612E-3</v>
      </c>
      <c r="X495" s="27">
        <f>EV_Data[[#This Row],[petrol_car_sales]]/EV_Data[[#This Row],[total_vehicle_sales]]</f>
        <v>0.87912020727062146</v>
      </c>
      <c r="Y495" s="27">
        <f>EV_Data[[#This Row],[diesel_car_sales]]/EV_Data[[#This Row],[total_vehicle_sales]]</f>
        <v>0.11987966122419788</v>
      </c>
      <c r="Z495" s="27">
        <f>EV_Data[[#This Row],[petrol_car Market Share]]+EV_Data[[#This Row],[desil_car Market Share]]</f>
        <v>0.99899986849481937</v>
      </c>
      <c r="AB495" s="15"/>
    </row>
    <row r="496" spans="1:28">
      <c r="A496" s="15" t="s">
        <v>42</v>
      </c>
      <c r="B496" s="15" t="s">
        <v>29</v>
      </c>
      <c r="C496" s="15">
        <v>2014</v>
      </c>
      <c r="D496" s="15" t="s">
        <v>27</v>
      </c>
      <c r="E496" s="15" t="s">
        <v>25</v>
      </c>
      <c r="F496" s="15">
        <v>525</v>
      </c>
      <c r="G496" s="15">
        <v>332562</v>
      </c>
      <c r="H496" s="15">
        <v>28918</v>
      </c>
      <c r="I496" s="15">
        <v>362005</v>
      </c>
      <c r="J496" s="15">
        <v>0.15</v>
      </c>
      <c r="K496" s="15">
        <v>1246</v>
      </c>
      <c r="L496" s="15">
        <v>4.4000000000000004</v>
      </c>
      <c r="M496" s="15">
        <v>154</v>
      </c>
      <c r="N496" s="15">
        <v>1.5469999999999999</v>
      </c>
      <c r="O496" s="15">
        <v>0.24399999999999999</v>
      </c>
      <c r="P496" s="15">
        <v>31584</v>
      </c>
      <c r="Q496" s="15">
        <v>68.900000000000006</v>
      </c>
      <c r="R496" s="15">
        <v>101.7</v>
      </c>
      <c r="S496" s="15">
        <v>2613</v>
      </c>
      <c r="T496" s="15">
        <v>56.4</v>
      </c>
      <c r="U496" s="15">
        <v>38.520000000000003</v>
      </c>
      <c r="V496" s="15">
        <v>0</v>
      </c>
      <c r="W496" s="27">
        <f>EV_Data[[#This Row],[ev_sales]]/EV_Data[[#This Row],[total_vehicle_sales]]</f>
        <v>1.4502562119307744E-3</v>
      </c>
      <c r="X496" s="27">
        <f>EV_Data[[#This Row],[petrol_car_sales]]/EV_Data[[#This Row],[total_vehicle_sales]]</f>
        <v>0.91866686924213758</v>
      </c>
      <c r="Y496" s="27">
        <f>EV_Data[[#This Row],[diesel_car_sales]]/EV_Data[[#This Row],[total_vehicle_sales]]</f>
        <v>7.9882874545931681E-2</v>
      </c>
      <c r="Z496" s="27">
        <f>EV_Data[[#This Row],[petrol_car Market Share]]+EV_Data[[#This Row],[desil_car Market Share]]</f>
        <v>0.99854974378806927</v>
      </c>
      <c r="AB496" s="15"/>
    </row>
    <row r="497" spans="1:28">
      <c r="A497" s="15" t="s">
        <v>42</v>
      </c>
      <c r="B497" s="15" t="s">
        <v>29</v>
      </c>
      <c r="C497" s="15">
        <v>2015</v>
      </c>
      <c r="D497" s="15" t="s">
        <v>24</v>
      </c>
      <c r="E497" s="15" t="s">
        <v>25</v>
      </c>
      <c r="F497" s="15">
        <v>108</v>
      </c>
      <c r="G497" s="15">
        <v>142943</v>
      </c>
      <c r="H497" s="15">
        <v>95296</v>
      </c>
      <c r="I497" s="15">
        <v>238347</v>
      </c>
      <c r="J497" s="15">
        <v>0.05</v>
      </c>
      <c r="K497" s="15">
        <v>1768</v>
      </c>
      <c r="L497" s="15">
        <v>5.5</v>
      </c>
      <c r="M497" s="15">
        <v>175</v>
      </c>
      <c r="N497" s="15">
        <v>1.5629999999999999</v>
      </c>
      <c r="O497" s="15">
        <v>0.251</v>
      </c>
      <c r="P497" s="15">
        <v>29917</v>
      </c>
      <c r="Q497" s="15">
        <v>69.099999999999994</v>
      </c>
      <c r="R497" s="15">
        <v>100</v>
      </c>
      <c r="S497" s="15">
        <v>3313</v>
      </c>
      <c r="T497" s="15">
        <v>57.5</v>
      </c>
      <c r="U497" s="15">
        <v>65.099999999999994</v>
      </c>
      <c r="V497" s="15">
        <v>0</v>
      </c>
      <c r="W497" s="27">
        <f>EV_Data[[#This Row],[ev_sales]]/EV_Data[[#This Row],[total_vehicle_sales]]</f>
        <v>4.5312086999207041E-4</v>
      </c>
      <c r="X497" s="27">
        <f>EV_Data[[#This Row],[petrol_car_sales]]/EV_Data[[#This Row],[total_vehicle_sales]]</f>
        <v>0.59972644925256036</v>
      </c>
      <c r="Y497" s="27">
        <f>EV_Data[[#This Row],[diesel_car_sales]]/EV_Data[[#This Row],[total_vehicle_sales]]</f>
        <v>0.39982042987744759</v>
      </c>
      <c r="Z497" s="27">
        <f>EV_Data[[#This Row],[petrol_car Market Share]]+EV_Data[[#This Row],[desil_car Market Share]]</f>
        <v>0.99954687913000795</v>
      </c>
      <c r="AB497" s="15"/>
    </row>
    <row r="498" spans="1:28">
      <c r="A498" s="15" t="s">
        <v>42</v>
      </c>
      <c r="B498" s="15" t="s">
        <v>29</v>
      </c>
      <c r="C498" s="15">
        <v>2015</v>
      </c>
      <c r="D498" s="15" t="s">
        <v>26</v>
      </c>
      <c r="E498" s="15" t="s">
        <v>25</v>
      </c>
      <c r="F498" s="15">
        <v>1239</v>
      </c>
      <c r="G498" s="15">
        <v>837862</v>
      </c>
      <c r="H498" s="15">
        <v>114254</v>
      </c>
      <c r="I498" s="15">
        <v>953355</v>
      </c>
      <c r="J498" s="15">
        <v>0.13</v>
      </c>
      <c r="K498" s="15">
        <v>1768</v>
      </c>
      <c r="L498" s="15">
        <v>5.5</v>
      </c>
      <c r="M498" s="15">
        <v>175</v>
      </c>
      <c r="N498" s="15">
        <v>1.5629999999999999</v>
      </c>
      <c r="O498" s="15">
        <v>0.251</v>
      </c>
      <c r="P498" s="15">
        <v>29917</v>
      </c>
      <c r="Q498" s="15">
        <v>69.099999999999994</v>
      </c>
      <c r="R498" s="15">
        <v>100</v>
      </c>
      <c r="S498" s="15">
        <v>3313</v>
      </c>
      <c r="T498" s="15">
        <v>57.5</v>
      </c>
      <c r="U498" s="15">
        <v>42.91</v>
      </c>
      <c r="V498" s="15">
        <v>0</v>
      </c>
      <c r="W498" s="27">
        <f>EV_Data[[#This Row],[ev_sales]]/EV_Data[[#This Row],[total_vehicle_sales]]</f>
        <v>1.2996208128136949E-3</v>
      </c>
      <c r="X498" s="27">
        <f>EV_Data[[#This Row],[petrol_car_sales]]/EV_Data[[#This Row],[total_vehicle_sales]]</f>
        <v>0.87885624977054722</v>
      </c>
      <c r="Y498" s="27">
        <f>EV_Data[[#This Row],[diesel_car_sales]]/EV_Data[[#This Row],[total_vehicle_sales]]</f>
        <v>0.11984412941663913</v>
      </c>
      <c r="Z498" s="27">
        <f>EV_Data[[#This Row],[petrol_car Market Share]]+EV_Data[[#This Row],[desil_car Market Share]]</f>
        <v>0.99870037918718635</v>
      </c>
      <c r="AB498" s="15"/>
    </row>
    <row r="499" spans="1:28">
      <c r="A499" s="15" t="s">
        <v>42</v>
      </c>
      <c r="B499" s="15" t="s">
        <v>29</v>
      </c>
      <c r="C499" s="15">
        <v>2015</v>
      </c>
      <c r="D499" s="15" t="s">
        <v>27</v>
      </c>
      <c r="E499" s="15" t="s">
        <v>25</v>
      </c>
      <c r="F499" s="15">
        <v>753</v>
      </c>
      <c r="G499" s="15">
        <v>366649</v>
      </c>
      <c r="H499" s="15">
        <v>31883</v>
      </c>
      <c r="I499" s="15">
        <v>399285</v>
      </c>
      <c r="J499" s="15">
        <v>0.19</v>
      </c>
      <c r="K499" s="15">
        <v>1768</v>
      </c>
      <c r="L499" s="15">
        <v>5.5</v>
      </c>
      <c r="M499" s="15">
        <v>175</v>
      </c>
      <c r="N499" s="15">
        <v>1.5629999999999999</v>
      </c>
      <c r="O499" s="15">
        <v>0.251</v>
      </c>
      <c r="P499" s="15">
        <v>29917</v>
      </c>
      <c r="Q499" s="15">
        <v>69.099999999999994</v>
      </c>
      <c r="R499" s="15">
        <v>100</v>
      </c>
      <c r="S499" s="15">
        <v>3313</v>
      </c>
      <c r="T499" s="15">
        <v>57.5</v>
      </c>
      <c r="U499" s="15">
        <v>43.43</v>
      </c>
      <c r="V499" s="15">
        <v>0</v>
      </c>
      <c r="W499" s="27">
        <f>EV_Data[[#This Row],[ev_sales]]/EV_Data[[#This Row],[total_vehicle_sales]]</f>
        <v>1.8858709944024944E-3</v>
      </c>
      <c r="X499" s="27">
        <f>EV_Data[[#This Row],[petrol_car_sales]]/EV_Data[[#This Row],[total_vehicle_sales]]</f>
        <v>0.91826389671537878</v>
      </c>
      <c r="Y499" s="27">
        <f>EV_Data[[#This Row],[diesel_car_sales]]/EV_Data[[#This Row],[total_vehicle_sales]]</f>
        <v>7.9850232290218773E-2</v>
      </c>
      <c r="Z499" s="27">
        <f>EV_Data[[#This Row],[petrol_car Market Share]]+EV_Data[[#This Row],[desil_car Market Share]]</f>
        <v>0.99811412900559759</v>
      </c>
      <c r="AB499" s="15"/>
    </row>
    <row r="500" spans="1:28">
      <c r="A500" s="15" t="s">
        <v>42</v>
      </c>
      <c r="B500" s="15" t="s">
        <v>29</v>
      </c>
      <c r="C500" s="15">
        <v>2016</v>
      </c>
      <c r="D500" s="15" t="s">
        <v>24</v>
      </c>
      <c r="E500" s="15" t="s">
        <v>25</v>
      </c>
      <c r="F500" s="15">
        <v>136</v>
      </c>
      <c r="G500" s="15">
        <v>166586</v>
      </c>
      <c r="H500" s="15">
        <v>111057</v>
      </c>
      <c r="I500" s="15">
        <v>277779</v>
      </c>
      <c r="J500" s="15">
        <v>0.05</v>
      </c>
      <c r="K500" s="15">
        <v>3104</v>
      </c>
      <c r="L500" s="15">
        <v>5.9</v>
      </c>
      <c r="M500" s="15">
        <v>191</v>
      </c>
      <c r="N500" s="15">
        <v>1.577</v>
      </c>
      <c r="O500" s="15">
        <v>0.252</v>
      </c>
      <c r="P500" s="15">
        <v>31725</v>
      </c>
      <c r="Q500" s="15">
        <v>69.400000000000006</v>
      </c>
      <c r="R500" s="15">
        <v>99.2</v>
      </c>
      <c r="S500" s="15">
        <v>4042</v>
      </c>
      <c r="T500" s="15">
        <v>60.2</v>
      </c>
      <c r="U500" s="15">
        <v>25.93</v>
      </c>
      <c r="V500" s="15">
        <v>0</v>
      </c>
      <c r="W500" s="27">
        <f>EV_Data[[#This Row],[ev_sales]]/EV_Data[[#This Row],[total_vehicle_sales]]</f>
        <v>4.8959784576947858E-4</v>
      </c>
      <c r="X500" s="27">
        <f>EV_Data[[#This Row],[petrol_car_sales]]/EV_Data[[#This Row],[total_vehicle_sales]]</f>
        <v>0.59970696128937029</v>
      </c>
      <c r="Y500" s="27">
        <f>EV_Data[[#This Row],[diesel_car_sales]]/EV_Data[[#This Row],[total_vehicle_sales]]</f>
        <v>0.39980344086486019</v>
      </c>
      <c r="Z500" s="27">
        <f>EV_Data[[#This Row],[petrol_car Market Share]]+EV_Data[[#This Row],[desil_car Market Share]]</f>
        <v>0.99951040215423048</v>
      </c>
      <c r="AB500" s="15"/>
    </row>
    <row r="501" spans="1:28">
      <c r="A501" s="15" t="s">
        <v>42</v>
      </c>
      <c r="B501" s="15" t="s">
        <v>29</v>
      </c>
      <c r="C501" s="15">
        <v>2016</v>
      </c>
      <c r="D501" s="15" t="s">
        <v>26</v>
      </c>
      <c r="E501" s="15" t="s">
        <v>25</v>
      </c>
      <c r="F501" s="15">
        <v>1534</v>
      </c>
      <c r="G501" s="15">
        <v>962968</v>
      </c>
      <c r="H501" s="15">
        <v>131314</v>
      </c>
      <c r="I501" s="15">
        <v>1095816</v>
      </c>
      <c r="J501" s="15">
        <v>0.14000000000000001</v>
      </c>
      <c r="K501" s="15">
        <v>3104</v>
      </c>
      <c r="L501" s="15">
        <v>5.9</v>
      </c>
      <c r="M501" s="15">
        <v>191</v>
      </c>
      <c r="N501" s="15">
        <v>1.577</v>
      </c>
      <c r="O501" s="15">
        <v>0.252</v>
      </c>
      <c r="P501" s="15">
        <v>31725</v>
      </c>
      <c r="Q501" s="15">
        <v>69.400000000000006</v>
      </c>
      <c r="R501" s="15">
        <v>99.2</v>
      </c>
      <c r="S501" s="15">
        <v>4042</v>
      </c>
      <c r="T501" s="15">
        <v>60.2</v>
      </c>
      <c r="U501" s="15">
        <v>23.81</v>
      </c>
      <c r="V501" s="15">
        <v>0</v>
      </c>
      <c r="W501" s="27">
        <f>EV_Data[[#This Row],[ev_sales]]/EV_Data[[#This Row],[total_vehicle_sales]]</f>
        <v>1.3998700511764748E-3</v>
      </c>
      <c r="X501" s="27">
        <f>EV_Data[[#This Row],[petrol_car_sales]]/EV_Data[[#This Row],[total_vehicle_sales]]</f>
        <v>0.87876796834505067</v>
      </c>
      <c r="Y501" s="27">
        <f>EV_Data[[#This Row],[diesel_car_sales]]/EV_Data[[#This Row],[total_vehicle_sales]]</f>
        <v>0.1198321616037729</v>
      </c>
      <c r="Z501" s="27">
        <f>EV_Data[[#This Row],[petrol_car Market Share]]+EV_Data[[#This Row],[desil_car Market Share]]</f>
        <v>0.99860012994882352</v>
      </c>
      <c r="AB501" s="15"/>
    </row>
    <row r="502" spans="1:28">
      <c r="A502" s="15" t="s">
        <v>42</v>
      </c>
      <c r="B502" s="15" t="s">
        <v>29</v>
      </c>
      <c r="C502" s="15">
        <v>2016</v>
      </c>
      <c r="D502" s="15" t="s">
        <v>27</v>
      </c>
      <c r="E502" s="15" t="s">
        <v>25</v>
      </c>
      <c r="F502" s="15">
        <v>924</v>
      </c>
      <c r="G502" s="15">
        <v>417697</v>
      </c>
      <c r="H502" s="15">
        <v>36321</v>
      </c>
      <c r="I502" s="15">
        <v>454942</v>
      </c>
      <c r="J502" s="15">
        <v>0.2</v>
      </c>
      <c r="K502" s="15">
        <v>3104</v>
      </c>
      <c r="L502" s="15">
        <v>5.9</v>
      </c>
      <c r="M502" s="15">
        <v>191</v>
      </c>
      <c r="N502" s="15">
        <v>1.577</v>
      </c>
      <c r="O502" s="15">
        <v>0.252</v>
      </c>
      <c r="P502" s="15">
        <v>31725</v>
      </c>
      <c r="Q502" s="15">
        <v>69.400000000000006</v>
      </c>
      <c r="R502" s="15">
        <v>99.2</v>
      </c>
      <c r="S502" s="15">
        <v>4042</v>
      </c>
      <c r="T502" s="15">
        <v>60.2</v>
      </c>
      <c r="U502" s="15">
        <v>22.71</v>
      </c>
      <c r="V502" s="15">
        <v>0</v>
      </c>
      <c r="W502" s="27">
        <f>EV_Data[[#This Row],[ev_sales]]/EV_Data[[#This Row],[total_vehicle_sales]]</f>
        <v>2.0310281310584647E-3</v>
      </c>
      <c r="X502" s="27">
        <f>EV_Data[[#This Row],[petrol_car_sales]]/EV_Data[[#This Row],[total_vehicle_sales]]</f>
        <v>0.91813242127567907</v>
      </c>
      <c r="Y502" s="27">
        <f>EV_Data[[#This Row],[diesel_car_sales]]/EV_Data[[#This Row],[total_vehicle_sales]]</f>
        <v>7.9836550593262431E-2</v>
      </c>
      <c r="Z502" s="27">
        <f>EV_Data[[#This Row],[petrol_car Market Share]]+EV_Data[[#This Row],[desil_car Market Share]]</f>
        <v>0.99796897186894151</v>
      </c>
      <c r="AB502" s="15"/>
    </row>
    <row r="503" spans="1:28">
      <c r="A503" s="15" t="s">
        <v>42</v>
      </c>
      <c r="B503" s="15" t="s">
        <v>29</v>
      </c>
      <c r="C503" s="15">
        <v>2017</v>
      </c>
      <c r="D503" s="15" t="s">
        <v>24</v>
      </c>
      <c r="E503" s="15" t="s">
        <v>25</v>
      </c>
      <c r="F503" s="15">
        <v>319</v>
      </c>
      <c r="G503" s="15">
        <v>176401</v>
      </c>
      <c r="H503" s="15">
        <v>117601</v>
      </c>
      <c r="I503" s="15">
        <v>294321</v>
      </c>
      <c r="J503" s="15">
        <v>0.11</v>
      </c>
      <c r="K503" s="15">
        <v>3817</v>
      </c>
      <c r="L503" s="15">
        <v>7</v>
      </c>
      <c r="M503" s="15">
        <v>223</v>
      </c>
      <c r="N503" s="15">
        <v>1.5669999999999999</v>
      </c>
      <c r="O503" s="15">
        <v>0.25800000000000001</v>
      </c>
      <c r="P503" s="15">
        <v>31490</v>
      </c>
      <c r="Q503" s="15">
        <v>69.8</v>
      </c>
      <c r="R503" s="15">
        <v>99.2</v>
      </c>
      <c r="S503" s="15">
        <v>4682</v>
      </c>
      <c r="T503" s="15">
        <v>61.5</v>
      </c>
      <c r="U503" s="15">
        <v>134.56</v>
      </c>
      <c r="V503" s="15">
        <v>0</v>
      </c>
      <c r="W503" s="27">
        <f>EV_Data[[#This Row],[ev_sales]]/EV_Data[[#This Row],[total_vehicle_sales]]</f>
        <v>1.0838506256774067E-3</v>
      </c>
      <c r="X503" s="27">
        <f>EV_Data[[#This Row],[petrol_car_sales]]/EV_Data[[#This Row],[total_vehicle_sales]]</f>
        <v>0.59934901009442076</v>
      </c>
      <c r="Y503" s="27">
        <f>EV_Data[[#This Row],[diesel_car_sales]]/EV_Data[[#This Row],[total_vehicle_sales]]</f>
        <v>0.3995671392799019</v>
      </c>
      <c r="Z503" s="27">
        <f>EV_Data[[#This Row],[petrol_car Market Share]]+EV_Data[[#This Row],[desil_car Market Share]]</f>
        <v>0.9989161493743226</v>
      </c>
      <c r="AB503" s="15"/>
    </row>
    <row r="504" spans="1:28">
      <c r="A504" s="15" t="s">
        <v>42</v>
      </c>
      <c r="B504" s="15" t="s">
        <v>29</v>
      </c>
      <c r="C504" s="15">
        <v>2017</v>
      </c>
      <c r="D504" s="15" t="s">
        <v>26</v>
      </c>
      <c r="E504" s="15" t="s">
        <v>25</v>
      </c>
      <c r="F504" s="15">
        <v>3768</v>
      </c>
      <c r="G504" s="15">
        <v>1066177</v>
      </c>
      <c r="H504" s="15">
        <v>145388</v>
      </c>
      <c r="I504" s="15">
        <v>1215333</v>
      </c>
      <c r="J504" s="15">
        <v>0.31</v>
      </c>
      <c r="K504" s="15">
        <v>3817</v>
      </c>
      <c r="L504" s="15">
        <v>7</v>
      </c>
      <c r="M504" s="15">
        <v>223</v>
      </c>
      <c r="N504" s="15">
        <v>1.5669999999999999</v>
      </c>
      <c r="O504" s="15">
        <v>0.25800000000000001</v>
      </c>
      <c r="P504" s="15">
        <v>31490</v>
      </c>
      <c r="Q504" s="15">
        <v>69.8</v>
      </c>
      <c r="R504" s="15">
        <v>99.2</v>
      </c>
      <c r="S504" s="15">
        <v>4682</v>
      </c>
      <c r="T504" s="15">
        <v>61.5</v>
      </c>
      <c r="U504" s="15">
        <v>145.63</v>
      </c>
      <c r="V504" s="15">
        <v>0</v>
      </c>
      <c r="W504" s="27">
        <f>EV_Data[[#This Row],[ev_sales]]/EV_Data[[#This Row],[total_vehicle_sales]]</f>
        <v>3.1003848327989117E-3</v>
      </c>
      <c r="X504" s="27">
        <f>EV_Data[[#This Row],[petrol_car_sales]]/EV_Data[[#This Row],[total_vehicle_sales]]</f>
        <v>0.87727149678318617</v>
      </c>
      <c r="Y504" s="27">
        <f>EV_Data[[#This Row],[diesel_car_sales]]/EV_Data[[#This Row],[total_vehicle_sales]]</f>
        <v>0.11962811838401492</v>
      </c>
      <c r="Z504" s="27">
        <f>EV_Data[[#This Row],[petrol_car Market Share]]+EV_Data[[#This Row],[desil_car Market Share]]</f>
        <v>0.99689961516720105</v>
      </c>
      <c r="AB504" s="15"/>
    </row>
    <row r="505" spans="1:28">
      <c r="A505" s="15" t="s">
        <v>42</v>
      </c>
      <c r="B505" s="15" t="s">
        <v>29</v>
      </c>
      <c r="C505" s="15">
        <v>2017</v>
      </c>
      <c r="D505" s="15" t="s">
        <v>27</v>
      </c>
      <c r="E505" s="15" t="s">
        <v>25</v>
      </c>
      <c r="F505" s="15">
        <v>2280</v>
      </c>
      <c r="G505" s="15">
        <v>464492</v>
      </c>
      <c r="H505" s="15">
        <v>40391</v>
      </c>
      <c r="I505" s="15">
        <v>507163</v>
      </c>
      <c r="J505" s="15">
        <v>0.45</v>
      </c>
      <c r="K505" s="15">
        <v>3817</v>
      </c>
      <c r="L505" s="15">
        <v>7</v>
      </c>
      <c r="M505" s="15">
        <v>223</v>
      </c>
      <c r="N505" s="15">
        <v>1.5669999999999999</v>
      </c>
      <c r="O505" s="15">
        <v>0.25800000000000001</v>
      </c>
      <c r="P505" s="15">
        <v>31490</v>
      </c>
      <c r="Q505" s="15">
        <v>69.8</v>
      </c>
      <c r="R505" s="15">
        <v>99.2</v>
      </c>
      <c r="S505" s="15">
        <v>4682</v>
      </c>
      <c r="T505" s="15">
        <v>61.5</v>
      </c>
      <c r="U505" s="15">
        <v>146.75</v>
      </c>
      <c r="V505" s="15">
        <v>0</v>
      </c>
      <c r="W505" s="27">
        <f>EV_Data[[#This Row],[ev_sales]]/EV_Data[[#This Row],[total_vehicle_sales]]</f>
        <v>4.4955960904088038E-3</v>
      </c>
      <c r="X505" s="27">
        <f>EV_Data[[#This Row],[petrol_car_sales]]/EV_Data[[#This Row],[total_vehicle_sales]]</f>
        <v>0.91586334176586226</v>
      </c>
      <c r="Y505" s="27">
        <f>EV_Data[[#This Row],[diesel_car_sales]]/EV_Data[[#This Row],[total_vehicle_sales]]</f>
        <v>7.9641062143728944E-2</v>
      </c>
      <c r="Z505" s="27">
        <f>EV_Data[[#This Row],[petrol_car Market Share]]+EV_Data[[#This Row],[desil_car Market Share]]</f>
        <v>0.99550440390959116</v>
      </c>
      <c r="AB505" s="15"/>
    </row>
    <row r="506" spans="1:28">
      <c r="A506" s="15" t="s">
        <v>42</v>
      </c>
      <c r="B506" s="15" t="s">
        <v>29</v>
      </c>
      <c r="C506" s="15">
        <v>2018</v>
      </c>
      <c r="D506" s="15" t="s">
        <v>24</v>
      </c>
      <c r="E506" s="15" t="s">
        <v>25</v>
      </c>
      <c r="F506" s="15">
        <v>520</v>
      </c>
      <c r="G506" s="15">
        <v>174341</v>
      </c>
      <c r="H506" s="15">
        <v>116227</v>
      </c>
      <c r="I506" s="15">
        <v>291088</v>
      </c>
      <c r="J506" s="15">
        <v>0.18</v>
      </c>
      <c r="K506" s="15">
        <v>6437</v>
      </c>
      <c r="L506" s="15">
        <v>7.6</v>
      </c>
      <c r="M506" s="15">
        <v>262</v>
      </c>
      <c r="N506" s="15">
        <v>1.593</v>
      </c>
      <c r="O506" s="15">
        <v>0.25900000000000001</v>
      </c>
      <c r="P506" s="15">
        <v>32673</v>
      </c>
      <c r="Q506" s="15">
        <v>70.3</v>
      </c>
      <c r="R506" s="15">
        <v>97.1</v>
      </c>
      <c r="S506" s="15">
        <v>5407</v>
      </c>
      <c r="T506" s="15">
        <v>66.099999999999994</v>
      </c>
      <c r="U506" s="15">
        <v>63.01</v>
      </c>
      <c r="V506" s="15">
        <v>0</v>
      </c>
      <c r="W506" s="27">
        <f>EV_Data[[#This Row],[ev_sales]]/EV_Data[[#This Row],[total_vehicle_sales]]</f>
        <v>1.7864013631616557E-3</v>
      </c>
      <c r="X506" s="27">
        <f>EV_Data[[#This Row],[petrol_car_sales]]/EV_Data[[#This Row],[total_vehicle_sales]]</f>
        <v>0.59892884625955034</v>
      </c>
      <c r="Y506" s="27">
        <f>EV_Data[[#This Row],[diesel_car_sales]]/EV_Data[[#This Row],[total_vehicle_sales]]</f>
        <v>0.39928475237728794</v>
      </c>
      <c r="Z506" s="27">
        <f>EV_Data[[#This Row],[petrol_car Market Share]]+EV_Data[[#This Row],[desil_car Market Share]]</f>
        <v>0.99821359863683834</v>
      </c>
      <c r="AB506" s="15"/>
    </row>
    <row r="507" spans="1:28">
      <c r="A507" s="15" t="s">
        <v>42</v>
      </c>
      <c r="B507" s="15" t="s">
        <v>29</v>
      </c>
      <c r="C507" s="15">
        <v>2018</v>
      </c>
      <c r="D507" s="15" t="s">
        <v>26</v>
      </c>
      <c r="E507" s="15" t="s">
        <v>25</v>
      </c>
      <c r="F507" s="15">
        <v>5963</v>
      </c>
      <c r="G507" s="15">
        <v>1023579</v>
      </c>
      <c r="H507" s="15">
        <v>139579</v>
      </c>
      <c r="I507" s="15">
        <v>1169121</v>
      </c>
      <c r="J507" s="15">
        <v>0.51</v>
      </c>
      <c r="K507" s="15">
        <v>6437</v>
      </c>
      <c r="L507" s="15">
        <v>7.6</v>
      </c>
      <c r="M507" s="15">
        <v>262</v>
      </c>
      <c r="N507" s="15">
        <v>1.593</v>
      </c>
      <c r="O507" s="15">
        <v>0.25900000000000001</v>
      </c>
      <c r="P507" s="15">
        <v>32673</v>
      </c>
      <c r="Q507" s="15">
        <v>70.3</v>
      </c>
      <c r="R507" s="15">
        <v>97.1</v>
      </c>
      <c r="S507" s="15">
        <v>5407</v>
      </c>
      <c r="T507" s="15">
        <v>66.099999999999994</v>
      </c>
      <c r="U507" s="15">
        <v>58.25</v>
      </c>
      <c r="V507" s="15">
        <v>0</v>
      </c>
      <c r="W507" s="27">
        <f>EV_Data[[#This Row],[ev_sales]]/EV_Data[[#This Row],[total_vehicle_sales]]</f>
        <v>5.1004130453562975E-3</v>
      </c>
      <c r="X507" s="27">
        <f>EV_Data[[#This Row],[petrol_car_sales]]/EV_Data[[#This Row],[total_vehicle_sales]]</f>
        <v>0.87551160230634806</v>
      </c>
      <c r="Y507" s="27">
        <f>EV_Data[[#This Row],[diesel_car_sales]]/EV_Data[[#This Row],[total_vehicle_sales]]</f>
        <v>0.1193879846482956</v>
      </c>
      <c r="Z507" s="27">
        <f>EV_Data[[#This Row],[petrol_car Market Share]]+EV_Data[[#This Row],[desil_car Market Share]]</f>
        <v>0.99489958695464364</v>
      </c>
      <c r="AB507" s="15"/>
    </row>
    <row r="508" spans="1:28">
      <c r="A508" s="15" t="s">
        <v>42</v>
      </c>
      <c r="B508" s="15" t="s">
        <v>29</v>
      </c>
      <c r="C508" s="15">
        <v>2018</v>
      </c>
      <c r="D508" s="15" t="s">
        <v>27</v>
      </c>
      <c r="E508" s="15" t="s">
        <v>25</v>
      </c>
      <c r="F508" s="15">
        <v>3565</v>
      </c>
      <c r="G508" s="15">
        <v>440223</v>
      </c>
      <c r="H508" s="15">
        <v>38280</v>
      </c>
      <c r="I508" s="15">
        <v>482068</v>
      </c>
      <c r="J508" s="15">
        <v>0.74</v>
      </c>
      <c r="K508" s="15">
        <v>6437</v>
      </c>
      <c r="L508" s="15">
        <v>7.6</v>
      </c>
      <c r="M508" s="15">
        <v>262</v>
      </c>
      <c r="N508" s="15">
        <v>1.593</v>
      </c>
      <c r="O508" s="15">
        <v>0.25900000000000001</v>
      </c>
      <c r="P508" s="15">
        <v>32673</v>
      </c>
      <c r="Q508" s="15">
        <v>70.3</v>
      </c>
      <c r="R508" s="15">
        <v>97.1</v>
      </c>
      <c r="S508" s="15">
        <v>5407</v>
      </c>
      <c r="T508" s="15">
        <v>66.099999999999994</v>
      </c>
      <c r="U508" s="15">
        <v>56.36</v>
      </c>
      <c r="V508" s="15">
        <v>0</v>
      </c>
      <c r="W508" s="27">
        <f>EV_Data[[#This Row],[ev_sales]]/EV_Data[[#This Row],[total_vehicle_sales]]</f>
        <v>7.3952222508027916E-3</v>
      </c>
      <c r="X508" s="27">
        <f>EV_Data[[#This Row],[petrol_car_sales]]/EV_Data[[#This Row],[total_vehicle_sales]]</f>
        <v>0.91319689338433585</v>
      </c>
      <c r="Y508" s="27">
        <f>EV_Data[[#This Row],[diesel_car_sales]]/EV_Data[[#This Row],[total_vehicle_sales]]</f>
        <v>7.9407884364861389E-2</v>
      </c>
      <c r="Z508" s="27">
        <f>EV_Data[[#This Row],[petrol_car Market Share]]+EV_Data[[#This Row],[desil_car Market Share]]</f>
        <v>0.9926047777491972</v>
      </c>
      <c r="AB508" s="15"/>
    </row>
    <row r="509" spans="1:28">
      <c r="A509" s="15" t="s">
        <v>42</v>
      </c>
      <c r="B509" s="15" t="s">
        <v>29</v>
      </c>
      <c r="C509" s="15">
        <v>2019</v>
      </c>
      <c r="D509" s="15" t="s">
        <v>24</v>
      </c>
      <c r="E509" s="15" t="s">
        <v>25</v>
      </c>
      <c r="F509" s="15">
        <v>905</v>
      </c>
      <c r="G509" s="15">
        <v>173696</v>
      </c>
      <c r="H509" s="15">
        <v>115798</v>
      </c>
      <c r="I509" s="15">
        <v>290399</v>
      </c>
      <c r="J509" s="15">
        <v>0.31</v>
      </c>
      <c r="K509" s="15">
        <v>9006</v>
      </c>
      <c r="L509" s="15">
        <v>7.6</v>
      </c>
      <c r="M509" s="15">
        <v>299</v>
      </c>
      <c r="N509" s="15">
        <v>1.653</v>
      </c>
      <c r="O509" s="15">
        <v>0.26700000000000002</v>
      </c>
      <c r="P509" s="15">
        <v>32947</v>
      </c>
      <c r="Q509" s="15">
        <v>70.400000000000006</v>
      </c>
      <c r="R509" s="15">
        <v>90.5</v>
      </c>
      <c r="S509" s="15">
        <v>5962</v>
      </c>
      <c r="T509" s="15">
        <v>68.3</v>
      </c>
      <c r="U509" s="15">
        <v>74.040000000000006</v>
      </c>
      <c r="V509" s="15">
        <v>0</v>
      </c>
      <c r="W509" s="27">
        <f>EV_Data[[#This Row],[ev_sales]]/EV_Data[[#This Row],[total_vehicle_sales]]</f>
        <v>3.116401915984559E-3</v>
      </c>
      <c r="X509" s="27">
        <f>EV_Data[[#This Row],[petrol_car_sales]]/EV_Data[[#This Row],[total_vehicle_sales]]</f>
        <v>0.59812878143519776</v>
      </c>
      <c r="Y509" s="27">
        <f>EV_Data[[#This Row],[diesel_car_sales]]/EV_Data[[#This Row],[total_vehicle_sales]]</f>
        <v>0.39875481664881768</v>
      </c>
      <c r="Z509" s="27">
        <f>EV_Data[[#This Row],[petrol_car Market Share]]+EV_Data[[#This Row],[desil_car Market Share]]</f>
        <v>0.99688359808401539</v>
      </c>
      <c r="AB509" s="15"/>
    </row>
    <row r="510" spans="1:28">
      <c r="A510" s="15" t="s">
        <v>42</v>
      </c>
      <c r="B510" s="15" t="s">
        <v>29</v>
      </c>
      <c r="C510" s="15">
        <v>2019</v>
      </c>
      <c r="D510" s="15" t="s">
        <v>26</v>
      </c>
      <c r="E510" s="15" t="s">
        <v>25</v>
      </c>
      <c r="F510" s="15">
        <v>10387</v>
      </c>
      <c r="G510" s="15">
        <v>1017917</v>
      </c>
      <c r="H510" s="15">
        <v>138807</v>
      </c>
      <c r="I510" s="15">
        <v>1167111</v>
      </c>
      <c r="J510" s="15">
        <v>0.89</v>
      </c>
      <c r="K510" s="15">
        <v>9006</v>
      </c>
      <c r="L510" s="15">
        <v>7.6</v>
      </c>
      <c r="M510" s="15">
        <v>299</v>
      </c>
      <c r="N510" s="15">
        <v>1.653</v>
      </c>
      <c r="O510" s="15">
        <v>0.26700000000000002</v>
      </c>
      <c r="P510" s="15">
        <v>32947</v>
      </c>
      <c r="Q510" s="15">
        <v>70.400000000000006</v>
      </c>
      <c r="R510" s="15">
        <v>90.5</v>
      </c>
      <c r="S510" s="15">
        <v>5962</v>
      </c>
      <c r="T510" s="15">
        <v>68.3</v>
      </c>
      <c r="U510" s="15">
        <v>74.19</v>
      </c>
      <c r="V510" s="15">
        <v>0</v>
      </c>
      <c r="W510" s="27">
        <f>EV_Data[[#This Row],[ev_sales]]/EV_Data[[#This Row],[total_vehicle_sales]]</f>
        <v>8.8997533225203089E-3</v>
      </c>
      <c r="X510" s="27">
        <f>EV_Data[[#This Row],[petrol_car_sales]]/EV_Data[[#This Row],[total_vehicle_sales]]</f>
        <v>0.87216811425819818</v>
      </c>
      <c r="Y510" s="27">
        <f>EV_Data[[#This Row],[diesel_car_sales]]/EV_Data[[#This Row],[total_vehicle_sales]]</f>
        <v>0.11893213241928145</v>
      </c>
      <c r="Z510" s="27">
        <f>EV_Data[[#This Row],[petrol_car Market Share]]+EV_Data[[#This Row],[desil_car Market Share]]</f>
        <v>0.99110024667747965</v>
      </c>
      <c r="AB510" s="15"/>
    </row>
    <row r="511" spans="1:28">
      <c r="A511" s="15" t="s">
        <v>42</v>
      </c>
      <c r="B511" s="15" t="s">
        <v>29</v>
      </c>
      <c r="C511" s="15">
        <v>2019</v>
      </c>
      <c r="D511" s="15" t="s">
        <v>27</v>
      </c>
      <c r="E511" s="15" t="s">
        <v>25</v>
      </c>
      <c r="F511" s="15">
        <v>6225</v>
      </c>
      <c r="G511" s="15">
        <v>438075</v>
      </c>
      <c r="H511" s="15">
        <v>38094</v>
      </c>
      <c r="I511" s="15">
        <v>482394</v>
      </c>
      <c r="J511" s="15">
        <v>1.29</v>
      </c>
      <c r="K511" s="15">
        <v>9006</v>
      </c>
      <c r="L511" s="15">
        <v>7.6</v>
      </c>
      <c r="M511" s="15">
        <v>299</v>
      </c>
      <c r="N511" s="15">
        <v>1.653</v>
      </c>
      <c r="O511" s="15">
        <v>0.26700000000000002</v>
      </c>
      <c r="P511" s="15">
        <v>32947</v>
      </c>
      <c r="Q511" s="15">
        <v>70.400000000000006</v>
      </c>
      <c r="R511" s="15">
        <v>90.5</v>
      </c>
      <c r="S511" s="15">
        <v>5962</v>
      </c>
      <c r="T511" s="15">
        <v>68.3</v>
      </c>
      <c r="U511" s="15">
        <v>74.61</v>
      </c>
      <c r="V511" s="15">
        <v>0</v>
      </c>
      <c r="W511" s="27">
        <f>EV_Data[[#This Row],[ev_sales]]/EV_Data[[#This Row],[total_vehicle_sales]]</f>
        <v>1.2904389358076593E-2</v>
      </c>
      <c r="X511" s="27">
        <f>EV_Data[[#This Row],[petrol_car_sales]]/EV_Data[[#This Row],[total_vehicle_sales]]</f>
        <v>0.90812696675331783</v>
      </c>
      <c r="Y511" s="27">
        <f>EV_Data[[#This Row],[diesel_car_sales]]/EV_Data[[#This Row],[total_vehicle_sales]]</f>
        <v>7.8968643888605583E-2</v>
      </c>
      <c r="Z511" s="27">
        <f>EV_Data[[#This Row],[petrol_car Market Share]]+EV_Data[[#This Row],[desil_car Market Share]]</f>
        <v>0.98709561064192342</v>
      </c>
      <c r="AB511" s="15"/>
    </row>
    <row r="512" spans="1:28">
      <c r="A512" s="15" t="s">
        <v>42</v>
      </c>
      <c r="B512" s="15" t="s">
        <v>29</v>
      </c>
      <c r="C512" s="15">
        <v>2020</v>
      </c>
      <c r="D512" s="15" t="s">
        <v>24</v>
      </c>
      <c r="E512" s="15" t="s">
        <v>25</v>
      </c>
      <c r="F512" s="15">
        <v>3323</v>
      </c>
      <c r="G512" s="15">
        <v>120514</v>
      </c>
      <c r="H512" s="15">
        <v>80343</v>
      </c>
      <c r="I512" s="15">
        <v>204180</v>
      </c>
      <c r="J512" s="15">
        <v>1.63</v>
      </c>
      <c r="K512" s="15">
        <v>12642</v>
      </c>
      <c r="L512" s="15">
        <v>11.1</v>
      </c>
      <c r="M512" s="15">
        <v>345</v>
      </c>
      <c r="N512" s="15">
        <v>1.79</v>
      </c>
      <c r="O512" s="15">
        <v>0.29499999999999998</v>
      </c>
      <c r="P512" s="15">
        <v>32676</v>
      </c>
      <c r="Q512" s="15">
        <v>71.5</v>
      </c>
      <c r="R512" s="15">
        <v>86.5</v>
      </c>
      <c r="S512" s="15">
        <v>5901</v>
      </c>
      <c r="T512" s="15">
        <v>72.599999999999994</v>
      </c>
      <c r="U512" s="15">
        <v>267.18</v>
      </c>
      <c r="V512" s="15">
        <v>0</v>
      </c>
      <c r="W512" s="27">
        <f>EV_Data[[#This Row],[ev_sales]]/EV_Data[[#This Row],[total_vehicle_sales]]</f>
        <v>1.6274855519639534E-2</v>
      </c>
      <c r="X512" s="27">
        <f>EV_Data[[#This Row],[petrol_car_sales]]/EV_Data[[#This Row],[total_vehicle_sales]]</f>
        <v>0.59023410716034874</v>
      </c>
      <c r="Y512" s="27">
        <f>EV_Data[[#This Row],[diesel_car_sales]]/EV_Data[[#This Row],[total_vehicle_sales]]</f>
        <v>0.39349103732001173</v>
      </c>
      <c r="Z512" s="27">
        <f>EV_Data[[#This Row],[petrol_car Market Share]]+EV_Data[[#This Row],[desil_car Market Share]]</f>
        <v>0.98372514448036052</v>
      </c>
      <c r="AB512" s="15"/>
    </row>
    <row r="513" spans="1:28">
      <c r="A513" s="15" t="s">
        <v>42</v>
      </c>
      <c r="B513" s="15" t="s">
        <v>29</v>
      </c>
      <c r="C513" s="15">
        <v>2020</v>
      </c>
      <c r="D513" s="15" t="s">
        <v>26</v>
      </c>
      <c r="E513" s="15" t="s">
        <v>25</v>
      </c>
      <c r="F513" s="15">
        <v>37366</v>
      </c>
      <c r="G513" s="15">
        <v>674257</v>
      </c>
      <c r="H513" s="15">
        <v>91944</v>
      </c>
      <c r="I513" s="15">
        <v>803567</v>
      </c>
      <c r="J513" s="15">
        <v>4.6500000000000004</v>
      </c>
      <c r="K513" s="15">
        <v>12642</v>
      </c>
      <c r="L513" s="15">
        <v>11.1</v>
      </c>
      <c r="M513" s="15">
        <v>345</v>
      </c>
      <c r="N513" s="15">
        <v>1.79</v>
      </c>
      <c r="O513" s="15">
        <v>0.29499999999999998</v>
      </c>
      <c r="P513" s="15">
        <v>32676</v>
      </c>
      <c r="Q513" s="15">
        <v>71.5</v>
      </c>
      <c r="R513" s="15">
        <v>86.5</v>
      </c>
      <c r="S513" s="15">
        <v>5901</v>
      </c>
      <c r="T513" s="15">
        <v>72.599999999999994</v>
      </c>
      <c r="U513" s="15">
        <v>259.74</v>
      </c>
      <c r="V513" s="15">
        <v>0</v>
      </c>
      <c r="W513" s="27">
        <f>EV_Data[[#This Row],[ev_sales]]/EV_Data[[#This Row],[total_vehicle_sales]]</f>
        <v>4.6500167378700219E-2</v>
      </c>
      <c r="X513" s="27">
        <f>EV_Data[[#This Row],[petrol_car_sales]]/EV_Data[[#This Row],[total_vehicle_sales]]</f>
        <v>0.83908000204090016</v>
      </c>
      <c r="Y513" s="27">
        <f>EV_Data[[#This Row],[diesel_car_sales]]/EV_Data[[#This Row],[total_vehicle_sales]]</f>
        <v>0.11441983058039965</v>
      </c>
      <c r="Z513" s="27">
        <f>EV_Data[[#This Row],[petrol_car Market Share]]+EV_Data[[#This Row],[desil_car Market Share]]</f>
        <v>0.95349983262129978</v>
      </c>
      <c r="AB513" s="15"/>
    </row>
    <row r="514" spans="1:28">
      <c r="A514" s="15" t="s">
        <v>42</v>
      </c>
      <c r="B514" s="15" t="s">
        <v>29</v>
      </c>
      <c r="C514" s="15">
        <v>2020</v>
      </c>
      <c r="D514" s="15" t="s">
        <v>27</v>
      </c>
      <c r="E514" s="15" t="s">
        <v>25</v>
      </c>
      <c r="F514" s="15">
        <v>22713</v>
      </c>
      <c r="G514" s="15">
        <v>289022</v>
      </c>
      <c r="H514" s="15">
        <v>25132</v>
      </c>
      <c r="I514" s="15">
        <v>336867</v>
      </c>
      <c r="J514" s="15">
        <v>6.74</v>
      </c>
      <c r="K514" s="15">
        <v>12642</v>
      </c>
      <c r="L514" s="15">
        <v>11.1</v>
      </c>
      <c r="M514" s="15">
        <v>345</v>
      </c>
      <c r="N514" s="15">
        <v>1.79</v>
      </c>
      <c r="O514" s="15">
        <v>0.29499999999999998</v>
      </c>
      <c r="P514" s="15">
        <v>32676</v>
      </c>
      <c r="Q514" s="15">
        <v>71.5</v>
      </c>
      <c r="R514" s="15">
        <v>86.5</v>
      </c>
      <c r="S514" s="15">
        <v>5901</v>
      </c>
      <c r="T514" s="15">
        <v>72.599999999999994</v>
      </c>
      <c r="U514" s="15">
        <v>264.87</v>
      </c>
      <c r="V514" s="15">
        <v>0</v>
      </c>
      <c r="W514" s="27">
        <f>EV_Data[[#This Row],[ev_sales]]/EV_Data[[#This Row],[total_vehicle_sales]]</f>
        <v>6.7424235677581948E-2</v>
      </c>
      <c r="X514" s="27">
        <f>EV_Data[[#This Row],[petrol_car_sales]]/EV_Data[[#This Row],[total_vehicle_sales]]</f>
        <v>0.85797065310641885</v>
      </c>
      <c r="Y514" s="27">
        <f>EV_Data[[#This Row],[diesel_car_sales]]/EV_Data[[#This Row],[total_vehicle_sales]]</f>
        <v>7.4605111215999192E-2</v>
      </c>
      <c r="Z514" s="27">
        <f>EV_Data[[#This Row],[petrol_car Market Share]]+EV_Data[[#This Row],[desil_car Market Share]]</f>
        <v>0.93257576432241807</v>
      </c>
      <c r="AB514" s="15"/>
    </row>
    <row r="515" spans="1:28">
      <c r="A515" s="15" t="s">
        <v>42</v>
      </c>
      <c r="B515" s="15" t="s">
        <v>29</v>
      </c>
      <c r="C515" s="15">
        <v>2021</v>
      </c>
      <c r="D515" s="15" t="s">
        <v>24</v>
      </c>
      <c r="E515" s="15" t="s">
        <v>25</v>
      </c>
      <c r="F515" s="15">
        <v>7689</v>
      </c>
      <c r="G515" s="15">
        <v>128120</v>
      </c>
      <c r="H515" s="15">
        <v>85413</v>
      </c>
      <c r="I515" s="15">
        <v>221222</v>
      </c>
      <c r="J515" s="15">
        <v>3.48</v>
      </c>
      <c r="K515" s="15">
        <v>22496</v>
      </c>
      <c r="L515" s="15">
        <v>12.4</v>
      </c>
      <c r="M515" s="15">
        <v>377</v>
      </c>
      <c r="N515" s="15">
        <v>1.96</v>
      </c>
      <c r="O515" s="15">
        <v>0.34899999999999998</v>
      </c>
      <c r="P515" s="15">
        <v>33894</v>
      </c>
      <c r="Q515" s="15">
        <v>71.2</v>
      </c>
      <c r="R515" s="15">
        <v>84.6</v>
      </c>
      <c r="S515" s="15">
        <v>5459</v>
      </c>
      <c r="T515" s="15">
        <v>73.599999999999994</v>
      </c>
      <c r="U515" s="15">
        <v>131.38999999999999</v>
      </c>
      <c r="V515" s="15">
        <v>0</v>
      </c>
      <c r="W515" s="27">
        <f>EV_Data[[#This Row],[ev_sales]]/EV_Data[[#This Row],[total_vehicle_sales]]</f>
        <v>3.4756940991402301E-2</v>
      </c>
      <c r="X515" s="27">
        <f>EV_Data[[#This Row],[petrol_car_sales]]/EV_Data[[#This Row],[total_vehicle_sales]]</f>
        <v>0.57914673947437412</v>
      </c>
      <c r="Y515" s="27">
        <f>EV_Data[[#This Row],[diesel_car_sales]]/EV_Data[[#This Row],[total_vehicle_sales]]</f>
        <v>0.38609631953422352</v>
      </c>
      <c r="Z515" s="27">
        <f>EV_Data[[#This Row],[petrol_car Market Share]]+EV_Data[[#This Row],[desil_car Market Share]]</f>
        <v>0.96524305900859764</v>
      </c>
      <c r="AB515" s="15"/>
    </row>
    <row r="516" spans="1:28">
      <c r="A516" s="15" t="s">
        <v>42</v>
      </c>
      <c r="B516" s="15" t="s">
        <v>29</v>
      </c>
      <c r="C516" s="15">
        <v>2021</v>
      </c>
      <c r="D516" s="15" t="s">
        <v>26</v>
      </c>
      <c r="E516" s="15" t="s">
        <v>25</v>
      </c>
      <c r="F516" s="15">
        <v>88829</v>
      </c>
      <c r="G516" s="15">
        <v>709035</v>
      </c>
      <c r="H516" s="15">
        <v>96687</v>
      </c>
      <c r="I516" s="15">
        <v>894551</v>
      </c>
      <c r="J516" s="15">
        <v>9.93</v>
      </c>
      <c r="K516" s="15">
        <v>22496</v>
      </c>
      <c r="L516" s="15">
        <v>12.4</v>
      </c>
      <c r="M516" s="15">
        <v>377</v>
      </c>
      <c r="N516" s="15">
        <v>1.96</v>
      </c>
      <c r="O516" s="15">
        <v>0.34899999999999998</v>
      </c>
      <c r="P516" s="15">
        <v>33894</v>
      </c>
      <c r="Q516" s="15">
        <v>71.2</v>
      </c>
      <c r="R516" s="15">
        <v>84.6</v>
      </c>
      <c r="S516" s="15">
        <v>5459</v>
      </c>
      <c r="T516" s="15">
        <v>73.599999999999994</v>
      </c>
      <c r="U516" s="15">
        <v>137.72999999999999</v>
      </c>
      <c r="V516" s="15">
        <v>0</v>
      </c>
      <c r="W516" s="27">
        <f>EV_Data[[#This Row],[ev_sales]]/EV_Data[[#This Row],[total_vehicle_sales]]</f>
        <v>9.9300095802251631E-2</v>
      </c>
      <c r="X516" s="27">
        <f>EV_Data[[#This Row],[petrol_car_sales]]/EV_Data[[#This Row],[total_vehicle_sales]]</f>
        <v>0.79261551325748891</v>
      </c>
      <c r="Y516" s="27">
        <f>EV_Data[[#This Row],[diesel_car_sales]]/EV_Data[[#This Row],[total_vehicle_sales]]</f>
        <v>0.10808439094025941</v>
      </c>
      <c r="Z516" s="27">
        <f>EV_Data[[#This Row],[petrol_car Market Share]]+EV_Data[[#This Row],[desil_car Market Share]]</f>
        <v>0.90069990419774837</v>
      </c>
      <c r="AB516" s="15"/>
    </row>
    <row r="517" spans="1:28">
      <c r="A517" s="15" t="s">
        <v>42</v>
      </c>
      <c r="B517" s="15" t="s">
        <v>29</v>
      </c>
      <c r="C517" s="15">
        <v>2021</v>
      </c>
      <c r="D517" s="15" t="s">
        <v>27</v>
      </c>
      <c r="E517" s="15" t="s">
        <v>25</v>
      </c>
      <c r="F517" s="15">
        <v>53160</v>
      </c>
      <c r="G517" s="15">
        <v>290759</v>
      </c>
      <c r="H517" s="15">
        <v>25283</v>
      </c>
      <c r="I517" s="15">
        <v>369202</v>
      </c>
      <c r="J517" s="15">
        <v>14.4</v>
      </c>
      <c r="K517" s="15">
        <v>22496</v>
      </c>
      <c r="L517" s="15">
        <v>12.4</v>
      </c>
      <c r="M517" s="15">
        <v>377</v>
      </c>
      <c r="N517" s="15">
        <v>1.96</v>
      </c>
      <c r="O517" s="15">
        <v>0.34899999999999998</v>
      </c>
      <c r="P517" s="15">
        <v>33894</v>
      </c>
      <c r="Q517" s="15">
        <v>71.2</v>
      </c>
      <c r="R517" s="15">
        <v>84.6</v>
      </c>
      <c r="S517" s="15">
        <v>5459</v>
      </c>
      <c r="T517" s="15">
        <v>73.599999999999994</v>
      </c>
      <c r="U517" s="15">
        <v>134.05000000000001</v>
      </c>
      <c r="V517" s="15">
        <v>0</v>
      </c>
      <c r="W517" s="27">
        <f>EV_Data[[#This Row],[ev_sales]]/EV_Data[[#This Row],[total_vehicle_sales]]</f>
        <v>0.14398621892622468</v>
      </c>
      <c r="X517" s="27">
        <f>EV_Data[[#This Row],[petrol_car_sales]]/EV_Data[[#This Row],[total_vehicle_sales]]</f>
        <v>0.78753365366384798</v>
      </c>
      <c r="Y517" s="27">
        <f>EV_Data[[#This Row],[diesel_car_sales]]/EV_Data[[#This Row],[total_vehicle_sales]]</f>
        <v>6.8480127409927358E-2</v>
      </c>
      <c r="Z517" s="27">
        <f>EV_Data[[#This Row],[petrol_car Market Share]]+EV_Data[[#This Row],[desil_car Market Share]]</f>
        <v>0.85601378107377535</v>
      </c>
      <c r="AB517" s="15"/>
    </row>
    <row r="518" spans="1:28">
      <c r="A518" s="15" t="s">
        <v>42</v>
      </c>
      <c r="B518" s="15" t="s">
        <v>29</v>
      </c>
      <c r="C518" s="15">
        <v>2022</v>
      </c>
      <c r="D518" s="15" t="s">
        <v>24</v>
      </c>
      <c r="E518" s="15" t="s">
        <v>25</v>
      </c>
      <c r="F518" s="15">
        <v>5797</v>
      </c>
      <c r="G518" s="15">
        <v>115831</v>
      </c>
      <c r="H518" s="15">
        <v>77220</v>
      </c>
      <c r="I518" s="15">
        <v>198848</v>
      </c>
      <c r="J518" s="15">
        <v>2.92</v>
      </c>
      <c r="K518" s="15">
        <v>34576</v>
      </c>
      <c r="L518" s="15">
        <v>13.2</v>
      </c>
      <c r="M518" s="15">
        <v>400</v>
      </c>
      <c r="N518" s="15">
        <v>2.0430000000000001</v>
      </c>
      <c r="O518" s="15">
        <v>0.37903999999999999</v>
      </c>
      <c r="P518" s="15">
        <v>34398</v>
      </c>
      <c r="Q518" s="15">
        <v>71.099999999999994</v>
      </c>
      <c r="R518" s="15">
        <v>87.5</v>
      </c>
      <c r="S518" s="15">
        <v>5047</v>
      </c>
      <c r="T518" s="15">
        <v>77.8</v>
      </c>
      <c r="U518" s="15">
        <v>-24.61</v>
      </c>
      <c r="V518" s="15">
        <v>0</v>
      </c>
      <c r="W518" s="27">
        <f>EV_Data[[#This Row],[ev_sales]]/EV_Data[[#This Row],[total_vehicle_sales]]</f>
        <v>2.9152920823945928E-2</v>
      </c>
      <c r="X518" s="27">
        <f>EV_Data[[#This Row],[petrol_car_sales]]/EV_Data[[#This Row],[total_vehicle_sales]]</f>
        <v>0.58251025909237208</v>
      </c>
      <c r="Y518" s="27">
        <f>EV_Data[[#This Row],[diesel_car_sales]]/EV_Data[[#This Row],[total_vehicle_sales]]</f>
        <v>0.38833682008368203</v>
      </c>
      <c r="Z518" s="27">
        <f>EV_Data[[#This Row],[petrol_car Market Share]]+EV_Data[[#This Row],[desil_car Market Share]]</f>
        <v>0.97084707917605417</v>
      </c>
      <c r="AB518" s="15"/>
    </row>
    <row r="519" spans="1:28">
      <c r="A519" s="15" t="s">
        <v>42</v>
      </c>
      <c r="B519" s="15" t="s">
        <v>29</v>
      </c>
      <c r="C519" s="15">
        <v>2022</v>
      </c>
      <c r="D519" s="15" t="s">
        <v>26</v>
      </c>
      <c r="E519" s="15" t="s">
        <v>25</v>
      </c>
      <c r="F519" s="15">
        <v>65788</v>
      </c>
      <c r="G519" s="15">
        <v>637103</v>
      </c>
      <c r="H519" s="15">
        <v>86878</v>
      </c>
      <c r="I519" s="15">
        <v>789769</v>
      </c>
      <c r="J519" s="15">
        <v>8.33</v>
      </c>
      <c r="K519" s="15">
        <v>34576</v>
      </c>
      <c r="L519" s="15">
        <v>13.2</v>
      </c>
      <c r="M519" s="15">
        <v>400</v>
      </c>
      <c r="N519" s="15">
        <v>2.0430000000000001</v>
      </c>
      <c r="O519" s="15">
        <v>0.37903999999999999</v>
      </c>
      <c r="P519" s="15">
        <v>34398</v>
      </c>
      <c r="Q519" s="15">
        <v>71.099999999999994</v>
      </c>
      <c r="R519" s="15">
        <v>87.5</v>
      </c>
      <c r="S519" s="15">
        <v>5047</v>
      </c>
      <c r="T519" s="15">
        <v>77.8</v>
      </c>
      <c r="U519" s="15">
        <v>-25.94</v>
      </c>
      <c r="V519" s="15">
        <v>0</v>
      </c>
      <c r="W519" s="27">
        <f>EV_Data[[#This Row],[ev_sales]]/EV_Data[[#This Row],[total_vehicle_sales]]</f>
        <v>8.3300306798570214E-2</v>
      </c>
      <c r="X519" s="27">
        <f>EV_Data[[#This Row],[petrol_car_sales]]/EV_Data[[#This Row],[total_vehicle_sales]]</f>
        <v>0.80669537548321091</v>
      </c>
      <c r="Y519" s="27">
        <f>EV_Data[[#This Row],[diesel_car_sales]]/EV_Data[[#This Row],[total_vehicle_sales]]</f>
        <v>0.11000431771821888</v>
      </c>
      <c r="Z519" s="27">
        <f>EV_Data[[#This Row],[petrol_car Market Share]]+EV_Data[[#This Row],[desil_car Market Share]]</f>
        <v>0.91669969320142974</v>
      </c>
      <c r="AB519" s="15"/>
    </row>
    <row r="520" spans="1:28">
      <c r="A520" s="15" t="s">
        <v>42</v>
      </c>
      <c r="B520" s="15" t="s">
        <v>29</v>
      </c>
      <c r="C520" s="15">
        <v>2022</v>
      </c>
      <c r="D520" s="15" t="s">
        <v>27</v>
      </c>
      <c r="E520" s="15" t="s">
        <v>25</v>
      </c>
      <c r="F520" s="15">
        <v>42110</v>
      </c>
      <c r="G520" s="15">
        <v>261362</v>
      </c>
      <c r="H520" s="15">
        <v>22960</v>
      </c>
      <c r="I520" s="15">
        <v>326432</v>
      </c>
      <c r="J520" s="15">
        <v>12.9</v>
      </c>
      <c r="K520" s="15">
        <v>34576</v>
      </c>
      <c r="L520" s="15">
        <v>13.2</v>
      </c>
      <c r="M520" s="15">
        <v>400</v>
      </c>
      <c r="N520" s="15">
        <v>2.0430000000000001</v>
      </c>
      <c r="O520" s="15">
        <v>0.37903999999999999</v>
      </c>
      <c r="P520" s="15">
        <v>34398</v>
      </c>
      <c r="Q520" s="15">
        <v>71.099999999999994</v>
      </c>
      <c r="R520" s="15">
        <v>87.5</v>
      </c>
      <c r="S520" s="15">
        <v>5047</v>
      </c>
      <c r="T520" s="15">
        <v>77.8</v>
      </c>
      <c r="U520" s="15">
        <v>-20.79</v>
      </c>
      <c r="V520" s="15">
        <v>0</v>
      </c>
      <c r="W520" s="27">
        <f>EV_Data[[#This Row],[ev_sales]]/EV_Data[[#This Row],[total_vehicle_sales]]</f>
        <v>0.12900083325164199</v>
      </c>
      <c r="X520" s="27">
        <f>EV_Data[[#This Row],[petrol_car_sales]]/EV_Data[[#This Row],[total_vehicle_sales]]</f>
        <v>0.80066292520341142</v>
      </c>
      <c r="Y520" s="27">
        <f>EV_Data[[#This Row],[diesel_car_sales]]/EV_Data[[#This Row],[total_vehicle_sales]]</f>
        <v>7.0336241544946568E-2</v>
      </c>
      <c r="Z520" s="27">
        <f>EV_Data[[#This Row],[petrol_car Market Share]]+EV_Data[[#This Row],[desil_car Market Share]]</f>
        <v>0.87099916674835798</v>
      </c>
      <c r="AB520" s="15"/>
    </row>
    <row r="521" spans="1:28">
      <c r="A521" s="15" t="s">
        <v>42</v>
      </c>
      <c r="B521" s="15" t="s">
        <v>29</v>
      </c>
      <c r="C521" s="15">
        <v>2023</v>
      </c>
      <c r="D521" s="15" t="s">
        <v>24</v>
      </c>
      <c r="E521" s="15" t="s">
        <v>25</v>
      </c>
      <c r="F521" s="15">
        <v>6759</v>
      </c>
      <c r="G521" s="15">
        <v>134378</v>
      </c>
      <c r="H521" s="15">
        <v>89585</v>
      </c>
      <c r="I521" s="15">
        <v>230722</v>
      </c>
      <c r="J521" s="15">
        <v>2.93</v>
      </c>
      <c r="K521" s="15">
        <v>48063</v>
      </c>
      <c r="L521" s="15">
        <v>16.100000000000001</v>
      </c>
      <c r="M521" s="15">
        <v>433</v>
      </c>
      <c r="N521" s="15">
        <v>2.0529999999999999</v>
      </c>
      <c r="O521" s="15">
        <v>0.37903999999999999</v>
      </c>
      <c r="P521" s="15">
        <v>35756</v>
      </c>
      <c r="Q521" s="15">
        <v>71.3</v>
      </c>
      <c r="R521" s="15">
        <v>86.8</v>
      </c>
      <c r="S521" s="15">
        <v>4499</v>
      </c>
      <c r="T521" s="15">
        <v>78.900000000000006</v>
      </c>
      <c r="U521" s="15">
        <v>16.59</v>
      </c>
      <c r="V521" s="15">
        <v>0</v>
      </c>
      <c r="W521" s="27">
        <f>EV_Data[[#This Row],[ev_sales]]/EV_Data[[#This Row],[total_vehicle_sales]]</f>
        <v>2.92949957091218E-2</v>
      </c>
      <c r="X521" s="27">
        <f>EV_Data[[#This Row],[petrol_car_sales]]/EV_Data[[#This Row],[total_vehicle_sales]]</f>
        <v>0.58242386941860769</v>
      </c>
      <c r="Y521" s="27">
        <f>EV_Data[[#This Row],[diesel_car_sales]]/EV_Data[[#This Row],[total_vehicle_sales]]</f>
        <v>0.38828113487227051</v>
      </c>
      <c r="Z521" s="27">
        <f>EV_Data[[#This Row],[petrol_car Market Share]]+EV_Data[[#This Row],[desil_car Market Share]]</f>
        <v>0.97070500429087825</v>
      </c>
      <c r="AB521" s="15"/>
    </row>
    <row r="522" spans="1:28">
      <c r="A522" s="15" t="s">
        <v>42</v>
      </c>
      <c r="B522" s="15" t="s">
        <v>29</v>
      </c>
      <c r="C522" s="15">
        <v>2023</v>
      </c>
      <c r="D522" s="15" t="s">
        <v>26</v>
      </c>
      <c r="E522" s="15" t="s">
        <v>25</v>
      </c>
      <c r="F522" s="15">
        <v>77963</v>
      </c>
      <c r="G522" s="15">
        <v>751073</v>
      </c>
      <c r="H522" s="15">
        <v>102419</v>
      </c>
      <c r="I522" s="15">
        <v>931455</v>
      </c>
      <c r="J522" s="15">
        <v>8.3699999999999992</v>
      </c>
      <c r="K522" s="15">
        <v>48063</v>
      </c>
      <c r="L522" s="15">
        <v>16.100000000000001</v>
      </c>
      <c r="M522" s="15">
        <v>433</v>
      </c>
      <c r="N522" s="15">
        <v>2.0529999999999999</v>
      </c>
      <c r="O522" s="15">
        <v>0.37903999999999999</v>
      </c>
      <c r="P522" s="15">
        <v>35756</v>
      </c>
      <c r="Q522" s="15">
        <v>71.3</v>
      </c>
      <c r="R522" s="15">
        <v>86.8</v>
      </c>
      <c r="S522" s="15">
        <v>4499</v>
      </c>
      <c r="T522" s="15">
        <v>78.900000000000006</v>
      </c>
      <c r="U522" s="15">
        <v>18.510000000000002</v>
      </c>
      <c r="V522" s="15">
        <v>0</v>
      </c>
      <c r="W522" s="27">
        <f>EV_Data[[#This Row],[ev_sales]]/EV_Data[[#This Row],[total_vehicle_sales]]</f>
        <v>8.3700232432055224E-2</v>
      </c>
      <c r="X522" s="27">
        <f>EV_Data[[#This Row],[petrol_car_sales]]/EV_Data[[#This Row],[total_vehicle_sales]]</f>
        <v>0.80634383840335822</v>
      </c>
      <c r="Y522" s="27">
        <f>EV_Data[[#This Row],[diesel_car_sales]]/EV_Data[[#This Row],[total_vehicle_sales]]</f>
        <v>0.10995592916458659</v>
      </c>
      <c r="Z522" s="27">
        <f>EV_Data[[#This Row],[petrol_car Market Share]]+EV_Data[[#This Row],[desil_car Market Share]]</f>
        <v>0.91629976756794485</v>
      </c>
      <c r="AB522" s="15"/>
    </row>
    <row r="523" spans="1:28">
      <c r="A523" s="15" t="s">
        <v>42</v>
      </c>
      <c r="B523" s="15" t="s">
        <v>29</v>
      </c>
      <c r="C523" s="15">
        <v>2023</v>
      </c>
      <c r="D523" s="15" t="s">
        <v>27</v>
      </c>
      <c r="E523" s="15" t="s">
        <v>25</v>
      </c>
      <c r="F523" s="15">
        <v>47092</v>
      </c>
      <c r="G523" s="15">
        <v>313652</v>
      </c>
      <c r="H523" s="15">
        <v>27274</v>
      </c>
      <c r="I523" s="15">
        <v>388018</v>
      </c>
      <c r="J523" s="15">
        <v>12.14</v>
      </c>
      <c r="K523" s="15">
        <v>48063</v>
      </c>
      <c r="L523" s="15">
        <v>16.100000000000001</v>
      </c>
      <c r="M523" s="15">
        <v>433</v>
      </c>
      <c r="N523" s="15">
        <v>2.0529999999999999</v>
      </c>
      <c r="O523" s="15">
        <v>0.37903999999999999</v>
      </c>
      <c r="P523" s="15">
        <v>35756</v>
      </c>
      <c r="Q523" s="15">
        <v>71.3</v>
      </c>
      <c r="R523" s="15">
        <v>86.8</v>
      </c>
      <c r="S523" s="15">
        <v>4499</v>
      </c>
      <c r="T523" s="15">
        <v>78.900000000000006</v>
      </c>
      <c r="U523" s="15">
        <v>11.83</v>
      </c>
      <c r="V523" s="15">
        <v>0</v>
      </c>
      <c r="W523" s="27">
        <f>EV_Data[[#This Row],[ev_sales]]/EV_Data[[#This Row],[total_vehicle_sales]]</f>
        <v>0.12136550366220124</v>
      </c>
      <c r="X523" s="27">
        <f>EV_Data[[#This Row],[petrol_car_sales]]/EV_Data[[#This Row],[total_vehicle_sales]]</f>
        <v>0.80834394280677702</v>
      </c>
      <c r="Y523" s="27">
        <f>EV_Data[[#This Row],[diesel_car_sales]]/EV_Data[[#This Row],[total_vehicle_sales]]</f>
        <v>7.029055353102176E-2</v>
      </c>
      <c r="Z523" s="27">
        <f>EV_Data[[#This Row],[petrol_car Market Share]]+EV_Data[[#This Row],[desil_car Market Share]]</f>
        <v>0.87863449633779878</v>
      </c>
      <c r="AB523" s="15"/>
    </row>
    <row r="524" spans="1:28">
      <c r="A524" s="15" t="s">
        <v>42</v>
      </c>
      <c r="B524" s="15" t="s">
        <v>29</v>
      </c>
      <c r="C524" s="15">
        <v>2024</v>
      </c>
      <c r="D524" s="15" t="s">
        <v>24</v>
      </c>
      <c r="E524" s="15" t="s">
        <v>25</v>
      </c>
      <c r="F524" s="15">
        <v>8175</v>
      </c>
      <c r="G524" s="15">
        <v>140020</v>
      </c>
      <c r="H524" s="15">
        <v>93347</v>
      </c>
      <c r="I524" s="15">
        <v>241542</v>
      </c>
      <c r="J524" s="15">
        <v>3.38</v>
      </c>
      <c r="K524" s="15">
        <v>65326</v>
      </c>
      <c r="L524" s="15">
        <v>17.600000000000001</v>
      </c>
      <c r="M524" s="15">
        <v>462</v>
      </c>
      <c r="N524" s="15">
        <v>1.9630000000000001</v>
      </c>
      <c r="O524" s="15">
        <v>0.35199999999999998</v>
      </c>
      <c r="P524" s="15">
        <v>37218</v>
      </c>
      <c r="Q524" s="15">
        <v>71.8</v>
      </c>
      <c r="R524" s="15">
        <v>84.9</v>
      </c>
      <c r="S524" s="15">
        <v>3973</v>
      </c>
      <c r="T524" s="15">
        <v>82.7</v>
      </c>
      <c r="U524" s="15">
        <v>20.95</v>
      </c>
      <c r="V524" s="15">
        <v>0</v>
      </c>
      <c r="W524" s="27">
        <f>EV_Data[[#This Row],[ev_sales]]/EV_Data[[#This Row],[total_vehicle_sales]]</f>
        <v>3.3845045582134782E-2</v>
      </c>
      <c r="X524" s="27">
        <f>EV_Data[[#This Row],[petrol_car_sales]]/EV_Data[[#This Row],[total_vehicle_sales]]</f>
        <v>0.57969214463737151</v>
      </c>
      <c r="Y524" s="27">
        <f>EV_Data[[#This Row],[diesel_car_sales]]/EV_Data[[#This Row],[total_vehicle_sales]]</f>
        <v>0.38646280978049369</v>
      </c>
      <c r="Z524" s="27">
        <f>EV_Data[[#This Row],[petrol_car Market Share]]+EV_Data[[#This Row],[desil_car Market Share]]</f>
        <v>0.96615495441786514</v>
      </c>
      <c r="AB524" s="15"/>
    </row>
    <row r="525" spans="1:28">
      <c r="A525" s="15" t="s">
        <v>42</v>
      </c>
      <c r="B525" s="15" t="s">
        <v>29</v>
      </c>
      <c r="C525" s="15">
        <v>2024</v>
      </c>
      <c r="D525" s="15" t="s">
        <v>26</v>
      </c>
      <c r="E525" s="15" t="s">
        <v>25</v>
      </c>
      <c r="F525" s="15">
        <v>92430</v>
      </c>
      <c r="G525" s="15">
        <v>759806</v>
      </c>
      <c r="H525" s="15">
        <v>103610</v>
      </c>
      <c r="I525" s="15">
        <v>955846</v>
      </c>
      <c r="J525" s="15">
        <v>9.67</v>
      </c>
      <c r="K525" s="15">
        <v>65326</v>
      </c>
      <c r="L525" s="15">
        <v>17.600000000000001</v>
      </c>
      <c r="M525" s="15">
        <v>462</v>
      </c>
      <c r="N525" s="15">
        <v>1.9630000000000001</v>
      </c>
      <c r="O525" s="15">
        <v>0.35199999999999998</v>
      </c>
      <c r="P525" s="15">
        <v>37218</v>
      </c>
      <c r="Q525" s="15">
        <v>71.8</v>
      </c>
      <c r="R525" s="15">
        <v>84.9</v>
      </c>
      <c r="S525" s="15">
        <v>3973</v>
      </c>
      <c r="T525" s="15">
        <v>82.7</v>
      </c>
      <c r="U525" s="15">
        <v>18.559999999999999</v>
      </c>
      <c r="V525" s="15">
        <v>0</v>
      </c>
      <c r="W525" s="27">
        <f>EV_Data[[#This Row],[ev_sales]]/EV_Data[[#This Row],[total_vehicle_sales]]</f>
        <v>9.6699677563122088E-2</v>
      </c>
      <c r="X525" s="27">
        <f>EV_Data[[#This Row],[petrol_car_sales]]/EV_Data[[#This Row],[total_vehicle_sales]]</f>
        <v>0.7949042000489619</v>
      </c>
      <c r="Y525" s="27">
        <f>EV_Data[[#This Row],[diesel_car_sales]]/EV_Data[[#This Row],[total_vehicle_sales]]</f>
        <v>0.10839612238791604</v>
      </c>
      <c r="Z525" s="27">
        <f>EV_Data[[#This Row],[petrol_car Market Share]]+EV_Data[[#This Row],[desil_car Market Share]]</f>
        <v>0.90330032243687797</v>
      </c>
      <c r="AB525" s="15"/>
    </row>
    <row r="526" spans="1:28">
      <c r="A526" s="15" t="s">
        <v>42</v>
      </c>
      <c r="B526" s="15" t="s">
        <v>29</v>
      </c>
      <c r="C526" s="15">
        <v>2024</v>
      </c>
      <c r="D526" s="15" t="s">
        <v>27</v>
      </c>
      <c r="E526" s="15" t="s">
        <v>25</v>
      </c>
      <c r="F526" s="15">
        <v>57073</v>
      </c>
      <c r="G526" s="15">
        <v>321971</v>
      </c>
      <c r="H526" s="15">
        <v>27998</v>
      </c>
      <c r="I526" s="15">
        <v>407042</v>
      </c>
      <c r="J526" s="15">
        <v>14.02</v>
      </c>
      <c r="K526" s="15">
        <v>65326</v>
      </c>
      <c r="L526" s="15">
        <v>17.600000000000001</v>
      </c>
      <c r="M526" s="15">
        <v>462</v>
      </c>
      <c r="N526" s="15">
        <v>1.9630000000000001</v>
      </c>
      <c r="O526" s="15">
        <v>0.35199999999999998</v>
      </c>
      <c r="P526" s="15">
        <v>37218</v>
      </c>
      <c r="Q526" s="15">
        <v>71.8</v>
      </c>
      <c r="R526" s="15">
        <v>84.9</v>
      </c>
      <c r="S526" s="15">
        <v>3973</v>
      </c>
      <c r="T526" s="15">
        <v>82.7</v>
      </c>
      <c r="U526" s="15">
        <v>21.19</v>
      </c>
      <c r="V526" s="15">
        <v>0</v>
      </c>
      <c r="W526" s="27">
        <f>EV_Data[[#This Row],[ev_sales]]/EV_Data[[#This Row],[total_vehicle_sales]]</f>
        <v>0.14021403196721713</v>
      </c>
      <c r="X526" s="27">
        <f>EV_Data[[#This Row],[petrol_car_sales]]/EV_Data[[#This Row],[total_vehicle_sales]]</f>
        <v>0.79100191135067144</v>
      </c>
      <c r="Y526" s="27">
        <f>EV_Data[[#This Row],[diesel_car_sales]]/EV_Data[[#This Row],[total_vehicle_sales]]</f>
        <v>6.8784056682111433E-2</v>
      </c>
      <c r="Z526" s="27">
        <f>EV_Data[[#This Row],[petrol_car Market Share]]+EV_Data[[#This Row],[desil_car Market Share]]</f>
        <v>0.85978596803278284</v>
      </c>
      <c r="AB526" s="15"/>
    </row>
    <row r="527" spans="1:28">
      <c r="A527" s="15" t="s">
        <v>42</v>
      </c>
      <c r="B527" s="15" t="s">
        <v>29</v>
      </c>
      <c r="C527" s="15">
        <v>2025</v>
      </c>
      <c r="D527" s="15" t="s">
        <v>24</v>
      </c>
      <c r="E527" s="15" t="s">
        <v>25</v>
      </c>
      <c r="F527" s="15">
        <v>10080</v>
      </c>
      <c r="G527" s="15">
        <v>136411</v>
      </c>
      <c r="H527" s="15">
        <v>90941</v>
      </c>
      <c r="I527" s="15">
        <v>237432</v>
      </c>
      <c r="J527" s="15">
        <v>4.25</v>
      </c>
      <c r="K527" s="15">
        <v>77783</v>
      </c>
      <c r="L527" s="15">
        <v>19.3</v>
      </c>
      <c r="M527" s="15">
        <v>469</v>
      </c>
      <c r="N527" s="15">
        <v>1.89</v>
      </c>
      <c r="O527" s="15">
        <v>0.32600000000000001</v>
      </c>
      <c r="P527" s="15">
        <v>38575</v>
      </c>
      <c r="Q527" s="15">
        <v>71.900000000000006</v>
      </c>
      <c r="R527" s="15">
        <v>82.5</v>
      </c>
      <c r="S527" s="15">
        <v>2975</v>
      </c>
      <c r="T527" s="15">
        <v>84.6</v>
      </c>
      <c r="U527" s="15">
        <v>23.3</v>
      </c>
      <c r="V527" s="15">
        <v>0</v>
      </c>
      <c r="W527" s="27">
        <f>EV_Data[[#This Row],[ev_sales]]/EV_Data[[#This Row],[total_vehicle_sales]]</f>
        <v>4.2454260588294754E-2</v>
      </c>
      <c r="X527" s="27">
        <f>EV_Data[[#This Row],[petrol_car_sales]]/EV_Data[[#This Row],[total_vehicle_sales]]</f>
        <v>0.57452660130058286</v>
      </c>
      <c r="Y527" s="27">
        <f>EV_Data[[#This Row],[diesel_car_sales]]/EV_Data[[#This Row],[total_vehicle_sales]]</f>
        <v>0.38301913811112231</v>
      </c>
      <c r="Z527" s="27">
        <f>EV_Data[[#This Row],[petrol_car Market Share]]+EV_Data[[#This Row],[desil_car Market Share]]</f>
        <v>0.95754573941170518</v>
      </c>
      <c r="AB527" s="15"/>
    </row>
    <row r="528" spans="1:28">
      <c r="A528" s="15" t="s">
        <v>42</v>
      </c>
      <c r="B528" s="15" t="s">
        <v>29</v>
      </c>
      <c r="C528" s="15">
        <v>2025</v>
      </c>
      <c r="D528" s="15" t="s">
        <v>26</v>
      </c>
      <c r="E528" s="15" t="s">
        <v>25</v>
      </c>
      <c r="F528" s="15">
        <v>118074</v>
      </c>
      <c r="G528" s="15">
        <v>752690</v>
      </c>
      <c r="H528" s="15">
        <v>102639</v>
      </c>
      <c r="I528" s="15">
        <v>973403</v>
      </c>
      <c r="J528" s="15">
        <v>12.13</v>
      </c>
      <c r="K528" s="15">
        <v>77783</v>
      </c>
      <c r="L528" s="15">
        <v>19.3</v>
      </c>
      <c r="M528" s="15">
        <v>469</v>
      </c>
      <c r="N528" s="15">
        <v>1.89</v>
      </c>
      <c r="O528" s="15">
        <v>0.32600000000000001</v>
      </c>
      <c r="P528" s="15">
        <v>38575</v>
      </c>
      <c r="Q528" s="15">
        <v>71.900000000000006</v>
      </c>
      <c r="R528" s="15">
        <v>82.5</v>
      </c>
      <c r="S528" s="15">
        <v>2975</v>
      </c>
      <c r="T528" s="15">
        <v>84.6</v>
      </c>
      <c r="U528" s="15">
        <v>27.74</v>
      </c>
      <c r="V528" s="15">
        <v>0</v>
      </c>
      <c r="W528" s="27">
        <f>EV_Data[[#This Row],[ev_sales]]/EV_Data[[#This Row],[total_vehicle_sales]]</f>
        <v>0.12130022200465788</v>
      </c>
      <c r="X528" s="27">
        <f>EV_Data[[#This Row],[petrol_car_sales]]/EV_Data[[#This Row],[total_vehicle_sales]]</f>
        <v>0.77325629775129112</v>
      </c>
      <c r="Y528" s="27">
        <f>EV_Data[[#This Row],[diesel_car_sales]]/EV_Data[[#This Row],[total_vehicle_sales]]</f>
        <v>0.10544348024405102</v>
      </c>
      <c r="Z528" s="27">
        <f>EV_Data[[#This Row],[petrol_car Market Share]]+EV_Data[[#This Row],[desil_car Market Share]]</f>
        <v>0.87869977799534216</v>
      </c>
      <c r="AB528" s="15"/>
    </row>
    <row r="529" spans="1:28">
      <c r="A529" s="15" t="s">
        <v>42</v>
      </c>
      <c r="B529" s="15" t="s">
        <v>29</v>
      </c>
      <c r="C529" s="15">
        <v>2025</v>
      </c>
      <c r="D529" s="15" t="s">
        <v>27</v>
      </c>
      <c r="E529" s="15" t="s">
        <v>25</v>
      </c>
      <c r="F529" s="15">
        <v>70098</v>
      </c>
      <c r="G529" s="15">
        <v>302173</v>
      </c>
      <c r="H529" s="15">
        <v>26276</v>
      </c>
      <c r="I529" s="15">
        <v>398547</v>
      </c>
      <c r="J529" s="15">
        <v>17.59</v>
      </c>
      <c r="K529" s="15">
        <v>77783</v>
      </c>
      <c r="L529" s="15">
        <v>19.3</v>
      </c>
      <c r="M529" s="15">
        <v>469</v>
      </c>
      <c r="N529" s="15">
        <v>1.89</v>
      </c>
      <c r="O529" s="15">
        <v>0.32600000000000001</v>
      </c>
      <c r="P529" s="15">
        <v>38575</v>
      </c>
      <c r="Q529" s="15">
        <v>71.900000000000006</v>
      </c>
      <c r="R529" s="15">
        <v>82.5</v>
      </c>
      <c r="S529" s="15">
        <v>2975</v>
      </c>
      <c r="T529" s="15">
        <v>84.6</v>
      </c>
      <c r="U529" s="15">
        <v>22.82</v>
      </c>
      <c r="V529" s="15">
        <v>0</v>
      </c>
      <c r="W529" s="27">
        <f>EV_Data[[#This Row],[ev_sales]]/EV_Data[[#This Row],[total_vehicle_sales]]</f>
        <v>0.17588389826043102</v>
      </c>
      <c r="X529" s="27">
        <f>EV_Data[[#This Row],[petrol_car_sales]]/EV_Data[[#This Row],[total_vehicle_sales]]</f>
        <v>0.75818661287125488</v>
      </c>
      <c r="Y529" s="27">
        <f>EV_Data[[#This Row],[diesel_car_sales]]/EV_Data[[#This Row],[total_vehicle_sales]]</f>
        <v>6.5929488868314151E-2</v>
      </c>
      <c r="Z529" s="27">
        <f>EV_Data[[#This Row],[petrol_car Market Share]]+EV_Data[[#This Row],[desil_car Market Share]]</f>
        <v>0.82411610173956906</v>
      </c>
      <c r="AB529" s="15"/>
    </row>
    <row r="530" spans="1:28">
      <c r="A530" s="15" t="s">
        <v>43</v>
      </c>
      <c r="B530" s="15" t="s">
        <v>37</v>
      </c>
      <c r="C530" s="15">
        <v>2010</v>
      </c>
      <c r="D530" s="15" t="s">
        <v>24</v>
      </c>
      <c r="E530" s="15" t="s">
        <v>25</v>
      </c>
      <c r="F530" s="15">
        <v>107</v>
      </c>
      <c r="G530" s="15">
        <v>459304</v>
      </c>
      <c r="H530" s="15">
        <v>306203</v>
      </c>
      <c r="I530" s="15">
        <v>765614</v>
      </c>
      <c r="J530" s="15">
        <v>0.01</v>
      </c>
      <c r="K530" s="15">
        <v>991</v>
      </c>
      <c r="L530" s="15">
        <v>9.8000000000000007</v>
      </c>
      <c r="M530" s="15">
        <v>129</v>
      </c>
      <c r="N530" s="15">
        <v>1.29</v>
      </c>
      <c r="O530" s="31">
        <v>0.18</v>
      </c>
      <c r="P530" s="15">
        <v>44864</v>
      </c>
      <c r="Q530" s="15">
        <v>90.3</v>
      </c>
      <c r="R530" s="15">
        <v>223.2</v>
      </c>
      <c r="S530" s="15">
        <v>4452</v>
      </c>
      <c r="T530" s="15">
        <v>48.8</v>
      </c>
      <c r="U530" s="15">
        <v>0</v>
      </c>
      <c r="V530" s="15">
        <v>0</v>
      </c>
      <c r="W530" s="27">
        <f>EV_Data[[#This Row],[ev_sales]]/EV_Data[[#This Row],[total_vehicle_sales]]</f>
        <v>1.3975710997970257E-4</v>
      </c>
      <c r="X530" s="27">
        <f>EV_Data[[#This Row],[petrol_car_sales]]/EV_Data[[#This Row],[total_vehicle_sales]]</f>
        <v>0.59991588450576927</v>
      </c>
      <c r="Y530" s="27">
        <f>EV_Data[[#This Row],[diesel_car_sales]]/EV_Data[[#This Row],[total_vehicle_sales]]</f>
        <v>0.39994435838425108</v>
      </c>
      <c r="Z530" s="27">
        <f>EV_Data[[#This Row],[petrol_car Market Share]]+EV_Data[[#This Row],[desil_car Market Share]]</f>
        <v>0.99986024289002029</v>
      </c>
      <c r="AB530" s="15"/>
    </row>
    <row r="531" spans="1:28">
      <c r="A531" s="15" t="s">
        <v>43</v>
      </c>
      <c r="B531" s="15" t="s">
        <v>37</v>
      </c>
      <c r="C531" s="15">
        <v>2010</v>
      </c>
      <c r="D531" s="15" t="s">
        <v>26</v>
      </c>
      <c r="E531" s="15" t="s">
        <v>25</v>
      </c>
      <c r="F531" s="15">
        <v>1211</v>
      </c>
      <c r="G531" s="15">
        <v>2663470</v>
      </c>
      <c r="H531" s="15">
        <v>363200</v>
      </c>
      <c r="I531" s="15">
        <v>3027881</v>
      </c>
      <c r="J531" s="15">
        <v>0.04</v>
      </c>
      <c r="K531" s="15">
        <v>991</v>
      </c>
      <c r="L531" s="15">
        <v>9.8000000000000007</v>
      </c>
      <c r="M531" s="15">
        <v>129</v>
      </c>
      <c r="N531" s="15">
        <v>1.29</v>
      </c>
      <c r="O531" s="31">
        <v>0.18</v>
      </c>
      <c r="P531" s="15">
        <v>44864</v>
      </c>
      <c r="Q531" s="15">
        <v>90.3</v>
      </c>
      <c r="R531" s="15">
        <v>223.2</v>
      </c>
      <c r="S531" s="15">
        <v>4452</v>
      </c>
      <c r="T531" s="15">
        <v>48.8</v>
      </c>
      <c r="U531" s="15">
        <v>0</v>
      </c>
      <c r="V531" s="15">
        <v>0</v>
      </c>
      <c r="W531" s="27">
        <f>EV_Data[[#This Row],[ev_sales]]/EV_Data[[#This Row],[total_vehicle_sales]]</f>
        <v>3.9994966777095927E-4</v>
      </c>
      <c r="X531" s="27">
        <f>EV_Data[[#This Row],[petrol_car_sales]]/EV_Data[[#This Row],[total_vehicle_sales]]</f>
        <v>0.87964817639794957</v>
      </c>
      <c r="Y531" s="27">
        <f>EV_Data[[#This Row],[diesel_car_sales]]/EV_Data[[#This Row],[total_vehicle_sales]]</f>
        <v>0.11995187393427945</v>
      </c>
      <c r="Z531" s="27">
        <f>EV_Data[[#This Row],[petrol_car Market Share]]+EV_Data[[#This Row],[desil_car Market Share]]</f>
        <v>0.99960005033222898</v>
      </c>
      <c r="AB531" s="15"/>
    </row>
    <row r="532" spans="1:28">
      <c r="A532" s="15" t="s">
        <v>43</v>
      </c>
      <c r="B532" s="15" t="s">
        <v>37</v>
      </c>
      <c r="C532" s="15">
        <v>2010</v>
      </c>
      <c r="D532" s="15" t="s">
        <v>27</v>
      </c>
      <c r="E532" s="15" t="s">
        <v>25</v>
      </c>
      <c r="F532" s="15">
        <v>718</v>
      </c>
      <c r="G532" s="15">
        <v>1138264</v>
      </c>
      <c r="H532" s="15">
        <v>98979</v>
      </c>
      <c r="I532" s="15">
        <v>1237961</v>
      </c>
      <c r="J532" s="15">
        <v>0.06</v>
      </c>
      <c r="K532" s="15">
        <v>991</v>
      </c>
      <c r="L532" s="15">
        <v>9.8000000000000007</v>
      </c>
      <c r="M532" s="15">
        <v>129</v>
      </c>
      <c r="N532" s="15">
        <v>1.29</v>
      </c>
      <c r="O532" s="31">
        <v>0.18</v>
      </c>
      <c r="P532" s="15">
        <v>44864</v>
      </c>
      <c r="Q532" s="15">
        <v>90.3</v>
      </c>
      <c r="R532" s="15">
        <v>223.2</v>
      </c>
      <c r="S532" s="15">
        <v>4452</v>
      </c>
      <c r="T532" s="15">
        <v>48.8</v>
      </c>
      <c r="U532" s="15">
        <v>0</v>
      </c>
      <c r="V532" s="15">
        <v>0</v>
      </c>
      <c r="W532" s="27">
        <f>EV_Data[[#This Row],[ev_sales]]/EV_Data[[#This Row],[total_vehicle_sales]]</f>
        <v>5.7998596078551743E-4</v>
      </c>
      <c r="X532" s="27">
        <f>EV_Data[[#This Row],[petrol_car_sales]]/EV_Data[[#This Row],[total_vehicle_sales]]</f>
        <v>0.9194667683392288</v>
      </c>
      <c r="Y532" s="27">
        <f>EV_Data[[#This Row],[diesel_car_sales]]/EV_Data[[#This Row],[total_vehicle_sales]]</f>
        <v>7.9953245699985701E-2</v>
      </c>
      <c r="Z532" s="27">
        <f>EV_Data[[#This Row],[petrol_car Market Share]]+EV_Data[[#This Row],[desil_car Market Share]]</f>
        <v>0.99942001403921454</v>
      </c>
      <c r="AB532" s="15"/>
    </row>
    <row r="533" spans="1:28">
      <c r="A533" s="15" t="s">
        <v>43</v>
      </c>
      <c r="B533" s="15" t="s">
        <v>37</v>
      </c>
      <c r="C533" s="15">
        <v>2011</v>
      </c>
      <c r="D533" s="15" t="s">
        <v>24</v>
      </c>
      <c r="E533" s="15" t="s">
        <v>25</v>
      </c>
      <c r="F533" s="15">
        <v>840</v>
      </c>
      <c r="G533" s="15">
        <v>464224</v>
      </c>
      <c r="H533" s="15">
        <v>309482</v>
      </c>
      <c r="I533" s="15">
        <v>774546</v>
      </c>
      <c r="J533" s="15">
        <v>0.11</v>
      </c>
      <c r="K533" s="15">
        <v>2318</v>
      </c>
      <c r="L533" s="15">
        <v>13</v>
      </c>
      <c r="M533" s="15">
        <v>129</v>
      </c>
      <c r="N533" s="15">
        <v>1.26</v>
      </c>
      <c r="O533" s="15">
        <v>0.19</v>
      </c>
      <c r="P533" s="15">
        <v>42613</v>
      </c>
      <c r="Q533" s="15">
        <v>91.1</v>
      </c>
      <c r="R533" s="15">
        <v>226.3</v>
      </c>
      <c r="S533" s="15">
        <v>4308</v>
      </c>
      <c r="T533" s="15">
        <v>49.3</v>
      </c>
      <c r="U533" s="15">
        <v>300</v>
      </c>
      <c r="V533" s="15">
        <v>0</v>
      </c>
      <c r="W533" s="27">
        <f>EV_Data[[#This Row],[ev_sales]]/EV_Data[[#This Row],[total_vehicle_sales]]</f>
        <v>1.0845062785167052E-3</v>
      </c>
      <c r="X533" s="27">
        <f>EV_Data[[#This Row],[petrol_car_sales]]/EV_Data[[#This Row],[total_vehicle_sales]]</f>
        <v>0.5993498126644512</v>
      </c>
      <c r="Y533" s="27">
        <f>EV_Data[[#This Row],[diesel_car_sales]]/EV_Data[[#This Row],[total_vehicle_sales]]</f>
        <v>0.39956568105703211</v>
      </c>
      <c r="Z533" s="27">
        <f>EV_Data[[#This Row],[petrol_car Market Share]]+EV_Data[[#This Row],[desil_car Market Share]]</f>
        <v>0.99891549372148325</v>
      </c>
      <c r="AB533" s="15"/>
    </row>
    <row r="534" spans="1:28">
      <c r="A534" s="15" t="s">
        <v>43</v>
      </c>
      <c r="B534" s="15" t="s">
        <v>37</v>
      </c>
      <c r="C534" s="15">
        <v>2011</v>
      </c>
      <c r="D534" s="15" t="s">
        <v>26</v>
      </c>
      <c r="E534" s="15" t="s">
        <v>25</v>
      </c>
      <c r="F534" s="15">
        <v>9777</v>
      </c>
      <c r="G534" s="15">
        <v>2766736</v>
      </c>
      <c r="H534" s="15">
        <v>377282</v>
      </c>
      <c r="I534" s="15">
        <v>3153795</v>
      </c>
      <c r="J534" s="15">
        <v>0.31</v>
      </c>
      <c r="K534" s="15">
        <v>2318</v>
      </c>
      <c r="L534" s="15">
        <v>13</v>
      </c>
      <c r="M534" s="15">
        <v>129</v>
      </c>
      <c r="N534" s="15">
        <v>1.26</v>
      </c>
      <c r="O534" s="15">
        <v>0.19</v>
      </c>
      <c r="P534" s="15">
        <v>42613</v>
      </c>
      <c r="Q534" s="15">
        <v>91.1</v>
      </c>
      <c r="R534" s="15">
        <v>226.3</v>
      </c>
      <c r="S534" s="15">
        <v>4308</v>
      </c>
      <c r="T534" s="15">
        <v>49.3</v>
      </c>
      <c r="U534" s="15">
        <v>300</v>
      </c>
      <c r="V534" s="15">
        <v>0</v>
      </c>
      <c r="W534" s="27">
        <f>EV_Data[[#This Row],[ev_sales]]/EV_Data[[#This Row],[total_vehicle_sales]]</f>
        <v>3.1000746719428499E-3</v>
      </c>
      <c r="X534" s="27">
        <f>EV_Data[[#This Row],[petrol_car_sales]]/EV_Data[[#This Row],[total_vehicle_sales]]</f>
        <v>0.8772719850212205</v>
      </c>
      <c r="Y534" s="27">
        <f>EV_Data[[#This Row],[diesel_car_sales]]/EV_Data[[#This Row],[total_vehicle_sales]]</f>
        <v>0.11962794030683668</v>
      </c>
      <c r="Z534" s="27">
        <f>EV_Data[[#This Row],[petrol_car Market Share]]+EV_Data[[#This Row],[desil_car Market Share]]</f>
        <v>0.99689992532805716</v>
      </c>
      <c r="AB534" s="15"/>
    </row>
    <row r="535" spans="1:28">
      <c r="A535" s="15" t="s">
        <v>43</v>
      </c>
      <c r="B535" s="15" t="s">
        <v>37</v>
      </c>
      <c r="C535" s="15">
        <v>2011</v>
      </c>
      <c r="D535" s="15" t="s">
        <v>27</v>
      </c>
      <c r="E535" s="15" t="s">
        <v>25</v>
      </c>
      <c r="F535" s="15">
        <v>5821</v>
      </c>
      <c r="G535" s="15">
        <v>1185941</v>
      </c>
      <c r="H535" s="15">
        <v>103125</v>
      </c>
      <c r="I535" s="15">
        <v>1294887</v>
      </c>
      <c r="J535" s="15">
        <v>0.45</v>
      </c>
      <c r="K535" s="15">
        <v>2318</v>
      </c>
      <c r="L535" s="15">
        <v>13</v>
      </c>
      <c r="M535" s="15">
        <v>129</v>
      </c>
      <c r="N535" s="15">
        <v>1.26</v>
      </c>
      <c r="O535" s="15">
        <v>0.19</v>
      </c>
      <c r="P535" s="15">
        <v>42613</v>
      </c>
      <c r="Q535" s="15">
        <v>91.1</v>
      </c>
      <c r="R535" s="15">
        <v>226.3</v>
      </c>
      <c r="S535" s="15">
        <v>4308</v>
      </c>
      <c r="T535" s="15">
        <v>49.3</v>
      </c>
      <c r="U535" s="15">
        <v>300</v>
      </c>
      <c r="V535" s="15">
        <v>0</v>
      </c>
      <c r="W535" s="27">
        <f>EV_Data[[#This Row],[ev_sales]]/EV_Data[[#This Row],[total_vehicle_sales]]</f>
        <v>4.4953729553235148E-3</v>
      </c>
      <c r="X535" s="27">
        <f>EV_Data[[#This Row],[petrol_car_sales]]/EV_Data[[#This Row],[total_vehicle_sales]]</f>
        <v>0.91586447311618702</v>
      </c>
      <c r="Y535" s="27">
        <f>EV_Data[[#This Row],[diesel_car_sales]]/EV_Data[[#This Row],[total_vehicle_sales]]</f>
        <v>7.9640153928489513E-2</v>
      </c>
      <c r="Z535" s="27">
        <f>EV_Data[[#This Row],[petrol_car Market Share]]+EV_Data[[#This Row],[desil_car Market Share]]</f>
        <v>0.99550462704467657</v>
      </c>
      <c r="AB535" s="15"/>
    </row>
    <row r="536" spans="1:28">
      <c r="A536" s="15" t="s">
        <v>43</v>
      </c>
      <c r="B536" s="15" t="s">
        <v>37</v>
      </c>
      <c r="C536" s="15">
        <v>2012</v>
      </c>
      <c r="D536" s="15" t="s">
        <v>24</v>
      </c>
      <c r="E536" s="15" t="s">
        <v>25</v>
      </c>
      <c r="F536" s="15">
        <v>1354</v>
      </c>
      <c r="G536" s="15">
        <v>482781</v>
      </c>
      <c r="H536" s="15">
        <v>321854</v>
      </c>
      <c r="I536" s="15">
        <v>805989</v>
      </c>
      <c r="J536" s="15">
        <v>0.17</v>
      </c>
      <c r="K536" s="15">
        <v>3571</v>
      </c>
      <c r="L536" s="15">
        <v>14.5</v>
      </c>
      <c r="M536" s="15">
        <v>143</v>
      </c>
      <c r="N536" s="15">
        <v>1.24</v>
      </c>
      <c r="O536" s="15">
        <v>0.19700000000000001</v>
      </c>
      <c r="P536" s="15">
        <v>40459</v>
      </c>
      <c r="Q536" s="15">
        <v>91.2</v>
      </c>
      <c r="R536" s="15">
        <v>225.5</v>
      </c>
      <c r="S536" s="15">
        <v>4154</v>
      </c>
      <c r="T536" s="15">
        <v>51.6</v>
      </c>
      <c r="U536" s="15">
        <v>61.19</v>
      </c>
      <c r="V536" s="15">
        <v>0</v>
      </c>
      <c r="W536" s="27">
        <f>EV_Data[[#This Row],[ev_sales]]/EV_Data[[#This Row],[total_vehicle_sales]]</f>
        <v>1.6799236714148704E-3</v>
      </c>
      <c r="X536" s="27">
        <f>EV_Data[[#This Row],[petrol_car_sales]]/EV_Data[[#This Row],[total_vehicle_sales]]</f>
        <v>0.59899204579715104</v>
      </c>
      <c r="Y536" s="27">
        <f>EV_Data[[#This Row],[diesel_car_sales]]/EV_Data[[#This Row],[total_vehicle_sales]]</f>
        <v>0.39932803053143406</v>
      </c>
      <c r="Z536" s="27">
        <f>EV_Data[[#This Row],[petrol_car Market Share]]+EV_Data[[#This Row],[desil_car Market Share]]</f>
        <v>0.9983200763285851</v>
      </c>
      <c r="AB536" s="15"/>
    </row>
    <row r="537" spans="1:28">
      <c r="A537" s="15" t="s">
        <v>43</v>
      </c>
      <c r="B537" s="15" t="s">
        <v>37</v>
      </c>
      <c r="C537" s="15">
        <v>2012</v>
      </c>
      <c r="D537" s="15" t="s">
        <v>26</v>
      </c>
      <c r="E537" s="15" t="s">
        <v>25</v>
      </c>
      <c r="F537" s="15">
        <v>15367</v>
      </c>
      <c r="G537" s="15">
        <v>2803798</v>
      </c>
      <c r="H537" s="15">
        <v>382336</v>
      </c>
      <c r="I537" s="15">
        <v>3201501</v>
      </c>
      <c r="J537" s="15">
        <v>0.48</v>
      </c>
      <c r="K537" s="15">
        <v>3571</v>
      </c>
      <c r="L537" s="15">
        <v>14.5</v>
      </c>
      <c r="M537" s="15">
        <v>143</v>
      </c>
      <c r="N537" s="15">
        <v>1.24</v>
      </c>
      <c r="O537" s="15">
        <v>0.19700000000000001</v>
      </c>
      <c r="P537" s="15">
        <v>40459</v>
      </c>
      <c r="Q537" s="15">
        <v>91.2</v>
      </c>
      <c r="R537" s="15">
        <v>225.5</v>
      </c>
      <c r="S537" s="15">
        <v>4154</v>
      </c>
      <c r="T537" s="15">
        <v>51.6</v>
      </c>
      <c r="U537" s="15">
        <v>57.18</v>
      </c>
      <c r="V537" s="15">
        <v>0</v>
      </c>
      <c r="W537" s="27">
        <f>EV_Data[[#This Row],[ev_sales]]/EV_Data[[#This Row],[total_vehicle_sales]]</f>
        <v>4.7999360300059251E-3</v>
      </c>
      <c r="X537" s="27">
        <f>EV_Data[[#This Row],[petrol_car_sales]]/EV_Data[[#This Row],[total_vehicle_sales]]</f>
        <v>0.87577608128187368</v>
      </c>
      <c r="Y537" s="27">
        <f>EV_Data[[#This Row],[diesel_car_sales]]/EV_Data[[#This Row],[total_vehicle_sales]]</f>
        <v>0.11942398268812035</v>
      </c>
      <c r="Z537" s="27">
        <f>EV_Data[[#This Row],[petrol_car Market Share]]+EV_Data[[#This Row],[desil_car Market Share]]</f>
        <v>0.99520006396999405</v>
      </c>
      <c r="AB537" s="15"/>
    </row>
    <row r="538" spans="1:28">
      <c r="A538" s="15" t="s">
        <v>43</v>
      </c>
      <c r="B538" s="15" t="s">
        <v>37</v>
      </c>
      <c r="C538" s="15">
        <v>2012</v>
      </c>
      <c r="D538" s="15" t="s">
        <v>27</v>
      </c>
      <c r="E538" s="15" t="s">
        <v>25</v>
      </c>
      <c r="F538" s="15">
        <v>9244</v>
      </c>
      <c r="G538" s="15">
        <v>1213398</v>
      </c>
      <c r="H538" s="15">
        <v>105513</v>
      </c>
      <c r="I538" s="15">
        <v>1328155</v>
      </c>
      <c r="J538" s="15">
        <v>0.7</v>
      </c>
      <c r="K538" s="15">
        <v>3571</v>
      </c>
      <c r="L538" s="15">
        <v>14.5</v>
      </c>
      <c r="M538" s="15">
        <v>143</v>
      </c>
      <c r="N538" s="15">
        <v>1.24</v>
      </c>
      <c r="O538" s="15">
        <v>0.19700000000000001</v>
      </c>
      <c r="P538" s="15">
        <v>40459</v>
      </c>
      <c r="Q538" s="15">
        <v>91.2</v>
      </c>
      <c r="R538" s="15">
        <v>225.5</v>
      </c>
      <c r="S538" s="15">
        <v>4154</v>
      </c>
      <c r="T538" s="15">
        <v>51.6</v>
      </c>
      <c r="U538" s="15">
        <v>58.8</v>
      </c>
      <c r="V538" s="15">
        <v>0</v>
      </c>
      <c r="W538" s="27">
        <f>EV_Data[[#This Row],[ev_sales]]/EV_Data[[#This Row],[total_vehicle_sales]]</f>
        <v>6.9600310204757732E-3</v>
      </c>
      <c r="X538" s="27">
        <f>EV_Data[[#This Row],[petrol_car_sales]]/EV_Data[[#This Row],[total_vehicle_sales]]</f>
        <v>0.91359668111026193</v>
      </c>
      <c r="Y538" s="27">
        <f>EV_Data[[#This Row],[diesel_car_sales]]/EV_Data[[#This Row],[total_vehicle_sales]]</f>
        <v>7.9443287869262247E-2</v>
      </c>
      <c r="Z538" s="27">
        <f>EV_Data[[#This Row],[petrol_car Market Share]]+EV_Data[[#This Row],[desil_car Market Share]]</f>
        <v>0.99303996897952418</v>
      </c>
      <c r="AB538" s="15"/>
    </row>
    <row r="539" spans="1:28">
      <c r="A539" s="15" t="s">
        <v>43</v>
      </c>
      <c r="B539" s="15" t="s">
        <v>37</v>
      </c>
      <c r="C539" s="15">
        <v>2013</v>
      </c>
      <c r="D539" s="15" t="s">
        <v>24</v>
      </c>
      <c r="E539" s="15" t="s">
        <v>25</v>
      </c>
      <c r="F539" s="15">
        <v>1561</v>
      </c>
      <c r="G539" s="15">
        <v>494524</v>
      </c>
      <c r="H539" s="15">
        <v>329682</v>
      </c>
      <c r="I539" s="15">
        <v>825767</v>
      </c>
      <c r="J539" s="15">
        <v>0.19</v>
      </c>
      <c r="K539" s="15">
        <v>4680</v>
      </c>
      <c r="L539" s="15">
        <v>18.8</v>
      </c>
      <c r="M539" s="15">
        <v>145</v>
      </c>
      <c r="N539" s="15">
        <v>1.2070000000000001</v>
      </c>
      <c r="O539" s="15">
        <v>0.20300000000000001</v>
      </c>
      <c r="P539" s="15">
        <v>38450</v>
      </c>
      <c r="Q539" s="15">
        <v>91.2</v>
      </c>
      <c r="R539" s="15">
        <v>219.5</v>
      </c>
      <c r="S539" s="15">
        <v>3902</v>
      </c>
      <c r="T539" s="15">
        <v>53.1</v>
      </c>
      <c r="U539" s="15">
        <v>15.29</v>
      </c>
      <c r="V539" s="15">
        <v>0</v>
      </c>
      <c r="W539" s="27">
        <f>EV_Data[[#This Row],[ev_sales]]/EV_Data[[#This Row],[total_vehicle_sales]]</f>
        <v>1.8903637466743039E-3</v>
      </c>
      <c r="X539" s="27">
        <f>EV_Data[[#This Row],[petrol_car_sales]]/EV_Data[[#This Row],[total_vehicle_sales]]</f>
        <v>0.59886626615013683</v>
      </c>
      <c r="Y539" s="27">
        <f>EV_Data[[#This Row],[diesel_car_sales]]/EV_Data[[#This Row],[total_vehicle_sales]]</f>
        <v>0.39924337010318889</v>
      </c>
      <c r="Z539" s="27">
        <f>EV_Data[[#This Row],[petrol_car Market Share]]+EV_Data[[#This Row],[desil_car Market Share]]</f>
        <v>0.99810963625332572</v>
      </c>
      <c r="AB539" s="15"/>
    </row>
    <row r="540" spans="1:28">
      <c r="A540" s="15" t="s">
        <v>43</v>
      </c>
      <c r="B540" s="15" t="s">
        <v>37</v>
      </c>
      <c r="C540" s="15">
        <v>2013</v>
      </c>
      <c r="D540" s="15" t="s">
        <v>26</v>
      </c>
      <c r="E540" s="15" t="s">
        <v>25</v>
      </c>
      <c r="F540" s="15">
        <v>17874</v>
      </c>
      <c r="G540" s="15">
        <v>2896997</v>
      </c>
      <c r="H540" s="15">
        <v>395045</v>
      </c>
      <c r="I540" s="15">
        <v>3309916</v>
      </c>
      <c r="J540" s="15">
        <v>0.54</v>
      </c>
      <c r="K540" s="15">
        <v>4680</v>
      </c>
      <c r="L540" s="15">
        <v>18.8</v>
      </c>
      <c r="M540" s="15">
        <v>145</v>
      </c>
      <c r="N540" s="15">
        <v>1.2070000000000001</v>
      </c>
      <c r="O540" s="15">
        <v>0.20300000000000001</v>
      </c>
      <c r="P540" s="15">
        <v>38450</v>
      </c>
      <c r="Q540" s="15">
        <v>91.2</v>
      </c>
      <c r="R540" s="15">
        <v>219.5</v>
      </c>
      <c r="S540" s="15">
        <v>3902</v>
      </c>
      <c r="T540" s="15">
        <v>53.1</v>
      </c>
      <c r="U540" s="15">
        <v>16.309999999999999</v>
      </c>
      <c r="V540" s="15">
        <v>0</v>
      </c>
      <c r="W540" s="27">
        <f>EV_Data[[#This Row],[ev_sales]]/EV_Data[[#This Row],[total_vehicle_sales]]</f>
        <v>5.4001370427527468E-3</v>
      </c>
      <c r="X540" s="27">
        <f>EV_Data[[#This Row],[petrol_car_sales]]/EV_Data[[#This Row],[total_vehicle_sales]]</f>
        <v>0.87524789148727644</v>
      </c>
      <c r="Y540" s="27">
        <f>EV_Data[[#This Row],[diesel_car_sales]]/EV_Data[[#This Row],[total_vehicle_sales]]</f>
        <v>0.11935197146997084</v>
      </c>
      <c r="Z540" s="27">
        <f>EV_Data[[#This Row],[petrol_car Market Share]]+EV_Data[[#This Row],[desil_car Market Share]]</f>
        <v>0.99459986295724723</v>
      </c>
      <c r="AB540" s="15"/>
    </row>
    <row r="541" spans="1:28">
      <c r="A541" s="15" t="s">
        <v>43</v>
      </c>
      <c r="B541" s="15" t="s">
        <v>37</v>
      </c>
      <c r="C541" s="15">
        <v>2013</v>
      </c>
      <c r="D541" s="15" t="s">
        <v>27</v>
      </c>
      <c r="E541" s="15" t="s">
        <v>25</v>
      </c>
      <c r="F541" s="15">
        <v>10743</v>
      </c>
      <c r="G541" s="15">
        <v>1252407</v>
      </c>
      <c r="H541" s="15">
        <v>108905</v>
      </c>
      <c r="I541" s="15">
        <v>1372055</v>
      </c>
      <c r="J541" s="15">
        <v>0.78</v>
      </c>
      <c r="K541" s="15">
        <v>4680</v>
      </c>
      <c r="L541" s="15">
        <v>18.8</v>
      </c>
      <c r="M541" s="15">
        <v>145</v>
      </c>
      <c r="N541" s="15">
        <v>1.2070000000000001</v>
      </c>
      <c r="O541" s="15">
        <v>0.20300000000000001</v>
      </c>
      <c r="P541" s="15">
        <v>38450</v>
      </c>
      <c r="Q541" s="15">
        <v>91.2</v>
      </c>
      <c r="R541" s="15">
        <v>219.5</v>
      </c>
      <c r="S541" s="15">
        <v>3902</v>
      </c>
      <c r="T541" s="15">
        <v>53.1</v>
      </c>
      <c r="U541" s="15">
        <v>16.22</v>
      </c>
      <c r="V541" s="15">
        <v>0</v>
      </c>
      <c r="W541" s="27">
        <f>EV_Data[[#This Row],[ev_sales]]/EV_Data[[#This Row],[total_vehicle_sales]]</f>
        <v>7.8298610478442915E-3</v>
      </c>
      <c r="X541" s="27">
        <f>EV_Data[[#This Row],[petrol_car_sales]]/EV_Data[[#This Row],[total_vehicle_sales]]</f>
        <v>0.91279649868263302</v>
      </c>
      <c r="Y541" s="27">
        <f>EV_Data[[#This Row],[diesel_car_sales]]/EV_Data[[#This Row],[total_vehicle_sales]]</f>
        <v>7.9373640269522719E-2</v>
      </c>
      <c r="Z541" s="27">
        <f>EV_Data[[#This Row],[petrol_car Market Share]]+EV_Data[[#This Row],[desil_car Market Share]]</f>
        <v>0.99217013895215578</v>
      </c>
      <c r="AB541" s="15"/>
    </row>
    <row r="542" spans="1:28">
      <c r="A542" s="15" t="s">
        <v>43</v>
      </c>
      <c r="B542" s="15" t="s">
        <v>37</v>
      </c>
      <c r="C542" s="15">
        <v>2014</v>
      </c>
      <c r="D542" s="15" t="s">
        <v>24</v>
      </c>
      <c r="E542" s="15" t="s">
        <v>25</v>
      </c>
      <c r="F542" s="15">
        <v>1555</v>
      </c>
      <c r="G542" s="15">
        <v>483602</v>
      </c>
      <c r="H542" s="15">
        <v>322402</v>
      </c>
      <c r="I542" s="15">
        <v>807559</v>
      </c>
      <c r="J542" s="15">
        <v>0.19</v>
      </c>
      <c r="K542" s="15">
        <v>13099</v>
      </c>
      <c r="L542" s="15">
        <v>20.5</v>
      </c>
      <c r="M542" s="15">
        <v>156</v>
      </c>
      <c r="N542" s="15">
        <v>1.1599999999999999</v>
      </c>
      <c r="O542" s="15">
        <v>0.20899999999999999</v>
      </c>
      <c r="P542" s="15">
        <v>36364</v>
      </c>
      <c r="Q542" s="15">
        <v>91.1</v>
      </c>
      <c r="R542" s="15">
        <v>214.1</v>
      </c>
      <c r="S542" s="15">
        <v>3697</v>
      </c>
      <c r="T542" s="15">
        <v>54.2</v>
      </c>
      <c r="U542" s="15">
        <v>-0.38</v>
      </c>
      <c r="V542" s="15">
        <v>0</v>
      </c>
      <c r="W542" s="27">
        <f>EV_Data[[#This Row],[ev_sales]]/EV_Data[[#This Row],[total_vehicle_sales]]</f>
        <v>1.9255559036553366E-3</v>
      </c>
      <c r="X542" s="27">
        <f>EV_Data[[#This Row],[petrol_car_sales]]/EV_Data[[#This Row],[total_vehicle_sales]]</f>
        <v>0.59884417113796018</v>
      </c>
      <c r="Y542" s="27">
        <f>EV_Data[[#This Row],[diesel_car_sales]]/EV_Data[[#This Row],[total_vehicle_sales]]</f>
        <v>0.39923027295838448</v>
      </c>
      <c r="Z542" s="27">
        <f>EV_Data[[#This Row],[petrol_car Market Share]]+EV_Data[[#This Row],[desil_car Market Share]]</f>
        <v>0.99807444409634472</v>
      </c>
      <c r="AB542" s="15"/>
    </row>
    <row r="543" spans="1:28">
      <c r="A543" s="15" t="s">
        <v>43</v>
      </c>
      <c r="B543" s="15" t="s">
        <v>37</v>
      </c>
      <c r="C543" s="15">
        <v>2014</v>
      </c>
      <c r="D543" s="15" t="s">
        <v>26</v>
      </c>
      <c r="E543" s="15" t="s">
        <v>25</v>
      </c>
      <c r="F543" s="15">
        <v>17334</v>
      </c>
      <c r="G543" s="15">
        <v>2758127</v>
      </c>
      <c r="H543" s="15">
        <v>376108</v>
      </c>
      <c r="I543" s="15">
        <v>3151569</v>
      </c>
      <c r="J543" s="15">
        <v>0.55000000000000004</v>
      </c>
      <c r="K543" s="15">
        <v>13099</v>
      </c>
      <c r="L543" s="15">
        <v>20.5</v>
      </c>
      <c r="M543" s="15">
        <v>156</v>
      </c>
      <c r="N543" s="15">
        <v>1.1599999999999999</v>
      </c>
      <c r="O543" s="15">
        <v>0.20899999999999999</v>
      </c>
      <c r="P543" s="15">
        <v>36364</v>
      </c>
      <c r="Q543" s="15">
        <v>91.1</v>
      </c>
      <c r="R543" s="15">
        <v>214.1</v>
      </c>
      <c r="S543" s="15">
        <v>3697</v>
      </c>
      <c r="T543" s="15">
        <v>54.2</v>
      </c>
      <c r="U543" s="15">
        <v>-3.02</v>
      </c>
      <c r="V543" s="15">
        <v>0</v>
      </c>
      <c r="W543" s="27">
        <f>EV_Data[[#This Row],[ev_sales]]/EV_Data[[#This Row],[total_vehicle_sales]]</f>
        <v>5.500117560491298E-3</v>
      </c>
      <c r="X543" s="27">
        <f>EV_Data[[#This Row],[petrol_car_sales]]/EV_Data[[#This Row],[total_vehicle_sales]]</f>
        <v>0.87515996000722185</v>
      </c>
      <c r="Y543" s="27">
        <f>EV_Data[[#This Row],[diesel_car_sales]]/EV_Data[[#This Row],[total_vehicle_sales]]</f>
        <v>0.1193399224322869</v>
      </c>
      <c r="Z543" s="27">
        <f>EV_Data[[#This Row],[petrol_car Market Share]]+EV_Data[[#This Row],[desil_car Market Share]]</f>
        <v>0.99449988243950871</v>
      </c>
      <c r="AB543" s="15"/>
    </row>
    <row r="544" spans="1:28">
      <c r="A544" s="15" t="s">
        <v>43</v>
      </c>
      <c r="B544" s="15" t="s">
        <v>37</v>
      </c>
      <c r="C544" s="15">
        <v>2014</v>
      </c>
      <c r="D544" s="15" t="s">
        <v>27</v>
      </c>
      <c r="E544" s="15" t="s">
        <v>25</v>
      </c>
      <c r="F544" s="15">
        <v>10511</v>
      </c>
      <c r="G544" s="15">
        <v>1202881</v>
      </c>
      <c r="H544" s="15">
        <v>104598</v>
      </c>
      <c r="I544" s="15">
        <v>1317990</v>
      </c>
      <c r="J544" s="15">
        <v>0.8</v>
      </c>
      <c r="K544" s="15">
        <v>13099</v>
      </c>
      <c r="L544" s="15">
        <v>20.5</v>
      </c>
      <c r="M544" s="15">
        <v>156</v>
      </c>
      <c r="N544" s="15">
        <v>1.1599999999999999</v>
      </c>
      <c r="O544" s="15">
        <v>0.20899999999999999</v>
      </c>
      <c r="P544" s="15">
        <v>36364</v>
      </c>
      <c r="Q544" s="15">
        <v>91.1</v>
      </c>
      <c r="R544" s="15">
        <v>214.1</v>
      </c>
      <c r="S544" s="15">
        <v>3697</v>
      </c>
      <c r="T544" s="15">
        <v>54.2</v>
      </c>
      <c r="U544" s="15">
        <v>-2.16</v>
      </c>
      <c r="V544" s="15">
        <v>0</v>
      </c>
      <c r="W544" s="27">
        <f>EV_Data[[#This Row],[ev_sales]]/EV_Data[[#This Row],[total_vehicle_sales]]</f>
        <v>7.9750225722501691E-3</v>
      </c>
      <c r="X544" s="27">
        <f>EV_Data[[#This Row],[petrol_car_sales]]/EV_Data[[#This Row],[total_vehicle_sales]]</f>
        <v>0.91266322202748129</v>
      </c>
      <c r="Y544" s="27">
        <f>EV_Data[[#This Row],[diesel_car_sales]]/EV_Data[[#This Row],[total_vehicle_sales]]</f>
        <v>7.9361755400268588E-2</v>
      </c>
      <c r="Z544" s="27">
        <f>EV_Data[[#This Row],[petrol_car Market Share]]+EV_Data[[#This Row],[desil_car Market Share]]</f>
        <v>0.99202497742774987</v>
      </c>
      <c r="AB544" s="15"/>
    </row>
    <row r="545" spans="1:28">
      <c r="A545" s="15" t="s">
        <v>43</v>
      </c>
      <c r="B545" s="15" t="s">
        <v>37</v>
      </c>
      <c r="C545" s="15">
        <v>2015</v>
      </c>
      <c r="D545" s="15" t="s">
        <v>24</v>
      </c>
      <c r="E545" s="15" t="s">
        <v>25</v>
      </c>
      <c r="F545" s="15">
        <v>1481</v>
      </c>
      <c r="G545" s="15">
        <v>444632</v>
      </c>
      <c r="H545" s="15">
        <v>296422</v>
      </c>
      <c r="I545" s="15">
        <v>742535</v>
      </c>
      <c r="J545" s="15">
        <v>0.2</v>
      </c>
      <c r="K545" s="15">
        <v>20717</v>
      </c>
      <c r="L545" s="15">
        <v>24.6</v>
      </c>
      <c r="M545" s="15">
        <v>170</v>
      </c>
      <c r="N545" s="15">
        <v>1.1299999999999999</v>
      </c>
      <c r="O545" s="15">
        <v>0.217</v>
      </c>
      <c r="P545" s="15">
        <v>34987</v>
      </c>
      <c r="Q545" s="15">
        <v>90.9</v>
      </c>
      <c r="R545" s="15">
        <v>209.6</v>
      </c>
      <c r="S545" s="15">
        <v>3494</v>
      </c>
      <c r="T545" s="15">
        <v>55.1</v>
      </c>
      <c r="U545" s="15">
        <v>-4.76</v>
      </c>
      <c r="V545" s="15">
        <v>0</v>
      </c>
      <c r="W545" s="27">
        <f>EV_Data[[#This Row],[ev_sales]]/EV_Data[[#This Row],[total_vehicle_sales]]</f>
        <v>1.9945187768926715E-3</v>
      </c>
      <c r="X545" s="27">
        <f>EV_Data[[#This Row],[petrol_car_sales]]/EV_Data[[#This Row],[total_vehicle_sales]]</f>
        <v>0.59880275003871875</v>
      </c>
      <c r="Y545" s="27">
        <f>EV_Data[[#This Row],[diesel_car_sales]]/EV_Data[[#This Row],[total_vehicle_sales]]</f>
        <v>0.39920273118438859</v>
      </c>
      <c r="Z545" s="27">
        <f>EV_Data[[#This Row],[petrol_car Market Share]]+EV_Data[[#This Row],[desil_car Market Share]]</f>
        <v>0.99800548122310739</v>
      </c>
      <c r="AB545" s="15"/>
    </row>
    <row r="546" spans="1:28">
      <c r="A546" s="15" t="s">
        <v>43</v>
      </c>
      <c r="B546" s="15" t="s">
        <v>37</v>
      </c>
      <c r="C546" s="15">
        <v>2015</v>
      </c>
      <c r="D546" s="15" t="s">
        <v>26</v>
      </c>
      <c r="E546" s="15" t="s">
        <v>25</v>
      </c>
      <c r="F546" s="15">
        <v>16840</v>
      </c>
      <c r="G546" s="15">
        <v>2585057</v>
      </c>
      <c r="H546" s="15">
        <v>352508</v>
      </c>
      <c r="I546" s="15">
        <v>2954405</v>
      </c>
      <c r="J546" s="15">
        <v>0.56999999999999995</v>
      </c>
      <c r="K546" s="15">
        <v>20717</v>
      </c>
      <c r="L546" s="15">
        <v>24.6</v>
      </c>
      <c r="M546" s="15">
        <v>170</v>
      </c>
      <c r="N546" s="15">
        <v>1.1299999999999999</v>
      </c>
      <c r="O546" s="15">
        <v>0.217</v>
      </c>
      <c r="P546" s="15">
        <v>34987</v>
      </c>
      <c r="Q546" s="15">
        <v>90.9</v>
      </c>
      <c r="R546" s="15">
        <v>209.6</v>
      </c>
      <c r="S546" s="15">
        <v>3494</v>
      </c>
      <c r="T546" s="15">
        <v>55.1</v>
      </c>
      <c r="U546" s="15">
        <v>-2.85</v>
      </c>
      <c r="V546" s="15">
        <v>0</v>
      </c>
      <c r="W546" s="27">
        <f>EV_Data[[#This Row],[ev_sales]]/EV_Data[[#This Row],[total_vehicle_sales]]</f>
        <v>5.6999632751772358E-3</v>
      </c>
      <c r="X546" s="27">
        <f>EV_Data[[#This Row],[petrol_car_sales]]/EV_Data[[#This Row],[total_vehicle_sales]]</f>
        <v>0.8749839646223182</v>
      </c>
      <c r="Y546" s="27">
        <f>EV_Data[[#This Row],[diesel_car_sales]]/EV_Data[[#This Row],[total_vehicle_sales]]</f>
        <v>0.11931607210250457</v>
      </c>
      <c r="Z546" s="27">
        <f>EV_Data[[#This Row],[petrol_car Market Share]]+EV_Data[[#This Row],[desil_car Market Share]]</f>
        <v>0.99430003672482281</v>
      </c>
      <c r="AB546" s="15"/>
    </row>
    <row r="547" spans="1:28">
      <c r="A547" s="15" t="s">
        <v>43</v>
      </c>
      <c r="B547" s="15" t="s">
        <v>37</v>
      </c>
      <c r="C547" s="15">
        <v>2015</v>
      </c>
      <c r="D547" s="15" t="s">
        <v>27</v>
      </c>
      <c r="E547" s="15" t="s">
        <v>25</v>
      </c>
      <c r="F547" s="15">
        <v>10195</v>
      </c>
      <c r="G547" s="15">
        <v>1125440</v>
      </c>
      <c r="H547" s="15">
        <v>97864</v>
      </c>
      <c r="I547" s="15">
        <v>1233499</v>
      </c>
      <c r="J547" s="15">
        <v>0.83</v>
      </c>
      <c r="K547" s="15">
        <v>20717</v>
      </c>
      <c r="L547" s="15">
        <v>24.6</v>
      </c>
      <c r="M547" s="15">
        <v>170</v>
      </c>
      <c r="N547" s="15">
        <v>1.1299999999999999</v>
      </c>
      <c r="O547" s="15">
        <v>0.217</v>
      </c>
      <c r="P547" s="15">
        <v>34987</v>
      </c>
      <c r="Q547" s="15">
        <v>90.9</v>
      </c>
      <c r="R547" s="15">
        <v>209.6</v>
      </c>
      <c r="S547" s="15">
        <v>3494</v>
      </c>
      <c r="T547" s="15">
        <v>55.1</v>
      </c>
      <c r="U547" s="15">
        <v>-3.01</v>
      </c>
      <c r="V547" s="15">
        <v>0</v>
      </c>
      <c r="W547" s="27">
        <f>EV_Data[[#This Row],[ev_sales]]/EV_Data[[#This Row],[total_vehicle_sales]]</f>
        <v>8.2651060114357616E-3</v>
      </c>
      <c r="X547" s="27">
        <f>EV_Data[[#This Row],[petrol_car_sales]]/EV_Data[[#This Row],[total_vehicle_sales]]</f>
        <v>0.91239636189409157</v>
      </c>
      <c r="Y547" s="27">
        <f>EV_Data[[#This Row],[diesel_car_sales]]/EV_Data[[#This Row],[total_vehicle_sales]]</f>
        <v>7.9338532094472711E-2</v>
      </c>
      <c r="Z547" s="27">
        <f>EV_Data[[#This Row],[petrol_car Market Share]]+EV_Data[[#This Row],[desil_car Market Share]]</f>
        <v>0.99173489398856429</v>
      </c>
      <c r="AB547" s="15"/>
    </row>
    <row r="548" spans="1:28">
      <c r="A548" s="15" t="s">
        <v>43</v>
      </c>
      <c r="B548" s="15" t="s">
        <v>37</v>
      </c>
      <c r="C548" s="15">
        <v>2016</v>
      </c>
      <c r="D548" s="15" t="s">
        <v>24</v>
      </c>
      <c r="E548" s="15" t="s">
        <v>25</v>
      </c>
      <c r="F548" s="15">
        <v>1296</v>
      </c>
      <c r="G548" s="15">
        <v>461954</v>
      </c>
      <c r="H548" s="15">
        <v>307970</v>
      </c>
      <c r="I548" s="15">
        <v>771220</v>
      </c>
      <c r="J548" s="15">
        <v>0.17</v>
      </c>
      <c r="K548" s="15">
        <v>25175</v>
      </c>
      <c r="L548" s="15">
        <v>24.7</v>
      </c>
      <c r="M548" s="15">
        <v>186</v>
      </c>
      <c r="N548" s="15">
        <v>1.137</v>
      </c>
      <c r="O548" s="15">
        <v>0.222</v>
      </c>
      <c r="P548" s="15">
        <v>36638</v>
      </c>
      <c r="Q548" s="15">
        <v>91.5</v>
      </c>
      <c r="R548" s="15">
        <v>210.7</v>
      </c>
      <c r="S548" s="15">
        <v>3570</v>
      </c>
      <c r="T548" s="15">
        <v>56.6</v>
      </c>
      <c r="U548" s="15">
        <v>-12.49</v>
      </c>
      <c r="V548" s="15">
        <v>0</v>
      </c>
      <c r="W548" s="27">
        <f>EV_Data[[#This Row],[ev_sales]]/EV_Data[[#This Row],[total_vehicle_sales]]</f>
        <v>1.6804543450636654E-3</v>
      </c>
      <c r="X548" s="27">
        <f>EV_Data[[#This Row],[petrol_car_sales]]/EV_Data[[#This Row],[total_vehicle_sales]]</f>
        <v>0.5989912087342133</v>
      </c>
      <c r="Y548" s="27">
        <f>EV_Data[[#This Row],[diesel_car_sales]]/EV_Data[[#This Row],[total_vehicle_sales]]</f>
        <v>0.399328336920723</v>
      </c>
      <c r="Z548" s="27">
        <f>EV_Data[[#This Row],[petrol_car Market Share]]+EV_Data[[#This Row],[desil_car Market Share]]</f>
        <v>0.9983195456549363</v>
      </c>
      <c r="AB548" s="15"/>
    </row>
    <row r="549" spans="1:28">
      <c r="A549" s="15" t="s">
        <v>43</v>
      </c>
      <c r="B549" s="15" t="s">
        <v>37</v>
      </c>
      <c r="C549" s="15">
        <v>2016</v>
      </c>
      <c r="D549" s="15" t="s">
        <v>26</v>
      </c>
      <c r="E549" s="15" t="s">
        <v>25</v>
      </c>
      <c r="F549" s="15">
        <v>14837</v>
      </c>
      <c r="G549" s="15">
        <v>2707122</v>
      </c>
      <c r="H549" s="15">
        <v>369153</v>
      </c>
      <c r="I549" s="15">
        <v>3091112</v>
      </c>
      <c r="J549" s="15">
        <v>0.48</v>
      </c>
      <c r="K549" s="15">
        <v>25175</v>
      </c>
      <c r="L549" s="15">
        <v>24.7</v>
      </c>
      <c r="M549" s="15">
        <v>186</v>
      </c>
      <c r="N549" s="15">
        <v>1.137</v>
      </c>
      <c r="O549" s="15">
        <v>0.222</v>
      </c>
      <c r="P549" s="15">
        <v>36638</v>
      </c>
      <c r="Q549" s="15">
        <v>91.5</v>
      </c>
      <c r="R549" s="15">
        <v>210.7</v>
      </c>
      <c r="S549" s="15">
        <v>3570</v>
      </c>
      <c r="T549" s="15">
        <v>56.6</v>
      </c>
      <c r="U549" s="15">
        <v>-11.89</v>
      </c>
      <c r="V549" s="15">
        <v>0</v>
      </c>
      <c r="W549" s="27">
        <f>EV_Data[[#This Row],[ev_sales]]/EV_Data[[#This Row],[total_vehicle_sales]]</f>
        <v>4.7998907836403213E-3</v>
      </c>
      <c r="X549" s="27">
        <f>EV_Data[[#This Row],[petrol_car_sales]]/EV_Data[[#This Row],[total_vehicle_sales]]</f>
        <v>0.87577609611039653</v>
      </c>
      <c r="Y549" s="27">
        <f>EV_Data[[#This Row],[diesel_car_sales]]/EV_Data[[#This Row],[total_vehicle_sales]]</f>
        <v>0.11942401310596316</v>
      </c>
      <c r="Z549" s="27">
        <f>EV_Data[[#This Row],[petrol_car Market Share]]+EV_Data[[#This Row],[desil_car Market Share]]</f>
        <v>0.99520010921635971</v>
      </c>
      <c r="AB549" s="15"/>
    </row>
    <row r="550" spans="1:28">
      <c r="A550" s="15" t="s">
        <v>43</v>
      </c>
      <c r="B550" s="15" t="s">
        <v>37</v>
      </c>
      <c r="C550" s="15">
        <v>2016</v>
      </c>
      <c r="D550" s="15" t="s">
        <v>27</v>
      </c>
      <c r="E550" s="15" t="s">
        <v>25</v>
      </c>
      <c r="F550" s="15">
        <v>9052</v>
      </c>
      <c r="G550" s="15">
        <v>1188232</v>
      </c>
      <c r="H550" s="15">
        <v>103324</v>
      </c>
      <c r="I550" s="15">
        <v>1300608</v>
      </c>
      <c r="J550" s="15">
        <v>0.7</v>
      </c>
      <c r="K550" s="15">
        <v>25175</v>
      </c>
      <c r="L550" s="15">
        <v>24.7</v>
      </c>
      <c r="M550" s="15">
        <v>186</v>
      </c>
      <c r="N550" s="15">
        <v>1.137</v>
      </c>
      <c r="O550" s="15">
        <v>0.222</v>
      </c>
      <c r="P550" s="15">
        <v>36638</v>
      </c>
      <c r="Q550" s="15">
        <v>91.5</v>
      </c>
      <c r="R550" s="15">
        <v>210.7</v>
      </c>
      <c r="S550" s="15">
        <v>3570</v>
      </c>
      <c r="T550" s="15">
        <v>56.6</v>
      </c>
      <c r="U550" s="15">
        <v>-11.21</v>
      </c>
      <c r="V550" s="15">
        <v>0</v>
      </c>
      <c r="W550" s="27">
        <f>EV_Data[[#This Row],[ev_sales]]/EV_Data[[#This Row],[total_vehicle_sales]]</f>
        <v>6.959821867926385E-3</v>
      </c>
      <c r="X550" s="27">
        <f>EV_Data[[#This Row],[petrol_car_sales]]/EV_Data[[#This Row],[total_vehicle_sales]]</f>
        <v>0.91359733293967127</v>
      </c>
      <c r="Y550" s="27">
        <f>EV_Data[[#This Row],[diesel_car_sales]]/EV_Data[[#This Row],[total_vehicle_sales]]</f>
        <v>7.9442845192402328E-2</v>
      </c>
      <c r="Z550" s="27">
        <f>EV_Data[[#This Row],[petrol_car Market Share]]+EV_Data[[#This Row],[desil_car Market Share]]</f>
        <v>0.99304017813207357</v>
      </c>
      <c r="AB550" s="15"/>
    </row>
    <row r="551" spans="1:28">
      <c r="A551" s="15" t="s">
        <v>43</v>
      </c>
      <c r="B551" s="15" t="s">
        <v>37</v>
      </c>
      <c r="C551" s="15">
        <v>2017</v>
      </c>
      <c r="D551" s="15" t="s">
        <v>24</v>
      </c>
      <c r="E551" s="15" t="s">
        <v>25</v>
      </c>
      <c r="F551" s="15">
        <v>1934</v>
      </c>
      <c r="G551" s="15">
        <v>459325</v>
      </c>
      <c r="H551" s="15">
        <v>306216</v>
      </c>
      <c r="I551" s="15">
        <v>767475</v>
      </c>
      <c r="J551" s="15">
        <v>0.25</v>
      </c>
      <c r="K551" s="15">
        <v>29590</v>
      </c>
      <c r="L551" s="15">
        <v>24.4</v>
      </c>
      <c r="M551" s="15">
        <v>221</v>
      </c>
      <c r="N551" s="15">
        <v>1.17</v>
      </c>
      <c r="O551" s="15">
        <v>0.223</v>
      </c>
      <c r="P551" s="15">
        <v>37440</v>
      </c>
      <c r="Q551" s="15">
        <v>92</v>
      </c>
      <c r="R551" s="15">
        <v>209</v>
      </c>
      <c r="S551" s="15">
        <v>3740</v>
      </c>
      <c r="T551" s="15">
        <v>59.3</v>
      </c>
      <c r="U551" s="15">
        <v>49.23</v>
      </c>
      <c r="V551" s="15">
        <v>0</v>
      </c>
      <c r="W551" s="27">
        <f>EV_Data[[#This Row],[ev_sales]]/EV_Data[[#This Row],[total_vehicle_sales]]</f>
        <v>2.5199517899605851E-3</v>
      </c>
      <c r="X551" s="27">
        <f>EV_Data[[#This Row],[petrol_car_sales]]/EV_Data[[#This Row],[total_vehicle_sales]]</f>
        <v>0.59848855011563895</v>
      </c>
      <c r="Y551" s="27">
        <f>EV_Data[[#This Row],[diesel_car_sales]]/EV_Data[[#This Row],[total_vehicle_sales]]</f>
        <v>0.39899149809440049</v>
      </c>
      <c r="Z551" s="27">
        <f>EV_Data[[#This Row],[petrol_car Market Share]]+EV_Data[[#This Row],[desil_car Market Share]]</f>
        <v>0.99748004821003944</v>
      </c>
      <c r="AB551" s="15"/>
    </row>
    <row r="552" spans="1:28">
      <c r="A552" s="15" t="s">
        <v>43</v>
      </c>
      <c r="B552" s="15" t="s">
        <v>37</v>
      </c>
      <c r="C552" s="15">
        <v>2017</v>
      </c>
      <c r="D552" s="15" t="s">
        <v>26</v>
      </c>
      <c r="E552" s="15" t="s">
        <v>25</v>
      </c>
      <c r="F552" s="15">
        <v>21625</v>
      </c>
      <c r="G552" s="15">
        <v>2623997</v>
      </c>
      <c r="H552" s="15">
        <v>357818</v>
      </c>
      <c r="I552" s="15">
        <v>3003440</v>
      </c>
      <c r="J552" s="15">
        <v>0.72</v>
      </c>
      <c r="K552" s="15">
        <v>29590</v>
      </c>
      <c r="L552" s="15">
        <v>24.4</v>
      </c>
      <c r="M552" s="15">
        <v>221</v>
      </c>
      <c r="N552" s="15">
        <v>1.17</v>
      </c>
      <c r="O552" s="15">
        <v>0.223</v>
      </c>
      <c r="P552" s="15">
        <v>37440</v>
      </c>
      <c r="Q552" s="15">
        <v>92</v>
      </c>
      <c r="R552" s="15">
        <v>209</v>
      </c>
      <c r="S552" s="15">
        <v>3740</v>
      </c>
      <c r="T552" s="15">
        <v>59.3</v>
      </c>
      <c r="U552" s="15">
        <v>45.75</v>
      </c>
      <c r="V552" s="15">
        <v>0</v>
      </c>
      <c r="W552" s="27">
        <f>EV_Data[[#This Row],[ev_sales]]/EV_Data[[#This Row],[total_vehicle_sales]]</f>
        <v>7.200077244759343E-3</v>
      </c>
      <c r="X552" s="27">
        <f>EV_Data[[#This Row],[petrol_car_sales]]/EV_Data[[#This Row],[total_vehicle_sales]]</f>
        <v>0.87366386543430197</v>
      </c>
      <c r="Y552" s="27">
        <f>EV_Data[[#This Row],[diesel_car_sales]]/EV_Data[[#This Row],[total_vehicle_sales]]</f>
        <v>0.11913605732093865</v>
      </c>
      <c r="Z552" s="27">
        <f>EV_Data[[#This Row],[petrol_car Market Share]]+EV_Data[[#This Row],[desil_car Market Share]]</f>
        <v>0.99279992275524065</v>
      </c>
      <c r="AB552" s="15"/>
    </row>
    <row r="553" spans="1:28">
      <c r="A553" s="15" t="s">
        <v>43</v>
      </c>
      <c r="B553" s="15" t="s">
        <v>37</v>
      </c>
      <c r="C553" s="15">
        <v>2017</v>
      </c>
      <c r="D553" s="15" t="s">
        <v>27</v>
      </c>
      <c r="E553" s="15" t="s">
        <v>25</v>
      </c>
      <c r="F553" s="15">
        <v>13428</v>
      </c>
      <c r="G553" s="15">
        <v>1170960</v>
      </c>
      <c r="H553" s="15">
        <v>101823</v>
      </c>
      <c r="I553" s="15">
        <v>1286211</v>
      </c>
      <c r="J553" s="15">
        <v>1.04</v>
      </c>
      <c r="K553" s="15">
        <v>29590</v>
      </c>
      <c r="L553" s="15">
        <v>24.4</v>
      </c>
      <c r="M553" s="15">
        <v>221</v>
      </c>
      <c r="N553" s="15">
        <v>1.17</v>
      </c>
      <c r="O553" s="15">
        <v>0.223</v>
      </c>
      <c r="P553" s="15">
        <v>37440</v>
      </c>
      <c r="Q553" s="15">
        <v>92</v>
      </c>
      <c r="R553" s="15">
        <v>209</v>
      </c>
      <c r="S553" s="15">
        <v>3740</v>
      </c>
      <c r="T553" s="15">
        <v>59.3</v>
      </c>
      <c r="U553" s="15">
        <v>48.34</v>
      </c>
      <c r="V553" s="15">
        <v>0</v>
      </c>
      <c r="W553" s="27">
        <f>EV_Data[[#This Row],[ev_sales]]/EV_Data[[#This Row],[total_vehicle_sales]]</f>
        <v>1.0439966692867656E-2</v>
      </c>
      <c r="X553" s="27">
        <f>EV_Data[[#This Row],[petrol_car_sales]]/EV_Data[[#This Row],[total_vehicle_sales]]</f>
        <v>0.91039495075069332</v>
      </c>
      <c r="Y553" s="27">
        <f>EV_Data[[#This Row],[diesel_car_sales]]/EV_Data[[#This Row],[total_vehicle_sales]]</f>
        <v>7.9165082556439031E-2</v>
      </c>
      <c r="Z553" s="27">
        <f>EV_Data[[#This Row],[petrol_car Market Share]]+EV_Data[[#This Row],[desil_car Market Share]]</f>
        <v>0.98956003330713238</v>
      </c>
      <c r="AB553" s="15"/>
    </row>
    <row r="554" spans="1:28">
      <c r="A554" s="15" t="s">
        <v>43</v>
      </c>
      <c r="B554" s="15" t="s">
        <v>37</v>
      </c>
      <c r="C554" s="15">
        <v>2018</v>
      </c>
      <c r="D554" s="15" t="s">
        <v>24</v>
      </c>
      <c r="E554" s="15" t="s">
        <v>25</v>
      </c>
      <c r="F554" s="15">
        <v>2592</v>
      </c>
      <c r="G554" s="15">
        <v>466173</v>
      </c>
      <c r="H554" s="15">
        <v>310782</v>
      </c>
      <c r="I554" s="15">
        <v>779547</v>
      </c>
      <c r="J554" s="15">
        <v>0.33</v>
      </c>
      <c r="K554" s="15">
        <v>29251</v>
      </c>
      <c r="L554" s="15">
        <v>25.9</v>
      </c>
      <c r="M554" s="15">
        <v>256</v>
      </c>
      <c r="N554" s="15">
        <v>1.2130000000000001</v>
      </c>
      <c r="O554" s="15">
        <v>0.221</v>
      </c>
      <c r="P554" s="15">
        <v>38729</v>
      </c>
      <c r="Q554" s="15">
        <v>91.5</v>
      </c>
      <c r="R554" s="15">
        <v>208.7</v>
      </c>
      <c r="S554" s="15">
        <v>3892</v>
      </c>
      <c r="T554" s="15">
        <v>61.2</v>
      </c>
      <c r="U554" s="15">
        <v>34.020000000000003</v>
      </c>
      <c r="V554" s="15">
        <v>0</v>
      </c>
      <c r="W554" s="27">
        <f>EV_Data[[#This Row],[ev_sales]]/EV_Data[[#This Row],[total_vehicle_sales]]</f>
        <v>3.3250079854069093E-3</v>
      </c>
      <c r="X554" s="27">
        <f>EV_Data[[#This Row],[petrol_car_sales]]/EV_Data[[#This Row],[total_vehicle_sales]]</f>
        <v>0.59800499520875583</v>
      </c>
      <c r="Y554" s="27">
        <f>EV_Data[[#This Row],[diesel_car_sales]]/EV_Data[[#This Row],[total_vehicle_sales]]</f>
        <v>0.39866999680583726</v>
      </c>
      <c r="Z554" s="27">
        <f>EV_Data[[#This Row],[petrol_car Market Share]]+EV_Data[[#This Row],[desil_car Market Share]]</f>
        <v>0.99667499201459309</v>
      </c>
      <c r="AB554" s="15"/>
    </row>
    <row r="555" spans="1:28">
      <c r="A555" s="15" t="s">
        <v>43</v>
      </c>
      <c r="B555" s="15" t="s">
        <v>37</v>
      </c>
      <c r="C555" s="15">
        <v>2018</v>
      </c>
      <c r="D555" s="15" t="s">
        <v>26</v>
      </c>
      <c r="E555" s="15" t="s">
        <v>25</v>
      </c>
      <c r="F555" s="15">
        <v>29613</v>
      </c>
      <c r="G555" s="15">
        <v>2717085</v>
      </c>
      <c r="H555" s="15">
        <v>370512</v>
      </c>
      <c r="I555" s="15">
        <v>3117210</v>
      </c>
      <c r="J555" s="15">
        <v>0.95</v>
      </c>
      <c r="K555" s="15">
        <v>29251</v>
      </c>
      <c r="L555" s="15">
        <v>25.9</v>
      </c>
      <c r="M555" s="15">
        <v>256</v>
      </c>
      <c r="N555" s="15">
        <v>1.2130000000000001</v>
      </c>
      <c r="O555" s="15">
        <v>0.221</v>
      </c>
      <c r="P555" s="15">
        <v>38729</v>
      </c>
      <c r="Q555" s="15">
        <v>91.5</v>
      </c>
      <c r="R555" s="15">
        <v>208.7</v>
      </c>
      <c r="S555" s="15">
        <v>3892</v>
      </c>
      <c r="T555" s="15">
        <v>61.2</v>
      </c>
      <c r="U555" s="15">
        <v>36.94</v>
      </c>
      <c r="V555" s="15">
        <v>0</v>
      </c>
      <c r="W555" s="27">
        <f>EV_Data[[#This Row],[ev_sales]]/EV_Data[[#This Row],[total_vehicle_sales]]</f>
        <v>9.499841204153715E-3</v>
      </c>
      <c r="X555" s="27">
        <f>EV_Data[[#This Row],[petrol_car_sales]]/EV_Data[[#This Row],[total_vehicle_sales]]</f>
        <v>0.87164002425245657</v>
      </c>
      <c r="Y555" s="27">
        <f>EV_Data[[#This Row],[diesel_car_sales]]/EV_Data[[#This Row],[total_vehicle_sales]]</f>
        <v>0.11886013454338976</v>
      </c>
      <c r="Z555" s="27">
        <f>EV_Data[[#This Row],[petrol_car Market Share]]+EV_Data[[#This Row],[desil_car Market Share]]</f>
        <v>0.9905001587958463</v>
      </c>
      <c r="AB555" s="15"/>
    </row>
    <row r="556" spans="1:28">
      <c r="A556" s="15" t="s">
        <v>43</v>
      </c>
      <c r="B556" s="15" t="s">
        <v>37</v>
      </c>
      <c r="C556" s="15">
        <v>2018</v>
      </c>
      <c r="D556" s="15" t="s">
        <v>27</v>
      </c>
      <c r="E556" s="15" t="s">
        <v>25</v>
      </c>
      <c r="F556" s="15">
        <v>18012</v>
      </c>
      <c r="G556" s="15">
        <v>1186439</v>
      </c>
      <c r="H556" s="15">
        <v>103169</v>
      </c>
      <c r="I556" s="15">
        <v>1307620</v>
      </c>
      <c r="J556" s="15">
        <v>1.38</v>
      </c>
      <c r="K556" s="15">
        <v>29251</v>
      </c>
      <c r="L556" s="15">
        <v>25.9</v>
      </c>
      <c r="M556" s="15">
        <v>256</v>
      </c>
      <c r="N556" s="15">
        <v>1.2130000000000001</v>
      </c>
      <c r="O556" s="15">
        <v>0.221</v>
      </c>
      <c r="P556" s="15">
        <v>38729</v>
      </c>
      <c r="Q556" s="15">
        <v>91.5</v>
      </c>
      <c r="R556" s="15">
        <v>208.7</v>
      </c>
      <c r="S556" s="15">
        <v>3892</v>
      </c>
      <c r="T556" s="15">
        <v>61.2</v>
      </c>
      <c r="U556" s="15">
        <v>34.14</v>
      </c>
      <c r="V556" s="15">
        <v>0</v>
      </c>
      <c r="W556" s="27">
        <f>EV_Data[[#This Row],[ev_sales]]/EV_Data[[#This Row],[total_vehicle_sales]]</f>
        <v>1.3774644009727596E-2</v>
      </c>
      <c r="X556" s="27">
        <f>EV_Data[[#This Row],[petrol_car_sales]]/EV_Data[[#This Row],[total_vehicle_sales]]</f>
        <v>0.90732705220170995</v>
      </c>
      <c r="Y556" s="27">
        <f>EV_Data[[#This Row],[diesel_car_sales]]/EV_Data[[#This Row],[total_vehicle_sales]]</f>
        <v>7.8898303788562427E-2</v>
      </c>
      <c r="Z556" s="27">
        <f>EV_Data[[#This Row],[petrol_car Market Share]]+EV_Data[[#This Row],[desil_car Market Share]]</f>
        <v>0.98622535599027239</v>
      </c>
      <c r="AB556" s="15"/>
    </row>
    <row r="557" spans="1:28">
      <c r="A557" s="15" t="s">
        <v>43</v>
      </c>
      <c r="B557" s="15" t="s">
        <v>37</v>
      </c>
      <c r="C557" s="15">
        <v>2019</v>
      </c>
      <c r="D557" s="15" t="s">
        <v>24</v>
      </c>
      <c r="E557" s="15" t="s">
        <v>25</v>
      </c>
      <c r="F557" s="15">
        <v>2200</v>
      </c>
      <c r="G557" s="15">
        <v>458703</v>
      </c>
      <c r="H557" s="15">
        <v>305802</v>
      </c>
      <c r="I557" s="15">
        <v>766705</v>
      </c>
      <c r="J557" s="15">
        <v>0.28999999999999998</v>
      </c>
      <c r="K557" s="15">
        <v>30023</v>
      </c>
      <c r="L557" s="15">
        <v>29</v>
      </c>
      <c r="M557" s="15">
        <v>300</v>
      </c>
      <c r="N557" s="15">
        <v>1.26</v>
      </c>
      <c r="O557" s="15">
        <v>0.219</v>
      </c>
      <c r="P557" s="15">
        <v>40363</v>
      </c>
      <c r="Q557" s="15">
        <v>91.6</v>
      </c>
      <c r="R557" s="15">
        <v>198.8</v>
      </c>
      <c r="S557" s="15">
        <v>3954</v>
      </c>
      <c r="T557" s="15">
        <v>61.5</v>
      </c>
      <c r="U557" s="15">
        <v>-15.12</v>
      </c>
      <c r="V557" s="15">
        <v>0</v>
      </c>
      <c r="W557" s="27">
        <f>EV_Data[[#This Row],[ev_sales]]/EV_Data[[#This Row],[total_vehicle_sales]]</f>
        <v>2.8694217463039891E-3</v>
      </c>
      <c r="X557" s="27">
        <f>EV_Data[[#This Row],[petrol_car_sales]]/EV_Data[[#This Row],[total_vehicle_sales]]</f>
        <v>0.5982783469522176</v>
      </c>
      <c r="Y557" s="27">
        <f>EV_Data[[#This Row],[diesel_car_sales]]/EV_Data[[#This Row],[total_vehicle_sales]]</f>
        <v>0.3988522313014784</v>
      </c>
      <c r="Z557" s="27">
        <f>EV_Data[[#This Row],[petrol_car Market Share]]+EV_Data[[#This Row],[desil_car Market Share]]</f>
        <v>0.997130578253696</v>
      </c>
      <c r="AB557" s="15"/>
    </row>
    <row r="558" spans="1:28">
      <c r="A558" s="15" t="s">
        <v>43</v>
      </c>
      <c r="B558" s="15" t="s">
        <v>37</v>
      </c>
      <c r="C558" s="15">
        <v>2019</v>
      </c>
      <c r="D558" s="15" t="s">
        <v>26</v>
      </c>
      <c r="E558" s="15" t="s">
        <v>25</v>
      </c>
      <c r="F558" s="15">
        <v>24820</v>
      </c>
      <c r="G558" s="15">
        <v>2641731</v>
      </c>
      <c r="H558" s="15">
        <v>360236</v>
      </c>
      <c r="I558" s="15">
        <v>3026787</v>
      </c>
      <c r="J558" s="15">
        <v>0.82</v>
      </c>
      <c r="K558" s="15">
        <v>30023</v>
      </c>
      <c r="L558" s="15">
        <v>29</v>
      </c>
      <c r="M558" s="15">
        <v>300</v>
      </c>
      <c r="N558" s="15">
        <v>1.26</v>
      </c>
      <c r="O558" s="15">
        <v>0.219</v>
      </c>
      <c r="P558" s="15">
        <v>40363</v>
      </c>
      <c r="Q558" s="15">
        <v>91.6</v>
      </c>
      <c r="R558" s="15">
        <v>198.8</v>
      </c>
      <c r="S558" s="15">
        <v>3954</v>
      </c>
      <c r="T558" s="15">
        <v>61.5</v>
      </c>
      <c r="U558" s="15">
        <v>-16.190000000000001</v>
      </c>
      <c r="V558" s="15">
        <v>0</v>
      </c>
      <c r="W558" s="27">
        <f>EV_Data[[#This Row],[ev_sales]]/EV_Data[[#This Row],[total_vehicle_sales]]</f>
        <v>8.2001145108658129E-3</v>
      </c>
      <c r="X558" s="27">
        <f>EV_Data[[#This Row],[petrol_car_sales]]/EV_Data[[#This Row],[total_vehicle_sales]]</f>
        <v>0.87278391244577169</v>
      </c>
      <c r="Y558" s="27">
        <f>EV_Data[[#This Row],[diesel_car_sales]]/EV_Data[[#This Row],[total_vehicle_sales]]</f>
        <v>0.11901597304336248</v>
      </c>
      <c r="Z558" s="27">
        <f>EV_Data[[#This Row],[petrol_car Market Share]]+EV_Data[[#This Row],[desil_car Market Share]]</f>
        <v>0.99179988548913411</v>
      </c>
      <c r="AB558" s="15"/>
    </row>
    <row r="559" spans="1:28">
      <c r="A559" s="15" t="s">
        <v>43</v>
      </c>
      <c r="B559" s="15" t="s">
        <v>37</v>
      </c>
      <c r="C559" s="15">
        <v>2019</v>
      </c>
      <c r="D559" s="15" t="s">
        <v>27</v>
      </c>
      <c r="E559" s="15" t="s">
        <v>25</v>
      </c>
      <c r="F559" s="15">
        <v>15095</v>
      </c>
      <c r="G559" s="15">
        <v>1154077</v>
      </c>
      <c r="H559" s="15">
        <v>100354</v>
      </c>
      <c r="I559" s="15">
        <v>1269526</v>
      </c>
      <c r="J559" s="15">
        <v>1.19</v>
      </c>
      <c r="K559" s="15">
        <v>30023</v>
      </c>
      <c r="L559" s="15">
        <v>29</v>
      </c>
      <c r="M559" s="15">
        <v>300</v>
      </c>
      <c r="N559" s="15">
        <v>1.26</v>
      </c>
      <c r="O559" s="15">
        <v>0.219</v>
      </c>
      <c r="P559" s="15">
        <v>40363</v>
      </c>
      <c r="Q559" s="15">
        <v>91.6</v>
      </c>
      <c r="R559" s="15">
        <v>198.8</v>
      </c>
      <c r="S559" s="15">
        <v>3954</v>
      </c>
      <c r="T559" s="15">
        <v>61.5</v>
      </c>
      <c r="U559" s="15">
        <v>-16.190000000000001</v>
      </c>
      <c r="V559" s="15">
        <v>0</v>
      </c>
      <c r="W559" s="27">
        <f>EV_Data[[#This Row],[ev_sales]]/EV_Data[[#This Row],[total_vehicle_sales]]</f>
        <v>1.18902645554325E-2</v>
      </c>
      <c r="X559" s="27">
        <f>EV_Data[[#This Row],[petrol_car_sales]]/EV_Data[[#This Row],[total_vehicle_sales]]</f>
        <v>0.90906133470287331</v>
      </c>
      <c r="Y559" s="27">
        <f>EV_Data[[#This Row],[diesel_car_sales]]/EV_Data[[#This Row],[total_vehicle_sales]]</f>
        <v>7.9048400741694141E-2</v>
      </c>
      <c r="Z559" s="27">
        <f>EV_Data[[#This Row],[petrol_car Market Share]]+EV_Data[[#This Row],[desil_car Market Share]]</f>
        <v>0.98810973544456748</v>
      </c>
      <c r="AB559" s="15"/>
    </row>
    <row r="560" spans="1:28">
      <c r="A560" s="15" t="s">
        <v>43</v>
      </c>
      <c r="B560" s="15" t="s">
        <v>37</v>
      </c>
      <c r="C560" s="15">
        <v>2020</v>
      </c>
      <c r="D560" s="15" t="s">
        <v>24</v>
      </c>
      <c r="E560" s="15" t="s">
        <v>25</v>
      </c>
      <c r="F560" s="15">
        <v>1560</v>
      </c>
      <c r="G560" s="15">
        <v>410516</v>
      </c>
      <c r="H560" s="15">
        <v>273678</v>
      </c>
      <c r="I560" s="15">
        <v>685754</v>
      </c>
      <c r="J560" s="15">
        <v>0.23</v>
      </c>
      <c r="K560" s="15">
        <v>29846</v>
      </c>
      <c r="L560" s="15">
        <v>26</v>
      </c>
      <c r="M560" s="15">
        <v>339</v>
      </c>
      <c r="N560" s="15">
        <v>1.3169999999999999</v>
      </c>
      <c r="O560" s="15">
        <v>0.223</v>
      </c>
      <c r="P560" s="15">
        <v>38164</v>
      </c>
      <c r="Q560" s="15">
        <v>91.5</v>
      </c>
      <c r="R560" s="15">
        <v>189.9</v>
      </c>
      <c r="S560" s="15">
        <v>4560</v>
      </c>
      <c r="T560" s="15">
        <v>65.400000000000006</v>
      </c>
      <c r="U560" s="15">
        <v>-29.09</v>
      </c>
      <c r="V560" s="15">
        <v>0</v>
      </c>
      <c r="W560" s="27">
        <f>EV_Data[[#This Row],[ev_sales]]/EV_Data[[#This Row],[total_vehicle_sales]]</f>
        <v>2.2748682472140155E-3</v>
      </c>
      <c r="X560" s="27">
        <f>EV_Data[[#This Row],[petrol_car_sales]]/EV_Data[[#This Row],[total_vehicle_sales]]</f>
        <v>0.59863449575212102</v>
      </c>
      <c r="Y560" s="27">
        <f>EV_Data[[#This Row],[diesel_car_sales]]/EV_Data[[#This Row],[total_vehicle_sales]]</f>
        <v>0.39909063600066497</v>
      </c>
      <c r="Z560" s="27">
        <f>EV_Data[[#This Row],[petrol_car Market Share]]+EV_Data[[#This Row],[desil_car Market Share]]</f>
        <v>0.99772513175278599</v>
      </c>
      <c r="AB560" s="15"/>
    </row>
    <row r="561" spans="1:28">
      <c r="A561" s="15" t="s">
        <v>43</v>
      </c>
      <c r="B561" s="15" t="s">
        <v>37</v>
      </c>
      <c r="C561" s="15">
        <v>2020</v>
      </c>
      <c r="D561" s="15" t="s">
        <v>26</v>
      </c>
      <c r="E561" s="15" t="s">
        <v>25</v>
      </c>
      <c r="F561" s="15">
        <v>17835</v>
      </c>
      <c r="G561" s="15">
        <v>2398880</v>
      </c>
      <c r="H561" s="15">
        <v>327120</v>
      </c>
      <c r="I561" s="15">
        <v>2743835</v>
      </c>
      <c r="J561" s="15">
        <v>0.65</v>
      </c>
      <c r="K561" s="15">
        <v>29846</v>
      </c>
      <c r="L561" s="15">
        <v>26</v>
      </c>
      <c r="M561" s="15">
        <v>339</v>
      </c>
      <c r="N561" s="15">
        <v>1.3169999999999999</v>
      </c>
      <c r="O561" s="15">
        <v>0.223</v>
      </c>
      <c r="P561" s="15">
        <v>38164</v>
      </c>
      <c r="Q561" s="15">
        <v>91.5</v>
      </c>
      <c r="R561" s="15">
        <v>189.9</v>
      </c>
      <c r="S561" s="15">
        <v>4560</v>
      </c>
      <c r="T561" s="15">
        <v>65.400000000000006</v>
      </c>
      <c r="U561" s="15">
        <v>-28.14</v>
      </c>
      <c r="V561" s="15">
        <v>0</v>
      </c>
      <c r="W561" s="27">
        <f>EV_Data[[#This Row],[ev_sales]]/EV_Data[[#This Row],[total_vehicle_sales]]</f>
        <v>6.5000264228716378E-3</v>
      </c>
      <c r="X561" s="27">
        <f>EV_Data[[#This Row],[petrol_car_sales]]/EV_Data[[#This Row],[total_vehicle_sales]]</f>
        <v>0.87427997674787294</v>
      </c>
      <c r="Y561" s="27">
        <f>EV_Data[[#This Row],[diesel_car_sales]]/EV_Data[[#This Row],[total_vehicle_sales]]</f>
        <v>0.11921999682925541</v>
      </c>
      <c r="Z561" s="27">
        <f>EV_Data[[#This Row],[petrol_car Market Share]]+EV_Data[[#This Row],[desil_car Market Share]]</f>
        <v>0.99349997357712838</v>
      </c>
      <c r="AB561" s="15"/>
    </row>
    <row r="562" spans="1:28">
      <c r="A562" s="15" t="s">
        <v>43</v>
      </c>
      <c r="B562" s="15" t="s">
        <v>37</v>
      </c>
      <c r="C562" s="15">
        <v>2020</v>
      </c>
      <c r="D562" s="15" t="s">
        <v>27</v>
      </c>
      <c r="E562" s="15" t="s">
        <v>25</v>
      </c>
      <c r="F562" s="15">
        <v>10874</v>
      </c>
      <c r="G562" s="15">
        <v>1051467</v>
      </c>
      <c r="H562" s="15">
        <v>91432</v>
      </c>
      <c r="I562" s="15">
        <v>1153773</v>
      </c>
      <c r="J562" s="15">
        <v>0.94</v>
      </c>
      <c r="K562" s="15">
        <v>29846</v>
      </c>
      <c r="L562" s="15">
        <v>26</v>
      </c>
      <c r="M562" s="15">
        <v>339</v>
      </c>
      <c r="N562" s="15">
        <v>1.3169999999999999</v>
      </c>
      <c r="O562" s="15">
        <v>0.223</v>
      </c>
      <c r="P562" s="15">
        <v>38164</v>
      </c>
      <c r="Q562" s="15">
        <v>91.5</v>
      </c>
      <c r="R562" s="15">
        <v>189.9</v>
      </c>
      <c r="S562" s="15">
        <v>4560</v>
      </c>
      <c r="T562" s="15">
        <v>65.400000000000006</v>
      </c>
      <c r="U562" s="15">
        <v>-27.96</v>
      </c>
      <c r="V562" s="15">
        <v>0</v>
      </c>
      <c r="W562" s="27">
        <f>EV_Data[[#This Row],[ev_sales]]/EV_Data[[#This Row],[total_vehicle_sales]]</f>
        <v>9.4247308612699383E-3</v>
      </c>
      <c r="X562" s="27">
        <f>EV_Data[[#This Row],[petrol_car_sales]]/EV_Data[[#This Row],[total_vehicle_sales]]</f>
        <v>0.91132917826990234</v>
      </c>
      <c r="Y562" s="27">
        <f>EV_Data[[#This Row],[diesel_car_sales]]/EV_Data[[#This Row],[total_vehicle_sales]]</f>
        <v>7.9246090868827751E-2</v>
      </c>
      <c r="Z562" s="27">
        <f>EV_Data[[#This Row],[petrol_car Market Share]]+EV_Data[[#This Row],[desil_car Market Share]]</f>
        <v>0.99057526913873006</v>
      </c>
      <c r="AB562" s="15"/>
    </row>
    <row r="563" spans="1:28">
      <c r="A563" s="15" t="s">
        <v>43</v>
      </c>
      <c r="B563" s="15" t="s">
        <v>37</v>
      </c>
      <c r="C563" s="15">
        <v>2021</v>
      </c>
      <c r="D563" s="15" t="s">
        <v>24</v>
      </c>
      <c r="E563" s="15" t="s">
        <v>25</v>
      </c>
      <c r="F563" s="15">
        <v>2361</v>
      </c>
      <c r="G563" s="15">
        <v>399235</v>
      </c>
      <c r="H563" s="15">
        <v>266157</v>
      </c>
      <c r="I563" s="15">
        <v>667753</v>
      </c>
      <c r="J563" s="15">
        <v>0.35</v>
      </c>
      <c r="K563" s="15">
        <v>32130</v>
      </c>
      <c r="L563" s="15">
        <v>27.6</v>
      </c>
      <c r="M563" s="15">
        <v>367</v>
      </c>
      <c r="N563" s="15">
        <v>1.343</v>
      </c>
      <c r="O563" s="15">
        <v>0.22900000000000001</v>
      </c>
      <c r="P563" s="15">
        <v>35718</v>
      </c>
      <c r="Q563" s="15">
        <v>92.2</v>
      </c>
      <c r="R563" s="15">
        <v>181.4</v>
      </c>
      <c r="S563" s="15">
        <v>5215</v>
      </c>
      <c r="T563" s="15">
        <v>67.099999999999994</v>
      </c>
      <c r="U563" s="15">
        <v>51.35</v>
      </c>
      <c r="V563" s="15">
        <v>0</v>
      </c>
      <c r="W563" s="27">
        <f>EV_Data[[#This Row],[ev_sales]]/EV_Data[[#This Row],[total_vehicle_sales]]</f>
        <v>3.5357385140912883E-3</v>
      </c>
      <c r="X563" s="27">
        <f>EV_Data[[#This Row],[petrol_car_sales]]/EV_Data[[#This Row],[total_vehicle_sales]]</f>
        <v>0.59787825737959999</v>
      </c>
      <c r="Y563" s="27">
        <f>EV_Data[[#This Row],[diesel_car_sales]]/EV_Data[[#This Row],[total_vehicle_sales]]</f>
        <v>0.39858600410630879</v>
      </c>
      <c r="Z563" s="27">
        <f>EV_Data[[#This Row],[petrol_car Market Share]]+EV_Data[[#This Row],[desil_car Market Share]]</f>
        <v>0.99646426148590872</v>
      </c>
      <c r="AB563" s="15"/>
    </row>
    <row r="564" spans="1:28">
      <c r="A564" s="15" t="s">
        <v>43</v>
      </c>
      <c r="B564" s="15" t="s">
        <v>37</v>
      </c>
      <c r="C564" s="15">
        <v>2021</v>
      </c>
      <c r="D564" s="15" t="s">
        <v>26</v>
      </c>
      <c r="E564" s="15" t="s">
        <v>25</v>
      </c>
      <c r="F564" s="15">
        <v>26962</v>
      </c>
      <c r="G564" s="15">
        <v>2325453</v>
      </c>
      <c r="H564" s="15">
        <v>317107</v>
      </c>
      <c r="I564" s="15">
        <v>2669522</v>
      </c>
      <c r="J564" s="15">
        <v>1.01</v>
      </c>
      <c r="K564" s="15">
        <v>32130</v>
      </c>
      <c r="L564" s="15">
        <v>27.6</v>
      </c>
      <c r="M564" s="15">
        <v>367</v>
      </c>
      <c r="N564" s="15">
        <v>1.343</v>
      </c>
      <c r="O564" s="15">
        <v>0.22900000000000001</v>
      </c>
      <c r="P564" s="15">
        <v>35718</v>
      </c>
      <c r="Q564" s="15">
        <v>92.2</v>
      </c>
      <c r="R564" s="15">
        <v>181.4</v>
      </c>
      <c r="S564" s="15">
        <v>5215</v>
      </c>
      <c r="T564" s="15">
        <v>67.099999999999994</v>
      </c>
      <c r="U564" s="15">
        <v>51.17</v>
      </c>
      <c r="V564" s="15">
        <v>0</v>
      </c>
      <c r="W564" s="27">
        <f>EV_Data[[#This Row],[ev_sales]]/EV_Data[[#This Row],[total_vehicle_sales]]</f>
        <v>1.0099935494069725E-2</v>
      </c>
      <c r="X564" s="27">
        <f>EV_Data[[#This Row],[petrol_car_sales]]/EV_Data[[#This Row],[total_vehicle_sales]]</f>
        <v>0.87111213168499824</v>
      </c>
      <c r="Y564" s="27">
        <f>EV_Data[[#This Row],[diesel_car_sales]]/EV_Data[[#This Row],[total_vehicle_sales]]</f>
        <v>0.11878793282093199</v>
      </c>
      <c r="Z564" s="27">
        <f>EV_Data[[#This Row],[petrol_car Market Share]]+EV_Data[[#This Row],[desil_car Market Share]]</f>
        <v>0.98990006450593027</v>
      </c>
      <c r="AB564" s="15"/>
    </row>
    <row r="565" spans="1:28">
      <c r="A565" s="15" t="s">
        <v>43</v>
      </c>
      <c r="B565" s="15" t="s">
        <v>37</v>
      </c>
      <c r="C565" s="15">
        <v>2021</v>
      </c>
      <c r="D565" s="15" t="s">
        <v>27</v>
      </c>
      <c r="E565" s="15" t="s">
        <v>25</v>
      </c>
      <c r="F565" s="15">
        <v>16370</v>
      </c>
      <c r="G565" s="15">
        <v>1013274</v>
      </c>
      <c r="H565" s="15">
        <v>88111</v>
      </c>
      <c r="I565" s="15">
        <v>1117755</v>
      </c>
      <c r="J565" s="15">
        <v>1.46</v>
      </c>
      <c r="K565" s="15">
        <v>32130</v>
      </c>
      <c r="L565" s="15">
        <v>27.6</v>
      </c>
      <c r="M565" s="15">
        <v>367</v>
      </c>
      <c r="N565" s="15">
        <v>1.343</v>
      </c>
      <c r="O565" s="15">
        <v>0.22900000000000001</v>
      </c>
      <c r="P565" s="15">
        <v>35718</v>
      </c>
      <c r="Q565" s="15">
        <v>92.2</v>
      </c>
      <c r="R565" s="15">
        <v>181.4</v>
      </c>
      <c r="S565" s="15">
        <v>5215</v>
      </c>
      <c r="T565" s="15">
        <v>67.099999999999994</v>
      </c>
      <c r="U565" s="15">
        <v>50.54</v>
      </c>
      <c r="V565" s="15">
        <v>0</v>
      </c>
      <c r="W565" s="27">
        <f>EV_Data[[#This Row],[ev_sales]]/EV_Data[[#This Row],[total_vehicle_sales]]</f>
        <v>1.4645427665275485E-2</v>
      </c>
      <c r="X565" s="27">
        <f>EV_Data[[#This Row],[petrol_car_sales]]/EV_Data[[#This Row],[total_vehicle_sales]]</f>
        <v>0.90652602761785905</v>
      </c>
      <c r="Y565" s="27">
        <f>EV_Data[[#This Row],[diesel_car_sales]]/EV_Data[[#This Row],[total_vehicle_sales]]</f>
        <v>7.8828544716865498E-2</v>
      </c>
      <c r="Z565" s="27">
        <f>EV_Data[[#This Row],[petrol_car Market Share]]+EV_Data[[#This Row],[desil_car Market Share]]</f>
        <v>0.98535457233472457</v>
      </c>
      <c r="AB565" s="15"/>
    </row>
    <row r="566" spans="1:28">
      <c r="A566" s="15" t="s">
        <v>43</v>
      </c>
      <c r="B566" s="15" t="s">
        <v>37</v>
      </c>
      <c r="C566" s="15">
        <v>2022</v>
      </c>
      <c r="D566" s="15" t="s">
        <v>24</v>
      </c>
      <c r="E566" s="15" t="s">
        <v>25</v>
      </c>
      <c r="F566" s="15">
        <v>4727</v>
      </c>
      <c r="G566" s="15">
        <v>386722</v>
      </c>
      <c r="H566" s="15">
        <v>257814</v>
      </c>
      <c r="I566" s="15">
        <v>649263</v>
      </c>
      <c r="J566" s="15">
        <v>0.73</v>
      </c>
      <c r="K566" s="15">
        <v>30952</v>
      </c>
      <c r="L566" s="15">
        <v>27.4</v>
      </c>
      <c r="M566" s="15">
        <v>404</v>
      </c>
      <c r="N566" s="15">
        <v>1.367</v>
      </c>
      <c r="O566" s="15">
        <v>0.23799999999999999</v>
      </c>
      <c r="P566" s="15">
        <v>34164</v>
      </c>
      <c r="Q566" s="15">
        <v>92.2</v>
      </c>
      <c r="R566" s="15">
        <v>180.1</v>
      </c>
      <c r="S566" s="15">
        <v>5776</v>
      </c>
      <c r="T566" s="15">
        <v>69.400000000000006</v>
      </c>
      <c r="U566" s="15">
        <v>100.21</v>
      </c>
      <c r="V566" s="15">
        <v>0</v>
      </c>
      <c r="W566" s="27">
        <f>EV_Data[[#This Row],[ev_sales]]/EV_Data[[#This Row],[total_vehicle_sales]]</f>
        <v>7.280562730357344E-3</v>
      </c>
      <c r="X566" s="27">
        <f>EV_Data[[#This Row],[petrol_car_sales]]/EV_Data[[#This Row],[total_vehicle_sales]]</f>
        <v>0.59563227844494449</v>
      </c>
      <c r="Y566" s="27">
        <f>EV_Data[[#This Row],[diesel_car_sales]]/EV_Data[[#This Row],[total_vehicle_sales]]</f>
        <v>0.39708715882469814</v>
      </c>
      <c r="Z566" s="27">
        <f>EV_Data[[#This Row],[petrol_car Market Share]]+EV_Data[[#This Row],[desil_car Market Share]]</f>
        <v>0.99271943726964262</v>
      </c>
      <c r="AB566" s="15"/>
    </row>
    <row r="567" spans="1:28">
      <c r="A567" s="15" t="s">
        <v>43</v>
      </c>
      <c r="B567" s="15" t="s">
        <v>37</v>
      </c>
      <c r="C567" s="15">
        <v>2022</v>
      </c>
      <c r="D567" s="15" t="s">
        <v>26</v>
      </c>
      <c r="E567" s="15" t="s">
        <v>25</v>
      </c>
      <c r="F567" s="15">
        <v>53188</v>
      </c>
      <c r="G567" s="15">
        <v>2203446</v>
      </c>
      <c r="H567" s="15">
        <v>300470</v>
      </c>
      <c r="I567" s="15">
        <v>2557104</v>
      </c>
      <c r="J567" s="15">
        <v>2.08</v>
      </c>
      <c r="K567" s="15">
        <v>30952</v>
      </c>
      <c r="L567" s="15">
        <v>27.4</v>
      </c>
      <c r="M567" s="15">
        <v>404</v>
      </c>
      <c r="N567" s="15">
        <v>1.367</v>
      </c>
      <c r="O567" s="15">
        <v>0.23799999999999999</v>
      </c>
      <c r="P567" s="15">
        <v>34164</v>
      </c>
      <c r="Q567" s="15">
        <v>92.2</v>
      </c>
      <c r="R567" s="15">
        <v>180.1</v>
      </c>
      <c r="S567" s="15">
        <v>5776</v>
      </c>
      <c r="T567" s="15">
        <v>69.400000000000006</v>
      </c>
      <c r="U567" s="15">
        <v>97.27</v>
      </c>
      <c r="V567" s="15">
        <v>0</v>
      </c>
      <c r="W567" s="27">
        <f>EV_Data[[#This Row],[ev_sales]]/EV_Data[[#This Row],[total_vehicle_sales]]</f>
        <v>2.0800092604759134E-2</v>
      </c>
      <c r="X567" s="27">
        <f>EV_Data[[#This Row],[petrol_car_sales]]/EV_Data[[#This Row],[total_vehicle_sales]]</f>
        <v>0.86169588722242041</v>
      </c>
      <c r="Y567" s="27">
        <f>EV_Data[[#This Row],[diesel_car_sales]]/EV_Data[[#This Row],[total_vehicle_sales]]</f>
        <v>0.11750402017282051</v>
      </c>
      <c r="Z567" s="27">
        <f>EV_Data[[#This Row],[petrol_car Market Share]]+EV_Data[[#This Row],[desil_car Market Share]]</f>
        <v>0.97919990739524088</v>
      </c>
      <c r="AB567" s="15"/>
    </row>
    <row r="568" spans="1:28">
      <c r="A568" s="15" t="s">
        <v>43</v>
      </c>
      <c r="B568" s="15" t="s">
        <v>37</v>
      </c>
      <c r="C568" s="15">
        <v>2022</v>
      </c>
      <c r="D568" s="15" t="s">
        <v>27</v>
      </c>
      <c r="E568" s="15" t="s">
        <v>25</v>
      </c>
      <c r="F568" s="15">
        <v>31497</v>
      </c>
      <c r="G568" s="15">
        <v>931816</v>
      </c>
      <c r="H568" s="15">
        <v>81028</v>
      </c>
      <c r="I568" s="15">
        <v>1044341</v>
      </c>
      <c r="J568" s="15">
        <v>3.02</v>
      </c>
      <c r="K568" s="15">
        <v>30952</v>
      </c>
      <c r="L568" s="15">
        <v>27.4</v>
      </c>
      <c r="M568" s="15">
        <v>404</v>
      </c>
      <c r="N568" s="15">
        <v>1.367</v>
      </c>
      <c r="O568" s="15">
        <v>0.23799999999999999</v>
      </c>
      <c r="P568" s="15">
        <v>34164</v>
      </c>
      <c r="Q568" s="15">
        <v>92.2</v>
      </c>
      <c r="R568" s="15">
        <v>180.1</v>
      </c>
      <c r="S568" s="15">
        <v>5776</v>
      </c>
      <c r="T568" s="15">
        <v>69.400000000000006</v>
      </c>
      <c r="U568" s="15">
        <v>92.41</v>
      </c>
      <c r="V568" s="15">
        <v>0</v>
      </c>
      <c r="W568" s="27">
        <f>EV_Data[[#This Row],[ev_sales]]/EV_Data[[#This Row],[total_vehicle_sales]]</f>
        <v>3.0159689220283413E-2</v>
      </c>
      <c r="X568" s="27">
        <f>EV_Data[[#This Row],[petrol_car_sales]]/EV_Data[[#This Row],[total_vehicle_sales]]</f>
        <v>0.89225262629734925</v>
      </c>
      <c r="Y568" s="27">
        <f>EV_Data[[#This Row],[diesel_car_sales]]/EV_Data[[#This Row],[total_vehicle_sales]]</f>
        <v>7.7587684482367344E-2</v>
      </c>
      <c r="Z568" s="27">
        <f>EV_Data[[#This Row],[petrol_car Market Share]]+EV_Data[[#This Row],[desil_car Market Share]]</f>
        <v>0.96984031077971655</v>
      </c>
      <c r="AB568" s="15"/>
    </row>
    <row r="569" spans="1:28">
      <c r="A569" s="15" t="s">
        <v>43</v>
      </c>
      <c r="B569" s="15" t="s">
        <v>37</v>
      </c>
      <c r="C569" s="15">
        <v>2023</v>
      </c>
      <c r="D569" s="15" t="s">
        <v>24</v>
      </c>
      <c r="E569" s="15" t="s">
        <v>25</v>
      </c>
      <c r="F569" s="15">
        <v>7876</v>
      </c>
      <c r="G569" s="15">
        <v>421213</v>
      </c>
      <c r="H569" s="15">
        <v>280809</v>
      </c>
      <c r="I569" s="15">
        <v>709898</v>
      </c>
      <c r="J569" s="15">
        <v>1.1100000000000001</v>
      </c>
      <c r="K569" s="15">
        <v>36092</v>
      </c>
      <c r="L569" s="15">
        <v>32.700000000000003</v>
      </c>
      <c r="M569" s="15">
        <v>428</v>
      </c>
      <c r="N569" s="15">
        <v>1.367</v>
      </c>
      <c r="O569" s="15">
        <v>0.24099999999999999</v>
      </c>
      <c r="P569" s="15">
        <v>34086</v>
      </c>
      <c r="Q569" s="15">
        <v>91.5</v>
      </c>
      <c r="R569" s="15">
        <v>179.8</v>
      </c>
      <c r="S569" s="15">
        <v>6209</v>
      </c>
      <c r="T569" s="15">
        <v>73.2</v>
      </c>
      <c r="U569" s="15">
        <v>66.62</v>
      </c>
      <c r="V569" s="15">
        <v>0</v>
      </c>
      <c r="W569" s="27">
        <f>EV_Data[[#This Row],[ev_sales]]/EV_Data[[#This Row],[total_vehicle_sales]]</f>
        <v>1.1094551611639983E-2</v>
      </c>
      <c r="X569" s="27">
        <f>EV_Data[[#This Row],[petrol_car_sales]]/EV_Data[[#This Row],[total_vehicle_sales]]</f>
        <v>0.5933429873024012</v>
      </c>
      <c r="Y569" s="27">
        <f>EV_Data[[#This Row],[diesel_car_sales]]/EV_Data[[#This Row],[total_vehicle_sales]]</f>
        <v>0.39556246108595883</v>
      </c>
      <c r="Z569" s="27">
        <f>EV_Data[[#This Row],[petrol_car Market Share]]+EV_Data[[#This Row],[desil_car Market Share]]</f>
        <v>0.98890544838836003</v>
      </c>
      <c r="AB569" s="15"/>
    </row>
    <row r="570" spans="1:28">
      <c r="A570" s="15" t="s">
        <v>43</v>
      </c>
      <c r="B570" s="15" t="s">
        <v>37</v>
      </c>
      <c r="C570" s="15">
        <v>2023</v>
      </c>
      <c r="D570" s="15" t="s">
        <v>26</v>
      </c>
      <c r="E570" s="15" t="s">
        <v>25</v>
      </c>
      <c r="F570" s="15">
        <v>89554</v>
      </c>
      <c r="G570" s="15">
        <v>2407241</v>
      </c>
      <c r="H570" s="15">
        <v>328260</v>
      </c>
      <c r="I570" s="15">
        <v>2825055</v>
      </c>
      <c r="J570" s="15">
        <v>3.17</v>
      </c>
      <c r="K570" s="15">
        <v>36092</v>
      </c>
      <c r="L570" s="15">
        <v>32.700000000000003</v>
      </c>
      <c r="M570" s="15">
        <v>428</v>
      </c>
      <c r="N570" s="15">
        <v>1.367</v>
      </c>
      <c r="O570" s="15">
        <v>0.24099999999999999</v>
      </c>
      <c r="P570" s="15">
        <v>34086</v>
      </c>
      <c r="Q570" s="15">
        <v>91.5</v>
      </c>
      <c r="R570" s="15">
        <v>179.8</v>
      </c>
      <c r="S570" s="15">
        <v>6209</v>
      </c>
      <c r="T570" s="15">
        <v>73.2</v>
      </c>
      <c r="U570" s="15">
        <v>68.37</v>
      </c>
      <c r="V570" s="15">
        <v>0</v>
      </c>
      <c r="W570" s="27">
        <f>EV_Data[[#This Row],[ev_sales]]/EV_Data[[#This Row],[total_vehicle_sales]]</f>
        <v>3.1699913806987827E-2</v>
      </c>
      <c r="X570" s="27">
        <f>EV_Data[[#This Row],[petrol_car_sales]]/EV_Data[[#This Row],[total_vehicle_sales]]</f>
        <v>0.85210411832689981</v>
      </c>
      <c r="Y570" s="27">
        <f>EV_Data[[#This Row],[diesel_car_sales]]/EV_Data[[#This Row],[total_vehicle_sales]]</f>
        <v>0.11619596786611235</v>
      </c>
      <c r="Z570" s="27">
        <f>EV_Data[[#This Row],[petrol_car Market Share]]+EV_Data[[#This Row],[desil_car Market Share]]</f>
        <v>0.96830008619301211</v>
      </c>
      <c r="AB570" s="15"/>
    </row>
    <row r="571" spans="1:28">
      <c r="A571" s="15" t="s">
        <v>43</v>
      </c>
      <c r="B571" s="15" t="s">
        <v>37</v>
      </c>
      <c r="C571" s="15">
        <v>2023</v>
      </c>
      <c r="D571" s="15" t="s">
        <v>27</v>
      </c>
      <c r="E571" s="15" t="s">
        <v>25</v>
      </c>
      <c r="F571" s="15">
        <v>53542</v>
      </c>
      <c r="G571" s="15">
        <v>1022402</v>
      </c>
      <c r="H571" s="15">
        <v>88905</v>
      </c>
      <c r="I571" s="15">
        <v>1164849</v>
      </c>
      <c r="J571" s="15">
        <v>4.5999999999999996</v>
      </c>
      <c r="K571" s="15">
        <v>36092</v>
      </c>
      <c r="L571" s="15">
        <v>32.700000000000003</v>
      </c>
      <c r="M571" s="15">
        <v>428</v>
      </c>
      <c r="N571" s="15">
        <v>1.367</v>
      </c>
      <c r="O571" s="15">
        <v>0.24099999999999999</v>
      </c>
      <c r="P571" s="15">
        <v>34086</v>
      </c>
      <c r="Q571" s="15">
        <v>91.5</v>
      </c>
      <c r="R571" s="15">
        <v>179.8</v>
      </c>
      <c r="S571" s="15">
        <v>6209</v>
      </c>
      <c r="T571" s="15">
        <v>73.2</v>
      </c>
      <c r="U571" s="15">
        <v>69.989999999999995</v>
      </c>
      <c r="V571" s="15">
        <v>0</v>
      </c>
      <c r="W571" s="27">
        <f>EV_Data[[#This Row],[ev_sales]]/EV_Data[[#This Row],[total_vehicle_sales]]</f>
        <v>4.5964755946908138E-2</v>
      </c>
      <c r="X571" s="27">
        <f>EV_Data[[#This Row],[petrol_car_sales]]/EV_Data[[#This Row],[total_vehicle_sales]]</f>
        <v>0.87771204679748194</v>
      </c>
      <c r="Y571" s="27">
        <f>EV_Data[[#This Row],[diesel_car_sales]]/EV_Data[[#This Row],[total_vehicle_sales]]</f>
        <v>7.6323197255609959E-2</v>
      </c>
      <c r="Z571" s="27">
        <f>EV_Data[[#This Row],[petrol_car Market Share]]+EV_Data[[#This Row],[desil_car Market Share]]</f>
        <v>0.95403524405309192</v>
      </c>
      <c r="AB571" s="15"/>
    </row>
    <row r="572" spans="1:28">
      <c r="A572" s="15" t="s">
        <v>43</v>
      </c>
      <c r="B572" s="15" t="s">
        <v>37</v>
      </c>
      <c r="C572" s="15">
        <v>2024</v>
      </c>
      <c r="D572" s="15" t="s">
        <v>24</v>
      </c>
      <c r="E572" s="15" t="s">
        <v>25</v>
      </c>
      <c r="F572" s="15">
        <v>10604</v>
      </c>
      <c r="G572" s="15">
        <v>426472</v>
      </c>
      <c r="H572" s="15">
        <v>284315</v>
      </c>
      <c r="I572" s="15">
        <v>721391</v>
      </c>
      <c r="J572" s="15">
        <v>1.47</v>
      </c>
      <c r="K572" s="15">
        <v>41956</v>
      </c>
      <c r="L572" s="15">
        <v>31.8</v>
      </c>
      <c r="M572" s="15">
        <v>452</v>
      </c>
      <c r="N572" s="15">
        <v>1.373</v>
      </c>
      <c r="O572" s="15">
        <v>0.248</v>
      </c>
      <c r="P572" s="15">
        <v>34337</v>
      </c>
      <c r="Q572" s="15">
        <v>92</v>
      </c>
      <c r="R572" s="15">
        <v>176.5</v>
      </c>
      <c r="S572" s="15">
        <v>6500</v>
      </c>
      <c r="T572" s="15">
        <v>74.900000000000006</v>
      </c>
      <c r="U572" s="15">
        <v>34.64</v>
      </c>
      <c r="V572" s="15">
        <v>0</v>
      </c>
      <c r="W572" s="27">
        <f>EV_Data[[#This Row],[ev_sales]]/EV_Data[[#This Row],[total_vehicle_sales]]</f>
        <v>1.4699379393421875E-2</v>
      </c>
      <c r="X572" s="27">
        <f>EV_Data[[#This Row],[petrol_car_sales]]/EV_Data[[#This Row],[total_vehicle_sales]]</f>
        <v>0.5911800951217856</v>
      </c>
      <c r="Y572" s="27">
        <f>EV_Data[[#This Row],[diesel_car_sales]]/EV_Data[[#This Row],[total_vehicle_sales]]</f>
        <v>0.39412052548479259</v>
      </c>
      <c r="Z572" s="27">
        <f>EV_Data[[#This Row],[petrol_car Market Share]]+EV_Data[[#This Row],[desil_car Market Share]]</f>
        <v>0.98530062060657819</v>
      </c>
      <c r="AB572" s="15"/>
    </row>
    <row r="573" spans="1:28">
      <c r="A573" s="15" t="s">
        <v>43</v>
      </c>
      <c r="B573" s="15" t="s">
        <v>37</v>
      </c>
      <c r="C573" s="15">
        <v>2024</v>
      </c>
      <c r="D573" s="15" t="s">
        <v>26</v>
      </c>
      <c r="E573" s="15" t="s">
        <v>25</v>
      </c>
      <c r="F573" s="15">
        <v>121458</v>
      </c>
      <c r="G573" s="15">
        <v>2437956</v>
      </c>
      <c r="H573" s="15">
        <v>332449</v>
      </c>
      <c r="I573" s="15">
        <v>2891863</v>
      </c>
      <c r="J573" s="15">
        <v>4.2</v>
      </c>
      <c r="K573" s="15">
        <v>41956</v>
      </c>
      <c r="L573" s="15">
        <v>31.8</v>
      </c>
      <c r="M573" s="15">
        <v>452</v>
      </c>
      <c r="N573" s="15">
        <v>1.373</v>
      </c>
      <c r="O573" s="15">
        <v>0.248</v>
      </c>
      <c r="P573" s="15">
        <v>34337</v>
      </c>
      <c r="Q573" s="15">
        <v>92</v>
      </c>
      <c r="R573" s="15">
        <v>176.5</v>
      </c>
      <c r="S573" s="15">
        <v>6500</v>
      </c>
      <c r="T573" s="15">
        <v>74.900000000000006</v>
      </c>
      <c r="U573" s="15">
        <v>35.630000000000003</v>
      </c>
      <c r="V573" s="15">
        <v>0</v>
      </c>
      <c r="W573" s="27">
        <f>EV_Data[[#This Row],[ev_sales]]/EV_Data[[#This Row],[total_vehicle_sales]]</f>
        <v>4.1999914933729572E-2</v>
      </c>
      <c r="X573" s="27">
        <f>EV_Data[[#This Row],[petrol_car_sales]]/EV_Data[[#This Row],[total_vehicle_sales]]</f>
        <v>0.84303993653917908</v>
      </c>
      <c r="Y573" s="27">
        <f>EV_Data[[#This Row],[diesel_car_sales]]/EV_Data[[#This Row],[total_vehicle_sales]]</f>
        <v>0.11496014852709135</v>
      </c>
      <c r="Z573" s="27">
        <f>EV_Data[[#This Row],[petrol_car Market Share]]+EV_Data[[#This Row],[desil_car Market Share]]</f>
        <v>0.95800008506627043</v>
      </c>
      <c r="AB573" s="15"/>
    </row>
    <row r="574" spans="1:28">
      <c r="A574" s="15" t="s">
        <v>43</v>
      </c>
      <c r="B574" s="15" t="s">
        <v>37</v>
      </c>
      <c r="C574" s="15">
        <v>2024</v>
      </c>
      <c r="D574" s="15" t="s">
        <v>27</v>
      </c>
      <c r="E574" s="15" t="s">
        <v>25</v>
      </c>
      <c r="F574" s="15">
        <v>75168</v>
      </c>
      <c r="G574" s="15">
        <v>1066388</v>
      </c>
      <c r="H574" s="15">
        <v>92729</v>
      </c>
      <c r="I574" s="15">
        <v>1234285</v>
      </c>
      <c r="J574" s="15">
        <v>6.09</v>
      </c>
      <c r="K574" s="15">
        <v>41956</v>
      </c>
      <c r="L574" s="15">
        <v>31.8</v>
      </c>
      <c r="M574" s="15">
        <v>452</v>
      </c>
      <c r="N574" s="15">
        <v>1.373</v>
      </c>
      <c r="O574" s="15">
        <v>0.248</v>
      </c>
      <c r="P574" s="15">
        <v>34337</v>
      </c>
      <c r="Q574" s="15">
        <v>92</v>
      </c>
      <c r="R574" s="15">
        <v>176.5</v>
      </c>
      <c r="S574" s="15">
        <v>6500</v>
      </c>
      <c r="T574" s="15">
        <v>74.900000000000006</v>
      </c>
      <c r="U574" s="15">
        <v>40.39</v>
      </c>
      <c r="V574" s="15">
        <v>0</v>
      </c>
      <c r="W574" s="27">
        <f>EV_Data[[#This Row],[ev_sales]]/EV_Data[[#This Row],[total_vehicle_sales]]</f>
        <v>6.0900035243075953E-2</v>
      </c>
      <c r="X574" s="27">
        <f>EV_Data[[#This Row],[petrol_car_sales]]/EV_Data[[#This Row],[total_vehicle_sales]]</f>
        <v>0.86397225924320553</v>
      </c>
      <c r="Y574" s="27">
        <f>EV_Data[[#This Row],[diesel_car_sales]]/EV_Data[[#This Row],[total_vehicle_sales]]</f>
        <v>7.5127705513718473E-2</v>
      </c>
      <c r="Z574" s="27">
        <f>EV_Data[[#This Row],[petrol_car Market Share]]+EV_Data[[#This Row],[desil_car Market Share]]</f>
        <v>0.93909996475692403</v>
      </c>
      <c r="AB574" s="15"/>
    </row>
    <row r="575" spans="1:28">
      <c r="A575" s="15" t="s">
        <v>43</v>
      </c>
      <c r="B575" s="15" t="s">
        <v>37</v>
      </c>
      <c r="C575" s="15">
        <v>2025</v>
      </c>
      <c r="D575" s="15" t="s">
        <v>24</v>
      </c>
      <c r="E575" s="15" t="s">
        <v>25</v>
      </c>
      <c r="F575" s="15">
        <v>14649</v>
      </c>
      <c r="G575" s="15">
        <v>423433</v>
      </c>
      <c r="H575" s="15">
        <v>282289</v>
      </c>
      <c r="I575" s="15">
        <v>720371</v>
      </c>
      <c r="J575" s="15">
        <v>2.0299999999999998</v>
      </c>
      <c r="K575" s="15">
        <v>49260</v>
      </c>
      <c r="L575" s="15">
        <v>31.6</v>
      </c>
      <c r="M575" s="15">
        <v>475</v>
      </c>
      <c r="N575" s="15">
        <v>1.37</v>
      </c>
      <c r="O575" s="15">
        <v>0.25800000000000001</v>
      </c>
      <c r="P575" s="15">
        <v>35694</v>
      </c>
      <c r="Q575" s="15">
        <v>92.2</v>
      </c>
      <c r="R575" s="15">
        <v>170.9</v>
      </c>
      <c r="S575" s="15">
        <v>6576</v>
      </c>
      <c r="T575" s="15">
        <v>78.900000000000006</v>
      </c>
      <c r="U575" s="15">
        <v>38.15</v>
      </c>
      <c r="V575" s="15">
        <v>0</v>
      </c>
      <c r="W575" s="27">
        <f>EV_Data[[#This Row],[ev_sales]]/EV_Data[[#This Row],[total_vehicle_sales]]</f>
        <v>2.0335354976810559E-2</v>
      </c>
      <c r="X575" s="27">
        <f>EV_Data[[#This Row],[petrol_car_sales]]/EV_Data[[#This Row],[total_vehicle_sales]]</f>
        <v>0.58779850937919487</v>
      </c>
      <c r="Y575" s="27">
        <f>EV_Data[[#This Row],[diesel_car_sales]]/EV_Data[[#This Row],[total_vehicle_sales]]</f>
        <v>0.39186613564399453</v>
      </c>
      <c r="Z575" s="27">
        <f>EV_Data[[#This Row],[petrol_car Market Share]]+EV_Data[[#This Row],[desil_car Market Share]]</f>
        <v>0.9796646450231894</v>
      </c>
      <c r="AB575" s="15"/>
    </row>
    <row r="576" spans="1:28">
      <c r="A576" s="15" t="s">
        <v>43</v>
      </c>
      <c r="B576" s="15" t="s">
        <v>37</v>
      </c>
      <c r="C576" s="15">
        <v>2025</v>
      </c>
      <c r="D576" s="15" t="s">
        <v>26</v>
      </c>
      <c r="E576" s="15" t="s">
        <v>25</v>
      </c>
      <c r="F576" s="15">
        <v>163344</v>
      </c>
      <c r="G576" s="15">
        <v>2330320</v>
      </c>
      <c r="H576" s="15">
        <v>317771</v>
      </c>
      <c r="I576" s="15">
        <v>2811435</v>
      </c>
      <c r="J576" s="15">
        <v>5.81</v>
      </c>
      <c r="K576" s="15">
        <v>49260</v>
      </c>
      <c r="L576" s="15">
        <v>31.6</v>
      </c>
      <c r="M576" s="15">
        <v>475</v>
      </c>
      <c r="N576" s="15">
        <v>1.37</v>
      </c>
      <c r="O576" s="15">
        <v>0.25800000000000001</v>
      </c>
      <c r="P576" s="15">
        <v>35694</v>
      </c>
      <c r="Q576" s="15">
        <v>92.2</v>
      </c>
      <c r="R576" s="15">
        <v>170.9</v>
      </c>
      <c r="S576" s="15">
        <v>6576</v>
      </c>
      <c r="T576" s="15">
        <v>78.900000000000006</v>
      </c>
      <c r="U576" s="15">
        <v>34.49</v>
      </c>
      <c r="V576" s="15">
        <v>0</v>
      </c>
      <c r="W576" s="27">
        <f>EV_Data[[#This Row],[ev_sales]]/EV_Data[[#This Row],[total_vehicle_sales]]</f>
        <v>5.8099867149694021E-2</v>
      </c>
      <c r="X576" s="27">
        <f>EV_Data[[#This Row],[petrol_car_sales]]/EV_Data[[#This Row],[total_vehicle_sales]]</f>
        <v>0.82887208845304983</v>
      </c>
      <c r="Y576" s="27">
        <f>EV_Data[[#This Row],[diesel_car_sales]]/EV_Data[[#This Row],[total_vehicle_sales]]</f>
        <v>0.11302804439725621</v>
      </c>
      <c r="Z576" s="27">
        <f>EV_Data[[#This Row],[petrol_car Market Share]]+EV_Data[[#This Row],[desil_car Market Share]]</f>
        <v>0.94190013285030605</v>
      </c>
      <c r="AB576" s="15"/>
    </row>
    <row r="577" spans="1:28">
      <c r="A577" s="15" t="s">
        <v>43</v>
      </c>
      <c r="B577" s="15" t="s">
        <v>37</v>
      </c>
      <c r="C577" s="15">
        <v>2025</v>
      </c>
      <c r="D577" s="15" t="s">
        <v>27</v>
      </c>
      <c r="E577" s="15" t="s">
        <v>25</v>
      </c>
      <c r="F577" s="15">
        <v>99351</v>
      </c>
      <c r="G577" s="15">
        <v>993566</v>
      </c>
      <c r="H577" s="15">
        <v>86397</v>
      </c>
      <c r="I577" s="15">
        <v>1179314</v>
      </c>
      <c r="J577" s="15">
        <v>8.42</v>
      </c>
      <c r="K577" s="15">
        <v>49260</v>
      </c>
      <c r="L577" s="15">
        <v>31.6</v>
      </c>
      <c r="M577" s="15">
        <v>475</v>
      </c>
      <c r="N577" s="15">
        <v>1.37</v>
      </c>
      <c r="O577" s="15">
        <v>0.25800000000000001</v>
      </c>
      <c r="P577" s="15">
        <v>35694</v>
      </c>
      <c r="Q577" s="15">
        <v>92.2</v>
      </c>
      <c r="R577" s="15">
        <v>170.9</v>
      </c>
      <c r="S577" s="15">
        <v>6576</v>
      </c>
      <c r="T577" s="15">
        <v>78.900000000000006</v>
      </c>
      <c r="U577" s="15">
        <v>32.17</v>
      </c>
      <c r="V577" s="15">
        <v>0</v>
      </c>
      <c r="W577" s="27">
        <f>EV_Data[[#This Row],[ev_sales]]/EV_Data[[#This Row],[total_vehicle_sales]]</f>
        <v>8.4244738890575363E-2</v>
      </c>
      <c r="X577" s="27">
        <f>EV_Data[[#This Row],[petrol_car_sales]]/EV_Data[[#This Row],[total_vehicle_sales]]</f>
        <v>0.84249487413869417</v>
      </c>
      <c r="Y577" s="27">
        <f>EV_Data[[#This Row],[diesel_car_sales]]/EV_Data[[#This Row],[total_vehicle_sales]]</f>
        <v>7.3260386970730437E-2</v>
      </c>
      <c r="Z577" s="27">
        <f>EV_Data[[#This Row],[petrol_car Market Share]]+EV_Data[[#This Row],[desil_car Market Share]]</f>
        <v>0.91575526110942462</v>
      </c>
      <c r="AB577" s="15"/>
    </row>
    <row r="578" spans="1:28">
      <c r="A578" s="15" t="s">
        <v>44</v>
      </c>
      <c r="B578" s="15" t="s">
        <v>35</v>
      </c>
      <c r="C578" s="15">
        <v>2010</v>
      </c>
      <c r="D578" s="15" t="s">
        <v>24</v>
      </c>
      <c r="E578" s="15" t="s">
        <v>25</v>
      </c>
      <c r="F578" s="15">
        <v>5</v>
      </c>
      <c r="G578" s="15">
        <v>72429</v>
      </c>
      <c r="H578" s="15">
        <v>48289</v>
      </c>
      <c r="I578" s="15">
        <v>120723</v>
      </c>
      <c r="J578" s="15">
        <v>0</v>
      </c>
      <c r="K578" s="15">
        <v>0</v>
      </c>
      <c r="L578" s="15">
        <v>0</v>
      </c>
      <c r="M578" s="15">
        <v>118</v>
      </c>
      <c r="N578" s="15">
        <v>0.71</v>
      </c>
      <c r="O578" s="31">
        <v>9.1999999999999998E-2</v>
      </c>
      <c r="P578" s="15">
        <v>8850</v>
      </c>
      <c r="Q578" s="15">
        <v>77.900000000000006</v>
      </c>
      <c r="R578" s="15">
        <v>155.80000000000001</v>
      </c>
      <c r="S578" s="15">
        <v>0</v>
      </c>
      <c r="T578" s="15">
        <v>19.5</v>
      </c>
      <c r="U578" s="15">
        <v>0</v>
      </c>
      <c r="V578" s="15">
        <v>0</v>
      </c>
      <c r="W578" s="27">
        <f>EV_Data[[#This Row],[ev_sales]]/EV_Data[[#This Row],[total_vehicle_sales]]</f>
        <v>4.1417128467649082E-5</v>
      </c>
      <c r="X578" s="27">
        <f>EV_Data[[#This Row],[petrol_car_sales]]/EV_Data[[#This Row],[total_vehicle_sales]]</f>
        <v>0.5999602395566711</v>
      </c>
      <c r="Y578" s="27">
        <f>EV_Data[[#This Row],[diesel_car_sales]]/EV_Data[[#This Row],[total_vehicle_sales]]</f>
        <v>0.39999834331486128</v>
      </c>
      <c r="Z578" s="27">
        <f>EV_Data[[#This Row],[petrol_car Market Share]]+EV_Data[[#This Row],[desil_car Market Share]]</f>
        <v>0.99995858287153239</v>
      </c>
      <c r="AB578" s="15"/>
    </row>
    <row r="579" spans="1:28">
      <c r="A579" s="15" t="s">
        <v>44</v>
      </c>
      <c r="B579" s="15" t="s">
        <v>35</v>
      </c>
      <c r="C579" s="15">
        <v>2010</v>
      </c>
      <c r="D579" s="15" t="s">
        <v>26</v>
      </c>
      <c r="E579" s="15" t="s">
        <v>25</v>
      </c>
      <c r="F579" s="15">
        <v>24</v>
      </c>
      <c r="G579" s="15">
        <v>435071</v>
      </c>
      <c r="H579" s="15">
        <v>59331</v>
      </c>
      <c r="I579" s="15">
        <v>494426</v>
      </c>
      <c r="J579" s="15">
        <v>0</v>
      </c>
      <c r="K579" s="15">
        <v>0</v>
      </c>
      <c r="L579" s="15">
        <v>0</v>
      </c>
      <c r="M579" s="15">
        <v>118</v>
      </c>
      <c r="N579" s="15">
        <v>0.71</v>
      </c>
      <c r="O579" s="31">
        <v>9.1999999999999998E-2</v>
      </c>
      <c r="P579" s="15">
        <v>8850</v>
      </c>
      <c r="Q579" s="15">
        <v>77.900000000000006</v>
      </c>
      <c r="R579" s="15">
        <v>155.80000000000001</v>
      </c>
      <c r="S579" s="15">
        <v>0</v>
      </c>
      <c r="T579" s="15">
        <v>19.5</v>
      </c>
      <c r="U579" s="15">
        <v>0</v>
      </c>
      <c r="V579" s="15">
        <v>0</v>
      </c>
      <c r="W579" s="27">
        <f>EV_Data[[#This Row],[ev_sales]]/EV_Data[[#This Row],[total_vehicle_sales]]</f>
        <v>4.854113659071327E-5</v>
      </c>
      <c r="X579" s="27">
        <f>EV_Data[[#This Row],[petrol_car_sales]]/EV_Data[[#This Row],[total_vehicle_sales]]</f>
        <v>0.87995170156909219</v>
      </c>
      <c r="Y579" s="27">
        <f>EV_Data[[#This Row],[diesel_car_sales]]/EV_Data[[#This Row],[total_vehicle_sales]]</f>
        <v>0.11999975729431704</v>
      </c>
      <c r="Z579" s="27">
        <f>EV_Data[[#This Row],[petrol_car Market Share]]+EV_Data[[#This Row],[desil_car Market Share]]</f>
        <v>0.99995145886340919</v>
      </c>
      <c r="AB579" s="15"/>
    </row>
    <row r="580" spans="1:28">
      <c r="A580" s="15" t="s">
        <v>44</v>
      </c>
      <c r="B580" s="15" t="s">
        <v>35</v>
      </c>
      <c r="C580" s="15">
        <v>2010</v>
      </c>
      <c r="D580" s="15" t="s">
        <v>27</v>
      </c>
      <c r="E580" s="15" t="s">
        <v>25</v>
      </c>
      <c r="F580" s="15">
        <v>13</v>
      </c>
      <c r="G580" s="15">
        <v>187461</v>
      </c>
      <c r="H580" s="15">
        <v>16302</v>
      </c>
      <c r="I580" s="15">
        <v>203776</v>
      </c>
      <c r="J580" s="15">
        <v>0.01</v>
      </c>
      <c r="K580" s="15">
        <v>0</v>
      </c>
      <c r="L580" s="15">
        <v>0</v>
      </c>
      <c r="M580" s="15">
        <v>118</v>
      </c>
      <c r="N580" s="15">
        <v>0.71</v>
      </c>
      <c r="O580" s="31">
        <v>9.1999999999999998E-2</v>
      </c>
      <c r="P580" s="15">
        <v>8850</v>
      </c>
      <c r="Q580" s="15">
        <v>77.900000000000006</v>
      </c>
      <c r="R580" s="15">
        <v>155.80000000000001</v>
      </c>
      <c r="S580" s="15">
        <v>0</v>
      </c>
      <c r="T580" s="15">
        <v>19.5</v>
      </c>
      <c r="U580" s="15">
        <v>0</v>
      </c>
      <c r="V580" s="15">
        <v>0</v>
      </c>
      <c r="W580" s="27">
        <f>EV_Data[[#This Row],[ev_sales]]/EV_Data[[#This Row],[total_vehicle_sales]]</f>
        <v>6.379554020100503E-5</v>
      </c>
      <c r="X580" s="27">
        <f>EV_Data[[#This Row],[petrol_car_sales]]/EV_Data[[#This Row],[total_vehicle_sales]]</f>
        <v>0.91993659704773867</v>
      </c>
      <c r="Y580" s="27">
        <f>EV_Data[[#This Row],[diesel_car_sales]]/EV_Data[[#This Row],[total_vehicle_sales]]</f>
        <v>7.9999607412060303E-2</v>
      </c>
      <c r="Z580" s="27">
        <f>EV_Data[[#This Row],[petrol_car Market Share]]+EV_Data[[#This Row],[desil_car Market Share]]</f>
        <v>0.99993620445979903</v>
      </c>
      <c r="AB580" s="15"/>
    </row>
    <row r="581" spans="1:28">
      <c r="A581" s="15" t="s">
        <v>44</v>
      </c>
      <c r="B581" s="15" t="s">
        <v>35</v>
      </c>
      <c r="C581" s="15">
        <v>2011</v>
      </c>
      <c r="D581" s="15" t="s">
        <v>24</v>
      </c>
      <c r="E581" s="15" t="s">
        <v>25</v>
      </c>
      <c r="F581" s="15">
        <v>5</v>
      </c>
      <c r="G581" s="15">
        <v>80838</v>
      </c>
      <c r="H581" s="15">
        <v>53892</v>
      </c>
      <c r="I581" s="15">
        <v>134735</v>
      </c>
      <c r="J581" s="15">
        <v>0</v>
      </c>
      <c r="K581" s="15">
        <v>36</v>
      </c>
      <c r="L581" s="15">
        <v>2</v>
      </c>
      <c r="M581" s="15">
        <v>126</v>
      </c>
      <c r="N581" s="15">
        <v>0.72299999999999998</v>
      </c>
      <c r="O581" s="15">
        <v>8.7999999999999995E-2</v>
      </c>
      <c r="P581" s="15">
        <v>8960</v>
      </c>
      <c r="Q581" s="15">
        <v>77.599999999999994</v>
      </c>
      <c r="R581" s="15">
        <v>157.5</v>
      </c>
      <c r="S581" s="15">
        <v>0</v>
      </c>
      <c r="T581" s="15">
        <v>21.5</v>
      </c>
      <c r="U581" s="15">
        <v>0</v>
      </c>
      <c r="V581" s="15">
        <v>0</v>
      </c>
      <c r="W581" s="27">
        <f>EV_Data[[#This Row],[ev_sales]]/EV_Data[[#This Row],[total_vehicle_sales]]</f>
        <v>3.710988236167291E-5</v>
      </c>
      <c r="X581" s="27">
        <f>EV_Data[[#This Row],[petrol_car_sales]]/EV_Data[[#This Row],[total_vehicle_sales]]</f>
        <v>0.59997773407058297</v>
      </c>
      <c r="Y581" s="27">
        <f>EV_Data[[#This Row],[diesel_car_sales]]/EV_Data[[#This Row],[total_vehicle_sales]]</f>
        <v>0.39998515604705531</v>
      </c>
      <c r="Z581" s="27">
        <f>EV_Data[[#This Row],[petrol_car Market Share]]+EV_Data[[#This Row],[desil_car Market Share]]</f>
        <v>0.99996289011763828</v>
      </c>
      <c r="AB581" s="15"/>
    </row>
    <row r="582" spans="1:28">
      <c r="A582" s="15" t="s">
        <v>44</v>
      </c>
      <c r="B582" s="15" t="s">
        <v>35</v>
      </c>
      <c r="C582" s="15">
        <v>2011</v>
      </c>
      <c r="D582" s="15" t="s">
        <v>26</v>
      </c>
      <c r="E582" s="15" t="s">
        <v>25</v>
      </c>
      <c r="F582" s="15">
        <v>55</v>
      </c>
      <c r="G582" s="15">
        <v>486471</v>
      </c>
      <c r="H582" s="15">
        <v>66337</v>
      </c>
      <c r="I582" s="15">
        <v>552863</v>
      </c>
      <c r="J582" s="15">
        <v>0.01</v>
      </c>
      <c r="K582" s="15">
        <v>36</v>
      </c>
      <c r="L582" s="15">
        <v>2</v>
      </c>
      <c r="M582" s="15">
        <v>126</v>
      </c>
      <c r="N582" s="15">
        <v>0.72299999999999998</v>
      </c>
      <c r="O582" s="15">
        <v>8.7999999999999995E-2</v>
      </c>
      <c r="P582" s="15">
        <v>8960</v>
      </c>
      <c r="Q582" s="15">
        <v>77.599999999999994</v>
      </c>
      <c r="R582" s="15">
        <v>157.5</v>
      </c>
      <c r="S582" s="15">
        <v>0</v>
      </c>
      <c r="T582" s="15">
        <v>21.5</v>
      </c>
      <c r="U582" s="15">
        <v>129.16999999999999</v>
      </c>
      <c r="V582" s="15">
        <v>0</v>
      </c>
      <c r="W582" s="27">
        <f>EV_Data[[#This Row],[ev_sales]]/EV_Data[[#This Row],[total_vehicle_sales]]</f>
        <v>9.948215018910652E-5</v>
      </c>
      <c r="X582" s="27">
        <f>EV_Data[[#This Row],[petrol_car_sales]]/EV_Data[[#This Row],[total_vehicle_sales]]</f>
        <v>0.87991238335717892</v>
      </c>
      <c r="Y582" s="27">
        <f>EV_Data[[#This Row],[diesel_car_sales]]/EV_Data[[#This Row],[total_vehicle_sales]]</f>
        <v>0.11998813449263199</v>
      </c>
      <c r="Z582" s="27">
        <f>EV_Data[[#This Row],[petrol_car Market Share]]+EV_Data[[#This Row],[desil_car Market Share]]</f>
        <v>0.99990051784981093</v>
      </c>
      <c r="AB582" s="15"/>
    </row>
    <row r="583" spans="1:28">
      <c r="A583" s="15" t="s">
        <v>44</v>
      </c>
      <c r="B583" s="15" t="s">
        <v>35</v>
      </c>
      <c r="C583" s="15">
        <v>2011</v>
      </c>
      <c r="D583" s="15" t="s">
        <v>27</v>
      </c>
      <c r="E583" s="15" t="s">
        <v>25</v>
      </c>
      <c r="F583" s="15">
        <v>33</v>
      </c>
      <c r="G583" s="15">
        <v>211164</v>
      </c>
      <c r="H583" s="15">
        <v>18362</v>
      </c>
      <c r="I583" s="15">
        <v>229559</v>
      </c>
      <c r="J583" s="15">
        <v>0.01</v>
      </c>
      <c r="K583" s="15">
        <v>36</v>
      </c>
      <c r="L583" s="15">
        <v>2</v>
      </c>
      <c r="M583" s="15">
        <v>126</v>
      </c>
      <c r="N583" s="15">
        <v>0.72299999999999998</v>
      </c>
      <c r="O583" s="15">
        <v>8.7999999999999995E-2</v>
      </c>
      <c r="P583" s="15">
        <v>8960</v>
      </c>
      <c r="Q583" s="15">
        <v>77.599999999999994</v>
      </c>
      <c r="R583" s="15">
        <v>157.5</v>
      </c>
      <c r="S583" s="15">
        <v>0</v>
      </c>
      <c r="T583" s="15">
        <v>21.5</v>
      </c>
      <c r="U583" s="15">
        <v>153.85</v>
      </c>
      <c r="V583" s="15">
        <v>0</v>
      </c>
      <c r="W583" s="27">
        <f>EV_Data[[#This Row],[ev_sales]]/EV_Data[[#This Row],[total_vehicle_sales]]</f>
        <v>1.4375389333461114E-4</v>
      </c>
      <c r="X583" s="27">
        <f>EV_Data[[#This Row],[petrol_car_sales]]/EV_Data[[#This Row],[total_vehicle_sales]]</f>
        <v>0.91986809491241905</v>
      </c>
      <c r="Y583" s="27">
        <f>EV_Data[[#This Row],[diesel_car_sales]]/EV_Data[[#This Row],[total_vehicle_sales]]</f>
        <v>7.9988151194246362E-2</v>
      </c>
      <c r="Z583" s="27">
        <f>EV_Data[[#This Row],[petrol_car Market Share]]+EV_Data[[#This Row],[desil_car Market Share]]</f>
        <v>0.99985624610666546</v>
      </c>
      <c r="AB583" s="15"/>
    </row>
    <row r="584" spans="1:28">
      <c r="A584" s="15" t="s">
        <v>44</v>
      </c>
      <c r="B584" s="15" t="s">
        <v>35</v>
      </c>
      <c r="C584" s="15">
        <v>2012</v>
      </c>
      <c r="D584" s="15" t="s">
        <v>24</v>
      </c>
      <c r="E584" s="15" t="s">
        <v>25</v>
      </c>
      <c r="F584" s="15">
        <v>5</v>
      </c>
      <c r="G584" s="15">
        <v>88548</v>
      </c>
      <c r="H584" s="15">
        <v>59032</v>
      </c>
      <c r="I584" s="15">
        <v>147585</v>
      </c>
      <c r="J584" s="15">
        <v>0</v>
      </c>
      <c r="K584" s="15">
        <v>76</v>
      </c>
      <c r="L584" s="15">
        <v>4.0999999999999996</v>
      </c>
      <c r="M584" s="15">
        <v>124</v>
      </c>
      <c r="N584" s="15">
        <v>0.747</v>
      </c>
      <c r="O584" s="15">
        <v>8.4000000000000005E-2</v>
      </c>
      <c r="P584" s="15">
        <v>9072</v>
      </c>
      <c r="Q584" s="15">
        <v>78.7</v>
      </c>
      <c r="R584" s="15">
        <v>160.1</v>
      </c>
      <c r="S584" s="15">
        <v>0</v>
      </c>
      <c r="T584" s="15">
        <v>21.4</v>
      </c>
      <c r="U584" s="15">
        <v>0</v>
      </c>
      <c r="V584" s="15">
        <v>0</v>
      </c>
      <c r="W584" s="27">
        <f>EV_Data[[#This Row],[ev_sales]]/EV_Data[[#This Row],[total_vehicle_sales]]</f>
        <v>3.3878781719009385E-5</v>
      </c>
      <c r="X584" s="27">
        <f>EV_Data[[#This Row],[petrol_car_sales]]/EV_Data[[#This Row],[total_vehicle_sales]]</f>
        <v>0.59997967273096864</v>
      </c>
      <c r="Y584" s="27">
        <f>EV_Data[[#This Row],[diesel_car_sales]]/EV_Data[[#This Row],[total_vehicle_sales]]</f>
        <v>0.39998644848731241</v>
      </c>
      <c r="Z584" s="27">
        <f>EV_Data[[#This Row],[petrol_car Market Share]]+EV_Data[[#This Row],[desil_car Market Share]]</f>
        <v>0.9999661212182811</v>
      </c>
      <c r="AB584" s="15"/>
    </row>
    <row r="585" spans="1:28">
      <c r="A585" s="15" t="s">
        <v>44</v>
      </c>
      <c r="B585" s="15" t="s">
        <v>35</v>
      </c>
      <c r="C585" s="15">
        <v>2012</v>
      </c>
      <c r="D585" s="15" t="s">
        <v>26</v>
      </c>
      <c r="E585" s="15" t="s">
        <v>25</v>
      </c>
      <c r="F585" s="15">
        <v>59</v>
      </c>
      <c r="G585" s="15">
        <v>514964</v>
      </c>
      <c r="H585" s="15">
        <v>70222</v>
      </c>
      <c r="I585" s="15">
        <v>585245</v>
      </c>
      <c r="J585" s="15">
        <v>0.01</v>
      </c>
      <c r="K585" s="15">
        <v>76</v>
      </c>
      <c r="L585" s="15">
        <v>4.0999999999999996</v>
      </c>
      <c r="M585" s="15">
        <v>124</v>
      </c>
      <c r="N585" s="15">
        <v>0.747</v>
      </c>
      <c r="O585" s="15">
        <v>8.4000000000000005E-2</v>
      </c>
      <c r="P585" s="15">
        <v>9072</v>
      </c>
      <c r="Q585" s="15">
        <v>78.7</v>
      </c>
      <c r="R585" s="15">
        <v>160.1</v>
      </c>
      <c r="S585" s="15">
        <v>0</v>
      </c>
      <c r="T585" s="15">
        <v>21.4</v>
      </c>
      <c r="U585" s="15">
        <v>56.79</v>
      </c>
      <c r="V585" s="15">
        <v>0</v>
      </c>
      <c r="W585" s="27">
        <f>EV_Data[[#This Row],[ev_sales]]/EV_Data[[#This Row],[total_vehicle_sales]]</f>
        <v>1.008124802433169E-4</v>
      </c>
      <c r="X585" s="27">
        <f>EV_Data[[#This Row],[petrol_car_sales]]/EV_Data[[#This Row],[total_vehicle_sales]]</f>
        <v>0.87991183179693977</v>
      </c>
      <c r="Y585" s="27">
        <f>EV_Data[[#This Row],[diesel_car_sales]]/EV_Data[[#This Row],[total_vehicle_sales]]</f>
        <v>0.11998735572281694</v>
      </c>
      <c r="Z585" s="27">
        <f>EV_Data[[#This Row],[petrol_car Market Share]]+EV_Data[[#This Row],[desil_car Market Share]]</f>
        <v>0.9998991875197567</v>
      </c>
      <c r="AB585" s="15"/>
    </row>
    <row r="586" spans="1:28">
      <c r="A586" s="15" t="s">
        <v>44</v>
      </c>
      <c r="B586" s="15" t="s">
        <v>35</v>
      </c>
      <c r="C586" s="15">
        <v>2012</v>
      </c>
      <c r="D586" s="15" t="s">
        <v>27</v>
      </c>
      <c r="E586" s="15" t="s">
        <v>25</v>
      </c>
      <c r="F586" s="15">
        <v>35</v>
      </c>
      <c r="G586" s="15">
        <v>224701</v>
      </c>
      <c r="H586" s="15">
        <v>19539</v>
      </c>
      <c r="I586" s="15">
        <v>244275</v>
      </c>
      <c r="J586" s="15">
        <v>0.01</v>
      </c>
      <c r="K586" s="15">
        <v>76</v>
      </c>
      <c r="L586" s="15">
        <v>4.0999999999999996</v>
      </c>
      <c r="M586" s="15">
        <v>124</v>
      </c>
      <c r="N586" s="15">
        <v>0.747</v>
      </c>
      <c r="O586" s="15">
        <v>8.4000000000000005E-2</v>
      </c>
      <c r="P586" s="15">
        <v>9072</v>
      </c>
      <c r="Q586" s="15">
        <v>78.7</v>
      </c>
      <c r="R586" s="15">
        <v>160.1</v>
      </c>
      <c r="S586" s="15">
        <v>0</v>
      </c>
      <c r="T586" s="15">
        <v>21.4</v>
      </c>
      <c r="U586" s="15">
        <v>64.08</v>
      </c>
      <c r="V586" s="15">
        <v>0</v>
      </c>
      <c r="W586" s="27">
        <f>EV_Data[[#This Row],[ev_sales]]/EV_Data[[#This Row],[total_vehicle_sales]]</f>
        <v>1.4328113806161088E-4</v>
      </c>
      <c r="X586" s="27">
        <f>EV_Data[[#This Row],[petrol_car_sales]]/EV_Data[[#This Row],[total_vehicle_sales]]</f>
        <v>0.91986900010234363</v>
      </c>
      <c r="Y586" s="27">
        <f>EV_Data[[#This Row],[diesel_car_sales]]/EV_Data[[#This Row],[total_vehicle_sales]]</f>
        <v>7.998771875959472E-2</v>
      </c>
      <c r="Z586" s="27">
        <f>EV_Data[[#This Row],[petrol_car Market Share]]+EV_Data[[#This Row],[desil_car Market Share]]</f>
        <v>0.99985671886193839</v>
      </c>
      <c r="AB586" s="15"/>
    </row>
    <row r="587" spans="1:28">
      <c r="A587" s="15" t="s">
        <v>44</v>
      </c>
      <c r="B587" s="15" t="s">
        <v>35</v>
      </c>
      <c r="C587" s="15">
        <v>2013</v>
      </c>
      <c r="D587" s="15" t="s">
        <v>24</v>
      </c>
      <c r="E587" s="15" t="s">
        <v>25</v>
      </c>
      <c r="F587" s="15">
        <v>11</v>
      </c>
      <c r="G587" s="15">
        <v>95363</v>
      </c>
      <c r="H587" s="15">
        <v>63576</v>
      </c>
      <c r="I587" s="15">
        <v>158950</v>
      </c>
      <c r="J587" s="15">
        <v>0.01</v>
      </c>
      <c r="K587" s="15">
        <v>112</v>
      </c>
      <c r="L587" s="15">
        <v>6.2</v>
      </c>
      <c r="M587" s="15">
        <v>133</v>
      </c>
      <c r="N587" s="15">
        <v>0.75700000000000001</v>
      </c>
      <c r="O587" s="15">
        <v>8.4000000000000005E-2</v>
      </c>
      <c r="P587" s="15">
        <v>9043</v>
      </c>
      <c r="Q587" s="15">
        <v>78.5</v>
      </c>
      <c r="R587" s="15">
        <v>164.3</v>
      </c>
      <c r="S587" s="15">
        <v>0</v>
      </c>
      <c r="T587" s="15">
        <v>23.1</v>
      </c>
      <c r="U587" s="15">
        <v>30.06</v>
      </c>
      <c r="V587" s="15">
        <v>0</v>
      </c>
      <c r="W587" s="27">
        <f>EV_Data[[#This Row],[ev_sales]]/EV_Data[[#This Row],[total_vehicle_sales]]</f>
        <v>6.9204152249134954E-5</v>
      </c>
      <c r="X587" s="27">
        <f>EV_Data[[#This Row],[petrol_car_sales]]/EV_Data[[#This Row],[total_vehicle_sales]]</f>
        <v>0.59995596099402326</v>
      </c>
      <c r="Y587" s="27">
        <f>EV_Data[[#This Row],[diesel_car_sales]]/EV_Data[[#This Row],[total_vehicle_sales]]</f>
        <v>0.39997483485372759</v>
      </c>
      <c r="Z587" s="27">
        <f>EV_Data[[#This Row],[petrol_car Market Share]]+EV_Data[[#This Row],[desil_car Market Share]]</f>
        <v>0.9999307958477508</v>
      </c>
      <c r="AB587" s="15"/>
    </row>
    <row r="588" spans="1:28">
      <c r="A588" s="15" t="s">
        <v>44</v>
      </c>
      <c r="B588" s="15" t="s">
        <v>35</v>
      </c>
      <c r="C588" s="15">
        <v>2013</v>
      </c>
      <c r="D588" s="15" t="s">
        <v>26</v>
      </c>
      <c r="E588" s="15" t="s">
        <v>25</v>
      </c>
      <c r="F588" s="15">
        <v>125</v>
      </c>
      <c r="G588" s="15">
        <v>548574</v>
      </c>
      <c r="H588" s="15">
        <v>74806</v>
      </c>
      <c r="I588" s="15">
        <v>623505</v>
      </c>
      <c r="J588" s="15">
        <v>0.02</v>
      </c>
      <c r="K588" s="15">
        <v>112</v>
      </c>
      <c r="L588" s="15">
        <v>6.2</v>
      </c>
      <c r="M588" s="15">
        <v>133</v>
      </c>
      <c r="N588" s="15">
        <v>0.75700000000000001</v>
      </c>
      <c r="O588" s="15">
        <v>8.4000000000000005E-2</v>
      </c>
      <c r="P588" s="15">
        <v>9043</v>
      </c>
      <c r="Q588" s="15">
        <v>78.5</v>
      </c>
      <c r="R588" s="15">
        <v>164.3</v>
      </c>
      <c r="S588" s="15">
        <v>0</v>
      </c>
      <c r="T588" s="15">
        <v>23.1</v>
      </c>
      <c r="U588" s="15">
        <v>73.34</v>
      </c>
      <c r="V588" s="15">
        <v>0</v>
      </c>
      <c r="W588" s="27">
        <f>EV_Data[[#This Row],[ev_sales]]/EV_Data[[#This Row],[total_vehicle_sales]]</f>
        <v>2.0047954707660726E-4</v>
      </c>
      <c r="X588" s="27">
        <f>EV_Data[[#This Row],[petrol_car_sales]]/EV_Data[[#This Row],[total_vehicle_sales]]</f>
        <v>0.87982293646402199</v>
      </c>
      <c r="Y588" s="27">
        <f>EV_Data[[#This Row],[diesel_car_sales]]/EV_Data[[#This Row],[total_vehicle_sales]]</f>
        <v>0.11997658398890146</v>
      </c>
      <c r="Z588" s="27">
        <f>EV_Data[[#This Row],[petrol_car Market Share]]+EV_Data[[#This Row],[desil_car Market Share]]</f>
        <v>0.99979952045292342</v>
      </c>
      <c r="AB588" s="15"/>
    </row>
    <row r="589" spans="1:28">
      <c r="A589" s="15" t="s">
        <v>44</v>
      </c>
      <c r="B589" s="15" t="s">
        <v>35</v>
      </c>
      <c r="C589" s="15">
        <v>2013</v>
      </c>
      <c r="D589" s="15" t="s">
        <v>27</v>
      </c>
      <c r="E589" s="15" t="s">
        <v>25</v>
      </c>
      <c r="F589" s="15">
        <v>77</v>
      </c>
      <c r="G589" s="15">
        <v>243095</v>
      </c>
      <c r="H589" s="15">
        <v>21139</v>
      </c>
      <c r="I589" s="15">
        <v>264311</v>
      </c>
      <c r="J589" s="15">
        <v>0.03</v>
      </c>
      <c r="K589" s="15">
        <v>112</v>
      </c>
      <c r="L589" s="15">
        <v>6.2</v>
      </c>
      <c r="M589" s="15">
        <v>133</v>
      </c>
      <c r="N589" s="15">
        <v>0.75700000000000001</v>
      </c>
      <c r="O589" s="15">
        <v>8.4000000000000005E-2</v>
      </c>
      <c r="P589" s="15">
        <v>9043</v>
      </c>
      <c r="Q589" s="15">
        <v>78.5</v>
      </c>
      <c r="R589" s="15">
        <v>164.3</v>
      </c>
      <c r="S589" s="15">
        <v>0</v>
      </c>
      <c r="T589" s="15">
        <v>23.1</v>
      </c>
      <c r="U589" s="15">
        <v>80.930000000000007</v>
      </c>
      <c r="V589" s="15">
        <v>0</v>
      </c>
      <c r="W589" s="27">
        <f>EV_Data[[#This Row],[ev_sales]]/EV_Data[[#This Row],[total_vehicle_sales]]</f>
        <v>2.913234787806788E-4</v>
      </c>
      <c r="X589" s="27">
        <f>EV_Data[[#This Row],[petrol_car_sales]]/EV_Data[[#This Row],[total_vehicle_sales]]</f>
        <v>0.91973092304141713</v>
      </c>
      <c r="Y589" s="27">
        <f>EV_Data[[#This Row],[diesel_car_sales]]/EV_Data[[#This Row],[total_vehicle_sales]]</f>
        <v>7.9977753479802197E-2</v>
      </c>
      <c r="Z589" s="27">
        <f>EV_Data[[#This Row],[petrol_car Market Share]]+EV_Data[[#This Row],[desil_car Market Share]]</f>
        <v>0.99970867652121931</v>
      </c>
      <c r="AB589" s="15"/>
    </row>
    <row r="590" spans="1:28">
      <c r="A590" s="15" t="s">
        <v>44</v>
      </c>
      <c r="B590" s="15" t="s">
        <v>35</v>
      </c>
      <c r="C590" s="15">
        <v>2014</v>
      </c>
      <c r="D590" s="15" t="s">
        <v>24</v>
      </c>
      <c r="E590" s="15" t="s">
        <v>25</v>
      </c>
      <c r="F590" s="15">
        <v>13</v>
      </c>
      <c r="G590" s="15">
        <v>109105</v>
      </c>
      <c r="H590" s="15">
        <v>72736</v>
      </c>
      <c r="I590" s="15">
        <v>181854</v>
      </c>
      <c r="J590" s="15">
        <v>0.01</v>
      </c>
      <c r="K590" s="15">
        <v>150</v>
      </c>
      <c r="L590" s="15">
        <v>8.1999999999999993</v>
      </c>
      <c r="M590" s="15">
        <v>152</v>
      </c>
      <c r="N590" s="15">
        <v>0.77700000000000002</v>
      </c>
      <c r="O590" s="15">
        <v>8.1000000000000003E-2</v>
      </c>
      <c r="P590" s="15">
        <v>9138</v>
      </c>
      <c r="Q590" s="15">
        <v>78.900000000000006</v>
      </c>
      <c r="R590" s="15">
        <v>167.8</v>
      </c>
      <c r="S590" s="15">
        <v>0</v>
      </c>
      <c r="T590" s="15">
        <v>24.4</v>
      </c>
      <c r="U590" s="15">
        <v>37.51</v>
      </c>
      <c r="V590" s="15">
        <v>0</v>
      </c>
      <c r="W590" s="27">
        <f>EV_Data[[#This Row],[ev_sales]]/EV_Data[[#This Row],[total_vehicle_sales]]</f>
        <v>7.1485917274296962E-5</v>
      </c>
      <c r="X590" s="27">
        <f>EV_Data[[#This Row],[petrol_car_sales]]/EV_Data[[#This Row],[total_vehicle_sales]]</f>
        <v>0.5999593080163208</v>
      </c>
      <c r="Y590" s="27">
        <f>EV_Data[[#This Row],[diesel_car_sales]]/EV_Data[[#This Row],[total_vehicle_sales]]</f>
        <v>0.3999692060664049</v>
      </c>
      <c r="Z590" s="27">
        <f>EV_Data[[#This Row],[petrol_car Market Share]]+EV_Data[[#This Row],[desil_car Market Share]]</f>
        <v>0.99992851408272565</v>
      </c>
      <c r="AB590" s="15"/>
    </row>
    <row r="591" spans="1:28">
      <c r="A591" s="15" t="s">
        <v>44</v>
      </c>
      <c r="B591" s="15" t="s">
        <v>35</v>
      </c>
      <c r="C591" s="15">
        <v>2014</v>
      </c>
      <c r="D591" s="15" t="s">
        <v>26</v>
      </c>
      <c r="E591" s="15" t="s">
        <v>25</v>
      </c>
      <c r="F591" s="15">
        <v>146</v>
      </c>
      <c r="G591" s="15">
        <v>643959</v>
      </c>
      <c r="H591" s="15">
        <v>87813</v>
      </c>
      <c r="I591" s="15">
        <v>731918</v>
      </c>
      <c r="J591" s="15">
        <v>0.02</v>
      </c>
      <c r="K591" s="15">
        <v>150</v>
      </c>
      <c r="L591" s="15">
        <v>8.1999999999999993</v>
      </c>
      <c r="M591" s="15">
        <v>152</v>
      </c>
      <c r="N591" s="15">
        <v>0.77700000000000002</v>
      </c>
      <c r="O591" s="15">
        <v>8.1000000000000003E-2</v>
      </c>
      <c r="P591" s="15">
        <v>9138</v>
      </c>
      <c r="Q591" s="15">
        <v>78.900000000000006</v>
      </c>
      <c r="R591" s="15">
        <v>167.8</v>
      </c>
      <c r="S591" s="15">
        <v>0</v>
      </c>
      <c r="T591" s="15">
        <v>24.4</v>
      </c>
      <c r="U591" s="15">
        <v>16.8</v>
      </c>
      <c r="V591" s="15">
        <v>0</v>
      </c>
      <c r="W591" s="27">
        <f>EV_Data[[#This Row],[ev_sales]]/EV_Data[[#This Row],[total_vehicle_sales]]</f>
        <v>1.9947589757322542E-4</v>
      </c>
      <c r="X591" s="27">
        <f>EV_Data[[#This Row],[petrol_car_sales]]/EV_Data[[#This Row],[total_vehicle_sales]]</f>
        <v>0.879823969351758</v>
      </c>
      <c r="Y591" s="27">
        <f>EV_Data[[#This Row],[diesel_car_sales]]/EV_Data[[#This Row],[total_vehicle_sales]]</f>
        <v>0.11997655475066879</v>
      </c>
      <c r="Z591" s="27">
        <f>EV_Data[[#This Row],[petrol_car Market Share]]+EV_Data[[#This Row],[desil_car Market Share]]</f>
        <v>0.99980052410242681</v>
      </c>
      <c r="AB591" s="15"/>
    </row>
    <row r="592" spans="1:28">
      <c r="A592" s="15" t="s">
        <v>44</v>
      </c>
      <c r="B592" s="15" t="s">
        <v>35</v>
      </c>
      <c r="C592" s="15">
        <v>2014</v>
      </c>
      <c r="D592" s="15" t="s">
        <v>27</v>
      </c>
      <c r="E592" s="15" t="s">
        <v>25</v>
      </c>
      <c r="F592" s="15">
        <v>88</v>
      </c>
      <c r="G592" s="15">
        <v>279802</v>
      </c>
      <c r="H592" s="15">
        <v>24331</v>
      </c>
      <c r="I592" s="15">
        <v>304221</v>
      </c>
      <c r="J592" s="15">
        <v>0.03</v>
      </c>
      <c r="K592" s="15">
        <v>150</v>
      </c>
      <c r="L592" s="15">
        <v>8.1999999999999993</v>
      </c>
      <c r="M592" s="15">
        <v>152</v>
      </c>
      <c r="N592" s="15">
        <v>0.77700000000000002</v>
      </c>
      <c r="O592" s="15">
        <v>8.1000000000000003E-2</v>
      </c>
      <c r="P592" s="15">
        <v>9138</v>
      </c>
      <c r="Q592" s="15">
        <v>78.900000000000006</v>
      </c>
      <c r="R592" s="15">
        <v>167.8</v>
      </c>
      <c r="S592" s="15">
        <v>0</v>
      </c>
      <c r="T592" s="15">
        <v>24.4</v>
      </c>
      <c r="U592" s="15">
        <v>38.67</v>
      </c>
      <c r="V592" s="15">
        <v>0</v>
      </c>
      <c r="W592" s="27">
        <f>EV_Data[[#This Row],[ev_sales]]/EV_Data[[#This Row],[total_vehicle_sales]]</f>
        <v>2.8926339733285997E-4</v>
      </c>
      <c r="X592" s="27">
        <f>EV_Data[[#This Row],[petrol_car_sales]]/EV_Data[[#This Row],[total_vehicle_sales]]</f>
        <v>0.91973269432419191</v>
      </c>
      <c r="Y592" s="27">
        <f>EV_Data[[#This Row],[diesel_car_sales]]/EV_Data[[#This Row],[total_vehicle_sales]]</f>
        <v>7.9978042278475187E-2</v>
      </c>
      <c r="Z592" s="27">
        <f>EV_Data[[#This Row],[petrol_car Market Share]]+EV_Data[[#This Row],[desil_car Market Share]]</f>
        <v>0.99971073660266707</v>
      </c>
      <c r="AB592" s="15"/>
    </row>
    <row r="593" spans="1:28">
      <c r="A593" s="15" t="s">
        <v>44</v>
      </c>
      <c r="B593" s="15" t="s">
        <v>35</v>
      </c>
      <c r="C593" s="15">
        <v>2015</v>
      </c>
      <c r="D593" s="15" t="s">
        <v>24</v>
      </c>
      <c r="E593" s="15" t="s">
        <v>25</v>
      </c>
      <c r="F593" s="15">
        <v>14</v>
      </c>
      <c r="G593" s="15">
        <v>118034</v>
      </c>
      <c r="H593" s="15">
        <v>78689</v>
      </c>
      <c r="I593" s="15">
        <v>196737</v>
      </c>
      <c r="J593" s="15">
        <v>0.01</v>
      </c>
      <c r="K593" s="15">
        <v>191</v>
      </c>
      <c r="L593" s="15">
        <v>10.199999999999999</v>
      </c>
      <c r="M593" s="15">
        <v>155</v>
      </c>
      <c r="N593" s="15">
        <v>0.8</v>
      </c>
      <c r="O593" s="15">
        <v>0.08</v>
      </c>
      <c r="P593" s="15">
        <v>9144</v>
      </c>
      <c r="Q593" s="15">
        <v>79</v>
      </c>
      <c r="R593" s="15">
        <v>169.1</v>
      </c>
      <c r="S593" s="15">
        <v>0</v>
      </c>
      <c r="T593" s="15">
        <v>24.9</v>
      </c>
      <c r="U593" s="15">
        <v>40.950000000000003</v>
      </c>
      <c r="V593" s="15">
        <v>0</v>
      </c>
      <c r="W593" s="27">
        <f>EV_Data[[#This Row],[ev_sales]]/EV_Data[[#This Row],[total_vehicle_sales]]</f>
        <v>7.1160991577588352E-5</v>
      </c>
      <c r="X593" s="27">
        <f>EV_Data[[#This Row],[petrol_car_sales]]/EV_Data[[#This Row],[total_vehicle_sales]]</f>
        <v>0.59995831999064742</v>
      </c>
      <c r="Y593" s="27">
        <f>EV_Data[[#This Row],[diesel_car_sales]]/EV_Data[[#This Row],[total_vehicle_sales]]</f>
        <v>0.39997051901777497</v>
      </c>
      <c r="Z593" s="27">
        <f>EV_Data[[#This Row],[petrol_car Market Share]]+EV_Data[[#This Row],[desil_car Market Share]]</f>
        <v>0.99992883900842244</v>
      </c>
      <c r="AB593" s="15"/>
    </row>
    <row r="594" spans="1:28">
      <c r="A594" s="15" t="s">
        <v>44</v>
      </c>
      <c r="B594" s="15" t="s">
        <v>35</v>
      </c>
      <c r="C594" s="15">
        <v>2015</v>
      </c>
      <c r="D594" s="15" t="s">
        <v>26</v>
      </c>
      <c r="E594" s="15" t="s">
        <v>25</v>
      </c>
      <c r="F594" s="15">
        <v>154</v>
      </c>
      <c r="G594" s="15">
        <v>679464</v>
      </c>
      <c r="H594" s="15">
        <v>92654</v>
      </c>
      <c r="I594" s="15">
        <v>772272</v>
      </c>
      <c r="J594" s="15">
        <v>0.02</v>
      </c>
      <c r="K594" s="15">
        <v>191</v>
      </c>
      <c r="L594" s="15">
        <v>10.199999999999999</v>
      </c>
      <c r="M594" s="15">
        <v>155</v>
      </c>
      <c r="N594" s="15">
        <v>0.8</v>
      </c>
      <c r="O594" s="15">
        <v>0.08</v>
      </c>
      <c r="P594" s="15">
        <v>9144</v>
      </c>
      <c r="Q594" s="15">
        <v>79</v>
      </c>
      <c r="R594" s="15">
        <v>169.1</v>
      </c>
      <c r="S594" s="15">
        <v>0</v>
      </c>
      <c r="T594" s="15">
        <v>24.9</v>
      </c>
      <c r="U594" s="15">
        <v>5.48</v>
      </c>
      <c r="V594" s="15">
        <v>0</v>
      </c>
      <c r="W594" s="27">
        <f>EV_Data[[#This Row],[ev_sales]]/EV_Data[[#This Row],[total_vehicle_sales]]</f>
        <v>1.9941160627343733E-4</v>
      </c>
      <c r="X594" s="27">
        <f>EV_Data[[#This Row],[petrol_car_sales]]/EV_Data[[#This Row],[total_vehicle_sales]]</f>
        <v>0.87982472496736897</v>
      </c>
      <c r="Y594" s="27">
        <f>EV_Data[[#This Row],[diesel_car_sales]]/EV_Data[[#This Row],[total_vehicle_sales]]</f>
        <v>0.11997586342635755</v>
      </c>
      <c r="Z594" s="27">
        <f>EV_Data[[#This Row],[petrol_car Market Share]]+EV_Data[[#This Row],[desil_car Market Share]]</f>
        <v>0.99980058839372654</v>
      </c>
      <c r="AB594" s="15"/>
    </row>
    <row r="595" spans="1:28">
      <c r="A595" s="15" t="s">
        <v>44</v>
      </c>
      <c r="B595" s="15" t="s">
        <v>35</v>
      </c>
      <c r="C595" s="15">
        <v>2015</v>
      </c>
      <c r="D595" s="15" t="s">
        <v>27</v>
      </c>
      <c r="E595" s="15" t="s">
        <v>25</v>
      </c>
      <c r="F595" s="15">
        <v>95</v>
      </c>
      <c r="G595" s="15">
        <v>302244</v>
      </c>
      <c r="H595" s="15">
        <v>26282</v>
      </c>
      <c r="I595" s="15">
        <v>328621</v>
      </c>
      <c r="J595" s="15">
        <v>0.03</v>
      </c>
      <c r="K595" s="15">
        <v>191</v>
      </c>
      <c r="L595" s="15">
        <v>10.199999999999999</v>
      </c>
      <c r="M595" s="15">
        <v>155</v>
      </c>
      <c r="N595" s="15">
        <v>0.8</v>
      </c>
      <c r="O595" s="15">
        <v>0.08</v>
      </c>
      <c r="P595" s="15">
        <v>9144</v>
      </c>
      <c r="Q595" s="15">
        <v>79</v>
      </c>
      <c r="R595" s="15">
        <v>169.1</v>
      </c>
      <c r="S595" s="15">
        <v>0</v>
      </c>
      <c r="T595" s="15">
        <v>24.9</v>
      </c>
      <c r="U595" s="15">
        <v>39.49</v>
      </c>
      <c r="V595" s="15">
        <v>0</v>
      </c>
      <c r="W595" s="27">
        <f>EV_Data[[#This Row],[ev_sales]]/EV_Data[[#This Row],[total_vehicle_sales]]</f>
        <v>2.8908682037970794E-4</v>
      </c>
      <c r="X595" s="27">
        <f>EV_Data[[#This Row],[petrol_car_sales]]/EV_Data[[#This Row],[total_vehicle_sales]]</f>
        <v>0.91973428356678366</v>
      </c>
      <c r="Y595" s="27">
        <f>EV_Data[[#This Row],[diesel_car_sales]]/EV_Data[[#This Row],[total_vehicle_sales]]</f>
        <v>7.9976629612836678E-2</v>
      </c>
      <c r="Z595" s="27">
        <f>EV_Data[[#This Row],[petrol_car Market Share]]+EV_Data[[#This Row],[desil_car Market Share]]</f>
        <v>0.99971091317962035</v>
      </c>
      <c r="AB595" s="15"/>
    </row>
    <row r="596" spans="1:28">
      <c r="A596" s="15" t="s">
        <v>44</v>
      </c>
      <c r="B596" s="15" t="s">
        <v>35</v>
      </c>
      <c r="C596" s="15">
        <v>2016</v>
      </c>
      <c r="D596" s="15" t="s">
        <v>24</v>
      </c>
      <c r="E596" s="15" t="s">
        <v>25</v>
      </c>
      <c r="F596" s="15">
        <v>23</v>
      </c>
      <c r="G596" s="15">
        <v>130316</v>
      </c>
      <c r="H596" s="15">
        <v>86878</v>
      </c>
      <c r="I596" s="15">
        <v>217217</v>
      </c>
      <c r="J596" s="15">
        <v>0.01</v>
      </c>
      <c r="K596" s="15">
        <v>216</v>
      </c>
      <c r="L596" s="15">
        <v>10.3</v>
      </c>
      <c r="M596" s="15">
        <v>175</v>
      </c>
      <c r="N596" s="15">
        <v>0.84699999999999998</v>
      </c>
      <c r="O596" s="15">
        <v>7.9000000000000001E-2</v>
      </c>
      <c r="P596" s="15">
        <v>9476</v>
      </c>
      <c r="Q596" s="15">
        <v>79.599999999999994</v>
      </c>
      <c r="R596" s="15">
        <v>168.9</v>
      </c>
      <c r="S596" s="15">
        <v>0</v>
      </c>
      <c r="T596" s="15">
        <v>27.2</v>
      </c>
      <c r="U596" s="15">
        <v>27.87</v>
      </c>
      <c r="V596" s="15">
        <v>0</v>
      </c>
      <c r="W596" s="27">
        <f>EV_Data[[#This Row],[ev_sales]]/EV_Data[[#This Row],[total_vehicle_sales]]</f>
        <v>1.0588489851162662E-4</v>
      </c>
      <c r="X596" s="27">
        <f>EV_Data[[#This Row],[petrol_car_sales]]/EV_Data[[#This Row],[total_vehicle_sales]]</f>
        <v>0.5999346275843972</v>
      </c>
      <c r="Y596" s="27">
        <f>EV_Data[[#This Row],[diesel_car_sales]]/EV_Data[[#This Row],[total_vehicle_sales]]</f>
        <v>0.39995948751709121</v>
      </c>
      <c r="Z596" s="27">
        <f>EV_Data[[#This Row],[petrol_car Market Share]]+EV_Data[[#This Row],[desil_car Market Share]]</f>
        <v>0.9998941151014884</v>
      </c>
      <c r="AB596" s="15"/>
    </row>
    <row r="597" spans="1:28">
      <c r="A597" s="15" t="s">
        <v>44</v>
      </c>
      <c r="B597" s="15" t="s">
        <v>35</v>
      </c>
      <c r="C597" s="15">
        <v>2016</v>
      </c>
      <c r="D597" s="15" t="s">
        <v>26</v>
      </c>
      <c r="E597" s="15" t="s">
        <v>25</v>
      </c>
      <c r="F597" s="15">
        <v>255</v>
      </c>
      <c r="G597" s="15">
        <v>746750</v>
      </c>
      <c r="H597" s="15">
        <v>101829</v>
      </c>
      <c r="I597" s="15">
        <v>848834</v>
      </c>
      <c r="J597" s="15">
        <v>0.03</v>
      </c>
      <c r="K597" s="15">
        <v>216</v>
      </c>
      <c r="L597" s="15">
        <v>10.3</v>
      </c>
      <c r="M597" s="15">
        <v>175</v>
      </c>
      <c r="N597" s="15">
        <v>0.84699999999999998</v>
      </c>
      <c r="O597" s="15">
        <v>7.9000000000000001E-2</v>
      </c>
      <c r="P597" s="15">
        <v>9476</v>
      </c>
      <c r="Q597" s="15">
        <v>79.599999999999994</v>
      </c>
      <c r="R597" s="15">
        <v>168.9</v>
      </c>
      <c r="S597" s="15">
        <v>0</v>
      </c>
      <c r="T597" s="15">
        <v>27.2</v>
      </c>
      <c r="U597" s="15">
        <v>65.58</v>
      </c>
      <c r="V597" s="15">
        <v>0</v>
      </c>
      <c r="W597" s="27">
        <f>EV_Data[[#This Row],[ev_sales]]/EV_Data[[#This Row],[total_vehicle_sales]]</f>
        <v>3.0041209470874162E-4</v>
      </c>
      <c r="X597" s="27">
        <f>EV_Data[[#This Row],[petrol_car_sales]]/EV_Data[[#This Row],[total_vehicle_sales]]</f>
        <v>0.87973620283824638</v>
      </c>
      <c r="Y597" s="27">
        <f>EV_Data[[#This Row],[diesel_car_sales]]/EV_Data[[#This Row],[total_vehicle_sales]]</f>
        <v>0.11996338506704492</v>
      </c>
      <c r="Z597" s="27">
        <f>EV_Data[[#This Row],[petrol_car Market Share]]+EV_Data[[#This Row],[desil_car Market Share]]</f>
        <v>0.99969958790529134</v>
      </c>
      <c r="AB597" s="15"/>
    </row>
    <row r="598" spans="1:28">
      <c r="A598" s="15" t="s">
        <v>44</v>
      </c>
      <c r="B598" s="15" t="s">
        <v>35</v>
      </c>
      <c r="C598" s="15">
        <v>2016</v>
      </c>
      <c r="D598" s="15" t="s">
        <v>27</v>
      </c>
      <c r="E598" s="15" t="s">
        <v>25</v>
      </c>
      <c r="F598" s="15">
        <v>154</v>
      </c>
      <c r="G598" s="15">
        <v>325890</v>
      </c>
      <c r="H598" s="15">
        <v>28338</v>
      </c>
      <c r="I598" s="15">
        <v>354382</v>
      </c>
      <c r="J598" s="15">
        <v>0.04</v>
      </c>
      <c r="K598" s="15">
        <v>216</v>
      </c>
      <c r="L598" s="15">
        <v>10.3</v>
      </c>
      <c r="M598" s="15">
        <v>175</v>
      </c>
      <c r="N598" s="15">
        <v>0.84699999999999998</v>
      </c>
      <c r="O598" s="15">
        <v>7.9000000000000001E-2</v>
      </c>
      <c r="P598" s="15">
        <v>9476</v>
      </c>
      <c r="Q598" s="15">
        <v>79.599999999999994</v>
      </c>
      <c r="R598" s="15">
        <v>168.9</v>
      </c>
      <c r="S598" s="15">
        <v>0</v>
      </c>
      <c r="T598" s="15">
        <v>27.2</v>
      </c>
      <c r="U598" s="15">
        <v>25.99</v>
      </c>
      <c r="V598" s="15">
        <v>0</v>
      </c>
      <c r="W598" s="27">
        <f>EV_Data[[#This Row],[ev_sales]]/EV_Data[[#This Row],[total_vehicle_sales]]</f>
        <v>4.3455931734681782E-4</v>
      </c>
      <c r="X598" s="27">
        <f>EV_Data[[#This Row],[petrol_car_sales]]/EV_Data[[#This Row],[total_vehicle_sales]]</f>
        <v>0.91960088266334072</v>
      </c>
      <c r="Y598" s="27">
        <f>EV_Data[[#This Row],[diesel_car_sales]]/EV_Data[[#This Row],[total_vehicle_sales]]</f>
        <v>7.9964558019312487E-2</v>
      </c>
      <c r="Z598" s="27">
        <f>EV_Data[[#This Row],[petrol_car Market Share]]+EV_Data[[#This Row],[desil_car Market Share]]</f>
        <v>0.99956544068265318</v>
      </c>
      <c r="AB598" s="15"/>
    </row>
    <row r="599" spans="1:28">
      <c r="A599" s="15" t="s">
        <v>44</v>
      </c>
      <c r="B599" s="15" t="s">
        <v>35</v>
      </c>
      <c r="C599" s="15">
        <v>2017</v>
      </c>
      <c r="D599" s="15" t="s">
        <v>24</v>
      </c>
      <c r="E599" s="15" t="s">
        <v>25</v>
      </c>
      <c r="F599" s="15">
        <v>40</v>
      </c>
      <c r="G599" s="15">
        <v>138659</v>
      </c>
      <c r="H599" s="15">
        <v>92439</v>
      </c>
      <c r="I599" s="15">
        <v>231138</v>
      </c>
      <c r="J599" s="15">
        <v>0.02</v>
      </c>
      <c r="K599" s="15">
        <v>250</v>
      </c>
      <c r="L599" s="15">
        <v>11.4</v>
      </c>
      <c r="M599" s="15">
        <v>201</v>
      </c>
      <c r="N599" s="15">
        <v>0.89700000000000002</v>
      </c>
      <c r="O599" s="15">
        <v>7.8E-2</v>
      </c>
      <c r="P599" s="15">
        <v>9541</v>
      </c>
      <c r="Q599" s="15">
        <v>79.7</v>
      </c>
      <c r="R599" s="15">
        <v>170.9</v>
      </c>
      <c r="S599" s="15">
        <v>0</v>
      </c>
      <c r="T599" s="15">
        <v>29</v>
      </c>
      <c r="U599" s="15">
        <v>45.45</v>
      </c>
      <c r="V599" s="15">
        <v>0</v>
      </c>
      <c r="W599" s="27">
        <f>EV_Data[[#This Row],[ev_sales]]/EV_Data[[#This Row],[total_vehicle_sales]]</f>
        <v>1.7305678858517423E-4</v>
      </c>
      <c r="X599" s="27">
        <f>EV_Data[[#This Row],[petrol_car_sales]]/EV_Data[[#This Row],[total_vehicle_sales]]</f>
        <v>0.59989703121079185</v>
      </c>
      <c r="Y599" s="27">
        <f>EV_Data[[#This Row],[diesel_car_sales]]/EV_Data[[#This Row],[total_vehicle_sales]]</f>
        <v>0.399929912000623</v>
      </c>
      <c r="Z599" s="27">
        <f>EV_Data[[#This Row],[petrol_car Market Share]]+EV_Data[[#This Row],[desil_car Market Share]]</f>
        <v>0.99982694321141485</v>
      </c>
      <c r="AB599" s="15"/>
    </row>
    <row r="600" spans="1:28">
      <c r="A600" s="15" t="s">
        <v>44</v>
      </c>
      <c r="B600" s="15" t="s">
        <v>35</v>
      </c>
      <c r="C600" s="15">
        <v>2017</v>
      </c>
      <c r="D600" s="15" t="s">
        <v>26</v>
      </c>
      <c r="E600" s="15" t="s">
        <v>25</v>
      </c>
      <c r="F600" s="15">
        <v>465</v>
      </c>
      <c r="G600" s="15">
        <v>818499</v>
      </c>
      <c r="H600" s="15">
        <v>111613</v>
      </c>
      <c r="I600" s="15">
        <v>930577</v>
      </c>
      <c r="J600" s="15">
        <v>0.05</v>
      </c>
      <c r="K600" s="15">
        <v>250</v>
      </c>
      <c r="L600" s="15">
        <v>11.4</v>
      </c>
      <c r="M600" s="15">
        <v>201</v>
      </c>
      <c r="N600" s="15">
        <v>0.89700000000000002</v>
      </c>
      <c r="O600" s="15">
        <v>7.8E-2</v>
      </c>
      <c r="P600" s="15">
        <v>9541</v>
      </c>
      <c r="Q600" s="15">
        <v>79.7</v>
      </c>
      <c r="R600" s="15">
        <v>170.9</v>
      </c>
      <c r="S600" s="15">
        <v>0</v>
      </c>
      <c r="T600" s="15">
        <v>29</v>
      </c>
      <c r="U600" s="15">
        <v>82.35</v>
      </c>
      <c r="V600" s="15">
        <v>0</v>
      </c>
      <c r="W600" s="27">
        <f>EV_Data[[#This Row],[ev_sales]]/EV_Data[[#This Row],[total_vehicle_sales]]</f>
        <v>4.9968997729365756E-4</v>
      </c>
      <c r="X600" s="27">
        <f>EV_Data[[#This Row],[petrol_car_sales]]/EV_Data[[#This Row],[total_vehicle_sales]]</f>
        <v>0.87956074564490638</v>
      </c>
      <c r="Y600" s="27">
        <f>EV_Data[[#This Row],[diesel_car_sales]]/EV_Data[[#This Row],[total_vehicle_sales]]</f>
        <v>0.11993956437780001</v>
      </c>
      <c r="Z600" s="27">
        <f>EV_Data[[#This Row],[petrol_car Market Share]]+EV_Data[[#This Row],[desil_car Market Share]]</f>
        <v>0.99950031002270645</v>
      </c>
      <c r="AB600" s="15"/>
    </row>
    <row r="601" spans="1:28">
      <c r="A601" s="15" t="s">
        <v>44</v>
      </c>
      <c r="B601" s="15" t="s">
        <v>35</v>
      </c>
      <c r="C601" s="15">
        <v>2017</v>
      </c>
      <c r="D601" s="15" t="s">
        <v>27</v>
      </c>
      <c r="E601" s="15" t="s">
        <v>25</v>
      </c>
      <c r="F601" s="15">
        <v>279</v>
      </c>
      <c r="G601" s="15">
        <v>354150</v>
      </c>
      <c r="H601" s="15">
        <v>30796</v>
      </c>
      <c r="I601" s="15">
        <v>385225</v>
      </c>
      <c r="J601" s="15">
        <v>7.0000000000000007E-2</v>
      </c>
      <c r="K601" s="15">
        <v>250</v>
      </c>
      <c r="L601" s="15">
        <v>11.4</v>
      </c>
      <c r="M601" s="15">
        <v>201</v>
      </c>
      <c r="N601" s="15">
        <v>0.89700000000000002</v>
      </c>
      <c r="O601" s="15">
        <v>7.8E-2</v>
      </c>
      <c r="P601" s="15">
        <v>9541</v>
      </c>
      <c r="Q601" s="15">
        <v>79.7</v>
      </c>
      <c r="R601" s="15">
        <v>170.9</v>
      </c>
      <c r="S601" s="15">
        <v>0</v>
      </c>
      <c r="T601" s="15">
        <v>29</v>
      </c>
      <c r="U601" s="15">
        <v>81.17</v>
      </c>
      <c r="V601" s="15">
        <v>0</v>
      </c>
      <c r="W601" s="27">
        <f>EV_Data[[#This Row],[ev_sales]]/EV_Data[[#This Row],[total_vehicle_sales]]</f>
        <v>7.2425206048413267E-4</v>
      </c>
      <c r="X601" s="27">
        <f>EV_Data[[#This Row],[petrol_car_sales]]/EV_Data[[#This Row],[total_vehicle_sales]]</f>
        <v>0.91933285742098769</v>
      </c>
      <c r="Y601" s="27">
        <f>EV_Data[[#This Row],[diesel_car_sales]]/EV_Data[[#This Row],[total_vehicle_sales]]</f>
        <v>7.994289051852814E-2</v>
      </c>
      <c r="Z601" s="27">
        <f>EV_Data[[#This Row],[petrol_car Market Share]]+EV_Data[[#This Row],[desil_car Market Share]]</f>
        <v>0.99927574793951579</v>
      </c>
      <c r="AB601" s="15"/>
    </row>
    <row r="602" spans="1:28">
      <c r="A602" s="15" t="s">
        <v>44</v>
      </c>
      <c r="B602" s="15" t="s">
        <v>35</v>
      </c>
      <c r="C602" s="15">
        <v>2018</v>
      </c>
      <c r="D602" s="15" t="s">
        <v>24</v>
      </c>
      <c r="E602" s="15" t="s">
        <v>25</v>
      </c>
      <c r="F602" s="15">
        <v>53</v>
      </c>
      <c r="G602" s="15">
        <v>128654</v>
      </c>
      <c r="H602" s="15">
        <v>85770</v>
      </c>
      <c r="I602" s="15">
        <v>214477</v>
      </c>
      <c r="J602" s="15">
        <v>0.02</v>
      </c>
      <c r="K602" s="15">
        <v>288</v>
      </c>
      <c r="L602" s="15">
        <v>13.2</v>
      </c>
      <c r="M602" s="15">
        <v>246</v>
      </c>
      <c r="N602" s="15">
        <v>0.95299999999999996</v>
      </c>
      <c r="O602" s="15">
        <v>7.8E-2</v>
      </c>
      <c r="P602" s="15">
        <v>9843</v>
      </c>
      <c r="Q602" s="15">
        <v>80.2</v>
      </c>
      <c r="R602" s="15">
        <v>172.8</v>
      </c>
      <c r="S602" s="15">
        <v>0</v>
      </c>
      <c r="T602" s="15">
        <v>31.8</v>
      </c>
      <c r="U602" s="15">
        <v>55.85</v>
      </c>
      <c r="V602" s="15">
        <v>0</v>
      </c>
      <c r="W602" s="27">
        <f>EV_Data[[#This Row],[ev_sales]]/EV_Data[[#This Row],[total_vehicle_sales]]</f>
        <v>2.4711274402383475E-4</v>
      </c>
      <c r="X602" s="27">
        <f>EV_Data[[#This Row],[petrol_car_sales]]/EV_Data[[#This Row],[total_vehicle_sales]]</f>
        <v>0.59984986735174406</v>
      </c>
      <c r="Y602" s="27">
        <f>EV_Data[[#This Row],[diesel_car_sales]]/EV_Data[[#This Row],[total_vehicle_sales]]</f>
        <v>0.39990301990423216</v>
      </c>
      <c r="Z602" s="27">
        <f>EV_Data[[#This Row],[petrol_car Market Share]]+EV_Data[[#This Row],[desil_car Market Share]]</f>
        <v>0.99975288725597622</v>
      </c>
      <c r="AB602" s="15"/>
    </row>
    <row r="603" spans="1:28">
      <c r="A603" s="15" t="s">
        <v>44</v>
      </c>
      <c r="B603" s="15" t="s">
        <v>35</v>
      </c>
      <c r="C603" s="15">
        <v>2018</v>
      </c>
      <c r="D603" s="15" t="s">
        <v>26</v>
      </c>
      <c r="E603" s="15" t="s">
        <v>25</v>
      </c>
      <c r="F603" s="15">
        <v>600</v>
      </c>
      <c r="G603" s="15">
        <v>754024</v>
      </c>
      <c r="H603" s="15">
        <v>102821</v>
      </c>
      <c r="I603" s="15">
        <v>857445</v>
      </c>
      <c r="J603" s="15">
        <v>7.0000000000000007E-2</v>
      </c>
      <c r="K603" s="15">
        <v>288</v>
      </c>
      <c r="L603" s="15">
        <v>13.2</v>
      </c>
      <c r="M603" s="15">
        <v>246</v>
      </c>
      <c r="N603" s="15">
        <v>0.95299999999999996</v>
      </c>
      <c r="O603" s="15">
        <v>7.8E-2</v>
      </c>
      <c r="P603" s="15">
        <v>9843</v>
      </c>
      <c r="Q603" s="15">
        <v>80.2</v>
      </c>
      <c r="R603" s="15">
        <v>172.8</v>
      </c>
      <c r="S603" s="15">
        <v>0</v>
      </c>
      <c r="T603" s="15">
        <v>31.8</v>
      </c>
      <c r="U603" s="15">
        <v>29.03</v>
      </c>
      <c r="V603" s="15">
        <v>0</v>
      </c>
      <c r="W603" s="27">
        <f>EV_Data[[#This Row],[ev_sales]]/EV_Data[[#This Row],[total_vehicle_sales]]</f>
        <v>6.9975333694872555E-4</v>
      </c>
      <c r="X603" s="27">
        <f>EV_Data[[#This Row],[petrol_car_sales]]/EV_Data[[#This Row],[total_vehicle_sales]]</f>
        <v>0.87938468356570976</v>
      </c>
      <c r="Y603" s="27">
        <f>EV_Data[[#This Row],[diesel_car_sales]]/EV_Data[[#This Row],[total_vehicle_sales]]</f>
        <v>0.11991556309734153</v>
      </c>
      <c r="Z603" s="27">
        <f>EV_Data[[#This Row],[petrol_car Market Share]]+EV_Data[[#This Row],[desil_car Market Share]]</f>
        <v>0.99930024666305128</v>
      </c>
      <c r="AB603" s="15"/>
    </row>
    <row r="604" spans="1:28">
      <c r="A604" s="15" t="s">
        <v>44</v>
      </c>
      <c r="B604" s="15" t="s">
        <v>35</v>
      </c>
      <c r="C604" s="15">
        <v>2018</v>
      </c>
      <c r="D604" s="15" t="s">
        <v>27</v>
      </c>
      <c r="E604" s="15" t="s">
        <v>25</v>
      </c>
      <c r="F604" s="15">
        <v>365</v>
      </c>
      <c r="G604" s="15">
        <v>330374</v>
      </c>
      <c r="H604" s="15">
        <v>28728</v>
      </c>
      <c r="I604" s="15">
        <v>359467</v>
      </c>
      <c r="J604" s="15">
        <v>0.1</v>
      </c>
      <c r="K604" s="15">
        <v>288</v>
      </c>
      <c r="L604" s="15">
        <v>13.2</v>
      </c>
      <c r="M604" s="15">
        <v>246</v>
      </c>
      <c r="N604" s="15">
        <v>0.95299999999999996</v>
      </c>
      <c r="O604" s="15">
        <v>7.8E-2</v>
      </c>
      <c r="P604" s="15">
        <v>9843</v>
      </c>
      <c r="Q604" s="15">
        <v>80.2</v>
      </c>
      <c r="R604" s="15">
        <v>172.8</v>
      </c>
      <c r="S604" s="15">
        <v>0</v>
      </c>
      <c r="T604" s="15">
        <v>31.8</v>
      </c>
      <c r="U604" s="15">
        <v>30.82</v>
      </c>
      <c r="V604" s="15">
        <v>0</v>
      </c>
      <c r="W604" s="27">
        <f>EV_Data[[#This Row],[ev_sales]]/EV_Data[[#This Row],[total_vehicle_sales]]</f>
        <v>1.0153922335012671E-3</v>
      </c>
      <c r="X604" s="27">
        <f>EV_Data[[#This Row],[petrol_car_sales]]/EV_Data[[#This Row],[total_vehicle_sales]]</f>
        <v>0.91906628424862369</v>
      </c>
      <c r="Y604" s="27">
        <f>EV_Data[[#This Row],[diesel_car_sales]]/EV_Data[[#This Row],[total_vehicle_sales]]</f>
        <v>7.9918323517875076E-2</v>
      </c>
      <c r="Z604" s="27">
        <f>EV_Data[[#This Row],[petrol_car Market Share]]+EV_Data[[#This Row],[desil_car Market Share]]</f>
        <v>0.99898460776649878</v>
      </c>
      <c r="AB604" s="15"/>
    </row>
    <row r="605" spans="1:28">
      <c r="A605" s="15" t="s">
        <v>44</v>
      </c>
      <c r="B605" s="15" t="s">
        <v>35</v>
      </c>
      <c r="C605" s="15">
        <v>2019</v>
      </c>
      <c r="D605" s="15" t="s">
        <v>24</v>
      </c>
      <c r="E605" s="15" t="s">
        <v>25</v>
      </c>
      <c r="F605" s="15">
        <v>76</v>
      </c>
      <c r="G605" s="15">
        <v>118841</v>
      </c>
      <c r="H605" s="15">
        <v>79227</v>
      </c>
      <c r="I605" s="15">
        <v>198144</v>
      </c>
      <c r="J605" s="15">
        <v>0.04</v>
      </c>
      <c r="K605" s="15">
        <v>630</v>
      </c>
      <c r="L605" s="15">
        <v>16</v>
      </c>
      <c r="M605" s="15">
        <v>277</v>
      </c>
      <c r="N605" s="15">
        <v>1</v>
      </c>
      <c r="O605" s="15">
        <v>7.9000000000000001E-2</v>
      </c>
      <c r="P605" s="15">
        <v>10035</v>
      </c>
      <c r="Q605" s="15">
        <v>80.8</v>
      </c>
      <c r="R605" s="15">
        <v>166.2</v>
      </c>
      <c r="S605" s="15">
        <v>0</v>
      </c>
      <c r="T605" s="15">
        <v>32.700000000000003</v>
      </c>
      <c r="U605" s="15">
        <v>48.95</v>
      </c>
      <c r="V605" s="15">
        <v>0</v>
      </c>
      <c r="W605" s="27">
        <f>EV_Data[[#This Row],[ev_sales]]/EV_Data[[#This Row],[total_vehicle_sales]]</f>
        <v>3.8355943152454782E-4</v>
      </c>
      <c r="X605" s="27">
        <f>EV_Data[[#This Row],[petrol_car_sales]]/EV_Data[[#This Row],[total_vehicle_sales]]</f>
        <v>0.5997708737080103</v>
      </c>
      <c r="Y605" s="27">
        <f>EV_Data[[#This Row],[diesel_car_sales]]/EV_Data[[#This Row],[total_vehicle_sales]]</f>
        <v>0.39984556686046513</v>
      </c>
      <c r="Z605" s="27">
        <f>EV_Data[[#This Row],[petrol_car Market Share]]+EV_Data[[#This Row],[desil_car Market Share]]</f>
        <v>0.99961644056847543</v>
      </c>
      <c r="AB605" s="15"/>
    </row>
    <row r="606" spans="1:28">
      <c r="A606" s="15" t="s">
        <v>44</v>
      </c>
      <c r="B606" s="15" t="s">
        <v>35</v>
      </c>
      <c r="C606" s="15">
        <v>2019</v>
      </c>
      <c r="D606" s="15" t="s">
        <v>26</v>
      </c>
      <c r="E606" s="15" t="s">
        <v>25</v>
      </c>
      <c r="F606" s="15">
        <v>873</v>
      </c>
      <c r="G606" s="15">
        <v>697888</v>
      </c>
      <c r="H606" s="15">
        <v>95166</v>
      </c>
      <c r="I606" s="15">
        <v>793927</v>
      </c>
      <c r="J606" s="15">
        <v>0.11</v>
      </c>
      <c r="K606" s="15">
        <v>630</v>
      </c>
      <c r="L606" s="15">
        <v>16</v>
      </c>
      <c r="M606" s="15">
        <v>277</v>
      </c>
      <c r="N606" s="15">
        <v>1</v>
      </c>
      <c r="O606" s="15">
        <v>7.9000000000000001E-2</v>
      </c>
      <c r="P606" s="15">
        <v>10035</v>
      </c>
      <c r="Q606" s="15">
        <v>80.8</v>
      </c>
      <c r="R606" s="15">
        <v>166.2</v>
      </c>
      <c r="S606" s="15">
        <v>0</v>
      </c>
      <c r="T606" s="15">
        <v>32.700000000000003</v>
      </c>
      <c r="U606" s="15">
        <v>45.5</v>
      </c>
      <c r="V606" s="15">
        <v>0</v>
      </c>
      <c r="W606" s="27">
        <f>EV_Data[[#This Row],[ev_sales]]/EV_Data[[#This Row],[total_vehicle_sales]]</f>
        <v>1.0995973181413404E-3</v>
      </c>
      <c r="X606" s="27">
        <f>EV_Data[[#This Row],[petrol_car_sales]]/EV_Data[[#This Row],[total_vehicle_sales]]</f>
        <v>0.8790329589496263</v>
      </c>
      <c r="Y606" s="27">
        <f>EV_Data[[#This Row],[diesel_car_sales]]/EV_Data[[#This Row],[total_vehicle_sales]]</f>
        <v>0.11986744373223231</v>
      </c>
      <c r="Z606" s="27">
        <f>EV_Data[[#This Row],[petrol_car Market Share]]+EV_Data[[#This Row],[desil_car Market Share]]</f>
        <v>0.99890040268185865</v>
      </c>
      <c r="AB606" s="15"/>
    </row>
    <row r="607" spans="1:28">
      <c r="A607" s="15" t="s">
        <v>44</v>
      </c>
      <c r="B607" s="15" t="s">
        <v>35</v>
      </c>
      <c r="C607" s="15">
        <v>2019</v>
      </c>
      <c r="D607" s="15" t="s">
        <v>27</v>
      </c>
      <c r="E607" s="15" t="s">
        <v>25</v>
      </c>
      <c r="F607" s="15">
        <v>530</v>
      </c>
      <c r="G607" s="15">
        <v>305473</v>
      </c>
      <c r="H607" s="15">
        <v>26563</v>
      </c>
      <c r="I607" s="15">
        <v>332566</v>
      </c>
      <c r="J607" s="15">
        <v>0.16</v>
      </c>
      <c r="K607" s="15">
        <v>630</v>
      </c>
      <c r="L607" s="15">
        <v>16</v>
      </c>
      <c r="M607" s="15">
        <v>277</v>
      </c>
      <c r="N607" s="15">
        <v>1</v>
      </c>
      <c r="O607" s="15">
        <v>7.9000000000000001E-2</v>
      </c>
      <c r="P607" s="15">
        <v>10035</v>
      </c>
      <c r="Q607" s="15">
        <v>80.8</v>
      </c>
      <c r="R607" s="15">
        <v>166.2</v>
      </c>
      <c r="S607" s="15">
        <v>0</v>
      </c>
      <c r="T607" s="15">
        <v>32.700000000000003</v>
      </c>
      <c r="U607" s="15">
        <v>45.21</v>
      </c>
      <c r="V607" s="15">
        <v>0</v>
      </c>
      <c r="W607" s="27">
        <f>EV_Data[[#This Row],[ev_sales]]/EV_Data[[#This Row],[total_vehicle_sales]]</f>
        <v>1.5936686251751533E-3</v>
      </c>
      <c r="X607" s="27">
        <f>EV_Data[[#This Row],[petrol_car_sales]]/EV_Data[[#This Row],[total_vehicle_sales]]</f>
        <v>0.91853346403420677</v>
      </c>
      <c r="Y607" s="27">
        <f>EV_Data[[#This Row],[diesel_car_sales]]/EV_Data[[#This Row],[total_vehicle_sales]]</f>
        <v>7.9872867340618103E-2</v>
      </c>
      <c r="Z607" s="27">
        <f>EV_Data[[#This Row],[petrol_car Market Share]]+EV_Data[[#This Row],[desil_car Market Share]]</f>
        <v>0.99840633137482482</v>
      </c>
      <c r="AB607" s="15"/>
    </row>
    <row r="608" spans="1:28">
      <c r="A608" s="15" t="s">
        <v>44</v>
      </c>
      <c r="B608" s="15" t="s">
        <v>35</v>
      </c>
      <c r="C608" s="15">
        <v>2020</v>
      </c>
      <c r="D608" s="15" t="s">
        <v>24</v>
      </c>
      <c r="E608" s="15" t="s">
        <v>25</v>
      </c>
      <c r="F608" s="15">
        <v>110</v>
      </c>
      <c r="G608" s="15">
        <v>85877</v>
      </c>
      <c r="H608" s="15">
        <v>57251</v>
      </c>
      <c r="I608" s="15">
        <v>143238</v>
      </c>
      <c r="J608" s="15">
        <v>0.08</v>
      </c>
      <c r="K608" s="15">
        <v>939</v>
      </c>
      <c r="L608" s="15">
        <v>15.1</v>
      </c>
      <c r="M608" s="15">
        <v>313</v>
      </c>
      <c r="N608" s="15">
        <v>1.083</v>
      </c>
      <c r="O608" s="15">
        <v>8.1000000000000003E-2</v>
      </c>
      <c r="P608" s="15">
        <v>10289</v>
      </c>
      <c r="Q608" s="15">
        <v>80.8</v>
      </c>
      <c r="R608" s="15">
        <v>161.30000000000001</v>
      </c>
      <c r="S608" s="15">
        <v>0</v>
      </c>
      <c r="T608" s="15">
        <v>36</v>
      </c>
      <c r="U608" s="15">
        <v>40.1</v>
      </c>
      <c r="V608" s="15">
        <v>0</v>
      </c>
      <c r="W608" s="27">
        <f>EV_Data[[#This Row],[ev_sales]]/EV_Data[[#This Row],[total_vehicle_sales]]</f>
        <v>7.6795263826638183E-4</v>
      </c>
      <c r="X608" s="27">
        <f>EV_Data[[#This Row],[petrol_car_sales]]/EV_Data[[#This Row],[total_vehicle_sales]]</f>
        <v>0.59954062469456426</v>
      </c>
      <c r="Y608" s="27">
        <f>EV_Data[[#This Row],[diesel_car_sales]]/EV_Data[[#This Row],[total_vehicle_sales]]</f>
        <v>0.39969142266716934</v>
      </c>
      <c r="Z608" s="27">
        <f>EV_Data[[#This Row],[petrol_car Market Share]]+EV_Data[[#This Row],[desil_car Market Share]]</f>
        <v>0.99923204736173354</v>
      </c>
      <c r="AB608" s="15"/>
    </row>
    <row r="609" spans="1:28">
      <c r="A609" s="15" t="s">
        <v>44</v>
      </c>
      <c r="B609" s="15" t="s">
        <v>35</v>
      </c>
      <c r="C609" s="15">
        <v>2020</v>
      </c>
      <c r="D609" s="15" t="s">
        <v>26</v>
      </c>
      <c r="E609" s="15" t="s">
        <v>25</v>
      </c>
      <c r="F609" s="15">
        <v>1255</v>
      </c>
      <c r="G609" s="15">
        <v>500791</v>
      </c>
      <c r="H609" s="15">
        <v>68290</v>
      </c>
      <c r="I609" s="15">
        <v>570336</v>
      </c>
      <c r="J609" s="15">
        <v>0.22</v>
      </c>
      <c r="K609" s="15">
        <v>939</v>
      </c>
      <c r="L609" s="15">
        <v>15.1</v>
      </c>
      <c r="M609" s="15">
        <v>313</v>
      </c>
      <c r="N609" s="15">
        <v>1.083</v>
      </c>
      <c r="O609" s="15">
        <v>8.1000000000000003E-2</v>
      </c>
      <c r="P609" s="15">
        <v>10289</v>
      </c>
      <c r="Q609" s="15">
        <v>80.8</v>
      </c>
      <c r="R609" s="15">
        <v>161.30000000000001</v>
      </c>
      <c r="S609" s="15">
        <v>0</v>
      </c>
      <c r="T609" s="15">
        <v>36</v>
      </c>
      <c r="U609" s="15">
        <v>43.76</v>
      </c>
      <c r="V609" s="15">
        <v>0</v>
      </c>
      <c r="W609" s="27">
        <f>EV_Data[[#This Row],[ev_sales]]/EV_Data[[#This Row],[total_vehicle_sales]]</f>
        <v>2.2004572743084777E-3</v>
      </c>
      <c r="X609" s="27">
        <f>EV_Data[[#This Row],[petrol_car_sales]]/EV_Data[[#This Row],[total_vehicle_sales]]</f>
        <v>0.87806310665993381</v>
      </c>
      <c r="Y609" s="27">
        <f>EV_Data[[#This Row],[diesel_car_sales]]/EV_Data[[#This Row],[total_vehicle_sales]]</f>
        <v>0.11973643606575773</v>
      </c>
      <c r="Z609" s="27">
        <f>EV_Data[[#This Row],[petrol_car Market Share]]+EV_Data[[#This Row],[desil_car Market Share]]</f>
        <v>0.9977995427256916</v>
      </c>
      <c r="AB609" s="15"/>
    </row>
    <row r="610" spans="1:28">
      <c r="A610" s="15" t="s">
        <v>44</v>
      </c>
      <c r="B610" s="15" t="s">
        <v>35</v>
      </c>
      <c r="C610" s="15">
        <v>2020</v>
      </c>
      <c r="D610" s="15" t="s">
        <v>27</v>
      </c>
      <c r="E610" s="15" t="s">
        <v>25</v>
      </c>
      <c r="F610" s="15">
        <v>763</v>
      </c>
      <c r="G610" s="15">
        <v>219488</v>
      </c>
      <c r="H610" s="15">
        <v>19086</v>
      </c>
      <c r="I610" s="15">
        <v>239337</v>
      </c>
      <c r="J610" s="15">
        <v>0.32</v>
      </c>
      <c r="K610" s="15">
        <v>939</v>
      </c>
      <c r="L610" s="15">
        <v>15.1</v>
      </c>
      <c r="M610" s="15">
        <v>313</v>
      </c>
      <c r="N610" s="15">
        <v>1.083</v>
      </c>
      <c r="O610" s="15">
        <v>8.1000000000000003E-2</v>
      </c>
      <c r="P610" s="15">
        <v>10289</v>
      </c>
      <c r="Q610" s="15">
        <v>80.8</v>
      </c>
      <c r="R610" s="15">
        <v>161.30000000000001</v>
      </c>
      <c r="S610" s="15">
        <v>0</v>
      </c>
      <c r="T610" s="15">
        <v>36</v>
      </c>
      <c r="U610" s="15">
        <v>43.96</v>
      </c>
      <c r="V610" s="15">
        <v>0</v>
      </c>
      <c r="W610" s="27">
        <f>EV_Data[[#This Row],[ev_sales]]/EV_Data[[#This Row],[total_vehicle_sales]]</f>
        <v>3.1879734433037936E-3</v>
      </c>
      <c r="X610" s="27">
        <f>EV_Data[[#This Row],[petrol_car_sales]]/EV_Data[[#This Row],[total_vehicle_sales]]</f>
        <v>0.91706673017544305</v>
      </c>
      <c r="Y610" s="27">
        <f>EV_Data[[#This Row],[diesel_car_sales]]/EV_Data[[#This Row],[total_vehicle_sales]]</f>
        <v>7.9745296381253217E-2</v>
      </c>
      <c r="Z610" s="27">
        <f>EV_Data[[#This Row],[petrol_car Market Share]]+EV_Data[[#This Row],[desil_car Market Share]]</f>
        <v>0.99681202655669621</v>
      </c>
      <c r="AB610" s="15"/>
    </row>
    <row r="611" spans="1:28">
      <c r="A611" s="15" t="s">
        <v>44</v>
      </c>
      <c r="B611" s="15" t="s">
        <v>35</v>
      </c>
      <c r="C611" s="15">
        <v>2021</v>
      </c>
      <c r="D611" s="15" t="s">
        <v>24</v>
      </c>
      <c r="E611" s="15" t="s">
        <v>25</v>
      </c>
      <c r="F611" s="15">
        <v>259</v>
      </c>
      <c r="G611" s="15">
        <v>90323</v>
      </c>
      <c r="H611" s="15">
        <v>60215</v>
      </c>
      <c r="I611" s="15">
        <v>150797</v>
      </c>
      <c r="J611" s="15">
        <v>0.17</v>
      </c>
      <c r="K611" s="15">
        <v>1443</v>
      </c>
      <c r="L611" s="15">
        <v>17.7</v>
      </c>
      <c r="M611" s="15">
        <v>350</v>
      </c>
      <c r="N611" s="15">
        <v>1.157</v>
      </c>
      <c r="O611" s="15">
        <v>8.3000000000000004E-2</v>
      </c>
      <c r="P611" s="15">
        <v>10806</v>
      </c>
      <c r="Q611" s="15">
        <v>81</v>
      </c>
      <c r="R611" s="15">
        <v>158.19999999999999</v>
      </c>
      <c r="S611" s="15">
        <v>0</v>
      </c>
      <c r="T611" s="15">
        <v>39.200000000000003</v>
      </c>
      <c r="U611" s="15">
        <v>135.44999999999999</v>
      </c>
      <c r="V611" s="15">
        <v>0</v>
      </c>
      <c r="W611" s="27">
        <f>EV_Data[[#This Row],[ev_sales]]/EV_Data[[#This Row],[total_vehicle_sales]]</f>
        <v>1.7175407998832868E-3</v>
      </c>
      <c r="X611" s="27">
        <f>EV_Data[[#This Row],[petrol_car_sales]]/EV_Data[[#This Row],[total_vehicle_sales]]</f>
        <v>0.59897080180640194</v>
      </c>
      <c r="Y611" s="27">
        <f>EV_Data[[#This Row],[diesel_car_sales]]/EV_Data[[#This Row],[total_vehicle_sales]]</f>
        <v>0.39931165739371471</v>
      </c>
      <c r="Z611" s="27">
        <f>EV_Data[[#This Row],[petrol_car Market Share]]+EV_Data[[#This Row],[desil_car Market Share]]</f>
        <v>0.99828245920011671</v>
      </c>
      <c r="AB611" s="15"/>
    </row>
    <row r="612" spans="1:28">
      <c r="A612" s="15" t="s">
        <v>44</v>
      </c>
      <c r="B612" s="15" t="s">
        <v>35</v>
      </c>
      <c r="C612" s="15">
        <v>2021</v>
      </c>
      <c r="D612" s="15" t="s">
        <v>26</v>
      </c>
      <c r="E612" s="15" t="s">
        <v>25</v>
      </c>
      <c r="F612" s="15">
        <v>3006</v>
      </c>
      <c r="G612" s="15">
        <v>537222</v>
      </c>
      <c r="H612" s="15">
        <v>73258</v>
      </c>
      <c r="I612" s="15">
        <v>613486</v>
      </c>
      <c r="J612" s="15">
        <v>0.49</v>
      </c>
      <c r="K612" s="15">
        <v>1443</v>
      </c>
      <c r="L612" s="15">
        <v>17.7</v>
      </c>
      <c r="M612" s="15">
        <v>350</v>
      </c>
      <c r="N612" s="15">
        <v>1.157</v>
      </c>
      <c r="O612" s="15">
        <v>8.3000000000000004E-2</v>
      </c>
      <c r="P612" s="15">
        <v>10806</v>
      </c>
      <c r="Q612" s="15">
        <v>81</v>
      </c>
      <c r="R612" s="15">
        <v>158.19999999999999</v>
      </c>
      <c r="S612" s="15">
        <v>0</v>
      </c>
      <c r="T612" s="15">
        <v>39.200000000000003</v>
      </c>
      <c r="U612" s="15">
        <v>139.52000000000001</v>
      </c>
      <c r="V612" s="15">
        <v>0</v>
      </c>
      <c r="W612" s="27">
        <f>EV_Data[[#This Row],[ev_sales]]/EV_Data[[#This Row],[total_vehicle_sales]]</f>
        <v>4.899867315635565E-3</v>
      </c>
      <c r="X612" s="27">
        <f>EV_Data[[#This Row],[petrol_car_sales]]/EV_Data[[#This Row],[total_vehicle_sales]]</f>
        <v>0.87568746475062187</v>
      </c>
      <c r="Y612" s="27">
        <f>EV_Data[[#This Row],[diesel_car_sales]]/EV_Data[[#This Row],[total_vehicle_sales]]</f>
        <v>0.11941266793374258</v>
      </c>
      <c r="Z612" s="27">
        <f>EV_Data[[#This Row],[petrol_car Market Share]]+EV_Data[[#This Row],[desil_car Market Share]]</f>
        <v>0.99510013268436448</v>
      </c>
      <c r="AB612" s="15"/>
    </row>
    <row r="613" spans="1:28">
      <c r="A613" s="15" t="s">
        <v>44</v>
      </c>
      <c r="B613" s="15" t="s">
        <v>35</v>
      </c>
      <c r="C613" s="15">
        <v>2021</v>
      </c>
      <c r="D613" s="15" t="s">
        <v>27</v>
      </c>
      <c r="E613" s="15" t="s">
        <v>25</v>
      </c>
      <c r="F613" s="15">
        <v>1831</v>
      </c>
      <c r="G613" s="15">
        <v>235445</v>
      </c>
      <c r="H613" s="15">
        <v>20474</v>
      </c>
      <c r="I613" s="15">
        <v>257750</v>
      </c>
      <c r="J613" s="15">
        <v>0.71</v>
      </c>
      <c r="K613" s="15">
        <v>1443</v>
      </c>
      <c r="L613" s="15">
        <v>17.7</v>
      </c>
      <c r="M613" s="15">
        <v>350</v>
      </c>
      <c r="N613" s="15">
        <v>1.157</v>
      </c>
      <c r="O613" s="15">
        <v>8.3000000000000004E-2</v>
      </c>
      <c r="P613" s="15">
        <v>10806</v>
      </c>
      <c r="Q613" s="15">
        <v>81</v>
      </c>
      <c r="R613" s="15">
        <v>158.19999999999999</v>
      </c>
      <c r="S613" s="15">
        <v>0</v>
      </c>
      <c r="T613" s="15">
        <v>39.200000000000003</v>
      </c>
      <c r="U613" s="15">
        <v>139.97</v>
      </c>
      <c r="V613" s="15">
        <v>0</v>
      </c>
      <c r="W613" s="27">
        <f>EV_Data[[#This Row],[ev_sales]]/EV_Data[[#This Row],[total_vehicle_sales]]</f>
        <v>7.103782735208535E-3</v>
      </c>
      <c r="X613" s="27">
        <f>EV_Data[[#This Row],[petrol_car_sales]]/EV_Data[[#This Row],[total_vehicle_sales]]</f>
        <v>0.91346265761396706</v>
      </c>
      <c r="Y613" s="27">
        <f>EV_Data[[#This Row],[diesel_car_sales]]/EV_Data[[#This Row],[total_vehicle_sales]]</f>
        <v>7.9433559650824437E-2</v>
      </c>
      <c r="Z613" s="27">
        <f>EV_Data[[#This Row],[petrol_car Market Share]]+EV_Data[[#This Row],[desil_car Market Share]]</f>
        <v>0.99289621726479149</v>
      </c>
      <c r="AB613" s="15"/>
    </row>
    <row r="614" spans="1:28">
      <c r="A614" s="15" t="s">
        <v>44</v>
      </c>
      <c r="B614" s="15" t="s">
        <v>35</v>
      </c>
      <c r="C614" s="15">
        <v>2022</v>
      </c>
      <c r="D614" s="15" t="s">
        <v>24</v>
      </c>
      <c r="E614" s="15" t="s">
        <v>25</v>
      </c>
      <c r="F614" s="15">
        <v>725</v>
      </c>
      <c r="G614" s="15">
        <v>96601</v>
      </c>
      <c r="H614" s="15">
        <v>64400</v>
      </c>
      <c r="I614" s="15">
        <v>161726</v>
      </c>
      <c r="J614" s="15">
        <v>0.45</v>
      </c>
      <c r="K614" s="15">
        <v>2059</v>
      </c>
      <c r="L614" s="15">
        <v>21.8</v>
      </c>
      <c r="M614" s="15">
        <v>380</v>
      </c>
      <c r="N614" s="15">
        <v>1.2270000000000001</v>
      </c>
      <c r="O614" s="15">
        <v>8.5999999999999993E-2</v>
      </c>
      <c r="P614" s="15">
        <v>11009</v>
      </c>
      <c r="Q614" s="15">
        <v>81.2</v>
      </c>
      <c r="R614" s="15">
        <v>163.80000000000001</v>
      </c>
      <c r="S614" s="15">
        <v>0</v>
      </c>
      <c r="T614" s="15">
        <v>41.2</v>
      </c>
      <c r="U614" s="15">
        <v>179.92</v>
      </c>
      <c r="V614" s="15">
        <v>0</v>
      </c>
      <c r="W614" s="27">
        <f>EV_Data[[#This Row],[ev_sales]]/EV_Data[[#This Row],[total_vehicle_sales]]</f>
        <v>4.4828908153296317E-3</v>
      </c>
      <c r="X614" s="27">
        <f>EV_Data[[#This Row],[petrol_car_sales]]/EV_Data[[#This Row],[total_vehicle_sales]]</f>
        <v>0.59731273882987279</v>
      </c>
      <c r="Y614" s="27">
        <f>EV_Data[[#This Row],[diesel_car_sales]]/EV_Data[[#This Row],[total_vehicle_sales]]</f>
        <v>0.39820437035479761</v>
      </c>
      <c r="Z614" s="27">
        <f>EV_Data[[#This Row],[petrol_car Market Share]]+EV_Data[[#This Row],[desil_car Market Share]]</f>
        <v>0.9955171091846704</v>
      </c>
      <c r="AB614" s="15"/>
    </row>
    <row r="615" spans="1:28">
      <c r="A615" s="15" t="s">
        <v>44</v>
      </c>
      <c r="B615" s="15" t="s">
        <v>35</v>
      </c>
      <c r="C615" s="15">
        <v>2022</v>
      </c>
      <c r="D615" s="15" t="s">
        <v>26</v>
      </c>
      <c r="E615" s="15" t="s">
        <v>25</v>
      </c>
      <c r="F615" s="15">
        <v>8266</v>
      </c>
      <c r="G615" s="15">
        <v>561012</v>
      </c>
      <c r="H615" s="15">
        <v>76502</v>
      </c>
      <c r="I615" s="15">
        <v>645780</v>
      </c>
      <c r="J615" s="15">
        <v>1.28</v>
      </c>
      <c r="K615" s="15">
        <v>2059</v>
      </c>
      <c r="L615" s="15">
        <v>21.8</v>
      </c>
      <c r="M615" s="15">
        <v>380</v>
      </c>
      <c r="N615" s="15">
        <v>1.2270000000000001</v>
      </c>
      <c r="O615" s="15">
        <v>8.5999999999999993E-2</v>
      </c>
      <c r="P615" s="15">
        <v>11009</v>
      </c>
      <c r="Q615" s="15">
        <v>81.2</v>
      </c>
      <c r="R615" s="15">
        <v>163.80000000000001</v>
      </c>
      <c r="S615" s="15">
        <v>0</v>
      </c>
      <c r="T615" s="15">
        <v>41.2</v>
      </c>
      <c r="U615" s="15">
        <v>174.98</v>
      </c>
      <c r="V615" s="15">
        <v>0</v>
      </c>
      <c r="W615" s="27">
        <f>EV_Data[[#This Row],[ev_sales]]/EV_Data[[#This Row],[total_vehicle_sales]]</f>
        <v>1.2800024776239587E-2</v>
      </c>
      <c r="X615" s="27">
        <f>EV_Data[[#This Row],[petrol_car_sales]]/EV_Data[[#This Row],[total_vehicle_sales]]</f>
        <v>0.86873548267211742</v>
      </c>
      <c r="Y615" s="27">
        <f>EV_Data[[#This Row],[diesel_car_sales]]/EV_Data[[#This Row],[total_vehicle_sales]]</f>
        <v>0.11846449255164297</v>
      </c>
      <c r="Z615" s="27">
        <f>EV_Data[[#This Row],[petrol_car Market Share]]+EV_Data[[#This Row],[desil_car Market Share]]</f>
        <v>0.98719997522376035</v>
      </c>
      <c r="AB615" s="15"/>
    </row>
    <row r="616" spans="1:28">
      <c r="A616" s="15" t="s">
        <v>44</v>
      </c>
      <c r="B616" s="15" t="s">
        <v>35</v>
      </c>
      <c r="C616" s="15">
        <v>2022</v>
      </c>
      <c r="D616" s="15" t="s">
        <v>27</v>
      </c>
      <c r="E616" s="15" t="s">
        <v>25</v>
      </c>
      <c r="F616" s="15">
        <v>4954</v>
      </c>
      <c r="G616" s="15">
        <v>241011</v>
      </c>
      <c r="H616" s="15">
        <v>20957</v>
      </c>
      <c r="I616" s="15">
        <v>266922</v>
      </c>
      <c r="J616" s="15">
        <v>1.86</v>
      </c>
      <c r="K616" s="15">
        <v>2059</v>
      </c>
      <c r="L616" s="15">
        <v>21.8</v>
      </c>
      <c r="M616" s="15">
        <v>380</v>
      </c>
      <c r="N616" s="15">
        <v>1.2270000000000001</v>
      </c>
      <c r="O616" s="15">
        <v>8.5999999999999993E-2</v>
      </c>
      <c r="P616" s="15">
        <v>11009</v>
      </c>
      <c r="Q616" s="15">
        <v>81.2</v>
      </c>
      <c r="R616" s="15">
        <v>163.80000000000001</v>
      </c>
      <c r="S616" s="15">
        <v>0</v>
      </c>
      <c r="T616" s="15">
        <v>41.2</v>
      </c>
      <c r="U616" s="15">
        <v>170.56</v>
      </c>
      <c r="V616" s="15">
        <v>0</v>
      </c>
      <c r="W616" s="27">
        <f>EV_Data[[#This Row],[ev_sales]]/EV_Data[[#This Row],[total_vehicle_sales]]</f>
        <v>1.85597290594256E-2</v>
      </c>
      <c r="X616" s="27">
        <f>EV_Data[[#This Row],[petrol_car_sales]]/EV_Data[[#This Row],[total_vehicle_sales]]</f>
        <v>0.90292669768696476</v>
      </c>
      <c r="Y616" s="27">
        <f>EV_Data[[#This Row],[diesel_car_sales]]/EV_Data[[#This Row],[total_vehicle_sales]]</f>
        <v>7.8513573253609664E-2</v>
      </c>
      <c r="Z616" s="27">
        <f>EV_Data[[#This Row],[petrol_car Market Share]]+EV_Data[[#This Row],[desil_car Market Share]]</f>
        <v>0.9814402709405744</v>
      </c>
      <c r="AB616" s="15"/>
    </row>
    <row r="617" spans="1:28">
      <c r="A617" s="15" t="s">
        <v>44</v>
      </c>
      <c r="B617" s="15" t="s">
        <v>35</v>
      </c>
      <c r="C617" s="15">
        <v>2023</v>
      </c>
      <c r="D617" s="15" t="s">
        <v>24</v>
      </c>
      <c r="E617" s="15" t="s">
        <v>25</v>
      </c>
      <c r="F617" s="15">
        <v>1197</v>
      </c>
      <c r="G617" s="15">
        <v>114552</v>
      </c>
      <c r="H617" s="15">
        <v>76368</v>
      </c>
      <c r="I617" s="15">
        <v>192117</v>
      </c>
      <c r="J617" s="15">
        <v>0.62</v>
      </c>
      <c r="K617" s="15">
        <v>3540</v>
      </c>
      <c r="L617" s="15">
        <v>20.6</v>
      </c>
      <c r="M617" s="15">
        <v>403</v>
      </c>
      <c r="N617" s="15">
        <v>1.2130000000000001</v>
      </c>
      <c r="O617" s="15">
        <v>9.0999999999999998E-2</v>
      </c>
      <c r="P617" s="15">
        <v>11434</v>
      </c>
      <c r="Q617" s="15">
        <v>81.2</v>
      </c>
      <c r="R617" s="15">
        <v>164.9</v>
      </c>
      <c r="S617" s="15">
        <v>0</v>
      </c>
      <c r="T617" s="15">
        <v>43.6</v>
      </c>
      <c r="U617" s="15">
        <v>65.099999999999994</v>
      </c>
      <c r="V617" s="15">
        <v>0</v>
      </c>
      <c r="W617" s="27">
        <f>EV_Data[[#This Row],[ev_sales]]/EV_Data[[#This Row],[total_vehicle_sales]]</f>
        <v>6.2305782413841562E-3</v>
      </c>
      <c r="X617" s="27">
        <f>EV_Data[[#This Row],[petrol_car_sales]]/EV_Data[[#This Row],[total_vehicle_sales]]</f>
        <v>0.59626165305516954</v>
      </c>
      <c r="Y617" s="27">
        <f>EV_Data[[#This Row],[diesel_car_sales]]/EV_Data[[#This Row],[total_vehicle_sales]]</f>
        <v>0.39750776870344634</v>
      </c>
      <c r="Z617" s="27">
        <f>EV_Data[[#This Row],[petrol_car Market Share]]+EV_Data[[#This Row],[desil_car Market Share]]</f>
        <v>0.99376942175861593</v>
      </c>
      <c r="AB617" s="15"/>
    </row>
    <row r="618" spans="1:28">
      <c r="A618" s="15" t="s">
        <v>44</v>
      </c>
      <c r="B618" s="15" t="s">
        <v>35</v>
      </c>
      <c r="C618" s="15">
        <v>2023</v>
      </c>
      <c r="D618" s="15" t="s">
        <v>26</v>
      </c>
      <c r="E618" s="15" t="s">
        <v>25</v>
      </c>
      <c r="F618" s="15">
        <v>13922</v>
      </c>
      <c r="G618" s="15">
        <v>676027</v>
      </c>
      <c r="H618" s="15">
        <v>92186</v>
      </c>
      <c r="I618" s="15">
        <v>782135</v>
      </c>
      <c r="J618" s="15">
        <v>1.78</v>
      </c>
      <c r="K618" s="15">
        <v>3540</v>
      </c>
      <c r="L618" s="15">
        <v>20.6</v>
      </c>
      <c r="M618" s="15">
        <v>403</v>
      </c>
      <c r="N618" s="15">
        <v>1.2130000000000001</v>
      </c>
      <c r="O618" s="15">
        <v>9.0999999999999998E-2</v>
      </c>
      <c r="P618" s="15">
        <v>11434</v>
      </c>
      <c r="Q618" s="15">
        <v>81.2</v>
      </c>
      <c r="R618" s="15">
        <v>164.9</v>
      </c>
      <c r="S618" s="15">
        <v>0</v>
      </c>
      <c r="T618" s="15">
        <v>43.6</v>
      </c>
      <c r="U618" s="15">
        <v>68.42</v>
      </c>
      <c r="V618" s="15">
        <v>0</v>
      </c>
      <c r="W618" s="27">
        <f>EV_Data[[#This Row],[ev_sales]]/EV_Data[[#This Row],[total_vehicle_sales]]</f>
        <v>1.7799996164345029E-2</v>
      </c>
      <c r="X618" s="27">
        <f>EV_Data[[#This Row],[petrol_car_sales]]/EV_Data[[#This Row],[total_vehicle_sales]]</f>
        <v>0.86433544081264746</v>
      </c>
      <c r="Y618" s="27">
        <f>EV_Data[[#This Row],[diesel_car_sales]]/EV_Data[[#This Row],[total_vehicle_sales]]</f>
        <v>0.11786456302300753</v>
      </c>
      <c r="Z618" s="27">
        <f>EV_Data[[#This Row],[petrol_car Market Share]]+EV_Data[[#This Row],[desil_car Market Share]]</f>
        <v>0.98220000383565498</v>
      </c>
      <c r="AB618" s="15"/>
    </row>
    <row r="619" spans="1:28">
      <c r="A619" s="15" t="s">
        <v>44</v>
      </c>
      <c r="B619" s="15" t="s">
        <v>35</v>
      </c>
      <c r="C619" s="15">
        <v>2023</v>
      </c>
      <c r="D619" s="15" t="s">
        <v>27</v>
      </c>
      <c r="E619" s="15" t="s">
        <v>25</v>
      </c>
      <c r="F619" s="15">
        <v>8485</v>
      </c>
      <c r="G619" s="15">
        <v>294642</v>
      </c>
      <c r="H619" s="15">
        <v>25621</v>
      </c>
      <c r="I619" s="15">
        <v>328748</v>
      </c>
      <c r="J619" s="15">
        <v>2.58</v>
      </c>
      <c r="K619" s="15">
        <v>3540</v>
      </c>
      <c r="L619" s="15">
        <v>20.6</v>
      </c>
      <c r="M619" s="15">
        <v>403</v>
      </c>
      <c r="N619" s="15">
        <v>1.2130000000000001</v>
      </c>
      <c r="O619" s="15">
        <v>9.0999999999999998E-2</v>
      </c>
      <c r="P619" s="15">
        <v>11434</v>
      </c>
      <c r="Q619" s="15">
        <v>81.2</v>
      </c>
      <c r="R619" s="15">
        <v>164.9</v>
      </c>
      <c r="S619" s="15">
        <v>0</v>
      </c>
      <c r="T619" s="15">
        <v>43.6</v>
      </c>
      <c r="U619" s="15">
        <v>71.28</v>
      </c>
      <c r="V619" s="15">
        <v>0</v>
      </c>
      <c r="W619" s="27">
        <f>EV_Data[[#This Row],[ev_sales]]/EV_Data[[#This Row],[total_vehicle_sales]]</f>
        <v>2.5810042950831641E-2</v>
      </c>
      <c r="X619" s="27">
        <f>EV_Data[[#This Row],[petrol_car_sales]]/EV_Data[[#This Row],[total_vehicle_sales]]</f>
        <v>0.89625488215897886</v>
      </c>
      <c r="Y619" s="27">
        <f>EV_Data[[#This Row],[diesel_car_sales]]/EV_Data[[#This Row],[total_vehicle_sales]]</f>
        <v>7.7935074890189443E-2</v>
      </c>
      <c r="Z619" s="27">
        <f>EV_Data[[#This Row],[petrol_car Market Share]]+EV_Data[[#This Row],[desil_car Market Share]]</f>
        <v>0.97418995704916833</v>
      </c>
      <c r="AB619" s="15"/>
    </row>
    <row r="620" spans="1:28">
      <c r="A620" s="15" t="s">
        <v>44</v>
      </c>
      <c r="B620" s="15" t="s">
        <v>35</v>
      </c>
      <c r="C620" s="15">
        <v>2024</v>
      </c>
      <c r="D620" s="15" t="s">
        <v>24</v>
      </c>
      <c r="E620" s="15" t="s">
        <v>25</v>
      </c>
      <c r="F620" s="15">
        <v>1771</v>
      </c>
      <c r="G620" s="15">
        <v>113525</v>
      </c>
      <c r="H620" s="15">
        <v>75684</v>
      </c>
      <c r="I620" s="15">
        <v>190980</v>
      </c>
      <c r="J620" s="15">
        <v>0.93</v>
      </c>
      <c r="K620" s="15">
        <v>4744</v>
      </c>
      <c r="L620" s="15">
        <v>23.6</v>
      </c>
      <c r="M620" s="15">
        <v>433</v>
      </c>
      <c r="N620" s="15">
        <v>1.177</v>
      </c>
      <c r="O620" s="15">
        <v>9.6000000000000002E-2</v>
      </c>
      <c r="P620" s="15">
        <v>11621</v>
      </c>
      <c r="Q620" s="15">
        <v>81.599999999999994</v>
      </c>
      <c r="R620" s="15">
        <v>164.7</v>
      </c>
      <c r="S620" s="15">
        <v>0</v>
      </c>
      <c r="T620" s="15">
        <v>46.6</v>
      </c>
      <c r="U620" s="15">
        <v>47.95</v>
      </c>
      <c r="V620" s="15">
        <v>0</v>
      </c>
      <c r="W620" s="27">
        <f>EV_Data[[#This Row],[ev_sales]]/EV_Data[[#This Row],[total_vehicle_sales]]</f>
        <v>9.2732223269452307E-3</v>
      </c>
      <c r="X620" s="27">
        <f>EV_Data[[#This Row],[petrol_car_sales]]/EV_Data[[#This Row],[total_vehicle_sales]]</f>
        <v>0.59443397214367999</v>
      </c>
      <c r="Y620" s="27">
        <f>EV_Data[[#This Row],[diesel_car_sales]]/EV_Data[[#This Row],[total_vehicle_sales]]</f>
        <v>0.39629280552937479</v>
      </c>
      <c r="Z620" s="27">
        <f>EV_Data[[#This Row],[petrol_car Market Share]]+EV_Data[[#This Row],[desil_car Market Share]]</f>
        <v>0.99072677767305484</v>
      </c>
      <c r="AB620" s="15"/>
    </row>
    <row r="621" spans="1:28">
      <c r="A621" s="15" t="s">
        <v>44</v>
      </c>
      <c r="B621" s="15" t="s">
        <v>35</v>
      </c>
      <c r="C621" s="15">
        <v>2024</v>
      </c>
      <c r="D621" s="15" t="s">
        <v>26</v>
      </c>
      <c r="E621" s="15" t="s">
        <v>25</v>
      </c>
      <c r="F621" s="15">
        <v>20646</v>
      </c>
      <c r="G621" s="15">
        <v>667434</v>
      </c>
      <c r="H621" s="15">
        <v>91014</v>
      </c>
      <c r="I621" s="15">
        <v>779094</v>
      </c>
      <c r="J621" s="15">
        <v>2.65</v>
      </c>
      <c r="K621" s="15">
        <v>4744</v>
      </c>
      <c r="L621" s="15">
        <v>23.6</v>
      </c>
      <c r="M621" s="15">
        <v>433</v>
      </c>
      <c r="N621" s="15">
        <v>1.177</v>
      </c>
      <c r="O621" s="15">
        <v>9.6000000000000002E-2</v>
      </c>
      <c r="P621" s="15">
        <v>11621</v>
      </c>
      <c r="Q621" s="15">
        <v>81.599999999999994</v>
      </c>
      <c r="R621" s="15">
        <v>164.7</v>
      </c>
      <c r="S621" s="15">
        <v>0</v>
      </c>
      <c r="T621" s="15">
        <v>46.6</v>
      </c>
      <c r="U621" s="15">
        <v>48.3</v>
      </c>
      <c r="V621" s="15">
        <v>0</v>
      </c>
      <c r="W621" s="27">
        <f>EV_Data[[#This Row],[ev_sales]]/EV_Data[[#This Row],[total_vehicle_sales]]</f>
        <v>2.650001155187949E-2</v>
      </c>
      <c r="X621" s="27">
        <f>EV_Data[[#This Row],[petrol_car_sales]]/EV_Data[[#This Row],[total_vehicle_sales]]</f>
        <v>0.85667968178422627</v>
      </c>
      <c r="Y621" s="27">
        <f>EV_Data[[#This Row],[diesel_car_sales]]/EV_Data[[#This Row],[total_vehicle_sales]]</f>
        <v>0.11682030666389422</v>
      </c>
      <c r="Z621" s="27">
        <f>EV_Data[[#This Row],[petrol_car Market Share]]+EV_Data[[#This Row],[desil_car Market Share]]</f>
        <v>0.97349998844812047</v>
      </c>
      <c r="AB621" s="15"/>
    </row>
    <row r="622" spans="1:28">
      <c r="A622" s="15" t="s">
        <v>44</v>
      </c>
      <c r="B622" s="15" t="s">
        <v>35</v>
      </c>
      <c r="C622" s="15">
        <v>2024</v>
      </c>
      <c r="D622" s="15" t="s">
        <v>27</v>
      </c>
      <c r="E622" s="15" t="s">
        <v>25</v>
      </c>
      <c r="F622" s="15">
        <v>12489</v>
      </c>
      <c r="G622" s="15">
        <v>287534</v>
      </c>
      <c r="H622" s="15">
        <v>25003</v>
      </c>
      <c r="I622" s="15">
        <v>325026</v>
      </c>
      <c r="J622" s="15">
        <v>3.84</v>
      </c>
      <c r="K622" s="15">
        <v>4744</v>
      </c>
      <c r="L622" s="15">
        <v>23.6</v>
      </c>
      <c r="M622" s="15">
        <v>433</v>
      </c>
      <c r="N622" s="15">
        <v>1.177</v>
      </c>
      <c r="O622" s="15">
        <v>9.6000000000000002E-2</v>
      </c>
      <c r="P622" s="15">
        <v>11621</v>
      </c>
      <c r="Q622" s="15">
        <v>81.599999999999994</v>
      </c>
      <c r="R622" s="15">
        <v>164.7</v>
      </c>
      <c r="S622" s="15">
        <v>0</v>
      </c>
      <c r="T622" s="15">
        <v>46.6</v>
      </c>
      <c r="U622" s="15">
        <v>47.19</v>
      </c>
      <c r="V622" s="15">
        <v>0</v>
      </c>
      <c r="W622" s="27">
        <f>EV_Data[[#This Row],[ev_sales]]/EV_Data[[#This Row],[total_vehicle_sales]]</f>
        <v>3.8424618338225247E-2</v>
      </c>
      <c r="X622" s="27">
        <f>EV_Data[[#This Row],[petrol_car_sales]]/EV_Data[[#This Row],[total_vehicle_sales]]</f>
        <v>0.88464922806175506</v>
      </c>
      <c r="Y622" s="27">
        <f>EV_Data[[#This Row],[diesel_car_sales]]/EV_Data[[#This Row],[total_vehicle_sales]]</f>
        <v>7.6926153600019684E-2</v>
      </c>
      <c r="Z622" s="27">
        <f>EV_Data[[#This Row],[petrol_car Market Share]]+EV_Data[[#This Row],[desil_car Market Share]]</f>
        <v>0.9615753816617747</v>
      </c>
      <c r="AB622" s="15"/>
    </row>
    <row r="623" spans="1:28">
      <c r="A623" s="15" t="s">
        <v>44</v>
      </c>
      <c r="B623" s="15" t="s">
        <v>35</v>
      </c>
      <c r="C623" s="15">
        <v>2025</v>
      </c>
      <c r="D623" s="15" t="s">
        <v>24</v>
      </c>
      <c r="E623" s="15" t="s">
        <v>25</v>
      </c>
      <c r="F623" s="15">
        <v>2468</v>
      </c>
      <c r="G623" s="15">
        <v>125943</v>
      </c>
      <c r="H623" s="15">
        <v>83962</v>
      </c>
      <c r="I623" s="15">
        <v>212373</v>
      </c>
      <c r="J623" s="15">
        <v>1.1599999999999999</v>
      </c>
      <c r="K623" s="15">
        <v>7945</v>
      </c>
      <c r="L623" s="15">
        <v>26</v>
      </c>
      <c r="M623" s="15">
        <v>447</v>
      </c>
      <c r="N623" s="15">
        <v>1.1299999999999999</v>
      </c>
      <c r="O623" s="15">
        <v>0.10100000000000001</v>
      </c>
      <c r="P623" s="15">
        <v>11927</v>
      </c>
      <c r="Q623" s="15">
        <v>81</v>
      </c>
      <c r="R623" s="15">
        <v>164</v>
      </c>
      <c r="S623" s="15">
        <v>0</v>
      </c>
      <c r="T623" s="15">
        <v>49.7</v>
      </c>
      <c r="U623" s="15">
        <v>39.36</v>
      </c>
      <c r="V623" s="15">
        <v>0</v>
      </c>
      <c r="W623" s="27">
        <f>EV_Data[[#This Row],[ev_sales]]/EV_Data[[#This Row],[total_vehicle_sales]]</f>
        <v>1.1621062941146003E-2</v>
      </c>
      <c r="X623" s="27">
        <f>EV_Data[[#This Row],[petrol_car_sales]]/EV_Data[[#This Row],[total_vehicle_sales]]</f>
        <v>0.59302736223531238</v>
      </c>
      <c r="Y623" s="27">
        <f>EV_Data[[#This Row],[diesel_car_sales]]/EV_Data[[#This Row],[total_vehicle_sales]]</f>
        <v>0.39535157482354161</v>
      </c>
      <c r="Z623" s="27">
        <f>EV_Data[[#This Row],[petrol_car Market Share]]+EV_Data[[#This Row],[desil_car Market Share]]</f>
        <v>0.98837893705885405</v>
      </c>
      <c r="AB623" s="15"/>
    </row>
    <row r="624" spans="1:28">
      <c r="A624" s="15" t="s">
        <v>44</v>
      </c>
      <c r="B624" s="15" t="s">
        <v>35</v>
      </c>
      <c r="C624" s="15">
        <v>2025</v>
      </c>
      <c r="D624" s="15" t="s">
        <v>26</v>
      </c>
      <c r="E624" s="15" t="s">
        <v>25</v>
      </c>
      <c r="F624" s="15">
        <v>28384</v>
      </c>
      <c r="G624" s="15">
        <v>727380</v>
      </c>
      <c r="H624" s="15">
        <v>99188</v>
      </c>
      <c r="I624" s="15">
        <v>854952</v>
      </c>
      <c r="J624" s="15">
        <v>3.32</v>
      </c>
      <c r="K624" s="15">
        <v>7945</v>
      </c>
      <c r="L624" s="15">
        <v>26</v>
      </c>
      <c r="M624" s="15">
        <v>447</v>
      </c>
      <c r="N624" s="15">
        <v>1.1299999999999999</v>
      </c>
      <c r="O624" s="15">
        <v>0.10100000000000001</v>
      </c>
      <c r="P624" s="15">
        <v>11927</v>
      </c>
      <c r="Q624" s="15">
        <v>81</v>
      </c>
      <c r="R624" s="15">
        <v>164</v>
      </c>
      <c r="S624" s="15">
        <v>0</v>
      </c>
      <c r="T624" s="15">
        <v>49.7</v>
      </c>
      <c r="U624" s="15">
        <v>37.479999999999997</v>
      </c>
      <c r="V624" s="15">
        <v>0</v>
      </c>
      <c r="W624" s="27">
        <f>EV_Data[[#This Row],[ev_sales]]/EV_Data[[#This Row],[total_vehicle_sales]]</f>
        <v>3.3199524651676353E-2</v>
      </c>
      <c r="X624" s="27">
        <f>EV_Data[[#This Row],[petrol_car_sales]]/EV_Data[[#This Row],[total_vehicle_sales]]</f>
        <v>0.85078460545153411</v>
      </c>
      <c r="Y624" s="27">
        <f>EV_Data[[#This Row],[diesel_car_sales]]/EV_Data[[#This Row],[total_vehicle_sales]]</f>
        <v>0.11601586989678953</v>
      </c>
      <c r="Z624" s="27">
        <f>EV_Data[[#This Row],[petrol_car Market Share]]+EV_Data[[#This Row],[desil_car Market Share]]</f>
        <v>0.9668004753483237</v>
      </c>
      <c r="AB624" s="15"/>
    </row>
    <row r="625" spans="1:28">
      <c r="A625" s="15" t="s">
        <v>44</v>
      </c>
      <c r="B625" s="15" t="s">
        <v>35</v>
      </c>
      <c r="C625" s="15">
        <v>2025</v>
      </c>
      <c r="D625" s="15" t="s">
        <v>27</v>
      </c>
      <c r="E625" s="15" t="s">
        <v>25</v>
      </c>
      <c r="F625" s="15">
        <v>16966</v>
      </c>
      <c r="G625" s="15">
        <v>308631</v>
      </c>
      <c r="H625" s="15">
        <v>26837</v>
      </c>
      <c r="I625" s="15">
        <v>352434</v>
      </c>
      <c r="J625" s="15">
        <v>4.8099999999999996</v>
      </c>
      <c r="K625" s="15">
        <v>7945</v>
      </c>
      <c r="L625" s="15">
        <v>26</v>
      </c>
      <c r="M625" s="15">
        <v>447</v>
      </c>
      <c r="N625" s="15">
        <v>1.1299999999999999</v>
      </c>
      <c r="O625" s="15">
        <v>0.10100000000000001</v>
      </c>
      <c r="P625" s="15">
        <v>11927</v>
      </c>
      <c r="Q625" s="15">
        <v>81</v>
      </c>
      <c r="R625" s="15">
        <v>164</v>
      </c>
      <c r="S625" s="15">
        <v>0</v>
      </c>
      <c r="T625" s="15">
        <v>49.7</v>
      </c>
      <c r="U625" s="15">
        <v>35.85</v>
      </c>
      <c r="V625" s="15">
        <v>0</v>
      </c>
      <c r="W625" s="27">
        <f>EV_Data[[#This Row],[ev_sales]]/EV_Data[[#This Row],[total_vehicle_sales]]</f>
        <v>4.8139509808928761E-2</v>
      </c>
      <c r="X625" s="27">
        <f>EV_Data[[#This Row],[petrol_car_sales]]/EV_Data[[#This Row],[total_vehicle_sales]]</f>
        <v>0.87571289943649022</v>
      </c>
      <c r="Y625" s="27">
        <f>EV_Data[[#This Row],[diesel_car_sales]]/EV_Data[[#This Row],[total_vehicle_sales]]</f>
        <v>7.6147590754580996E-2</v>
      </c>
      <c r="Z625" s="27">
        <f>EV_Data[[#This Row],[petrol_car Market Share]]+EV_Data[[#This Row],[desil_car Market Share]]</f>
        <v>0.95186049019107122</v>
      </c>
      <c r="AB625" s="15"/>
    </row>
    <row r="626" spans="1:28">
      <c r="A626" s="15" t="s">
        <v>45</v>
      </c>
      <c r="B626" s="15" t="s">
        <v>29</v>
      </c>
      <c r="C626" s="15">
        <v>2010</v>
      </c>
      <c r="D626" s="15" t="s">
        <v>24</v>
      </c>
      <c r="E626" s="15" t="s">
        <v>25</v>
      </c>
      <c r="F626" s="15">
        <v>15</v>
      </c>
      <c r="G626" s="15">
        <v>42900</v>
      </c>
      <c r="H626" s="15">
        <v>28600</v>
      </c>
      <c r="I626" s="15">
        <v>71515</v>
      </c>
      <c r="J626" s="15">
        <v>0.02</v>
      </c>
      <c r="K626" s="15">
        <v>304</v>
      </c>
      <c r="L626" s="15">
        <v>2.1</v>
      </c>
      <c r="M626" s="15">
        <v>121</v>
      </c>
      <c r="N626" s="15">
        <v>1.75</v>
      </c>
      <c r="O626" s="31">
        <v>0.19700000000000001</v>
      </c>
      <c r="P626" s="15">
        <v>50202</v>
      </c>
      <c r="Q626" s="15">
        <v>83</v>
      </c>
      <c r="R626" s="15">
        <v>34.5</v>
      </c>
      <c r="S626" s="15">
        <v>0</v>
      </c>
      <c r="T626" s="15">
        <v>61.2</v>
      </c>
      <c r="U626" s="15">
        <v>0</v>
      </c>
      <c r="V626" s="15">
        <v>0</v>
      </c>
      <c r="W626" s="27">
        <f>EV_Data[[#This Row],[ev_sales]]/EV_Data[[#This Row],[total_vehicle_sales]]</f>
        <v>2.097462070894218E-4</v>
      </c>
      <c r="X626" s="27">
        <f>EV_Data[[#This Row],[petrol_car_sales]]/EV_Data[[#This Row],[total_vehicle_sales]]</f>
        <v>0.59987415227574636</v>
      </c>
      <c r="Y626" s="27">
        <f>EV_Data[[#This Row],[diesel_car_sales]]/EV_Data[[#This Row],[total_vehicle_sales]]</f>
        <v>0.39991610151716422</v>
      </c>
      <c r="Z626" s="27">
        <f>EV_Data[[#This Row],[petrol_car Market Share]]+EV_Data[[#This Row],[desil_car Market Share]]</f>
        <v>0.99979025379291064</v>
      </c>
      <c r="AB626" s="15"/>
    </row>
    <row r="627" spans="1:28">
      <c r="A627" s="15" t="s">
        <v>45</v>
      </c>
      <c r="B627" s="15" t="s">
        <v>29</v>
      </c>
      <c r="C627" s="15">
        <v>2010</v>
      </c>
      <c r="D627" s="15" t="s">
        <v>26</v>
      </c>
      <c r="E627" s="15" t="s">
        <v>25</v>
      </c>
      <c r="F627" s="15">
        <v>170</v>
      </c>
      <c r="G627" s="15">
        <v>249066</v>
      </c>
      <c r="H627" s="15">
        <v>33964</v>
      </c>
      <c r="I627" s="15">
        <v>283200</v>
      </c>
      <c r="J627" s="15">
        <v>0.06</v>
      </c>
      <c r="K627" s="15">
        <v>304</v>
      </c>
      <c r="L627" s="15">
        <v>2.1</v>
      </c>
      <c r="M627" s="15">
        <v>121</v>
      </c>
      <c r="N627" s="15">
        <v>1.75</v>
      </c>
      <c r="O627" s="31">
        <v>0.19700000000000001</v>
      </c>
      <c r="P627" s="15">
        <v>50202</v>
      </c>
      <c r="Q627" s="15">
        <v>83</v>
      </c>
      <c r="R627" s="15">
        <v>34.5</v>
      </c>
      <c r="S627" s="15">
        <v>0</v>
      </c>
      <c r="T627" s="15">
        <v>61.2</v>
      </c>
      <c r="U627" s="15">
        <v>0</v>
      </c>
      <c r="V627" s="15">
        <v>0</v>
      </c>
      <c r="W627" s="27">
        <f>EV_Data[[#This Row],[ev_sales]]/EV_Data[[#This Row],[total_vehicle_sales]]</f>
        <v>6.0028248587570626E-4</v>
      </c>
      <c r="X627" s="27">
        <f>EV_Data[[#This Row],[petrol_car_sales]]/EV_Data[[#This Row],[total_vehicle_sales]]</f>
        <v>0.87947033898305083</v>
      </c>
      <c r="Y627" s="27">
        <f>EV_Data[[#This Row],[diesel_car_sales]]/EV_Data[[#This Row],[total_vehicle_sales]]</f>
        <v>0.11992937853107345</v>
      </c>
      <c r="Z627" s="27">
        <f>EV_Data[[#This Row],[petrol_car Market Share]]+EV_Data[[#This Row],[desil_car Market Share]]</f>
        <v>0.99939971751412426</v>
      </c>
      <c r="AB627" s="15"/>
    </row>
    <row r="628" spans="1:28">
      <c r="A628" s="15" t="s">
        <v>45</v>
      </c>
      <c r="B628" s="15" t="s">
        <v>29</v>
      </c>
      <c r="C628" s="15">
        <v>2010</v>
      </c>
      <c r="D628" s="15" t="s">
        <v>27</v>
      </c>
      <c r="E628" s="15" t="s">
        <v>25</v>
      </c>
      <c r="F628" s="15">
        <v>103</v>
      </c>
      <c r="G628" s="15">
        <v>109267</v>
      </c>
      <c r="H628" s="15">
        <v>9502</v>
      </c>
      <c r="I628" s="15">
        <v>118872</v>
      </c>
      <c r="J628" s="15">
        <v>0.09</v>
      </c>
      <c r="K628" s="15">
        <v>304</v>
      </c>
      <c r="L628" s="15">
        <v>2.1</v>
      </c>
      <c r="M628" s="15">
        <v>121</v>
      </c>
      <c r="N628" s="15">
        <v>1.75</v>
      </c>
      <c r="O628" s="31">
        <v>0.19700000000000001</v>
      </c>
      <c r="P628" s="15">
        <v>50202</v>
      </c>
      <c r="Q628" s="15">
        <v>83</v>
      </c>
      <c r="R628" s="15">
        <v>34.5</v>
      </c>
      <c r="S628" s="15">
        <v>0</v>
      </c>
      <c r="T628" s="15">
        <v>61.2</v>
      </c>
      <c r="U628" s="15">
        <v>0</v>
      </c>
      <c r="V628" s="15">
        <v>0</v>
      </c>
      <c r="W628" s="27">
        <f>EV_Data[[#This Row],[ev_sales]]/EV_Data[[#This Row],[total_vehicle_sales]]</f>
        <v>8.6647822868295306E-4</v>
      </c>
      <c r="X628" s="27">
        <f>EV_Data[[#This Row],[petrol_car_sales]]/EV_Data[[#This Row],[total_vehicle_sales]]</f>
        <v>0.91919880207281779</v>
      </c>
      <c r="Y628" s="27">
        <f>EV_Data[[#This Row],[diesel_car_sales]]/EV_Data[[#This Row],[total_vehicle_sales]]</f>
        <v>7.9934719698499232E-2</v>
      </c>
      <c r="Z628" s="27">
        <f>EV_Data[[#This Row],[petrol_car Market Share]]+EV_Data[[#This Row],[desil_car Market Share]]</f>
        <v>0.99913352177131698</v>
      </c>
      <c r="AB628" s="15"/>
    </row>
    <row r="629" spans="1:28">
      <c r="A629" s="15" t="s">
        <v>45</v>
      </c>
      <c r="B629" s="15" t="s">
        <v>29</v>
      </c>
      <c r="C629" s="15">
        <v>2011</v>
      </c>
      <c r="D629" s="15" t="s">
        <v>24</v>
      </c>
      <c r="E629" s="15" t="s">
        <v>25</v>
      </c>
      <c r="F629" s="15">
        <v>142</v>
      </c>
      <c r="G629" s="15">
        <v>39753</v>
      </c>
      <c r="H629" s="15">
        <v>26502</v>
      </c>
      <c r="I629" s="15">
        <v>66397</v>
      </c>
      <c r="J629" s="15">
        <v>0.21</v>
      </c>
      <c r="K629" s="15">
        <v>2175</v>
      </c>
      <c r="L629" s="15">
        <v>2.6</v>
      </c>
      <c r="M629" s="15">
        <v>136</v>
      </c>
      <c r="N629" s="15">
        <v>1.67</v>
      </c>
      <c r="O629" s="15">
        <v>0.19900000000000001</v>
      </c>
      <c r="P629" s="15">
        <v>48960</v>
      </c>
      <c r="Q629" s="15">
        <v>84.7</v>
      </c>
      <c r="R629" s="15">
        <v>34</v>
      </c>
      <c r="S629" s="15">
        <v>669</v>
      </c>
      <c r="T629" s="15">
        <v>65.2</v>
      </c>
      <c r="U629" s="15">
        <v>300</v>
      </c>
      <c r="V629" s="15">
        <v>0</v>
      </c>
      <c r="W629" s="27">
        <f>EV_Data[[#This Row],[ev_sales]]/EV_Data[[#This Row],[total_vehicle_sales]]</f>
        <v>2.1386508426585538E-3</v>
      </c>
      <c r="X629" s="27">
        <f>EV_Data[[#This Row],[petrol_car_sales]]/EV_Data[[#This Row],[total_vehicle_sales]]</f>
        <v>0.59871680949440487</v>
      </c>
      <c r="Y629" s="27">
        <f>EV_Data[[#This Row],[diesel_car_sales]]/EV_Data[[#This Row],[total_vehicle_sales]]</f>
        <v>0.39914453966293656</v>
      </c>
      <c r="Z629" s="27">
        <f>EV_Data[[#This Row],[petrol_car Market Share]]+EV_Data[[#This Row],[desil_car Market Share]]</f>
        <v>0.99786134915734137</v>
      </c>
      <c r="AB629" s="15"/>
    </row>
    <row r="630" spans="1:28">
      <c r="A630" s="15" t="s">
        <v>45</v>
      </c>
      <c r="B630" s="15" t="s">
        <v>29</v>
      </c>
      <c r="C630" s="15">
        <v>2011</v>
      </c>
      <c r="D630" s="15" t="s">
        <v>26</v>
      </c>
      <c r="E630" s="15" t="s">
        <v>25</v>
      </c>
      <c r="F630" s="15">
        <v>1607</v>
      </c>
      <c r="G630" s="15">
        <v>230465</v>
      </c>
      <c r="H630" s="15">
        <v>31427</v>
      </c>
      <c r="I630" s="15">
        <v>263499</v>
      </c>
      <c r="J630" s="15">
        <v>0.61</v>
      </c>
      <c r="K630" s="15">
        <v>2175</v>
      </c>
      <c r="L630" s="15">
        <v>2.6</v>
      </c>
      <c r="M630" s="15">
        <v>136</v>
      </c>
      <c r="N630" s="15">
        <v>1.67</v>
      </c>
      <c r="O630" s="15">
        <v>0.19900000000000001</v>
      </c>
      <c r="P630" s="15">
        <v>48960</v>
      </c>
      <c r="Q630" s="15">
        <v>84.7</v>
      </c>
      <c r="R630" s="15">
        <v>34</v>
      </c>
      <c r="S630" s="15">
        <v>669</v>
      </c>
      <c r="T630" s="15">
        <v>65.2</v>
      </c>
      <c r="U630" s="15">
        <v>300</v>
      </c>
      <c r="V630" s="15">
        <v>0</v>
      </c>
      <c r="W630" s="27">
        <f>EV_Data[[#This Row],[ev_sales]]/EV_Data[[#This Row],[total_vehicle_sales]]</f>
        <v>6.0986948717072931E-3</v>
      </c>
      <c r="X630" s="27">
        <f>EV_Data[[#This Row],[petrol_car_sales]]/EV_Data[[#This Row],[total_vehicle_sales]]</f>
        <v>0.87463330031613018</v>
      </c>
      <c r="Y630" s="27">
        <f>EV_Data[[#This Row],[diesel_car_sales]]/EV_Data[[#This Row],[total_vehicle_sales]]</f>
        <v>0.11926800481216247</v>
      </c>
      <c r="Z630" s="27">
        <f>EV_Data[[#This Row],[petrol_car Market Share]]+EV_Data[[#This Row],[desil_car Market Share]]</f>
        <v>0.99390130512829267</v>
      </c>
      <c r="AB630" s="15"/>
    </row>
    <row r="631" spans="1:28">
      <c r="A631" s="15" t="s">
        <v>45</v>
      </c>
      <c r="B631" s="15" t="s">
        <v>29</v>
      </c>
      <c r="C631" s="15">
        <v>2011</v>
      </c>
      <c r="D631" s="15" t="s">
        <v>27</v>
      </c>
      <c r="E631" s="15" t="s">
        <v>25</v>
      </c>
      <c r="F631" s="15">
        <v>991</v>
      </c>
      <c r="G631" s="15">
        <v>102119</v>
      </c>
      <c r="H631" s="15">
        <v>8880</v>
      </c>
      <c r="I631" s="15">
        <v>111990</v>
      </c>
      <c r="J631" s="15">
        <v>0.88</v>
      </c>
      <c r="K631" s="15">
        <v>2175</v>
      </c>
      <c r="L631" s="15">
        <v>2.6</v>
      </c>
      <c r="M631" s="15">
        <v>136</v>
      </c>
      <c r="N631" s="15">
        <v>1.67</v>
      </c>
      <c r="O631" s="15">
        <v>0.19900000000000001</v>
      </c>
      <c r="P631" s="15">
        <v>48960</v>
      </c>
      <c r="Q631" s="15">
        <v>84.7</v>
      </c>
      <c r="R631" s="15">
        <v>34</v>
      </c>
      <c r="S631" s="15">
        <v>669</v>
      </c>
      <c r="T631" s="15">
        <v>65.2</v>
      </c>
      <c r="U631" s="15">
        <v>300</v>
      </c>
      <c r="V631" s="15">
        <v>0</v>
      </c>
      <c r="W631" s="27">
        <f>EV_Data[[#This Row],[ev_sales]]/EV_Data[[#This Row],[total_vehicle_sales]]</f>
        <v>8.8490043753906601E-3</v>
      </c>
      <c r="X631" s="27">
        <f>EV_Data[[#This Row],[petrol_car_sales]]/EV_Data[[#This Row],[total_vehicle_sales]]</f>
        <v>0.91185820162514508</v>
      </c>
      <c r="Y631" s="27">
        <f>EV_Data[[#This Row],[diesel_car_sales]]/EV_Data[[#This Row],[total_vehicle_sales]]</f>
        <v>7.9292793999464234E-2</v>
      </c>
      <c r="Z631" s="27">
        <f>EV_Data[[#This Row],[petrol_car Market Share]]+EV_Data[[#This Row],[desil_car Market Share]]</f>
        <v>0.99115099562460929</v>
      </c>
      <c r="AB631" s="15"/>
    </row>
    <row r="632" spans="1:28">
      <c r="A632" s="15" t="s">
        <v>45</v>
      </c>
      <c r="B632" s="15" t="s">
        <v>29</v>
      </c>
      <c r="C632" s="15">
        <v>2012</v>
      </c>
      <c r="D632" s="15" t="s">
        <v>24</v>
      </c>
      <c r="E632" s="15" t="s">
        <v>25</v>
      </c>
      <c r="F632" s="15">
        <v>267</v>
      </c>
      <c r="G632" s="15">
        <v>38665</v>
      </c>
      <c r="H632" s="15">
        <v>25776</v>
      </c>
      <c r="I632" s="15">
        <v>64708</v>
      </c>
      <c r="J632" s="15">
        <v>0.41</v>
      </c>
      <c r="K632" s="15">
        <v>3835</v>
      </c>
      <c r="L632" s="15">
        <v>3.4</v>
      </c>
      <c r="M632" s="15">
        <v>143</v>
      </c>
      <c r="N632" s="15">
        <v>1.62</v>
      </c>
      <c r="O632" s="15">
        <v>0.2</v>
      </c>
      <c r="P632" s="15">
        <v>48198</v>
      </c>
      <c r="Q632" s="15">
        <v>86.3</v>
      </c>
      <c r="R632" s="15">
        <v>34.1</v>
      </c>
      <c r="S632" s="15">
        <v>1334</v>
      </c>
      <c r="T632" s="15">
        <v>66</v>
      </c>
      <c r="U632" s="15">
        <v>88.03</v>
      </c>
      <c r="V632" s="15">
        <v>0</v>
      </c>
      <c r="W632" s="27">
        <f>EV_Data[[#This Row],[ev_sales]]/EV_Data[[#This Row],[total_vehicle_sales]]</f>
        <v>4.1262285961550351E-3</v>
      </c>
      <c r="X632" s="27">
        <f>EV_Data[[#This Row],[petrol_car_sales]]/EV_Data[[#This Row],[total_vehicle_sales]]</f>
        <v>0.59753044445818138</v>
      </c>
      <c r="Y632" s="27">
        <f>EV_Data[[#This Row],[diesel_car_sales]]/EV_Data[[#This Row],[total_vehicle_sales]]</f>
        <v>0.3983433269456636</v>
      </c>
      <c r="Z632" s="27">
        <f>EV_Data[[#This Row],[petrol_car Market Share]]+EV_Data[[#This Row],[desil_car Market Share]]</f>
        <v>0.99587377140384503</v>
      </c>
      <c r="AB632" s="15"/>
    </row>
    <row r="633" spans="1:28">
      <c r="A633" s="15" t="s">
        <v>45</v>
      </c>
      <c r="B633" s="15" t="s">
        <v>29</v>
      </c>
      <c r="C633" s="15">
        <v>2012</v>
      </c>
      <c r="D633" s="15" t="s">
        <v>26</v>
      </c>
      <c r="E633" s="15" t="s">
        <v>25</v>
      </c>
      <c r="F633" s="15">
        <v>3063</v>
      </c>
      <c r="G633" s="15">
        <v>225738</v>
      </c>
      <c r="H633" s="15">
        <v>30783</v>
      </c>
      <c r="I633" s="15">
        <v>259584</v>
      </c>
      <c r="J633" s="15">
        <v>1.18</v>
      </c>
      <c r="K633" s="15">
        <v>3835</v>
      </c>
      <c r="L633" s="15">
        <v>3.4</v>
      </c>
      <c r="M633" s="15">
        <v>143</v>
      </c>
      <c r="N633" s="15">
        <v>1.62</v>
      </c>
      <c r="O633" s="15">
        <v>0.2</v>
      </c>
      <c r="P633" s="15">
        <v>48198</v>
      </c>
      <c r="Q633" s="15">
        <v>86.3</v>
      </c>
      <c r="R633" s="15">
        <v>34.1</v>
      </c>
      <c r="S633" s="15">
        <v>1334</v>
      </c>
      <c r="T633" s="15">
        <v>66</v>
      </c>
      <c r="U633" s="15">
        <v>90.6</v>
      </c>
      <c r="V633" s="15">
        <v>0</v>
      </c>
      <c r="W633" s="27">
        <f>EV_Data[[#This Row],[ev_sales]]/EV_Data[[#This Row],[total_vehicle_sales]]</f>
        <v>1.1799648668639053E-2</v>
      </c>
      <c r="X633" s="27">
        <f>EV_Data[[#This Row],[petrol_car_sales]]/EV_Data[[#This Row],[total_vehicle_sales]]</f>
        <v>0.86961446005917165</v>
      </c>
      <c r="Y633" s="27">
        <f>EV_Data[[#This Row],[diesel_car_sales]]/EV_Data[[#This Row],[total_vehicle_sales]]</f>
        <v>0.11858589127218935</v>
      </c>
      <c r="Z633" s="27">
        <f>EV_Data[[#This Row],[petrol_car Market Share]]+EV_Data[[#This Row],[desil_car Market Share]]</f>
        <v>0.98820035133136097</v>
      </c>
      <c r="AB633" s="15"/>
    </row>
    <row r="634" spans="1:28">
      <c r="A634" s="15" t="s">
        <v>45</v>
      </c>
      <c r="B634" s="15" t="s">
        <v>29</v>
      </c>
      <c r="C634" s="15">
        <v>2012</v>
      </c>
      <c r="D634" s="15" t="s">
        <v>27</v>
      </c>
      <c r="E634" s="15" t="s">
        <v>25</v>
      </c>
      <c r="F634" s="15">
        <v>1818</v>
      </c>
      <c r="G634" s="15">
        <v>96058</v>
      </c>
      <c r="H634" s="15">
        <v>8353</v>
      </c>
      <c r="I634" s="15">
        <v>106229</v>
      </c>
      <c r="J634" s="15">
        <v>1.71</v>
      </c>
      <c r="K634" s="15">
        <v>3835</v>
      </c>
      <c r="L634" s="15">
        <v>3.4</v>
      </c>
      <c r="M634" s="15">
        <v>143</v>
      </c>
      <c r="N634" s="15">
        <v>1.62</v>
      </c>
      <c r="O634" s="15">
        <v>0.2</v>
      </c>
      <c r="P634" s="15">
        <v>48198</v>
      </c>
      <c r="Q634" s="15">
        <v>86.3</v>
      </c>
      <c r="R634" s="15">
        <v>34.1</v>
      </c>
      <c r="S634" s="15">
        <v>1334</v>
      </c>
      <c r="T634" s="15">
        <v>66</v>
      </c>
      <c r="U634" s="15">
        <v>83.45</v>
      </c>
      <c r="V634" s="15">
        <v>0</v>
      </c>
      <c r="W634" s="27">
        <f>EV_Data[[#This Row],[ev_sales]]/EV_Data[[#This Row],[total_vehicle_sales]]</f>
        <v>1.7113970761279875E-2</v>
      </c>
      <c r="X634" s="27">
        <f>EV_Data[[#This Row],[petrol_car_sales]]/EV_Data[[#This Row],[total_vehicle_sales]]</f>
        <v>0.90425401726458876</v>
      </c>
      <c r="Y634" s="27">
        <f>EV_Data[[#This Row],[diesel_car_sales]]/EV_Data[[#This Row],[total_vehicle_sales]]</f>
        <v>7.8632011974131361E-2</v>
      </c>
      <c r="Z634" s="27">
        <f>EV_Data[[#This Row],[petrol_car Market Share]]+EV_Data[[#This Row],[desil_car Market Share]]</f>
        <v>0.98288602923872015</v>
      </c>
      <c r="AB634" s="15"/>
    </row>
    <row r="635" spans="1:28">
      <c r="A635" s="15" t="s">
        <v>45</v>
      </c>
      <c r="B635" s="15" t="s">
        <v>29</v>
      </c>
      <c r="C635" s="15">
        <v>2013</v>
      </c>
      <c r="D635" s="15" t="s">
        <v>24</v>
      </c>
      <c r="E635" s="15" t="s">
        <v>25</v>
      </c>
      <c r="F635" s="15">
        <v>549</v>
      </c>
      <c r="G635" s="15">
        <v>38369</v>
      </c>
      <c r="H635" s="15">
        <v>25580</v>
      </c>
      <c r="I635" s="15">
        <v>64498</v>
      </c>
      <c r="J635" s="15">
        <v>0.85</v>
      </c>
      <c r="K635" s="15">
        <v>5912</v>
      </c>
      <c r="L635" s="15">
        <v>3.6</v>
      </c>
      <c r="M635" s="15">
        <v>149</v>
      </c>
      <c r="N635" s="15">
        <v>1.63</v>
      </c>
      <c r="O635" s="15">
        <v>0.19900000000000001</v>
      </c>
      <c r="P635" s="15">
        <v>45611</v>
      </c>
      <c r="Q635" s="15">
        <v>87.6</v>
      </c>
      <c r="R635" s="15">
        <v>34</v>
      </c>
      <c r="S635" s="15">
        <v>1953</v>
      </c>
      <c r="T635" s="15">
        <v>68.099999999999994</v>
      </c>
      <c r="U635" s="15">
        <v>105.62</v>
      </c>
      <c r="V635" s="15">
        <v>0</v>
      </c>
      <c r="W635" s="27">
        <f>EV_Data[[#This Row],[ev_sales]]/EV_Data[[#This Row],[total_vehicle_sales]]</f>
        <v>8.5118918416074909E-3</v>
      </c>
      <c r="X635" s="27">
        <f>EV_Data[[#This Row],[petrol_car_sales]]/EV_Data[[#This Row],[total_vehicle_sales]]</f>
        <v>0.59488666315234584</v>
      </c>
      <c r="Y635" s="27">
        <f>EV_Data[[#This Row],[diesel_car_sales]]/EV_Data[[#This Row],[total_vehicle_sales]]</f>
        <v>0.39660144500604672</v>
      </c>
      <c r="Z635" s="27">
        <f>EV_Data[[#This Row],[petrol_car Market Share]]+EV_Data[[#This Row],[desil_car Market Share]]</f>
        <v>0.99148810815839261</v>
      </c>
      <c r="AB635" s="15"/>
    </row>
    <row r="636" spans="1:28">
      <c r="A636" s="15" t="s">
        <v>45</v>
      </c>
      <c r="B636" s="15" t="s">
        <v>29</v>
      </c>
      <c r="C636" s="15">
        <v>2013</v>
      </c>
      <c r="D636" s="15" t="s">
        <v>26</v>
      </c>
      <c r="E636" s="15" t="s">
        <v>25</v>
      </c>
      <c r="F636" s="15">
        <v>6149</v>
      </c>
      <c r="G636" s="15">
        <v>217272</v>
      </c>
      <c r="H636" s="15">
        <v>29628</v>
      </c>
      <c r="I636" s="15">
        <v>253049</v>
      </c>
      <c r="J636" s="15">
        <v>2.4300000000000002</v>
      </c>
      <c r="K636" s="15">
        <v>5912</v>
      </c>
      <c r="L636" s="15">
        <v>3.6</v>
      </c>
      <c r="M636" s="15">
        <v>149</v>
      </c>
      <c r="N636" s="15">
        <v>1.63</v>
      </c>
      <c r="O636" s="15">
        <v>0.19900000000000001</v>
      </c>
      <c r="P636" s="15">
        <v>45611</v>
      </c>
      <c r="Q636" s="15">
        <v>87.6</v>
      </c>
      <c r="R636" s="15">
        <v>34</v>
      </c>
      <c r="S636" s="15">
        <v>1953</v>
      </c>
      <c r="T636" s="15">
        <v>68.099999999999994</v>
      </c>
      <c r="U636" s="15">
        <v>100.75</v>
      </c>
      <c r="V636" s="15">
        <v>0</v>
      </c>
      <c r="W636" s="27">
        <f>EV_Data[[#This Row],[ev_sales]]/EV_Data[[#This Row],[total_vehicle_sales]]</f>
        <v>2.4299641571395265E-2</v>
      </c>
      <c r="X636" s="27">
        <f>EV_Data[[#This Row],[petrol_car_sales]]/EV_Data[[#This Row],[total_vehicle_sales]]</f>
        <v>0.8586163154171722</v>
      </c>
      <c r="Y636" s="27">
        <f>EV_Data[[#This Row],[diesel_car_sales]]/EV_Data[[#This Row],[total_vehicle_sales]]</f>
        <v>0.11708404301143256</v>
      </c>
      <c r="Z636" s="27">
        <f>EV_Data[[#This Row],[petrol_car Market Share]]+EV_Data[[#This Row],[desil_car Market Share]]</f>
        <v>0.97570035842860481</v>
      </c>
      <c r="AB636" s="15"/>
    </row>
    <row r="637" spans="1:28">
      <c r="A637" s="15" t="s">
        <v>45</v>
      </c>
      <c r="B637" s="15" t="s">
        <v>29</v>
      </c>
      <c r="C637" s="15">
        <v>2013</v>
      </c>
      <c r="D637" s="15" t="s">
        <v>27</v>
      </c>
      <c r="E637" s="15" t="s">
        <v>25</v>
      </c>
      <c r="F637" s="15">
        <v>3708</v>
      </c>
      <c r="G637" s="15">
        <v>93395</v>
      </c>
      <c r="H637" s="15">
        <v>8121</v>
      </c>
      <c r="I637" s="15">
        <v>105224</v>
      </c>
      <c r="J637" s="15">
        <v>3.52</v>
      </c>
      <c r="K637" s="15">
        <v>5912</v>
      </c>
      <c r="L637" s="15">
        <v>3.6</v>
      </c>
      <c r="M637" s="15">
        <v>149</v>
      </c>
      <c r="N637" s="15">
        <v>1.63</v>
      </c>
      <c r="O637" s="15">
        <v>0.19900000000000001</v>
      </c>
      <c r="P637" s="15">
        <v>45611</v>
      </c>
      <c r="Q637" s="15">
        <v>87.6</v>
      </c>
      <c r="R637" s="15">
        <v>34</v>
      </c>
      <c r="S637" s="15">
        <v>1953</v>
      </c>
      <c r="T637" s="15">
        <v>68.099999999999994</v>
      </c>
      <c r="U637" s="15">
        <v>103.96</v>
      </c>
      <c r="V637" s="15">
        <v>0</v>
      </c>
      <c r="W637" s="27">
        <f>EV_Data[[#This Row],[ev_sales]]/EV_Data[[#This Row],[total_vehicle_sales]]</f>
        <v>3.5239108948528851E-2</v>
      </c>
      <c r="X637" s="27">
        <f>EV_Data[[#This Row],[petrol_car_sales]]/EV_Data[[#This Row],[total_vehicle_sales]]</f>
        <v>0.88758268075724167</v>
      </c>
      <c r="Y637" s="27">
        <f>EV_Data[[#This Row],[diesel_car_sales]]/EV_Data[[#This Row],[total_vehicle_sales]]</f>
        <v>7.7178210294229457E-2</v>
      </c>
      <c r="Z637" s="27">
        <f>EV_Data[[#This Row],[petrol_car Market Share]]+EV_Data[[#This Row],[desil_car Market Share]]</f>
        <v>0.96476089105147111</v>
      </c>
      <c r="AB637" s="15"/>
    </row>
    <row r="638" spans="1:28">
      <c r="A638" s="15" t="s">
        <v>45</v>
      </c>
      <c r="B638" s="15" t="s">
        <v>29</v>
      </c>
      <c r="C638" s="15">
        <v>2014</v>
      </c>
      <c r="D638" s="15" t="s">
        <v>24</v>
      </c>
      <c r="E638" s="15" t="s">
        <v>25</v>
      </c>
      <c r="F638" s="15">
        <v>797</v>
      </c>
      <c r="G638" s="15">
        <v>37688</v>
      </c>
      <c r="H638" s="15">
        <v>25126</v>
      </c>
      <c r="I638" s="15">
        <v>63611</v>
      </c>
      <c r="J638" s="15">
        <v>1.25</v>
      </c>
      <c r="K638" s="15">
        <v>12010</v>
      </c>
      <c r="L638" s="15">
        <v>4.2</v>
      </c>
      <c r="M638" s="15">
        <v>168</v>
      </c>
      <c r="N638" s="15">
        <v>1.63</v>
      </c>
      <c r="O638" s="15">
        <v>0.19800000000000001</v>
      </c>
      <c r="P638" s="15">
        <v>45570</v>
      </c>
      <c r="Q638" s="15">
        <v>88.8</v>
      </c>
      <c r="R638" s="15">
        <v>34.6</v>
      </c>
      <c r="S638" s="15">
        <v>2641</v>
      </c>
      <c r="T638" s="15">
        <v>69.5</v>
      </c>
      <c r="U638" s="15">
        <v>45.17</v>
      </c>
      <c r="V638" s="15">
        <v>0</v>
      </c>
      <c r="W638" s="27">
        <f>EV_Data[[#This Row],[ev_sales]]/EV_Data[[#This Row],[total_vehicle_sales]]</f>
        <v>1.2529279527125811E-2</v>
      </c>
      <c r="X638" s="27">
        <f>EV_Data[[#This Row],[petrol_car_sales]]/EV_Data[[#This Row],[total_vehicle_sales]]</f>
        <v>0.59247614406313376</v>
      </c>
      <c r="Y638" s="27">
        <f>EV_Data[[#This Row],[diesel_car_sales]]/EV_Data[[#This Row],[total_vehicle_sales]]</f>
        <v>0.39499457640974045</v>
      </c>
      <c r="Z638" s="27">
        <f>EV_Data[[#This Row],[petrol_car Market Share]]+EV_Data[[#This Row],[desil_car Market Share]]</f>
        <v>0.98747072047287421</v>
      </c>
      <c r="AB638" s="15"/>
    </row>
    <row r="639" spans="1:28">
      <c r="A639" s="15" t="s">
        <v>45</v>
      </c>
      <c r="B639" s="15" t="s">
        <v>29</v>
      </c>
      <c r="C639" s="15">
        <v>2014</v>
      </c>
      <c r="D639" s="15" t="s">
        <v>26</v>
      </c>
      <c r="E639" s="15" t="s">
        <v>25</v>
      </c>
      <c r="F639" s="15">
        <v>9111</v>
      </c>
      <c r="G639" s="15">
        <v>215948</v>
      </c>
      <c r="H639" s="15">
        <v>29448</v>
      </c>
      <c r="I639" s="15">
        <v>254507</v>
      </c>
      <c r="J639" s="15">
        <v>3.58</v>
      </c>
      <c r="K639" s="15">
        <v>12010</v>
      </c>
      <c r="L639" s="15">
        <v>4.2</v>
      </c>
      <c r="M639" s="15">
        <v>168</v>
      </c>
      <c r="N639" s="15">
        <v>1.63</v>
      </c>
      <c r="O639" s="15">
        <v>0.19800000000000001</v>
      </c>
      <c r="P639" s="15">
        <v>45570</v>
      </c>
      <c r="Q639" s="15">
        <v>88.8</v>
      </c>
      <c r="R639" s="15">
        <v>34.6</v>
      </c>
      <c r="S639" s="15">
        <v>2641</v>
      </c>
      <c r="T639" s="15">
        <v>69.5</v>
      </c>
      <c r="U639" s="15">
        <v>48.17</v>
      </c>
      <c r="V639" s="15">
        <v>0</v>
      </c>
      <c r="W639" s="27">
        <f>EV_Data[[#This Row],[ev_sales]]/EV_Data[[#This Row],[total_vehicle_sales]]</f>
        <v>3.5798622434746394E-2</v>
      </c>
      <c r="X639" s="27">
        <f>EV_Data[[#This Row],[petrol_car_sales]]/EV_Data[[#This Row],[total_vehicle_sales]]</f>
        <v>0.84849532625821689</v>
      </c>
      <c r="Y639" s="27">
        <f>EV_Data[[#This Row],[diesel_car_sales]]/EV_Data[[#This Row],[total_vehicle_sales]]</f>
        <v>0.11570605130703675</v>
      </c>
      <c r="Z639" s="27">
        <f>EV_Data[[#This Row],[petrol_car Market Share]]+EV_Data[[#This Row],[desil_car Market Share]]</f>
        <v>0.96420137756525359</v>
      </c>
      <c r="AB639" s="15"/>
    </row>
    <row r="640" spans="1:28">
      <c r="A640" s="15" t="s">
        <v>45</v>
      </c>
      <c r="B640" s="15" t="s">
        <v>29</v>
      </c>
      <c r="C640" s="15">
        <v>2014</v>
      </c>
      <c r="D640" s="15" t="s">
        <v>27</v>
      </c>
      <c r="E640" s="15" t="s">
        <v>25</v>
      </c>
      <c r="F640" s="15">
        <v>5500</v>
      </c>
      <c r="G640" s="15">
        <v>92410</v>
      </c>
      <c r="H640" s="15">
        <v>8036</v>
      </c>
      <c r="I640" s="15">
        <v>105946</v>
      </c>
      <c r="J640" s="15">
        <v>5.19</v>
      </c>
      <c r="K640" s="15">
        <v>12010</v>
      </c>
      <c r="L640" s="15">
        <v>4.2</v>
      </c>
      <c r="M640" s="15">
        <v>168</v>
      </c>
      <c r="N640" s="15">
        <v>1.63</v>
      </c>
      <c r="O640" s="15">
        <v>0.19800000000000001</v>
      </c>
      <c r="P640" s="15">
        <v>45570</v>
      </c>
      <c r="Q640" s="15">
        <v>88.8</v>
      </c>
      <c r="R640" s="15">
        <v>34.6</v>
      </c>
      <c r="S640" s="15">
        <v>2641</v>
      </c>
      <c r="T640" s="15">
        <v>69.5</v>
      </c>
      <c r="U640" s="15">
        <v>48.33</v>
      </c>
      <c r="V640" s="15">
        <v>0</v>
      </c>
      <c r="W640" s="27">
        <f>EV_Data[[#This Row],[ev_sales]]/EV_Data[[#This Row],[total_vehicle_sales]]</f>
        <v>5.1913238819776115E-2</v>
      </c>
      <c r="X640" s="27">
        <f>EV_Data[[#This Row],[petrol_car_sales]]/EV_Data[[#This Row],[total_vehicle_sales]]</f>
        <v>0.87223679987918379</v>
      </c>
      <c r="Y640" s="27">
        <f>EV_Data[[#This Row],[diesel_car_sales]]/EV_Data[[#This Row],[total_vehicle_sales]]</f>
        <v>7.5849961301040159E-2</v>
      </c>
      <c r="Z640" s="27">
        <f>EV_Data[[#This Row],[petrol_car Market Share]]+EV_Data[[#This Row],[desil_car Market Share]]</f>
        <v>0.94808676118022395</v>
      </c>
      <c r="AB640" s="15"/>
    </row>
    <row r="641" spans="1:28">
      <c r="A641" s="15" t="s">
        <v>45</v>
      </c>
      <c r="B641" s="15" t="s">
        <v>29</v>
      </c>
      <c r="C641" s="15">
        <v>2015</v>
      </c>
      <c r="D641" s="15" t="s">
        <v>24</v>
      </c>
      <c r="E641" s="15" t="s">
        <v>25</v>
      </c>
      <c r="F641" s="15">
        <v>1068</v>
      </c>
      <c r="G641" s="15">
        <v>39613</v>
      </c>
      <c r="H641" s="15">
        <v>26408</v>
      </c>
      <c r="I641" s="15">
        <v>67089</v>
      </c>
      <c r="J641" s="15">
        <v>1.59</v>
      </c>
      <c r="K641" s="15">
        <v>17818</v>
      </c>
      <c r="L641" s="15">
        <v>4.9000000000000004</v>
      </c>
      <c r="M641" s="15">
        <v>175</v>
      </c>
      <c r="N641" s="15">
        <v>1.637</v>
      </c>
      <c r="O641" s="15">
        <v>0.2</v>
      </c>
      <c r="P641" s="15">
        <v>44713</v>
      </c>
      <c r="Q641" s="15">
        <v>90.5</v>
      </c>
      <c r="R641" s="15">
        <v>34.1</v>
      </c>
      <c r="S641" s="15">
        <v>3343</v>
      </c>
      <c r="T641" s="15">
        <v>71.5</v>
      </c>
      <c r="U641" s="15">
        <v>34</v>
      </c>
      <c r="V641" s="15">
        <v>0</v>
      </c>
      <c r="W641" s="27">
        <f>EV_Data[[#This Row],[ev_sales]]/EV_Data[[#This Row],[total_vehicle_sales]]</f>
        <v>1.5919152170996737E-2</v>
      </c>
      <c r="X641" s="27">
        <f>EV_Data[[#This Row],[petrol_car_sales]]/EV_Data[[#This Row],[total_vehicle_sales]]</f>
        <v>0.59045447092667946</v>
      </c>
      <c r="Y641" s="27">
        <f>EV_Data[[#This Row],[diesel_car_sales]]/EV_Data[[#This Row],[total_vehicle_sales]]</f>
        <v>0.39362637690232377</v>
      </c>
      <c r="Z641" s="27">
        <f>EV_Data[[#This Row],[petrol_car Market Share]]+EV_Data[[#This Row],[desil_car Market Share]]</f>
        <v>0.98408084782900329</v>
      </c>
      <c r="AB641" s="15"/>
    </row>
    <row r="642" spans="1:28">
      <c r="A642" s="15" t="s">
        <v>45</v>
      </c>
      <c r="B642" s="15" t="s">
        <v>29</v>
      </c>
      <c r="C642" s="15">
        <v>2015</v>
      </c>
      <c r="D642" s="15" t="s">
        <v>26</v>
      </c>
      <c r="E642" s="15" t="s">
        <v>25</v>
      </c>
      <c r="F642" s="15">
        <v>12426</v>
      </c>
      <c r="G642" s="15">
        <v>229398</v>
      </c>
      <c r="H642" s="15">
        <v>31281</v>
      </c>
      <c r="I642" s="15">
        <v>273105</v>
      </c>
      <c r="J642" s="15">
        <v>4.55</v>
      </c>
      <c r="K642" s="15">
        <v>17818</v>
      </c>
      <c r="L642" s="15">
        <v>4.9000000000000004</v>
      </c>
      <c r="M642" s="15">
        <v>175</v>
      </c>
      <c r="N642" s="15">
        <v>1.637</v>
      </c>
      <c r="O642" s="15">
        <v>0.2</v>
      </c>
      <c r="P642" s="15">
        <v>44713</v>
      </c>
      <c r="Q642" s="15">
        <v>90.5</v>
      </c>
      <c r="R642" s="15">
        <v>34.1</v>
      </c>
      <c r="S642" s="15">
        <v>3343</v>
      </c>
      <c r="T642" s="15">
        <v>71.5</v>
      </c>
      <c r="U642" s="15">
        <v>36.380000000000003</v>
      </c>
      <c r="V642" s="15">
        <v>0</v>
      </c>
      <c r="W642" s="27">
        <f>EV_Data[[#This Row],[ev_sales]]/EV_Data[[#This Row],[total_vehicle_sales]]</f>
        <v>4.5498983907288404E-2</v>
      </c>
      <c r="X642" s="27">
        <f>EV_Data[[#This Row],[petrol_car_sales]]/EV_Data[[#This Row],[total_vehicle_sales]]</f>
        <v>0.83996265172735762</v>
      </c>
      <c r="Y642" s="27">
        <f>EV_Data[[#This Row],[diesel_car_sales]]/EV_Data[[#This Row],[total_vehicle_sales]]</f>
        <v>0.11453836436535399</v>
      </c>
      <c r="Z642" s="27">
        <f>EV_Data[[#This Row],[petrol_car Market Share]]+EV_Data[[#This Row],[desil_car Market Share]]</f>
        <v>0.95450101609271165</v>
      </c>
      <c r="AB642" s="15"/>
    </row>
    <row r="643" spans="1:28">
      <c r="A643" s="15" t="s">
        <v>45</v>
      </c>
      <c r="B643" s="15" t="s">
        <v>29</v>
      </c>
      <c r="C643" s="15">
        <v>2015</v>
      </c>
      <c r="D643" s="15" t="s">
        <v>27</v>
      </c>
      <c r="E643" s="15" t="s">
        <v>25</v>
      </c>
      <c r="F643" s="15">
        <v>7525</v>
      </c>
      <c r="G643" s="15">
        <v>98007</v>
      </c>
      <c r="H643" s="15">
        <v>8522</v>
      </c>
      <c r="I643" s="15">
        <v>114054</v>
      </c>
      <c r="J643" s="15">
        <v>6.6</v>
      </c>
      <c r="K643" s="15">
        <v>17818</v>
      </c>
      <c r="L643" s="15">
        <v>4.9000000000000004</v>
      </c>
      <c r="M643" s="15">
        <v>175</v>
      </c>
      <c r="N643" s="15">
        <v>1.637</v>
      </c>
      <c r="O643" s="15">
        <v>0.2</v>
      </c>
      <c r="P643" s="15">
        <v>44713</v>
      </c>
      <c r="Q643" s="15">
        <v>90.5</v>
      </c>
      <c r="R643" s="15">
        <v>34.1</v>
      </c>
      <c r="S643" s="15">
        <v>3343</v>
      </c>
      <c r="T643" s="15">
        <v>71.5</v>
      </c>
      <c r="U643" s="15">
        <v>36.82</v>
      </c>
      <c r="V643" s="15">
        <v>0</v>
      </c>
      <c r="W643" s="27">
        <f>EV_Data[[#This Row],[ev_sales]]/EV_Data[[#This Row],[total_vehicle_sales]]</f>
        <v>6.5977519420625325E-2</v>
      </c>
      <c r="X643" s="27">
        <f>EV_Data[[#This Row],[petrol_car_sales]]/EV_Data[[#This Row],[total_vehicle_sales]]</f>
        <v>0.85930348782155819</v>
      </c>
      <c r="Y643" s="27">
        <f>EV_Data[[#This Row],[diesel_car_sales]]/EV_Data[[#This Row],[total_vehicle_sales]]</f>
        <v>7.4718992757816474E-2</v>
      </c>
      <c r="Z643" s="27">
        <f>EV_Data[[#This Row],[petrol_car Market Share]]+EV_Data[[#This Row],[desil_car Market Share]]</f>
        <v>0.93402248057937465</v>
      </c>
      <c r="AB643" s="15"/>
    </row>
    <row r="644" spans="1:28">
      <c r="A644" s="15" t="s">
        <v>45</v>
      </c>
      <c r="B644" s="15" t="s">
        <v>29</v>
      </c>
      <c r="C644" s="15">
        <v>2016</v>
      </c>
      <c r="D644" s="15" t="s">
        <v>24</v>
      </c>
      <c r="E644" s="15" t="s">
        <v>25</v>
      </c>
      <c r="F644" s="15">
        <v>1252</v>
      </c>
      <c r="G644" s="15">
        <v>37978</v>
      </c>
      <c r="H644" s="15">
        <v>25319</v>
      </c>
      <c r="I644" s="15">
        <v>64549</v>
      </c>
      <c r="J644" s="15">
        <v>1.94</v>
      </c>
      <c r="K644" s="15">
        <v>25616</v>
      </c>
      <c r="L644" s="15">
        <v>5.3</v>
      </c>
      <c r="M644" s="15">
        <v>200</v>
      </c>
      <c r="N644" s="15">
        <v>1.637</v>
      </c>
      <c r="O644" s="15">
        <v>0.20499999999999999</v>
      </c>
      <c r="P644" s="15">
        <v>47547</v>
      </c>
      <c r="Q644" s="15">
        <v>91.1</v>
      </c>
      <c r="R644" s="15">
        <v>34.1</v>
      </c>
      <c r="S644" s="15">
        <v>4051</v>
      </c>
      <c r="T644" s="15">
        <v>73.900000000000006</v>
      </c>
      <c r="U644" s="15">
        <v>17.23</v>
      </c>
      <c r="V644" s="15">
        <v>0</v>
      </c>
      <c r="W644" s="27">
        <f>EV_Data[[#This Row],[ev_sales]]/EV_Data[[#This Row],[total_vehicle_sales]]</f>
        <v>1.9396117678043036E-2</v>
      </c>
      <c r="X644" s="27">
        <f>EV_Data[[#This Row],[petrol_car_sales]]/EV_Data[[#This Row],[total_vehicle_sales]]</f>
        <v>0.58835923097181986</v>
      </c>
      <c r="Y644" s="27">
        <f>EV_Data[[#This Row],[diesel_car_sales]]/EV_Data[[#This Row],[total_vehicle_sales]]</f>
        <v>0.39224465135013709</v>
      </c>
      <c r="Z644" s="27">
        <f>EV_Data[[#This Row],[petrol_car Market Share]]+EV_Data[[#This Row],[desil_car Market Share]]</f>
        <v>0.98060388232195694</v>
      </c>
      <c r="AB644" s="15"/>
    </row>
    <row r="645" spans="1:28">
      <c r="A645" s="15" t="s">
        <v>45</v>
      </c>
      <c r="B645" s="15" t="s">
        <v>29</v>
      </c>
      <c r="C645" s="15">
        <v>2016</v>
      </c>
      <c r="D645" s="15" t="s">
        <v>26</v>
      </c>
      <c r="E645" s="15" t="s">
        <v>25</v>
      </c>
      <c r="F645" s="15">
        <v>14281</v>
      </c>
      <c r="G645" s="15">
        <v>214282</v>
      </c>
      <c r="H645" s="15">
        <v>29220</v>
      </c>
      <c r="I645" s="15">
        <v>257783</v>
      </c>
      <c r="J645" s="15">
        <v>5.54</v>
      </c>
      <c r="K645" s="15">
        <v>25616</v>
      </c>
      <c r="L645" s="15">
        <v>5.3</v>
      </c>
      <c r="M645" s="15">
        <v>200</v>
      </c>
      <c r="N645" s="15">
        <v>1.637</v>
      </c>
      <c r="O645" s="15">
        <v>0.20499999999999999</v>
      </c>
      <c r="P645" s="15">
        <v>47547</v>
      </c>
      <c r="Q645" s="15">
        <v>91.1</v>
      </c>
      <c r="R645" s="15">
        <v>34.1</v>
      </c>
      <c r="S645" s="15">
        <v>4051</v>
      </c>
      <c r="T645" s="15">
        <v>73.900000000000006</v>
      </c>
      <c r="U645" s="15">
        <v>14.93</v>
      </c>
      <c r="V645" s="15">
        <v>0</v>
      </c>
      <c r="W645" s="27">
        <f>EV_Data[[#This Row],[ev_sales]]/EV_Data[[#This Row],[total_vehicle_sales]]</f>
        <v>5.539930872090091E-2</v>
      </c>
      <c r="X645" s="27">
        <f>EV_Data[[#This Row],[petrol_car_sales]]/EV_Data[[#This Row],[total_vehicle_sales]]</f>
        <v>0.83124953934122892</v>
      </c>
      <c r="Y645" s="27">
        <f>EV_Data[[#This Row],[diesel_car_sales]]/EV_Data[[#This Row],[total_vehicle_sales]]</f>
        <v>0.11335115193787022</v>
      </c>
      <c r="Z645" s="27">
        <f>EV_Data[[#This Row],[petrol_car Market Share]]+EV_Data[[#This Row],[desil_car Market Share]]</f>
        <v>0.94460069127909918</v>
      </c>
      <c r="AB645" s="15"/>
    </row>
    <row r="646" spans="1:28">
      <c r="A646" s="15" t="s">
        <v>45</v>
      </c>
      <c r="B646" s="15" t="s">
        <v>29</v>
      </c>
      <c r="C646" s="15">
        <v>2016</v>
      </c>
      <c r="D646" s="15" t="s">
        <v>27</v>
      </c>
      <c r="E646" s="15" t="s">
        <v>25</v>
      </c>
      <c r="F646" s="15">
        <v>8540</v>
      </c>
      <c r="G646" s="15">
        <v>89953</v>
      </c>
      <c r="H646" s="15">
        <v>7822</v>
      </c>
      <c r="I646" s="15">
        <v>106315</v>
      </c>
      <c r="J646" s="15">
        <v>8.0299999999999994</v>
      </c>
      <c r="K646" s="15">
        <v>25616</v>
      </c>
      <c r="L646" s="15">
        <v>5.3</v>
      </c>
      <c r="M646" s="15">
        <v>200</v>
      </c>
      <c r="N646" s="15">
        <v>1.637</v>
      </c>
      <c r="O646" s="15">
        <v>0.20499999999999999</v>
      </c>
      <c r="P646" s="15">
        <v>47547</v>
      </c>
      <c r="Q646" s="15">
        <v>91.1</v>
      </c>
      <c r="R646" s="15">
        <v>34.1</v>
      </c>
      <c r="S646" s="15">
        <v>4051</v>
      </c>
      <c r="T646" s="15">
        <v>73.900000000000006</v>
      </c>
      <c r="U646" s="15">
        <v>13.49</v>
      </c>
      <c r="V646" s="15">
        <v>0</v>
      </c>
      <c r="W646" s="27">
        <f>EV_Data[[#This Row],[ev_sales]]/EV_Data[[#This Row],[total_vehicle_sales]]</f>
        <v>8.0327329163335376E-2</v>
      </c>
      <c r="X646" s="27">
        <f>EV_Data[[#This Row],[petrol_car_sales]]/EV_Data[[#This Row],[total_vehicle_sales]]</f>
        <v>0.84609885716973143</v>
      </c>
      <c r="Y646" s="27">
        <f>EV_Data[[#This Row],[diesel_car_sales]]/EV_Data[[#This Row],[total_vehicle_sales]]</f>
        <v>7.3573813666933177E-2</v>
      </c>
      <c r="Z646" s="27">
        <f>EV_Data[[#This Row],[petrol_car Market Share]]+EV_Data[[#This Row],[desil_car Market Share]]</f>
        <v>0.9196726708366646</v>
      </c>
      <c r="AB646" s="15"/>
    </row>
    <row r="647" spans="1:28">
      <c r="A647" s="15" t="s">
        <v>45</v>
      </c>
      <c r="B647" s="15" t="s">
        <v>29</v>
      </c>
      <c r="C647" s="15">
        <v>2017</v>
      </c>
      <c r="D647" s="15" t="s">
        <v>24</v>
      </c>
      <c r="E647" s="15" t="s">
        <v>25</v>
      </c>
      <c r="F647" s="15">
        <v>1342</v>
      </c>
      <c r="G647" s="15">
        <v>37346</v>
      </c>
      <c r="H647" s="15">
        <v>24897</v>
      </c>
      <c r="I647" s="15">
        <v>63585</v>
      </c>
      <c r="J647" s="15">
        <v>2.11</v>
      </c>
      <c r="K647" s="15">
        <v>31883</v>
      </c>
      <c r="L647" s="15">
        <v>6.3</v>
      </c>
      <c r="M647" s="15">
        <v>227</v>
      </c>
      <c r="N647" s="15">
        <v>1.67</v>
      </c>
      <c r="O647" s="15">
        <v>0.20899999999999999</v>
      </c>
      <c r="P647" s="15">
        <v>48401</v>
      </c>
      <c r="Q647" s="15">
        <v>90.9</v>
      </c>
      <c r="R647" s="15">
        <v>33.5</v>
      </c>
      <c r="S647" s="15">
        <v>4083</v>
      </c>
      <c r="T647" s="15">
        <v>77.400000000000006</v>
      </c>
      <c r="U647" s="15">
        <v>7.19</v>
      </c>
      <c r="V647" s="15">
        <v>0</v>
      </c>
      <c r="W647" s="27">
        <f>EV_Data[[#This Row],[ev_sales]]/EV_Data[[#This Row],[total_vehicle_sales]]</f>
        <v>2.1105606668239366E-2</v>
      </c>
      <c r="X647" s="27">
        <f>EV_Data[[#This Row],[petrol_car_sales]]/EV_Data[[#This Row],[total_vehicle_sales]]</f>
        <v>0.58733978139498311</v>
      </c>
      <c r="Y647" s="27">
        <f>EV_Data[[#This Row],[diesel_car_sales]]/EV_Data[[#This Row],[total_vehicle_sales]]</f>
        <v>0.39155461193677754</v>
      </c>
      <c r="Z647" s="27">
        <f>EV_Data[[#This Row],[petrol_car Market Share]]+EV_Data[[#This Row],[desil_car Market Share]]</f>
        <v>0.97889439333176065</v>
      </c>
      <c r="AB647" s="15"/>
    </row>
    <row r="648" spans="1:28">
      <c r="A648" s="15" t="s">
        <v>45</v>
      </c>
      <c r="B648" s="15" t="s">
        <v>29</v>
      </c>
      <c r="C648" s="15">
        <v>2017</v>
      </c>
      <c r="D648" s="15" t="s">
        <v>26</v>
      </c>
      <c r="E648" s="15" t="s">
        <v>25</v>
      </c>
      <c r="F648" s="15">
        <v>14838</v>
      </c>
      <c r="G648" s="15">
        <v>203482</v>
      </c>
      <c r="H648" s="15">
        <v>27747</v>
      </c>
      <c r="I648" s="15">
        <v>246067</v>
      </c>
      <c r="J648" s="15">
        <v>6.03</v>
      </c>
      <c r="K648" s="15">
        <v>31883</v>
      </c>
      <c r="L648" s="15">
        <v>6.3</v>
      </c>
      <c r="M648" s="15">
        <v>227</v>
      </c>
      <c r="N648" s="15">
        <v>1.67</v>
      </c>
      <c r="O648" s="15">
        <v>0.20899999999999999</v>
      </c>
      <c r="P648" s="15">
        <v>48401</v>
      </c>
      <c r="Q648" s="15">
        <v>90.9</v>
      </c>
      <c r="R648" s="15">
        <v>33.5</v>
      </c>
      <c r="S648" s="15">
        <v>4083</v>
      </c>
      <c r="T648" s="15">
        <v>77.400000000000006</v>
      </c>
      <c r="U648" s="15">
        <v>3.9</v>
      </c>
      <c r="V648" s="15">
        <v>0</v>
      </c>
      <c r="W648" s="27">
        <f>EV_Data[[#This Row],[ev_sales]]/EV_Data[[#This Row],[total_vehicle_sales]]</f>
        <v>6.0300649823015681E-2</v>
      </c>
      <c r="X648" s="27">
        <f>EV_Data[[#This Row],[petrol_car_sales]]/EV_Data[[#This Row],[total_vehicle_sales]]</f>
        <v>0.82693737884397334</v>
      </c>
      <c r="Y648" s="27">
        <f>EV_Data[[#This Row],[diesel_car_sales]]/EV_Data[[#This Row],[total_vehicle_sales]]</f>
        <v>0.11276197133301093</v>
      </c>
      <c r="Z648" s="27">
        <f>EV_Data[[#This Row],[petrol_car Market Share]]+EV_Data[[#This Row],[desil_car Market Share]]</f>
        <v>0.93969935017698425</v>
      </c>
      <c r="AB648" s="15"/>
    </row>
    <row r="649" spans="1:28">
      <c r="A649" s="15" t="s">
        <v>45</v>
      </c>
      <c r="B649" s="15" t="s">
        <v>29</v>
      </c>
      <c r="C649" s="15">
        <v>2017</v>
      </c>
      <c r="D649" s="15" t="s">
        <v>27</v>
      </c>
      <c r="E649" s="15" t="s">
        <v>25</v>
      </c>
      <c r="F649" s="15">
        <v>9243</v>
      </c>
      <c r="G649" s="15">
        <v>88756</v>
      </c>
      <c r="H649" s="15">
        <v>7718</v>
      </c>
      <c r="I649" s="15">
        <v>105717</v>
      </c>
      <c r="J649" s="15">
        <v>8.74</v>
      </c>
      <c r="K649" s="15">
        <v>31883</v>
      </c>
      <c r="L649" s="15">
        <v>6.3</v>
      </c>
      <c r="M649" s="15">
        <v>227</v>
      </c>
      <c r="N649" s="15">
        <v>1.67</v>
      </c>
      <c r="O649" s="15">
        <v>0.20899999999999999</v>
      </c>
      <c r="P649" s="15">
        <v>48401</v>
      </c>
      <c r="Q649" s="15">
        <v>90.9</v>
      </c>
      <c r="R649" s="15">
        <v>33.5</v>
      </c>
      <c r="S649" s="15">
        <v>4083</v>
      </c>
      <c r="T649" s="15">
        <v>77.400000000000006</v>
      </c>
      <c r="U649" s="15">
        <v>8.23</v>
      </c>
      <c r="V649" s="15">
        <v>0</v>
      </c>
      <c r="W649" s="27">
        <f>EV_Data[[#This Row],[ev_sales]]/EV_Data[[#This Row],[total_vehicle_sales]]</f>
        <v>8.743153891994665E-2</v>
      </c>
      <c r="X649" s="27">
        <f>EV_Data[[#This Row],[petrol_car_sales]]/EV_Data[[#This Row],[total_vehicle_sales]]</f>
        <v>0.83956222745632203</v>
      </c>
      <c r="Y649" s="27">
        <f>EV_Data[[#This Row],[diesel_car_sales]]/EV_Data[[#This Row],[total_vehicle_sales]]</f>
        <v>7.3006233623731279E-2</v>
      </c>
      <c r="Z649" s="27">
        <f>EV_Data[[#This Row],[petrol_car Market Share]]+EV_Data[[#This Row],[desil_car Market Share]]</f>
        <v>0.91256846108005329</v>
      </c>
      <c r="AB649" s="15"/>
    </row>
    <row r="650" spans="1:28">
      <c r="A650" s="15" t="s">
        <v>45</v>
      </c>
      <c r="B650" s="15" t="s">
        <v>29</v>
      </c>
      <c r="C650" s="15">
        <v>2018</v>
      </c>
      <c r="D650" s="15" t="s">
        <v>24</v>
      </c>
      <c r="E650" s="15" t="s">
        <v>25</v>
      </c>
      <c r="F650" s="15">
        <v>1317</v>
      </c>
      <c r="G650" s="15">
        <v>37417</v>
      </c>
      <c r="H650" s="15">
        <v>24945</v>
      </c>
      <c r="I650" s="15">
        <v>63679</v>
      </c>
      <c r="J650" s="15">
        <v>2.0699999999999998</v>
      </c>
      <c r="K650" s="15">
        <v>42365</v>
      </c>
      <c r="L650" s="15">
        <v>7.4</v>
      </c>
      <c r="M650" s="15">
        <v>272</v>
      </c>
      <c r="N650" s="15">
        <v>1.7170000000000001</v>
      </c>
      <c r="O650" s="15">
        <v>0.21099999999999999</v>
      </c>
      <c r="P650" s="15">
        <v>50428</v>
      </c>
      <c r="Q650" s="15">
        <v>91.8</v>
      </c>
      <c r="R650" s="15">
        <v>33.700000000000003</v>
      </c>
      <c r="S650" s="15">
        <v>4104</v>
      </c>
      <c r="T650" s="15">
        <v>79.3</v>
      </c>
      <c r="U650" s="15">
        <v>-1.86</v>
      </c>
      <c r="V650" s="15">
        <v>0</v>
      </c>
      <c r="W650" s="27">
        <f>EV_Data[[#This Row],[ev_sales]]/EV_Data[[#This Row],[total_vehicle_sales]]</f>
        <v>2.0681857441228663E-2</v>
      </c>
      <c r="X650" s="27">
        <f>EV_Data[[#This Row],[petrol_car_sales]]/EV_Data[[#This Row],[total_vehicle_sales]]</f>
        <v>0.58758774478242437</v>
      </c>
      <c r="Y650" s="27">
        <f>EV_Data[[#This Row],[diesel_car_sales]]/EV_Data[[#This Row],[total_vehicle_sales]]</f>
        <v>0.39173039777634699</v>
      </c>
      <c r="Z650" s="27">
        <f>EV_Data[[#This Row],[petrol_car Market Share]]+EV_Data[[#This Row],[desil_car Market Share]]</f>
        <v>0.97931814255877137</v>
      </c>
      <c r="AB650" s="15"/>
    </row>
    <row r="651" spans="1:28">
      <c r="A651" s="15" t="s">
        <v>45</v>
      </c>
      <c r="B651" s="15" t="s">
        <v>29</v>
      </c>
      <c r="C651" s="15">
        <v>2018</v>
      </c>
      <c r="D651" s="15" t="s">
        <v>26</v>
      </c>
      <c r="E651" s="15" t="s">
        <v>25</v>
      </c>
      <c r="F651" s="15">
        <v>14945</v>
      </c>
      <c r="G651" s="15">
        <v>209386</v>
      </c>
      <c r="H651" s="15">
        <v>28553</v>
      </c>
      <c r="I651" s="15">
        <v>252884</v>
      </c>
      <c r="J651" s="15">
        <v>5.91</v>
      </c>
      <c r="K651" s="15">
        <v>42365</v>
      </c>
      <c r="L651" s="15">
        <v>7.4</v>
      </c>
      <c r="M651" s="15">
        <v>272</v>
      </c>
      <c r="N651" s="15">
        <v>1.7170000000000001</v>
      </c>
      <c r="O651" s="15">
        <v>0.21099999999999999</v>
      </c>
      <c r="P651" s="15">
        <v>50428</v>
      </c>
      <c r="Q651" s="15">
        <v>91.8</v>
      </c>
      <c r="R651" s="15">
        <v>33.700000000000003</v>
      </c>
      <c r="S651" s="15">
        <v>4104</v>
      </c>
      <c r="T651" s="15">
        <v>79.3</v>
      </c>
      <c r="U651" s="15">
        <v>0.72</v>
      </c>
      <c r="V651" s="15">
        <v>0</v>
      </c>
      <c r="W651" s="27">
        <f>EV_Data[[#This Row],[ev_sales]]/EV_Data[[#This Row],[total_vehicle_sales]]</f>
        <v>5.9098242672529701E-2</v>
      </c>
      <c r="X651" s="27">
        <f>EV_Data[[#This Row],[petrol_car_sales]]/EV_Data[[#This Row],[total_vehicle_sales]]</f>
        <v>0.82799228104585498</v>
      </c>
      <c r="Y651" s="27">
        <f>EV_Data[[#This Row],[diesel_car_sales]]/EV_Data[[#This Row],[total_vehicle_sales]]</f>
        <v>0.11290947628161528</v>
      </c>
      <c r="Z651" s="27">
        <f>EV_Data[[#This Row],[petrol_car Market Share]]+EV_Data[[#This Row],[desil_car Market Share]]</f>
        <v>0.94090175732747028</v>
      </c>
      <c r="AB651" s="15"/>
    </row>
    <row r="652" spans="1:28">
      <c r="A652" s="15" t="s">
        <v>45</v>
      </c>
      <c r="B652" s="15" t="s">
        <v>29</v>
      </c>
      <c r="C652" s="15">
        <v>2018</v>
      </c>
      <c r="D652" s="15" t="s">
        <v>27</v>
      </c>
      <c r="E652" s="15" t="s">
        <v>25</v>
      </c>
      <c r="F652" s="15">
        <v>9091</v>
      </c>
      <c r="G652" s="15">
        <v>89231</v>
      </c>
      <c r="H652" s="15">
        <v>7759</v>
      </c>
      <c r="I652" s="15">
        <v>106081</v>
      </c>
      <c r="J652" s="15">
        <v>8.57</v>
      </c>
      <c r="K652" s="15">
        <v>42365</v>
      </c>
      <c r="L652" s="15">
        <v>7.4</v>
      </c>
      <c r="M652" s="15">
        <v>272</v>
      </c>
      <c r="N652" s="15">
        <v>1.7170000000000001</v>
      </c>
      <c r="O652" s="15">
        <v>0.21099999999999999</v>
      </c>
      <c r="P652" s="15">
        <v>50428</v>
      </c>
      <c r="Q652" s="15">
        <v>91.8</v>
      </c>
      <c r="R652" s="15">
        <v>33.700000000000003</v>
      </c>
      <c r="S652" s="15">
        <v>4104</v>
      </c>
      <c r="T652" s="15">
        <v>79.3</v>
      </c>
      <c r="U652" s="15">
        <v>-1.64</v>
      </c>
      <c r="V652" s="15">
        <v>0</v>
      </c>
      <c r="W652" s="27">
        <f>EV_Data[[#This Row],[ev_sales]]/EV_Data[[#This Row],[total_vehicle_sales]]</f>
        <v>8.569866422827839E-2</v>
      </c>
      <c r="X652" s="27">
        <f>EV_Data[[#This Row],[petrol_car_sales]]/EV_Data[[#This Row],[total_vehicle_sales]]</f>
        <v>0.84115911426174339</v>
      </c>
      <c r="Y652" s="27">
        <f>EV_Data[[#This Row],[diesel_car_sales]]/EV_Data[[#This Row],[total_vehicle_sales]]</f>
        <v>7.314222150997822E-2</v>
      </c>
      <c r="Z652" s="27">
        <f>EV_Data[[#This Row],[petrol_car Market Share]]+EV_Data[[#This Row],[desil_car Market Share]]</f>
        <v>0.91430133577172157</v>
      </c>
      <c r="AB652" s="15"/>
    </row>
    <row r="653" spans="1:28">
      <c r="A653" s="15" t="s">
        <v>45</v>
      </c>
      <c r="B653" s="15" t="s">
        <v>29</v>
      </c>
      <c r="C653" s="15">
        <v>2019</v>
      </c>
      <c r="D653" s="15" t="s">
        <v>24</v>
      </c>
      <c r="E653" s="15" t="s">
        <v>25</v>
      </c>
      <c r="F653" s="15">
        <v>3524</v>
      </c>
      <c r="G653" s="15">
        <v>37871</v>
      </c>
      <c r="H653" s="15">
        <v>25248</v>
      </c>
      <c r="I653" s="15">
        <v>66643</v>
      </c>
      <c r="J653" s="15">
        <v>5.29</v>
      </c>
      <c r="K653" s="15">
        <v>51265</v>
      </c>
      <c r="L653" s="15">
        <v>8.1</v>
      </c>
      <c r="M653" s="15">
        <v>307</v>
      </c>
      <c r="N653" s="15">
        <v>1.8069999999999999</v>
      </c>
      <c r="O653" s="15">
        <v>0.21299999999999999</v>
      </c>
      <c r="P653" s="15">
        <v>53138</v>
      </c>
      <c r="Q653" s="15">
        <v>91.6</v>
      </c>
      <c r="R653" s="15">
        <v>32.1</v>
      </c>
      <c r="S653" s="15">
        <v>4053</v>
      </c>
      <c r="T653" s="15">
        <v>82.9</v>
      </c>
      <c r="U653" s="15">
        <v>167.58</v>
      </c>
      <c r="V653" s="15">
        <v>0</v>
      </c>
      <c r="W653" s="27">
        <f>EV_Data[[#This Row],[ev_sales]]/EV_Data[[#This Row],[total_vehicle_sales]]</f>
        <v>5.2878771964047236E-2</v>
      </c>
      <c r="X653" s="27">
        <f>EV_Data[[#This Row],[petrol_car_sales]]/EV_Data[[#This Row],[total_vehicle_sales]]</f>
        <v>0.56826673469081523</v>
      </c>
      <c r="Y653" s="27">
        <f>EV_Data[[#This Row],[diesel_car_sales]]/EV_Data[[#This Row],[total_vehicle_sales]]</f>
        <v>0.37885449334513754</v>
      </c>
      <c r="Z653" s="27">
        <f>EV_Data[[#This Row],[petrol_car Market Share]]+EV_Data[[#This Row],[desil_car Market Share]]</f>
        <v>0.94712122803595278</v>
      </c>
      <c r="AB653" s="15"/>
    </row>
    <row r="654" spans="1:28">
      <c r="A654" s="15" t="s">
        <v>45</v>
      </c>
      <c r="B654" s="15" t="s">
        <v>29</v>
      </c>
      <c r="C654" s="15">
        <v>2019</v>
      </c>
      <c r="D654" s="15" t="s">
        <v>26</v>
      </c>
      <c r="E654" s="15" t="s">
        <v>25</v>
      </c>
      <c r="F654" s="15">
        <v>41419</v>
      </c>
      <c r="G654" s="15">
        <v>204775</v>
      </c>
      <c r="H654" s="15">
        <v>27924</v>
      </c>
      <c r="I654" s="15">
        <v>274118</v>
      </c>
      <c r="J654" s="15">
        <v>15.11</v>
      </c>
      <c r="K654" s="15">
        <v>51265</v>
      </c>
      <c r="L654" s="15">
        <v>8.1</v>
      </c>
      <c r="M654" s="15">
        <v>307</v>
      </c>
      <c r="N654" s="15">
        <v>1.8069999999999999</v>
      </c>
      <c r="O654" s="15">
        <v>0.21299999999999999</v>
      </c>
      <c r="P654" s="15">
        <v>53138</v>
      </c>
      <c r="Q654" s="15">
        <v>91.6</v>
      </c>
      <c r="R654" s="15">
        <v>32.1</v>
      </c>
      <c r="S654" s="15">
        <v>4053</v>
      </c>
      <c r="T654" s="15">
        <v>82.9</v>
      </c>
      <c r="U654" s="15">
        <v>177.14</v>
      </c>
      <c r="V654" s="15">
        <v>0</v>
      </c>
      <c r="W654" s="27">
        <f>EV_Data[[#This Row],[ev_sales]]/EV_Data[[#This Row],[total_vehicle_sales]]</f>
        <v>0.15109916167489912</v>
      </c>
      <c r="X654" s="27">
        <f>EV_Data[[#This Row],[petrol_car_sales]]/EV_Data[[#This Row],[total_vehicle_sales]]</f>
        <v>0.74703229995841203</v>
      </c>
      <c r="Y654" s="27">
        <f>EV_Data[[#This Row],[diesel_car_sales]]/EV_Data[[#This Row],[total_vehicle_sales]]</f>
        <v>0.1018685383666888</v>
      </c>
      <c r="Z654" s="27">
        <f>EV_Data[[#This Row],[petrol_car Market Share]]+EV_Data[[#This Row],[desil_car Market Share]]</f>
        <v>0.84890083832510088</v>
      </c>
      <c r="AB654" s="15"/>
    </row>
    <row r="655" spans="1:28">
      <c r="A655" s="15" t="s">
        <v>45</v>
      </c>
      <c r="B655" s="15" t="s">
        <v>29</v>
      </c>
      <c r="C655" s="15">
        <v>2019</v>
      </c>
      <c r="D655" s="15" t="s">
        <v>27</v>
      </c>
      <c r="E655" s="15" t="s">
        <v>25</v>
      </c>
      <c r="F655" s="15">
        <v>24488</v>
      </c>
      <c r="G655" s="15">
        <v>80297</v>
      </c>
      <c r="H655" s="15">
        <v>6982</v>
      </c>
      <c r="I655" s="15">
        <v>111767</v>
      </c>
      <c r="J655" s="15">
        <v>21.91</v>
      </c>
      <c r="K655" s="15">
        <v>51265</v>
      </c>
      <c r="L655" s="15">
        <v>8.1</v>
      </c>
      <c r="M655" s="15">
        <v>307</v>
      </c>
      <c r="N655" s="15">
        <v>1.8069999999999999</v>
      </c>
      <c r="O655" s="15">
        <v>0.21299999999999999</v>
      </c>
      <c r="P655" s="15">
        <v>53138</v>
      </c>
      <c r="Q655" s="15">
        <v>91.6</v>
      </c>
      <c r="R655" s="15">
        <v>32.1</v>
      </c>
      <c r="S655" s="15">
        <v>4053</v>
      </c>
      <c r="T655" s="15">
        <v>82.9</v>
      </c>
      <c r="U655" s="15">
        <v>169.37</v>
      </c>
      <c r="V655" s="15">
        <v>0</v>
      </c>
      <c r="W655" s="27">
        <f>EV_Data[[#This Row],[ev_sales]]/EV_Data[[#This Row],[total_vehicle_sales]]</f>
        <v>0.21909866060644018</v>
      </c>
      <c r="X655" s="27">
        <f>EV_Data[[#This Row],[petrol_car_sales]]/EV_Data[[#This Row],[total_vehicle_sales]]</f>
        <v>0.71843209534120089</v>
      </c>
      <c r="Y655" s="27">
        <f>EV_Data[[#This Row],[diesel_car_sales]]/EV_Data[[#This Row],[total_vehicle_sales]]</f>
        <v>6.2469244052358923E-2</v>
      </c>
      <c r="Z655" s="27">
        <f>EV_Data[[#This Row],[petrol_car Market Share]]+EV_Data[[#This Row],[desil_car Market Share]]</f>
        <v>0.78090133939355977</v>
      </c>
      <c r="AB655" s="15"/>
    </row>
    <row r="656" spans="1:28">
      <c r="A656" s="15" t="s">
        <v>45</v>
      </c>
      <c r="B656" s="15" t="s">
        <v>29</v>
      </c>
      <c r="C656" s="15">
        <v>2020</v>
      </c>
      <c r="D656" s="15" t="s">
        <v>24</v>
      </c>
      <c r="E656" s="15" t="s">
        <v>25</v>
      </c>
      <c r="F656" s="15">
        <v>3652</v>
      </c>
      <c r="G656" s="15">
        <v>30366</v>
      </c>
      <c r="H656" s="15">
        <v>20244</v>
      </c>
      <c r="I656" s="15">
        <v>54262</v>
      </c>
      <c r="J656" s="15">
        <v>6.73</v>
      </c>
      <c r="K656" s="15">
        <v>70476</v>
      </c>
      <c r="L656" s="15">
        <v>9.3000000000000007</v>
      </c>
      <c r="M656" s="15">
        <v>344</v>
      </c>
      <c r="N656" s="15">
        <v>1.96</v>
      </c>
      <c r="O656" s="15">
        <v>0.24199999999999999</v>
      </c>
      <c r="P656" s="15">
        <v>54427</v>
      </c>
      <c r="Q656" s="15">
        <v>92.4</v>
      </c>
      <c r="R656" s="15">
        <v>30.7</v>
      </c>
      <c r="S656" s="15">
        <v>3985</v>
      </c>
      <c r="T656" s="15">
        <v>83.9</v>
      </c>
      <c r="U656" s="15">
        <v>3.63</v>
      </c>
      <c r="V656" s="15">
        <v>0</v>
      </c>
      <c r="W656" s="27">
        <f>EV_Data[[#This Row],[ev_sales]]/EV_Data[[#This Row],[total_vehicle_sales]]</f>
        <v>6.7303085031882343E-2</v>
      </c>
      <c r="X656" s="27">
        <f>EV_Data[[#This Row],[petrol_car_sales]]/EV_Data[[#This Row],[total_vehicle_sales]]</f>
        <v>0.55961814898087059</v>
      </c>
      <c r="Y656" s="27">
        <f>EV_Data[[#This Row],[diesel_car_sales]]/EV_Data[[#This Row],[total_vehicle_sales]]</f>
        <v>0.37307876598724704</v>
      </c>
      <c r="Z656" s="27">
        <f>EV_Data[[#This Row],[petrol_car Market Share]]+EV_Data[[#This Row],[desil_car Market Share]]</f>
        <v>0.93269691496811769</v>
      </c>
      <c r="AB656" s="15"/>
    </row>
    <row r="657" spans="1:28">
      <c r="A657" s="15" t="s">
        <v>45</v>
      </c>
      <c r="B657" s="15" t="s">
        <v>29</v>
      </c>
      <c r="C657" s="15">
        <v>2020</v>
      </c>
      <c r="D657" s="15" t="s">
        <v>26</v>
      </c>
      <c r="E657" s="15" t="s">
        <v>25</v>
      </c>
      <c r="F657" s="15">
        <v>40703</v>
      </c>
      <c r="G657" s="15">
        <v>150445</v>
      </c>
      <c r="H657" s="15">
        <v>20515</v>
      </c>
      <c r="I657" s="15">
        <v>211663</v>
      </c>
      <c r="J657" s="15">
        <v>19.23</v>
      </c>
      <c r="K657" s="15">
        <v>70476</v>
      </c>
      <c r="L657" s="15">
        <v>9.3000000000000007</v>
      </c>
      <c r="M657" s="15">
        <v>344</v>
      </c>
      <c r="N657" s="15">
        <v>1.96</v>
      </c>
      <c r="O657" s="15">
        <v>0.24199999999999999</v>
      </c>
      <c r="P657" s="15">
        <v>54427</v>
      </c>
      <c r="Q657" s="15">
        <v>92.4</v>
      </c>
      <c r="R657" s="15">
        <v>30.7</v>
      </c>
      <c r="S657" s="15">
        <v>3985</v>
      </c>
      <c r="T657" s="15">
        <v>83.9</v>
      </c>
      <c r="U657" s="15">
        <v>-1.73</v>
      </c>
      <c r="V657" s="15">
        <v>0</v>
      </c>
      <c r="W657" s="27">
        <f>EV_Data[[#This Row],[ev_sales]]/EV_Data[[#This Row],[total_vehicle_sales]]</f>
        <v>0.19230096899316365</v>
      </c>
      <c r="X657" s="27">
        <f>EV_Data[[#This Row],[petrol_car_sales]]/EV_Data[[#This Row],[total_vehicle_sales]]</f>
        <v>0.71077609218427407</v>
      </c>
      <c r="Y657" s="27">
        <f>EV_Data[[#This Row],[diesel_car_sales]]/EV_Data[[#This Row],[total_vehicle_sales]]</f>
        <v>9.6922938822562282E-2</v>
      </c>
      <c r="Z657" s="27">
        <f>EV_Data[[#This Row],[petrol_car Market Share]]+EV_Data[[#This Row],[desil_car Market Share]]</f>
        <v>0.80769903100683638</v>
      </c>
      <c r="AB657" s="15"/>
    </row>
    <row r="658" spans="1:28">
      <c r="A658" s="15" t="s">
        <v>45</v>
      </c>
      <c r="B658" s="15" t="s">
        <v>29</v>
      </c>
      <c r="C658" s="15">
        <v>2020</v>
      </c>
      <c r="D658" s="15" t="s">
        <v>27</v>
      </c>
      <c r="E658" s="15" t="s">
        <v>25</v>
      </c>
      <c r="F658" s="15">
        <v>24764</v>
      </c>
      <c r="G658" s="15">
        <v>58925</v>
      </c>
      <c r="H658" s="15">
        <v>5124</v>
      </c>
      <c r="I658" s="15">
        <v>88813</v>
      </c>
      <c r="J658" s="15">
        <v>27.88</v>
      </c>
      <c r="K658" s="15">
        <v>70476</v>
      </c>
      <c r="L658" s="15">
        <v>9.3000000000000007</v>
      </c>
      <c r="M658" s="15">
        <v>344</v>
      </c>
      <c r="N658" s="15">
        <v>1.96</v>
      </c>
      <c r="O658" s="15">
        <v>0.24199999999999999</v>
      </c>
      <c r="P658" s="15">
        <v>54427</v>
      </c>
      <c r="Q658" s="15">
        <v>92.4</v>
      </c>
      <c r="R658" s="15">
        <v>30.7</v>
      </c>
      <c r="S658" s="15">
        <v>3985</v>
      </c>
      <c r="T658" s="15">
        <v>83.9</v>
      </c>
      <c r="U658" s="15">
        <v>1.1299999999999999</v>
      </c>
      <c r="V658" s="15">
        <v>0</v>
      </c>
      <c r="W658" s="27">
        <f>EV_Data[[#This Row],[ev_sales]]/EV_Data[[#This Row],[total_vehicle_sales]]</f>
        <v>0.27883305371961314</v>
      </c>
      <c r="X658" s="27">
        <f>EV_Data[[#This Row],[petrol_car_sales]]/EV_Data[[#This Row],[total_vehicle_sales]]</f>
        <v>0.66347268980892438</v>
      </c>
      <c r="Y658" s="27">
        <f>EV_Data[[#This Row],[diesel_car_sales]]/EV_Data[[#This Row],[total_vehicle_sales]]</f>
        <v>5.7694256471462514E-2</v>
      </c>
      <c r="Z658" s="27">
        <f>EV_Data[[#This Row],[petrol_car Market Share]]+EV_Data[[#This Row],[desil_car Market Share]]</f>
        <v>0.72116694628038691</v>
      </c>
      <c r="AB658" s="15"/>
    </row>
    <row r="659" spans="1:28">
      <c r="A659" s="15" t="s">
        <v>45</v>
      </c>
      <c r="B659" s="15" t="s">
        <v>29</v>
      </c>
      <c r="C659" s="15">
        <v>2021</v>
      </c>
      <c r="D659" s="15" t="s">
        <v>24</v>
      </c>
      <c r="E659" s="15" t="s">
        <v>25</v>
      </c>
      <c r="F659" s="15">
        <v>3305</v>
      </c>
      <c r="G659" s="15">
        <v>30338</v>
      </c>
      <c r="H659" s="15">
        <v>20225</v>
      </c>
      <c r="I659" s="15">
        <v>53868</v>
      </c>
      <c r="J659" s="15">
        <v>6.14</v>
      </c>
      <c r="K659" s="15">
        <v>88840</v>
      </c>
      <c r="L659" s="15">
        <v>11.3</v>
      </c>
      <c r="M659" s="15">
        <v>385</v>
      </c>
      <c r="N659" s="15">
        <v>2.153</v>
      </c>
      <c r="O659" s="15">
        <v>0.28699999999999998</v>
      </c>
      <c r="P659" s="15">
        <v>55259</v>
      </c>
      <c r="Q659" s="15">
        <v>92.5</v>
      </c>
      <c r="R659" s="15">
        <v>29.8</v>
      </c>
      <c r="S659" s="15">
        <v>3444</v>
      </c>
      <c r="T659" s="15">
        <v>86.4</v>
      </c>
      <c r="U659" s="15">
        <v>-9.5</v>
      </c>
      <c r="V659" s="15">
        <v>0</v>
      </c>
      <c r="W659" s="27">
        <f>EV_Data[[#This Row],[ev_sales]]/EV_Data[[#This Row],[total_vehicle_sales]]</f>
        <v>6.1353679364372166E-2</v>
      </c>
      <c r="X659" s="27">
        <f>EV_Data[[#This Row],[petrol_car_sales]]/EV_Data[[#This Row],[total_vehicle_sales]]</f>
        <v>0.56319150516076333</v>
      </c>
      <c r="Y659" s="27">
        <f>EV_Data[[#This Row],[diesel_car_sales]]/EV_Data[[#This Row],[total_vehicle_sales]]</f>
        <v>0.37545481547486448</v>
      </c>
      <c r="Z659" s="27">
        <f>EV_Data[[#This Row],[petrol_car Market Share]]+EV_Data[[#This Row],[desil_car Market Share]]</f>
        <v>0.93864632063562781</v>
      </c>
      <c r="AB659" s="15"/>
    </row>
    <row r="660" spans="1:28">
      <c r="A660" s="15" t="s">
        <v>45</v>
      </c>
      <c r="B660" s="15" t="s">
        <v>29</v>
      </c>
      <c r="C660" s="15">
        <v>2021</v>
      </c>
      <c r="D660" s="15" t="s">
        <v>26</v>
      </c>
      <c r="E660" s="15" t="s">
        <v>25</v>
      </c>
      <c r="F660" s="15">
        <v>37412</v>
      </c>
      <c r="G660" s="15">
        <v>154885</v>
      </c>
      <c r="H660" s="15">
        <v>21121</v>
      </c>
      <c r="I660" s="15">
        <v>213418</v>
      </c>
      <c r="J660" s="15">
        <v>17.53</v>
      </c>
      <c r="K660" s="15">
        <v>88840</v>
      </c>
      <c r="L660" s="15">
        <v>11.3</v>
      </c>
      <c r="M660" s="15">
        <v>385</v>
      </c>
      <c r="N660" s="15">
        <v>2.153</v>
      </c>
      <c r="O660" s="15">
        <v>0.28699999999999998</v>
      </c>
      <c r="P660" s="15">
        <v>55259</v>
      </c>
      <c r="Q660" s="15">
        <v>92.5</v>
      </c>
      <c r="R660" s="15">
        <v>29.8</v>
      </c>
      <c r="S660" s="15">
        <v>3444</v>
      </c>
      <c r="T660" s="15">
        <v>86.4</v>
      </c>
      <c r="U660" s="15">
        <v>-8.09</v>
      </c>
      <c r="V660" s="15">
        <v>0</v>
      </c>
      <c r="W660" s="27">
        <f>EV_Data[[#This Row],[ev_sales]]/EV_Data[[#This Row],[total_vehicle_sales]]</f>
        <v>0.17529917813867621</v>
      </c>
      <c r="X660" s="27">
        <f>EV_Data[[#This Row],[petrol_car_sales]]/EV_Data[[#This Row],[total_vehicle_sales]]</f>
        <v>0.7257354112586567</v>
      </c>
      <c r="Y660" s="27">
        <f>EV_Data[[#This Row],[diesel_car_sales]]/EV_Data[[#This Row],[total_vehicle_sales]]</f>
        <v>9.8965410602667073E-2</v>
      </c>
      <c r="Z660" s="27">
        <f>EV_Data[[#This Row],[petrol_car Market Share]]+EV_Data[[#This Row],[desil_car Market Share]]</f>
        <v>0.82470082186132376</v>
      </c>
      <c r="AB660" s="15"/>
    </row>
    <row r="661" spans="1:28">
      <c r="A661" s="15" t="s">
        <v>45</v>
      </c>
      <c r="B661" s="15" t="s">
        <v>29</v>
      </c>
      <c r="C661" s="15">
        <v>2021</v>
      </c>
      <c r="D661" s="15" t="s">
        <v>27</v>
      </c>
      <c r="E661" s="15" t="s">
        <v>25</v>
      </c>
      <c r="F661" s="15">
        <v>23402</v>
      </c>
      <c r="G661" s="15">
        <v>60016</v>
      </c>
      <c r="H661" s="15">
        <v>5293</v>
      </c>
      <c r="I661" s="15">
        <v>88711</v>
      </c>
      <c r="J661" s="15">
        <v>26.38</v>
      </c>
      <c r="K661" s="15">
        <v>88840</v>
      </c>
      <c r="L661" s="15">
        <v>11.3</v>
      </c>
      <c r="M661" s="15">
        <v>385</v>
      </c>
      <c r="N661" s="15">
        <v>2.153</v>
      </c>
      <c r="O661" s="15">
        <v>0.28699999999999998</v>
      </c>
      <c r="P661" s="15">
        <v>55259</v>
      </c>
      <c r="Q661" s="15">
        <v>92.5</v>
      </c>
      <c r="R661" s="15">
        <v>29.8</v>
      </c>
      <c r="S661" s="15">
        <v>3444</v>
      </c>
      <c r="T661" s="15">
        <v>86.4</v>
      </c>
      <c r="U661" s="15">
        <v>-5.5</v>
      </c>
      <c r="V661" s="15">
        <v>0</v>
      </c>
      <c r="W661" s="27">
        <f>EV_Data[[#This Row],[ev_sales]]/EV_Data[[#This Row],[total_vehicle_sales]]</f>
        <v>0.26380043061176178</v>
      </c>
      <c r="X661" s="27">
        <f>EV_Data[[#This Row],[petrol_car_sales]]/EV_Data[[#This Row],[total_vehicle_sales]]</f>
        <v>0.67653391349438063</v>
      </c>
      <c r="Y661" s="27">
        <f>EV_Data[[#This Row],[diesel_car_sales]]/EV_Data[[#This Row],[total_vehicle_sales]]</f>
        <v>5.9665655893857583E-2</v>
      </c>
      <c r="Z661" s="27">
        <f>EV_Data[[#This Row],[petrol_car Market Share]]+EV_Data[[#This Row],[desil_car Market Share]]</f>
        <v>0.73619956938823816</v>
      </c>
      <c r="AB661" s="15"/>
    </row>
    <row r="662" spans="1:28">
      <c r="A662" s="15" t="s">
        <v>45</v>
      </c>
      <c r="B662" s="15" t="s">
        <v>29</v>
      </c>
      <c r="C662" s="15">
        <v>2022</v>
      </c>
      <c r="D662" s="15" t="s">
        <v>24</v>
      </c>
      <c r="E662" s="15" t="s">
        <v>25</v>
      </c>
      <c r="F662" s="15">
        <v>3992</v>
      </c>
      <c r="G662" s="15">
        <v>26116</v>
      </c>
      <c r="H662" s="15">
        <v>17411</v>
      </c>
      <c r="I662" s="15">
        <v>47519</v>
      </c>
      <c r="J662" s="15">
        <v>8.4</v>
      </c>
      <c r="K662" s="15">
        <v>114826</v>
      </c>
      <c r="L662" s="15">
        <v>12.1</v>
      </c>
      <c r="M662" s="15">
        <v>414</v>
      </c>
      <c r="N662" s="15">
        <v>2.153</v>
      </c>
      <c r="O662" s="15">
        <v>0.32500000000000001</v>
      </c>
      <c r="P662" s="15">
        <v>57360</v>
      </c>
      <c r="Q662" s="15">
        <v>92.4</v>
      </c>
      <c r="R662" s="15">
        <v>30.3</v>
      </c>
      <c r="S662" s="15">
        <v>2910</v>
      </c>
      <c r="T662" s="15">
        <v>90.6</v>
      </c>
      <c r="U662" s="15">
        <v>20.79</v>
      </c>
      <c r="V662" s="15">
        <v>0</v>
      </c>
      <c r="W662" s="27">
        <f>EV_Data[[#This Row],[ev_sales]]/EV_Data[[#This Row],[total_vehicle_sales]]</f>
        <v>8.4008501862412932E-2</v>
      </c>
      <c r="X662" s="27">
        <f>EV_Data[[#This Row],[petrol_car_sales]]/EV_Data[[#This Row],[total_vehicle_sales]]</f>
        <v>0.54959069003977357</v>
      </c>
      <c r="Y662" s="27">
        <f>EV_Data[[#This Row],[diesel_car_sales]]/EV_Data[[#This Row],[total_vehicle_sales]]</f>
        <v>0.3664008080978135</v>
      </c>
      <c r="Z662" s="27">
        <f>EV_Data[[#This Row],[petrol_car Market Share]]+EV_Data[[#This Row],[desil_car Market Share]]</f>
        <v>0.91599149813758707</v>
      </c>
      <c r="AB662" s="15"/>
    </row>
    <row r="663" spans="1:28">
      <c r="A663" s="15" t="s">
        <v>45</v>
      </c>
      <c r="B663" s="15" t="s">
        <v>29</v>
      </c>
      <c r="C663" s="15">
        <v>2022</v>
      </c>
      <c r="D663" s="15" t="s">
        <v>26</v>
      </c>
      <c r="E663" s="15" t="s">
        <v>25</v>
      </c>
      <c r="F663" s="15">
        <v>44907</v>
      </c>
      <c r="G663" s="15">
        <v>125140</v>
      </c>
      <c r="H663" s="15">
        <v>17065</v>
      </c>
      <c r="I663" s="15">
        <v>187112</v>
      </c>
      <c r="J663" s="15">
        <v>24</v>
      </c>
      <c r="K663" s="15">
        <v>114826</v>
      </c>
      <c r="L663" s="15">
        <v>12.1</v>
      </c>
      <c r="M663" s="15">
        <v>414</v>
      </c>
      <c r="N663" s="15">
        <v>2.153</v>
      </c>
      <c r="O663" s="15">
        <v>0.32500000000000001</v>
      </c>
      <c r="P663" s="15">
        <v>57360</v>
      </c>
      <c r="Q663" s="15">
        <v>92.4</v>
      </c>
      <c r="R663" s="15">
        <v>30.3</v>
      </c>
      <c r="S663" s="15">
        <v>2910</v>
      </c>
      <c r="T663" s="15">
        <v>90.6</v>
      </c>
      <c r="U663" s="15">
        <v>20.03</v>
      </c>
      <c r="V663" s="15">
        <v>0</v>
      </c>
      <c r="W663" s="27">
        <f>EV_Data[[#This Row],[ev_sales]]/EV_Data[[#This Row],[total_vehicle_sales]]</f>
        <v>0.2400006413271196</v>
      </c>
      <c r="X663" s="27">
        <f>EV_Data[[#This Row],[petrol_car_sales]]/EV_Data[[#This Row],[total_vehicle_sales]]</f>
        <v>0.66879729787506947</v>
      </c>
      <c r="Y663" s="27">
        <f>EV_Data[[#This Row],[diesel_car_sales]]/EV_Data[[#This Row],[total_vehicle_sales]]</f>
        <v>9.120206079781093E-2</v>
      </c>
      <c r="Z663" s="27">
        <f>EV_Data[[#This Row],[petrol_car Market Share]]+EV_Data[[#This Row],[desil_car Market Share]]</f>
        <v>0.75999935867288038</v>
      </c>
      <c r="AB663" s="15"/>
    </row>
    <row r="664" spans="1:28">
      <c r="A664" s="15" t="s">
        <v>45</v>
      </c>
      <c r="B664" s="15" t="s">
        <v>29</v>
      </c>
      <c r="C664" s="15">
        <v>2022</v>
      </c>
      <c r="D664" s="15" t="s">
        <v>27</v>
      </c>
      <c r="E664" s="15" t="s">
        <v>25</v>
      </c>
      <c r="F664" s="15">
        <v>27143</v>
      </c>
      <c r="G664" s="15">
        <v>46785</v>
      </c>
      <c r="H664" s="15">
        <v>4068</v>
      </c>
      <c r="I664" s="15">
        <v>77996</v>
      </c>
      <c r="J664" s="15">
        <v>34.799999999999997</v>
      </c>
      <c r="K664" s="15">
        <v>114826</v>
      </c>
      <c r="L664" s="15">
        <v>12.1</v>
      </c>
      <c r="M664" s="15">
        <v>414</v>
      </c>
      <c r="N664" s="15">
        <v>2.153</v>
      </c>
      <c r="O664" s="15">
        <v>0.32500000000000001</v>
      </c>
      <c r="P664" s="15">
        <v>57360</v>
      </c>
      <c r="Q664" s="15">
        <v>92.4</v>
      </c>
      <c r="R664" s="15">
        <v>30.3</v>
      </c>
      <c r="S664" s="15">
        <v>2910</v>
      </c>
      <c r="T664" s="15">
        <v>90.6</v>
      </c>
      <c r="U664" s="15">
        <v>15.99</v>
      </c>
      <c r="V664" s="15">
        <v>0</v>
      </c>
      <c r="W664" s="27">
        <f>EV_Data[[#This Row],[ev_sales]]/EV_Data[[#This Row],[total_vehicle_sales]]</f>
        <v>0.34800502589876403</v>
      </c>
      <c r="X664" s="27">
        <f>EV_Data[[#This Row],[petrol_car_sales]]/EV_Data[[#This Row],[total_vehicle_sales]]</f>
        <v>0.59983845325401297</v>
      </c>
      <c r="Y664" s="27">
        <f>EV_Data[[#This Row],[diesel_car_sales]]/EV_Data[[#This Row],[total_vehicle_sales]]</f>
        <v>5.2156520847222936E-2</v>
      </c>
      <c r="Z664" s="27">
        <f>EV_Data[[#This Row],[petrol_car Market Share]]+EV_Data[[#This Row],[desil_car Market Share]]</f>
        <v>0.65199497410123586</v>
      </c>
      <c r="AB664" s="15"/>
    </row>
    <row r="665" spans="1:28">
      <c r="A665" s="15" t="s">
        <v>45</v>
      </c>
      <c r="B665" s="15" t="s">
        <v>29</v>
      </c>
      <c r="C665" s="15">
        <v>2023</v>
      </c>
      <c r="D665" s="15" t="s">
        <v>24</v>
      </c>
      <c r="E665" s="15" t="s">
        <v>25</v>
      </c>
      <c r="F665" s="15">
        <v>6254</v>
      </c>
      <c r="G665" s="15">
        <v>30479</v>
      </c>
      <c r="H665" s="15">
        <v>20320</v>
      </c>
      <c r="I665" s="15">
        <v>57053</v>
      </c>
      <c r="J665" s="15">
        <v>10.96</v>
      </c>
      <c r="K665" s="15">
        <v>145934</v>
      </c>
      <c r="L665" s="15">
        <v>14.4</v>
      </c>
      <c r="M665" s="15">
        <v>434</v>
      </c>
      <c r="N665" s="15">
        <v>2.153</v>
      </c>
      <c r="O665" s="15">
        <v>0.33</v>
      </c>
      <c r="P665" s="15">
        <v>59804</v>
      </c>
      <c r="Q665" s="15">
        <v>92.9</v>
      </c>
      <c r="R665" s="15">
        <v>29.8</v>
      </c>
      <c r="S665" s="15">
        <v>2962</v>
      </c>
      <c r="T665" s="15">
        <v>90.9</v>
      </c>
      <c r="U665" s="15">
        <v>56.66</v>
      </c>
      <c r="V665" s="15">
        <v>0</v>
      </c>
      <c r="W665" s="27">
        <f>EV_Data[[#This Row],[ev_sales]]/EV_Data[[#This Row],[total_vehicle_sales]]</f>
        <v>0.10961737331954498</v>
      </c>
      <c r="X665" s="27">
        <f>EV_Data[[#This Row],[petrol_car_sales]]/EV_Data[[#This Row],[total_vehicle_sales]]</f>
        <v>0.53422256498343645</v>
      </c>
      <c r="Y665" s="27">
        <f>EV_Data[[#This Row],[diesel_car_sales]]/EV_Data[[#This Row],[total_vehicle_sales]]</f>
        <v>0.35616006169701858</v>
      </c>
      <c r="Z665" s="27">
        <f>EV_Data[[#This Row],[petrol_car Market Share]]+EV_Data[[#This Row],[desil_car Market Share]]</f>
        <v>0.89038262668045509</v>
      </c>
      <c r="AB665" s="15"/>
    </row>
    <row r="666" spans="1:28">
      <c r="A666" s="15" t="s">
        <v>45</v>
      </c>
      <c r="B666" s="15" t="s">
        <v>29</v>
      </c>
      <c r="C666" s="15">
        <v>2023</v>
      </c>
      <c r="D666" s="15" t="s">
        <v>26</v>
      </c>
      <c r="E666" s="15" t="s">
        <v>25</v>
      </c>
      <c r="F666" s="15">
        <v>73058</v>
      </c>
      <c r="G666" s="15">
        <v>140980</v>
      </c>
      <c r="H666" s="15">
        <v>19225</v>
      </c>
      <c r="I666" s="15">
        <v>233263</v>
      </c>
      <c r="J666" s="15">
        <v>31.32</v>
      </c>
      <c r="K666" s="15">
        <v>145934</v>
      </c>
      <c r="L666" s="15">
        <v>14.4</v>
      </c>
      <c r="M666" s="15">
        <v>434</v>
      </c>
      <c r="N666" s="15">
        <v>2.153</v>
      </c>
      <c r="O666" s="15">
        <v>0.33</v>
      </c>
      <c r="P666" s="15">
        <v>59804</v>
      </c>
      <c r="Q666" s="15">
        <v>92.9</v>
      </c>
      <c r="R666" s="15">
        <v>29.8</v>
      </c>
      <c r="S666" s="15">
        <v>2962</v>
      </c>
      <c r="T666" s="15">
        <v>90.9</v>
      </c>
      <c r="U666" s="15">
        <v>62.69</v>
      </c>
      <c r="V666" s="15">
        <v>0</v>
      </c>
      <c r="W666" s="27">
        <f>EV_Data[[#This Row],[ev_sales]]/EV_Data[[#This Row],[total_vehicle_sales]]</f>
        <v>0.31320012175098494</v>
      </c>
      <c r="X666" s="27">
        <f>EV_Data[[#This Row],[petrol_car_sales]]/EV_Data[[#This Row],[total_vehicle_sales]]</f>
        <v>0.6043821780565285</v>
      </c>
      <c r="Y666" s="27">
        <f>EV_Data[[#This Row],[diesel_car_sales]]/EV_Data[[#This Row],[total_vehicle_sales]]</f>
        <v>8.2417700192486593E-2</v>
      </c>
      <c r="Z666" s="27">
        <f>EV_Data[[#This Row],[petrol_car Market Share]]+EV_Data[[#This Row],[desil_car Market Share]]</f>
        <v>0.68679987824901512</v>
      </c>
      <c r="AB666" s="15"/>
    </row>
    <row r="667" spans="1:28">
      <c r="A667" s="15" t="s">
        <v>45</v>
      </c>
      <c r="B667" s="15" t="s">
        <v>29</v>
      </c>
      <c r="C667" s="15">
        <v>2023</v>
      </c>
      <c r="D667" s="15" t="s">
        <v>27</v>
      </c>
      <c r="E667" s="15" t="s">
        <v>31</v>
      </c>
      <c r="F667" s="15">
        <v>43592</v>
      </c>
      <c r="G667" s="15">
        <v>48204</v>
      </c>
      <c r="H667" s="15">
        <v>4192</v>
      </c>
      <c r="I667" s="15">
        <v>95988</v>
      </c>
      <c r="J667" s="15">
        <v>45.41</v>
      </c>
      <c r="K667" s="15">
        <v>145934</v>
      </c>
      <c r="L667" s="15">
        <v>14.4</v>
      </c>
      <c r="M667" s="15">
        <v>434</v>
      </c>
      <c r="N667" s="15">
        <v>2.153</v>
      </c>
      <c r="O667" s="15">
        <v>0.33</v>
      </c>
      <c r="P667" s="15">
        <v>59804</v>
      </c>
      <c r="Q667" s="15">
        <v>92.9</v>
      </c>
      <c r="R667" s="15">
        <v>29.8</v>
      </c>
      <c r="S667" s="15">
        <v>2962</v>
      </c>
      <c r="T667" s="15">
        <v>90.9</v>
      </c>
      <c r="U667" s="15">
        <v>60.6</v>
      </c>
      <c r="V667" s="15">
        <v>0</v>
      </c>
      <c r="W667" s="27">
        <f>EV_Data[[#This Row],[ev_sales]]/EV_Data[[#This Row],[total_vehicle_sales]]</f>
        <v>0.45414010084593909</v>
      </c>
      <c r="X667" s="27">
        <f>EV_Data[[#This Row],[petrol_car_sales]]/EV_Data[[#This Row],[total_vehicle_sales]]</f>
        <v>0.50218777347168397</v>
      </c>
      <c r="Y667" s="27">
        <f>EV_Data[[#This Row],[diesel_car_sales]]/EV_Data[[#This Row],[total_vehicle_sales]]</f>
        <v>4.3672125682376967E-2</v>
      </c>
      <c r="Z667" s="27">
        <f>EV_Data[[#This Row],[petrol_car Market Share]]+EV_Data[[#This Row],[desil_car Market Share]]</f>
        <v>0.54585989915406097</v>
      </c>
      <c r="AB667" s="15"/>
    </row>
    <row r="668" spans="1:28">
      <c r="A668" s="15" t="s">
        <v>45</v>
      </c>
      <c r="B668" s="15" t="s">
        <v>29</v>
      </c>
      <c r="C668" s="15">
        <v>2024</v>
      </c>
      <c r="D668" s="15" t="s">
        <v>24</v>
      </c>
      <c r="E668" s="15" t="s">
        <v>25</v>
      </c>
      <c r="F668" s="15">
        <v>6999</v>
      </c>
      <c r="G668" s="15">
        <v>31402</v>
      </c>
      <c r="H668" s="15">
        <v>20934</v>
      </c>
      <c r="I668" s="15">
        <v>59335</v>
      </c>
      <c r="J668" s="15">
        <v>11.8</v>
      </c>
      <c r="K668" s="15">
        <v>174072</v>
      </c>
      <c r="L668" s="15">
        <v>15.2</v>
      </c>
      <c r="M668" s="15">
        <v>474</v>
      </c>
      <c r="N668" s="15">
        <v>2.153</v>
      </c>
      <c r="O668" s="15">
        <v>0.30599999999999999</v>
      </c>
      <c r="P668" s="15">
        <v>60653</v>
      </c>
      <c r="Q668" s="15">
        <v>93.1</v>
      </c>
      <c r="R668" s="15">
        <v>28.7</v>
      </c>
      <c r="S668" s="15">
        <v>2947</v>
      </c>
      <c r="T668" s="15">
        <v>92.7</v>
      </c>
      <c r="U668" s="15">
        <v>11.91</v>
      </c>
      <c r="V668" s="15">
        <v>0</v>
      </c>
      <c r="W668" s="27">
        <f>EV_Data[[#This Row],[ev_sales]]/EV_Data[[#This Row],[total_vehicle_sales]]</f>
        <v>0.11795736074829359</v>
      </c>
      <c r="X668" s="27">
        <f>EV_Data[[#This Row],[petrol_car_sales]]/EV_Data[[#This Row],[total_vehicle_sales]]</f>
        <v>0.52923232493469285</v>
      </c>
      <c r="Y668" s="27">
        <f>EV_Data[[#This Row],[diesel_car_sales]]/EV_Data[[#This Row],[total_vehicle_sales]]</f>
        <v>0.35281031431701354</v>
      </c>
      <c r="Z668" s="27">
        <f>EV_Data[[#This Row],[petrol_car Market Share]]+EV_Data[[#This Row],[desil_car Market Share]]</f>
        <v>0.88204263925170645</v>
      </c>
      <c r="AB668" s="15"/>
    </row>
    <row r="669" spans="1:28">
      <c r="A669" s="15" t="s">
        <v>45</v>
      </c>
      <c r="B669" s="15" t="s">
        <v>29</v>
      </c>
      <c r="C669" s="15">
        <v>2024</v>
      </c>
      <c r="D669" s="15" t="s">
        <v>26</v>
      </c>
      <c r="E669" s="15" t="s">
        <v>25</v>
      </c>
      <c r="F669" s="15">
        <v>80462</v>
      </c>
      <c r="G669" s="15">
        <v>139303</v>
      </c>
      <c r="H669" s="15">
        <v>18996</v>
      </c>
      <c r="I669" s="15">
        <v>238761</v>
      </c>
      <c r="J669" s="15">
        <v>33.700000000000003</v>
      </c>
      <c r="K669" s="15">
        <v>174072</v>
      </c>
      <c r="L669" s="15">
        <v>15.2</v>
      </c>
      <c r="M669" s="15">
        <v>474</v>
      </c>
      <c r="N669" s="15">
        <v>2.153</v>
      </c>
      <c r="O669" s="15">
        <v>0.30599999999999999</v>
      </c>
      <c r="P669" s="15">
        <v>60653</v>
      </c>
      <c r="Q669" s="15">
        <v>93.1</v>
      </c>
      <c r="R669" s="15">
        <v>28.7</v>
      </c>
      <c r="S669" s="15">
        <v>2947</v>
      </c>
      <c r="T669" s="15">
        <v>92.7</v>
      </c>
      <c r="U669" s="15">
        <v>10.130000000000001</v>
      </c>
      <c r="V669" s="15">
        <v>0</v>
      </c>
      <c r="W669" s="27">
        <f>EV_Data[[#This Row],[ev_sales]]/EV_Data[[#This Row],[total_vehicle_sales]]</f>
        <v>0.33699808595206082</v>
      </c>
      <c r="X669" s="27">
        <f>EV_Data[[#This Row],[petrol_car_sales]]/EV_Data[[#This Row],[total_vehicle_sales]]</f>
        <v>0.58344118176754156</v>
      </c>
      <c r="Y669" s="27">
        <f>EV_Data[[#This Row],[diesel_car_sales]]/EV_Data[[#This Row],[total_vehicle_sales]]</f>
        <v>7.9560732280397548E-2</v>
      </c>
      <c r="Z669" s="27">
        <f>EV_Data[[#This Row],[petrol_car Market Share]]+EV_Data[[#This Row],[desil_car Market Share]]</f>
        <v>0.66300191404793907</v>
      </c>
      <c r="AB669" s="15"/>
    </row>
    <row r="670" spans="1:28">
      <c r="A670" s="15" t="s">
        <v>45</v>
      </c>
      <c r="B670" s="15" t="s">
        <v>29</v>
      </c>
      <c r="C670" s="15">
        <v>2024</v>
      </c>
      <c r="D670" s="15" t="s">
        <v>27</v>
      </c>
      <c r="E670" s="15" t="s">
        <v>31</v>
      </c>
      <c r="F670" s="15">
        <v>48474</v>
      </c>
      <c r="G670" s="15">
        <v>46668</v>
      </c>
      <c r="H670" s="15">
        <v>4058</v>
      </c>
      <c r="I670" s="15">
        <v>99200</v>
      </c>
      <c r="J670" s="15">
        <v>48.86</v>
      </c>
      <c r="K670" s="15">
        <v>174072</v>
      </c>
      <c r="L670" s="15">
        <v>15.2</v>
      </c>
      <c r="M670" s="15">
        <v>474</v>
      </c>
      <c r="N670" s="15">
        <v>2.153</v>
      </c>
      <c r="O670" s="15">
        <v>0.30599999999999999</v>
      </c>
      <c r="P670" s="15">
        <v>60653</v>
      </c>
      <c r="Q670" s="15">
        <v>93.1</v>
      </c>
      <c r="R670" s="15">
        <v>28.7</v>
      </c>
      <c r="S670" s="15">
        <v>2947</v>
      </c>
      <c r="T670" s="15">
        <v>92.7</v>
      </c>
      <c r="U670" s="15">
        <v>11.2</v>
      </c>
      <c r="V670" s="15">
        <v>0</v>
      </c>
      <c r="W670" s="27">
        <f>EV_Data[[#This Row],[ev_sales]]/EV_Data[[#This Row],[total_vehicle_sales]]</f>
        <v>0.4886491935483871</v>
      </c>
      <c r="X670" s="27">
        <f>EV_Data[[#This Row],[petrol_car_sales]]/EV_Data[[#This Row],[total_vehicle_sales]]</f>
        <v>0.47044354838709679</v>
      </c>
      <c r="Y670" s="27">
        <f>EV_Data[[#This Row],[diesel_car_sales]]/EV_Data[[#This Row],[total_vehicle_sales]]</f>
        <v>4.090725806451613E-2</v>
      </c>
      <c r="Z670" s="27">
        <f>EV_Data[[#This Row],[petrol_car Market Share]]+EV_Data[[#This Row],[desil_car Market Share]]</f>
        <v>0.5113508064516129</v>
      </c>
      <c r="AB670" s="15"/>
    </row>
    <row r="671" spans="1:28">
      <c r="A671" s="15" t="s">
        <v>45</v>
      </c>
      <c r="B671" s="15" t="s">
        <v>29</v>
      </c>
      <c r="C671" s="15">
        <v>2025</v>
      </c>
      <c r="D671" s="15" t="s">
        <v>24</v>
      </c>
      <c r="E671" s="15" t="s">
        <v>25</v>
      </c>
      <c r="F671" s="15">
        <v>7865</v>
      </c>
      <c r="G671" s="15">
        <v>32150</v>
      </c>
      <c r="H671" s="15">
        <v>21434</v>
      </c>
      <c r="I671" s="15">
        <v>61449</v>
      </c>
      <c r="J671" s="15">
        <v>12.8</v>
      </c>
      <c r="K671" s="15">
        <v>196516</v>
      </c>
      <c r="L671" s="15">
        <v>18.5</v>
      </c>
      <c r="M671" s="15">
        <v>488</v>
      </c>
      <c r="N671" s="15">
        <v>2.08</v>
      </c>
      <c r="O671" s="15">
        <v>0.27900000000000003</v>
      </c>
      <c r="P671" s="15">
        <v>63891</v>
      </c>
      <c r="Q671" s="15">
        <v>92.7</v>
      </c>
      <c r="R671" s="15">
        <v>27.6</v>
      </c>
      <c r="S671" s="15">
        <v>2934</v>
      </c>
      <c r="T671" s="15">
        <v>94.9</v>
      </c>
      <c r="U671" s="15">
        <v>12.37</v>
      </c>
      <c r="V671" s="15">
        <v>0</v>
      </c>
      <c r="W671" s="27">
        <f>EV_Data[[#This Row],[ev_sales]]/EV_Data[[#This Row],[total_vehicle_sales]]</f>
        <v>0.1279923188335042</v>
      </c>
      <c r="X671" s="27">
        <f>EV_Data[[#This Row],[petrol_car_sales]]/EV_Data[[#This Row],[total_vehicle_sales]]</f>
        <v>0.52319809923676541</v>
      </c>
      <c r="Y671" s="27">
        <f>EV_Data[[#This Row],[diesel_car_sales]]/EV_Data[[#This Row],[total_vehicle_sales]]</f>
        <v>0.34880958192973033</v>
      </c>
      <c r="Z671" s="27">
        <f>EV_Data[[#This Row],[petrol_car Market Share]]+EV_Data[[#This Row],[desil_car Market Share]]</f>
        <v>0.87200768116649574</v>
      </c>
      <c r="AB671" s="15"/>
    </row>
    <row r="672" spans="1:28">
      <c r="A672" s="15" t="s">
        <v>45</v>
      </c>
      <c r="B672" s="15" t="s">
        <v>29</v>
      </c>
      <c r="C672" s="15">
        <v>2025</v>
      </c>
      <c r="D672" s="15" t="s">
        <v>26</v>
      </c>
      <c r="E672" s="15" t="s">
        <v>25</v>
      </c>
      <c r="F672" s="15">
        <v>90352</v>
      </c>
      <c r="G672" s="15">
        <v>137908</v>
      </c>
      <c r="H672" s="15">
        <v>18806</v>
      </c>
      <c r="I672" s="15">
        <v>247066</v>
      </c>
      <c r="J672" s="15">
        <v>36.57</v>
      </c>
      <c r="K672" s="15">
        <v>196516</v>
      </c>
      <c r="L672" s="15">
        <v>18.5</v>
      </c>
      <c r="M672" s="15">
        <v>488</v>
      </c>
      <c r="N672" s="15">
        <v>2.08</v>
      </c>
      <c r="O672" s="15">
        <v>0.27900000000000003</v>
      </c>
      <c r="P672" s="15">
        <v>63891</v>
      </c>
      <c r="Q672" s="15">
        <v>92.7</v>
      </c>
      <c r="R672" s="15">
        <v>27.6</v>
      </c>
      <c r="S672" s="15">
        <v>2934</v>
      </c>
      <c r="T672" s="15">
        <v>94.9</v>
      </c>
      <c r="U672" s="15">
        <v>12.29</v>
      </c>
      <c r="V672" s="15">
        <v>0</v>
      </c>
      <c r="W672" s="27">
        <f>EV_Data[[#This Row],[ev_sales]]/EV_Data[[#This Row],[total_vehicle_sales]]</f>
        <v>0.36569985348044654</v>
      </c>
      <c r="X672" s="27">
        <f>EV_Data[[#This Row],[petrol_car_sales]]/EV_Data[[#This Row],[total_vehicle_sales]]</f>
        <v>0.55818283373673427</v>
      </c>
      <c r="Y672" s="27">
        <f>EV_Data[[#This Row],[diesel_car_sales]]/EV_Data[[#This Row],[total_vehicle_sales]]</f>
        <v>7.6117312782819163E-2</v>
      </c>
      <c r="Z672" s="27">
        <f>EV_Data[[#This Row],[petrol_car Market Share]]+EV_Data[[#This Row],[desil_car Market Share]]</f>
        <v>0.63430014651955346</v>
      </c>
      <c r="AB672" s="15"/>
    </row>
    <row r="673" spans="1:28">
      <c r="A673" s="15" t="s">
        <v>45</v>
      </c>
      <c r="B673" s="15" t="s">
        <v>29</v>
      </c>
      <c r="C673" s="15">
        <v>2025</v>
      </c>
      <c r="D673" s="15" t="s">
        <v>27</v>
      </c>
      <c r="E673" s="15" t="s">
        <v>31</v>
      </c>
      <c r="F673" s="15">
        <v>54703</v>
      </c>
      <c r="G673" s="15">
        <v>44581</v>
      </c>
      <c r="H673" s="15">
        <v>3877</v>
      </c>
      <c r="I673" s="15">
        <v>103161</v>
      </c>
      <c r="J673" s="15">
        <v>53.03</v>
      </c>
      <c r="K673" s="15">
        <v>196516</v>
      </c>
      <c r="L673" s="15">
        <v>18.5</v>
      </c>
      <c r="M673" s="15">
        <v>488</v>
      </c>
      <c r="N673" s="15">
        <v>2.08</v>
      </c>
      <c r="O673" s="15">
        <v>0.27900000000000003</v>
      </c>
      <c r="P673" s="15">
        <v>63891</v>
      </c>
      <c r="Q673" s="15">
        <v>92.7</v>
      </c>
      <c r="R673" s="15">
        <v>27.6</v>
      </c>
      <c r="S673" s="15">
        <v>2934</v>
      </c>
      <c r="T673" s="15">
        <v>94.9</v>
      </c>
      <c r="U673" s="15">
        <v>12.85</v>
      </c>
      <c r="V673" s="15">
        <v>1</v>
      </c>
      <c r="W673" s="27">
        <f>EV_Data[[#This Row],[ev_sales]]/EV_Data[[#This Row],[total_vehicle_sales]]</f>
        <v>0.5302682215178216</v>
      </c>
      <c r="X673" s="27">
        <f>EV_Data[[#This Row],[petrol_car_sales]]/EV_Data[[#This Row],[total_vehicle_sales]]</f>
        <v>0.43214974651273252</v>
      </c>
      <c r="Y673" s="27">
        <f>EV_Data[[#This Row],[diesel_car_sales]]/EV_Data[[#This Row],[total_vehicle_sales]]</f>
        <v>3.7582031969445817E-2</v>
      </c>
      <c r="Z673" s="27">
        <f>EV_Data[[#This Row],[petrol_car Market Share]]+EV_Data[[#This Row],[desil_car Market Share]]</f>
        <v>0.46973177848217834</v>
      </c>
      <c r="AB673" s="15"/>
    </row>
    <row r="674" spans="1:28">
      <c r="A674" s="15" t="s">
        <v>46</v>
      </c>
      <c r="B674" s="15" t="s">
        <v>29</v>
      </c>
      <c r="C674" s="15">
        <v>2010</v>
      </c>
      <c r="D674" s="15" t="s">
        <v>24</v>
      </c>
      <c r="E674" s="15" t="s">
        <v>25</v>
      </c>
      <c r="F674" s="15">
        <v>20</v>
      </c>
      <c r="G674" s="15">
        <v>11782</v>
      </c>
      <c r="H674" s="15">
        <v>7854</v>
      </c>
      <c r="I674" s="15">
        <v>19656</v>
      </c>
      <c r="J674" s="15">
        <v>0.1</v>
      </c>
      <c r="K674" s="15">
        <v>205</v>
      </c>
      <c r="L674" s="15">
        <v>5.0999999999999996</v>
      </c>
      <c r="M674" s="15">
        <v>128</v>
      </c>
      <c r="N674" s="15">
        <v>1.8</v>
      </c>
      <c r="O674" s="31">
        <v>0.12</v>
      </c>
      <c r="P674" s="15">
        <v>87808</v>
      </c>
      <c r="Q674" s="15">
        <v>79.400000000000006</v>
      </c>
      <c r="R674" s="15">
        <v>10.7</v>
      </c>
      <c r="S674" s="15">
        <v>0</v>
      </c>
      <c r="T674" s="15">
        <v>69.900000000000006</v>
      </c>
      <c r="U674" s="15">
        <v>0</v>
      </c>
      <c r="V674" s="15">
        <v>0</v>
      </c>
      <c r="W674" s="27">
        <f>EV_Data[[#This Row],[ev_sales]]/EV_Data[[#This Row],[total_vehicle_sales]]</f>
        <v>1.0175010175010174E-3</v>
      </c>
      <c r="X674" s="27">
        <f>EV_Data[[#This Row],[petrol_car_sales]]/EV_Data[[#This Row],[total_vehicle_sales]]</f>
        <v>0.59940984940984943</v>
      </c>
      <c r="Y674" s="27">
        <f>EV_Data[[#This Row],[diesel_car_sales]]/EV_Data[[#This Row],[total_vehicle_sales]]</f>
        <v>0.3995726495726496</v>
      </c>
      <c r="Z674" s="27">
        <f>EV_Data[[#This Row],[petrol_car Market Share]]+EV_Data[[#This Row],[desil_car Market Share]]</f>
        <v>0.99898249898249902</v>
      </c>
      <c r="AB674" s="15"/>
    </row>
    <row r="675" spans="1:28">
      <c r="A675" s="15" t="s">
        <v>46</v>
      </c>
      <c r="B675" s="15" t="s">
        <v>29</v>
      </c>
      <c r="C675" s="15">
        <v>2010</v>
      </c>
      <c r="D675" s="15" t="s">
        <v>26</v>
      </c>
      <c r="E675" s="15" t="s">
        <v>25</v>
      </c>
      <c r="F675" s="15">
        <v>230</v>
      </c>
      <c r="G675" s="15">
        <v>69659</v>
      </c>
      <c r="H675" s="15">
        <v>9499</v>
      </c>
      <c r="I675" s="15">
        <v>79388</v>
      </c>
      <c r="J675" s="15">
        <v>0.28999999999999998</v>
      </c>
      <c r="K675" s="15">
        <v>205</v>
      </c>
      <c r="L675" s="15">
        <v>5.0999999999999996</v>
      </c>
      <c r="M675" s="15">
        <v>128</v>
      </c>
      <c r="N675" s="15">
        <v>1.8</v>
      </c>
      <c r="O675" s="31">
        <v>0.12</v>
      </c>
      <c r="P675" s="15">
        <v>87808</v>
      </c>
      <c r="Q675" s="15">
        <v>79.400000000000006</v>
      </c>
      <c r="R675" s="15">
        <v>10.7</v>
      </c>
      <c r="S675" s="15">
        <v>0</v>
      </c>
      <c r="T675" s="15">
        <v>69.900000000000006</v>
      </c>
      <c r="U675" s="15">
        <v>0</v>
      </c>
      <c r="V675" s="15">
        <v>0</v>
      </c>
      <c r="W675" s="27">
        <f>EV_Data[[#This Row],[ev_sales]]/EV_Data[[#This Row],[total_vehicle_sales]]</f>
        <v>2.8971632992391798E-3</v>
      </c>
      <c r="X675" s="27">
        <f>EV_Data[[#This Row],[petrol_car_sales]]/EV_Data[[#This Row],[total_vehicle_sales]]</f>
        <v>0.87744999244218269</v>
      </c>
      <c r="Y675" s="27">
        <f>EV_Data[[#This Row],[diesel_car_sales]]/EV_Data[[#This Row],[total_vehicle_sales]]</f>
        <v>0.11965284425857813</v>
      </c>
      <c r="Z675" s="27">
        <f>EV_Data[[#This Row],[petrol_car Market Share]]+EV_Data[[#This Row],[desil_car Market Share]]</f>
        <v>0.99710283670076083</v>
      </c>
      <c r="AB675" s="15"/>
    </row>
    <row r="676" spans="1:28">
      <c r="A676" s="15" t="s">
        <v>46</v>
      </c>
      <c r="B676" s="15" t="s">
        <v>29</v>
      </c>
      <c r="C676" s="15">
        <v>2010</v>
      </c>
      <c r="D676" s="15" t="s">
        <v>27</v>
      </c>
      <c r="E676" s="15" t="s">
        <v>25</v>
      </c>
      <c r="F676" s="15">
        <v>141</v>
      </c>
      <c r="G676" s="15">
        <v>30624</v>
      </c>
      <c r="H676" s="15">
        <v>2663</v>
      </c>
      <c r="I676" s="15">
        <v>33428</v>
      </c>
      <c r="J676" s="15">
        <v>0.42</v>
      </c>
      <c r="K676" s="15">
        <v>205</v>
      </c>
      <c r="L676" s="15">
        <v>5.0999999999999996</v>
      </c>
      <c r="M676" s="15">
        <v>128</v>
      </c>
      <c r="N676" s="15">
        <v>1.8</v>
      </c>
      <c r="O676" s="31">
        <v>0.12</v>
      </c>
      <c r="P676" s="15">
        <v>87808</v>
      </c>
      <c r="Q676" s="15">
        <v>79.400000000000006</v>
      </c>
      <c r="R676" s="15">
        <v>10.7</v>
      </c>
      <c r="S676" s="15">
        <v>0</v>
      </c>
      <c r="T676" s="15">
        <v>69.900000000000006</v>
      </c>
      <c r="U676" s="15">
        <v>0</v>
      </c>
      <c r="V676" s="15">
        <v>0</v>
      </c>
      <c r="W676" s="27">
        <f>EV_Data[[#This Row],[ev_sales]]/EV_Data[[#This Row],[total_vehicle_sales]]</f>
        <v>4.2180208208687326E-3</v>
      </c>
      <c r="X676" s="27">
        <f>EV_Data[[#This Row],[petrol_car_sales]]/EV_Data[[#This Row],[total_vehicle_sales]]</f>
        <v>0.91611822424314948</v>
      </c>
      <c r="Y676" s="27">
        <f>EV_Data[[#This Row],[diesel_car_sales]]/EV_Data[[#This Row],[total_vehicle_sales]]</f>
        <v>7.9663754935981809E-2</v>
      </c>
      <c r="Z676" s="27">
        <f>EV_Data[[#This Row],[petrol_car Market Share]]+EV_Data[[#This Row],[desil_car Market Share]]</f>
        <v>0.99578197917913125</v>
      </c>
      <c r="AB676" s="15"/>
    </row>
    <row r="677" spans="1:28">
      <c r="A677" s="15" t="s">
        <v>46</v>
      </c>
      <c r="B677" s="15" t="s">
        <v>29</v>
      </c>
      <c r="C677" s="15">
        <v>2011</v>
      </c>
      <c r="D677" s="15" t="s">
        <v>24</v>
      </c>
      <c r="E677" s="15" t="s">
        <v>25</v>
      </c>
      <c r="F677" s="15">
        <v>115</v>
      </c>
      <c r="G677" s="15">
        <v>12425</v>
      </c>
      <c r="H677" s="15">
        <v>8283</v>
      </c>
      <c r="I677" s="15">
        <v>20823</v>
      </c>
      <c r="J677" s="15">
        <v>0.55000000000000004</v>
      </c>
      <c r="K677" s="15">
        <v>797</v>
      </c>
      <c r="L677" s="15">
        <v>8.6</v>
      </c>
      <c r="M677" s="15">
        <v>130</v>
      </c>
      <c r="N677" s="15">
        <v>1.7669999999999999</v>
      </c>
      <c r="O677" s="15">
        <v>0.113</v>
      </c>
      <c r="P677" s="15">
        <v>86544</v>
      </c>
      <c r="Q677" s="15">
        <v>79.5</v>
      </c>
      <c r="R677" s="15">
        <v>10.5</v>
      </c>
      <c r="S677" s="15">
        <v>0</v>
      </c>
      <c r="T677" s="15">
        <v>72.7</v>
      </c>
      <c r="U677" s="15">
        <v>300</v>
      </c>
      <c r="V677" s="15">
        <v>0</v>
      </c>
      <c r="W677" s="27">
        <f>EV_Data[[#This Row],[ev_sales]]/EV_Data[[#This Row],[total_vehicle_sales]]</f>
        <v>5.5227392786822262E-3</v>
      </c>
      <c r="X677" s="27">
        <f>EV_Data[[#This Row],[petrol_car_sales]]/EV_Data[[#This Row],[total_vehicle_sales]]</f>
        <v>0.59669596119675361</v>
      </c>
      <c r="Y677" s="27">
        <f>EV_Data[[#This Row],[diesel_car_sales]]/EV_Data[[#This Row],[total_vehicle_sales]]</f>
        <v>0.3977812995245642</v>
      </c>
      <c r="Z677" s="27">
        <f>EV_Data[[#This Row],[petrol_car Market Share]]+EV_Data[[#This Row],[desil_car Market Share]]</f>
        <v>0.99447726072131781</v>
      </c>
      <c r="AB677" s="15"/>
    </row>
    <row r="678" spans="1:28">
      <c r="A678" s="15" t="s">
        <v>46</v>
      </c>
      <c r="B678" s="15" t="s">
        <v>29</v>
      </c>
      <c r="C678" s="15">
        <v>2011</v>
      </c>
      <c r="D678" s="15" t="s">
        <v>26</v>
      </c>
      <c r="E678" s="15" t="s">
        <v>25</v>
      </c>
      <c r="F678" s="15">
        <v>1294</v>
      </c>
      <c r="G678" s="15">
        <v>70947</v>
      </c>
      <c r="H678" s="15">
        <v>9675</v>
      </c>
      <c r="I678" s="15">
        <v>81916</v>
      </c>
      <c r="J678" s="15">
        <v>1.58</v>
      </c>
      <c r="K678" s="15">
        <v>797</v>
      </c>
      <c r="L678" s="15">
        <v>8.6</v>
      </c>
      <c r="M678" s="15">
        <v>130</v>
      </c>
      <c r="N678" s="15">
        <v>1.7669999999999999</v>
      </c>
      <c r="O678" s="15">
        <v>0.113</v>
      </c>
      <c r="P678" s="15">
        <v>86544</v>
      </c>
      <c r="Q678" s="15">
        <v>79.5</v>
      </c>
      <c r="R678" s="15">
        <v>10.5</v>
      </c>
      <c r="S678" s="15">
        <v>0</v>
      </c>
      <c r="T678" s="15">
        <v>72.7</v>
      </c>
      <c r="U678" s="15">
        <v>300</v>
      </c>
      <c r="V678" s="15">
        <v>0</v>
      </c>
      <c r="W678" s="27">
        <f>EV_Data[[#This Row],[ev_sales]]/EV_Data[[#This Row],[total_vehicle_sales]]</f>
        <v>1.5796669759265591E-2</v>
      </c>
      <c r="X678" s="27">
        <f>EV_Data[[#This Row],[petrol_car_sales]]/EV_Data[[#This Row],[total_vehicle_sales]]</f>
        <v>0.86609453586600904</v>
      </c>
      <c r="Y678" s="27">
        <f>EV_Data[[#This Row],[diesel_car_sales]]/EV_Data[[#This Row],[total_vehicle_sales]]</f>
        <v>0.11810879437472532</v>
      </c>
      <c r="Z678" s="27">
        <f>EV_Data[[#This Row],[petrol_car Market Share]]+EV_Data[[#This Row],[desil_car Market Share]]</f>
        <v>0.98420333024073436</v>
      </c>
      <c r="AB678" s="15"/>
    </row>
    <row r="679" spans="1:28">
      <c r="A679" s="15" t="s">
        <v>46</v>
      </c>
      <c r="B679" s="15" t="s">
        <v>29</v>
      </c>
      <c r="C679" s="15">
        <v>2011</v>
      </c>
      <c r="D679" s="15" t="s">
        <v>27</v>
      </c>
      <c r="E679" s="15" t="s">
        <v>25</v>
      </c>
      <c r="F679" s="15">
        <v>785</v>
      </c>
      <c r="G679" s="15">
        <v>30812</v>
      </c>
      <c r="H679" s="15">
        <v>2679</v>
      </c>
      <c r="I679" s="15">
        <v>34276</v>
      </c>
      <c r="J679" s="15">
        <v>2.29</v>
      </c>
      <c r="K679" s="15">
        <v>797</v>
      </c>
      <c r="L679" s="15">
        <v>8.6</v>
      </c>
      <c r="M679" s="15">
        <v>130</v>
      </c>
      <c r="N679" s="15">
        <v>1.7669999999999999</v>
      </c>
      <c r="O679" s="15">
        <v>0.113</v>
      </c>
      <c r="P679" s="15">
        <v>86544</v>
      </c>
      <c r="Q679" s="15">
        <v>79.5</v>
      </c>
      <c r="R679" s="15">
        <v>10.5</v>
      </c>
      <c r="S679" s="15">
        <v>0</v>
      </c>
      <c r="T679" s="15">
        <v>72.7</v>
      </c>
      <c r="U679" s="15">
        <v>300</v>
      </c>
      <c r="V679" s="15">
        <v>0</v>
      </c>
      <c r="W679" s="27">
        <f>EV_Data[[#This Row],[ev_sales]]/EV_Data[[#This Row],[total_vehicle_sales]]</f>
        <v>2.2902322324658653E-2</v>
      </c>
      <c r="X679" s="27">
        <f>EV_Data[[#This Row],[petrol_car_sales]]/EV_Data[[#This Row],[total_vehicle_sales]]</f>
        <v>0.89893803244252535</v>
      </c>
      <c r="Y679" s="27">
        <f>EV_Data[[#This Row],[diesel_car_sales]]/EV_Data[[#This Row],[total_vehicle_sales]]</f>
        <v>7.8159645232815961E-2</v>
      </c>
      <c r="Z679" s="27">
        <f>EV_Data[[#This Row],[petrol_car Market Share]]+EV_Data[[#This Row],[desil_car Market Share]]</f>
        <v>0.97709767767534128</v>
      </c>
      <c r="AB679" s="15"/>
    </row>
    <row r="680" spans="1:28">
      <c r="A680" s="15" t="s">
        <v>46</v>
      </c>
      <c r="B680" s="15" t="s">
        <v>29</v>
      </c>
      <c r="C680" s="15">
        <v>2012</v>
      </c>
      <c r="D680" s="15" t="s">
        <v>24</v>
      </c>
      <c r="E680" s="15" t="s">
        <v>25</v>
      </c>
      <c r="F680" s="15">
        <v>209</v>
      </c>
      <c r="G680" s="15">
        <v>12631</v>
      </c>
      <c r="H680" s="15">
        <v>8421</v>
      </c>
      <c r="I680" s="15">
        <v>21261</v>
      </c>
      <c r="J680" s="15">
        <v>0.98</v>
      </c>
      <c r="K680" s="15">
        <v>1367</v>
      </c>
      <c r="L680" s="15">
        <v>9.6999999999999993</v>
      </c>
      <c r="M680" s="15">
        <v>146</v>
      </c>
      <c r="N680" s="15">
        <v>1.7130000000000001</v>
      </c>
      <c r="O680" s="15">
        <v>0.108</v>
      </c>
      <c r="P680" s="15">
        <v>82489</v>
      </c>
      <c r="Q680" s="15">
        <v>79.7</v>
      </c>
      <c r="R680" s="15">
        <v>10.3</v>
      </c>
      <c r="S680" s="15">
        <v>0</v>
      </c>
      <c r="T680" s="15">
        <v>75</v>
      </c>
      <c r="U680" s="15">
        <v>81.739999999999995</v>
      </c>
      <c r="V680" s="15">
        <v>0</v>
      </c>
      <c r="W680" s="27">
        <f>EV_Data[[#This Row],[ev_sales]]/EV_Data[[#This Row],[total_vehicle_sales]]</f>
        <v>9.8302055406613055E-3</v>
      </c>
      <c r="X680" s="27">
        <f>EV_Data[[#This Row],[petrol_car_sales]]/EV_Data[[#This Row],[total_vehicle_sales]]</f>
        <v>0.59409246978034902</v>
      </c>
      <c r="Y680" s="27">
        <f>EV_Data[[#This Row],[diesel_car_sales]]/EV_Data[[#This Row],[total_vehicle_sales]]</f>
        <v>0.39607732467898971</v>
      </c>
      <c r="Z680" s="27">
        <f>EV_Data[[#This Row],[petrol_car Market Share]]+EV_Data[[#This Row],[desil_car Market Share]]</f>
        <v>0.99016979445933873</v>
      </c>
      <c r="AB680" s="15"/>
    </row>
    <row r="681" spans="1:28">
      <c r="A681" s="15" t="s">
        <v>46</v>
      </c>
      <c r="B681" s="15" t="s">
        <v>29</v>
      </c>
      <c r="C681" s="15">
        <v>2012</v>
      </c>
      <c r="D681" s="15" t="s">
        <v>26</v>
      </c>
      <c r="E681" s="15" t="s">
        <v>25</v>
      </c>
      <c r="F681" s="15">
        <v>2373</v>
      </c>
      <c r="G681" s="15">
        <v>72230</v>
      </c>
      <c r="H681" s="15">
        <v>9849</v>
      </c>
      <c r="I681" s="15">
        <v>84452</v>
      </c>
      <c r="J681" s="15">
        <v>2.81</v>
      </c>
      <c r="K681" s="15">
        <v>1367</v>
      </c>
      <c r="L681" s="15">
        <v>9.6999999999999993</v>
      </c>
      <c r="M681" s="15">
        <v>146</v>
      </c>
      <c r="N681" s="15">
        <v>1.7130000000000001</v>
      </c>
      <c r="O681" s="15">
        <v>0.108</v>
      </c>
      <c r="P681" s="15">
        <v>82489</v>
      </c>
      <c r="Q681" s="15">
        <v>79.7</v>
      </c>
      <c r="R681" s="15">
        <v>10.3</v>
      </c>
      <c r="S681" s="15">
        <v>0</v>
      </c>
      <c r="T681" s="15">
        <v>75</v>
      </c>
      <c r="U681" s="15">
        <v>83.38</v>
      </c>
      <c r="V681" s="15">
        <v>0</v>
      </c>
      <c r="W681" s="27">
        <f>EV_Data[[#This Row],[ev_sales]]/EV_Data[[#This Row],[total_vehicle_sales]]</f>
        <v>2.8098801686164923E-2</v>
      </c>
      <c r="X681" s="27">
        <f>EV_Data[[#This Row],[petrol_car_sales]]/EV_Data[[#This Row],[total_vehicle_sales]]</f>
        <v>0.85527873821815947</v>
      </c>
      <c r="Y681" s="27">
        <f>EV_Data[[#This Row],[diesel_car_sales]]/EV_Data[[#This Row],[total_vehicle_sales]]</f>
        <v>0.11662246009567565</v>
      </c>
      <c r="Z681" s="27">
        <f>EV_Data[[#This Row],[petrol_car Market Share]]+EV_Data[[#This Row],[desil_car Market Share]]</f>
        <v>0.97190119831383515</v>
      </c>
      <c r="AB681" s="15"/>
    </row>
    <row r="682" spans="1:28">
      <c r="A682" s="15" t="s">
        <v>46</v>
      </c>
      <c r="B682" s="15" t="s">
        <v>29</v>
      </c>
      <c r="C682" s="15">
        <v>2012</v>
      </c>
      <c r="D682" s="15" t="s">
        <v>27</v>
      </c>
      <c r="E682" s="15" t="s">
        <v>25</v>
      </c>
      <c r="F682" s="15">
        <v>1414</v>
      </c>
      <c r="G682" s="15">
        <v>30618</v>
      </c>
      <c r="H682" s="15">
        <v>2662</v>
      </c>
      <c r="I682" s="15">
        <v>34694</v>
      </c>
      <c r="J682" s="15">
        <v>4.08</v>
      </c>
      <c r="K682" s="15">
        <v>1367</v>
      </c>
      <c r="L682" s="15">
        <v>9.6999999999999993</v>
      </c>
      <c r="M682" s="15">
        <v>146</v>
      </c>
      <c r="N682" s="15">
        <v>1.7130000000000001</v>
      </c>
      <c r="O682" s="15">
        <v>0.108</v>
      </c>
      <c r="P682" s="15">
        <v>82489</v>
      </c>
      <c r="Q682" s="15">
        <v>79.7</v>
      </c>
      <c r="R682" s="15">
        <v>10.3</v>
      </c>
      <c r="S682" s="15">
        <v>0</v>
      </c>
      <c r="T682" s="15">
        <v>75</v>
      </c>
      <c r="U682" s="15">
        <v>80.13</v>
      </c>
      <c r="V682" s="15">
        <v>0</v>
      </c>
      <c r="W682" s="27">
        <f>EV_Data[[#This Row],[ev_sales]]/EV_Data[[#This Row],[total_vehicle_sales]]</f>
        <v>4.0756326742376205E-2</v>
      </c>
      <c r="X682" s="27">
        <f>EV_Data[[#This Row],[petrol_car_sales]]/EV_Data[[#This Row],[total_vehicle_sales]]</f>
        <v>0.88251570876808672</v>
      </c>
      <c r="Y682" s="27">
        <f>EV_Data[[#This Row],[diesel_car_sales]]/EV_Data[[#This Row],[total_vehicle_sales]]</f>
        <v>7.6727964489537101E-2</v>
      </c>
      <c r="Z682" s="27">
        <f>EV_Data[[#This Row],[petrol_car Market Share]]+EV_Data[[#This Row],[desil_car Market Share]]</f>
        <v>0.95924367325762383</v>
      </c>
      <c r="AB682" s="15"/>
    </row>
    <row r="683" spans="1:28">
      <c r="A683" s="15" t="s">
        <v>46</v>
      </c>
      <c r="B683" s="15" t="s">
        <v>29</v>
      </c>
      <c r="C683" s="15">
        <v>2013</v>
      </c>
      <c r="D683" s="15" t="s">
        <v>24</v>
      </c>
      <c r="E683" s="15" t="s">
        <v>25</v>
      </c>
      <c r="F683" s="15">
        <v>584</v>
      </c>
      <c r="G683" s="15">
        <v>12158</v>
      </c>
      <c r="H683" s="15">
        <v>8106</v>
      </c>
      <c r="I683" s="15">
        <v>20848</v>
      </c>
      <c r="J683" s="15">
        <v>2.8</v>
      </c>
      <c r="K683" s="15">
        <v>1841</v>
      </c>
      <c r="L683" s="15">
        <v>13</v>
      </c>
      <c r="M683" s="15">
        <v>156</v>
      </c>
      <c r="N683" s="15">
        <v>1.637</v>
      </c>
      <c r="O683" s="15">
        <v>0.10299999999999999</v>
      </c>
      <c r="P683" s="15">
        <v>81142</v>
      </c>
      <c r="Q683" s="15">
        <v>80.2</v>
      </c>
      <c r="R683" s="15">
        <v>10.199999999999999</v>
      </c>
      <c r="S683" s="15">
        <v>0</v>
      </c>
      <c r="T683" s="15">
        <v>77.7</v>
      </c>
      <c r="U683" s="15">
        <v>179.43</v>
      </c>
      <c r="V683" s="15">
        <v>0</v>
      </c>
      <c r="W683" s="27">
        <f>EV_Data[[#This Row],[ev_sales]]/EV_Data[[#This Row],[total_vehicle_sales]]</f>
        <v>2.8012279355333843E-2</v>
      </c>
      <c r="X683" s="27">
        <f>EV_Data[[#This Row],[petrol_car_sales]]/EV_Data[[#This Row],[total_vehicle_sales]]</f>
        <v>0.58317344589409059</v>
      </c>
      <c r="Y683" s="27">
        <f>EV_Data[[#This Row],[diesel_car_sales]]/EV_Data[[#This Row],[total_vehicle_sales]]</f>
        <v>0.38881427475057562</v>
      </c>
      <c r="Z683" s="27">
        <f>EV_Data[[#This Row],[petrol_car Market Share]]+EV_Data[[#This Row],[desil_car Market Share]]</f>
        <v>0.97198772064466621</v>
      </c>
      <c r="AB683" s="15"/>
    </row>
    <row r="684" spans="1:28">
      <c r="A684" s="15" t="s">
        <v>46</v>
      </c>
      <c r="B684" s="15" t="s">
        <v>29</v>
      </c>
      <c r="C684" s="15">
        <v>2013</v>
      </c>
      <c r="D684" s="15" t="s">
        <v>26</v>
      </c>
      <c r="E684" s="15" t="s">
        <v>25</v>
      </c>
      <c r="F684" s="15">
        <v>6809</v>
      </c>
      <c r="G684" s="15">
        <v>68819</v>
      </c>
      <c r="H684" s="15">
        <v>9384</v>
      </c>
      <c r="I684" s="15">
        <v>85012</v>
      </c>
      <c r="J684" s="15">
        <v>8.01</v>
      </c>
      <c r="K684" s="15">
        <v>1841</v>
      </c>
      <c r="L684" s="15">
        <v>13</v>
      </c>
      <c r="M684" s="15">
        <v>156</v>
      </c>
      <c r="N684" s="15">
        <v>1.637</v>
      </c>
      <c r="O684" s="15">
        <v>0.10299999999999999</v>
      </c>
      <c r="P684" s="15">
        <v>81142</v>
      </c>
      <c r="Q684" s="15">
        <v>80.2</v>
      </c>
      <c r="R684" s="15">
        <v>10.199999999999999</v>
      </c>
      <c r="S684" s="15">
        <v>0</v>
      </c>
      <c r="T684" s="15">
        <v>77.7</v>
      </c>
      <c r="U684" s="15">
        <v>186.94</v>
      </c>
      <c r="V684" s="15">
        <v>0</v>
      </c>
      <c r="W684" s="27">
        <f>EV_Data[[#This Row],[ev_sales]]/EV_Data[[#This Row],[total_vehicle_sales]]</f>
        <v>8.0094574883545849E-2</v>
      </c>
      <c r="X684" s="27">
        <f>EV_Data[[#This Row],[petrol_car_sales]]/EV_Data[[#This Row],[total_vehicle_sales]]</f>
        <v>0.80952100879875777</v>
      </c>
      <c r="Y684" s="27">
        <f>EV_Data[[#This Row],[diesel_car_sales]]/EV_Data[[#This Row],[total_vehicle_sales]]</f>
        <v>0.11038441631769633</v>
      </c>
      <c r="Z684" s="27">
        <f>EV_Data[[#This Row],[petrol_car Market Share]]+EV_Data[[#This Row],[desil_car Market Share]]</f>
        <v>0.91990542511645412</v>
      </c>
      <c r="AB684" s="15"/>
    </row>
    <row r="685" spans="1:28">
      <c r="A685" s="15" t="s">
        <v>46</v>
      </c>
      <c r="B685" s="15" t="s">
        <v>29</v>
      </c>
      <c r="C685" s="15">
        <v>2013</v>
      </c>
      <c r="D685" s="15" t="s">
        <v>27</v>
      </c>
      <c r="E685" s="15" t="s">
        <v>25</v>
      </c>
      <c r="F685" s="15">
        <v>4015</v>
      </c>
      <c r="G685" s="15">
        <v>28106</v>
      </c>
      <c r="H685" s="15">
        <v>2444</v>
      </c>
      <c r="I685" s="15">
        <v>34565</v>
      </c>
      <c r="J685" s="15">
        <v>11.62</v>
      </c>
      <c r="K685" s="15">
        <v>1841</v>
      </c>
      <c r="L685" s="15">
        <v>13</v>
      </c>
      <c r="M685" s="15">
        <v>156</v>
      </c>
      <c r="N685" s="15">
        <v>1.637</v>
      </c>
      <c r="O685" s="15">
        <v>0.10299999999999999</v>
      </c>
      <c r="P685" s="15">
        <v>81142</v>
      </c>
      <c r="Q685" s="15">
        <v>80.2</v>
      </c>
      <c r="R685" s="15">
        <v>10.199999999999999</v>
      </c>
      <c r="S685" s="15">
        <v>0</v>
      </c>
      <c r="T685" s="15">
        <v>77.7</v>
      </c>
      <c r="U685" s="15">
        <v>183.95</v>
      </c>
      <c r="V685" s="15">
        <v>0</v>
      </c>
      <c r="W685" s="27">
        <f>EV_Data[[#This Row],[ev_sales]]/EV_Data[[#This Row],[total_vehicle_sales]]</f>
        <v>0.11615796325763054</v>
      </c>
      <c r="X685" s="27">
        <f>EV_Data[[#This Row],[petrol_car_sales]]/EV_Data[[#This Row],[total_vehicle_sales]]</f>
        <v>0.81313467380297988</v>
      </c>
      <c r="Y685" s="27">
        <f>EV_Data[[#This Row],[diesel_car_sales]]/EV_Data[[#This Row],[total_vehicle_sales]]</f>
        <v>7.0707362939389562E-2</v>
      </c>
      <c r="Z685" s="27">
        <f>EV_Data[[#This Row],[petrol_car Market Share]]+EV_Data[[#This Row],[desil_car Market Share]]</f>
        <v>0.88384203674236939</v>
      </c>
      <c r="AB685" s="15"/>
    </row>
    <row r="686" spans="1:28">
      <c r="A686" s="15" t="s">
        <v>46</v>
      </c>
      <c r="B686" s="15" t="s">
        <v>29</v>
      </c>
      <c r="C686" s="15">
        <v>2014</v>
      </c>
      <c r="D686" s="15" t="s">
        <v>24</v>
      </c>
      <c r="E686" s="15" t="s">
        <v>25</v>
      </c>
      <c r="F686" s="15">
        <v>964</v>
      </c>
      <c r="G686" s="15">
        <v>12587</v>
      </c>
      <c r="H686" s="15">
        <v>8392</v>
      </c>
      <c r="I686" s="15">
        <v>21943</v>
      </c>
      <c r="J686" s="15">
        <v>4.3899999999999997</v>
      </c>
      <c r="K686" s="15">
        <v>4086</v>
      </c>
      <c r="L686" s="15">
        <v>14.7</v>
      </c>
      <c r="M686" s="15">
        <v>163</v>
      </c>
      <c r="N686" s="15">
        <v>1.61</v>
      </c>
      <c r="O686" s="15">
        <v>9.8000000000000004E-2</v>
      </c>
      <c r="P686" s="15">
        <v>77067</v>
      </c>
      <c r="Q686" s="15">
        <v>80.099999999999994</v>
      </c>
      <c r="R686" s="15">
        <v>10.1</v>
      </c>
      <c r="S686" s="15">
        <v>0</v>
      </c>
      <c r="T686" s="15">
        <v>79.8</v>
      </c>
      <c r="U686" s="15">
        <v>65.069999999999993</v>
      </c>
      <c r="V686" s="15">
        <v>0</v>
      </c>
      <c r="W686" s="27">
        <f>EV_Data[[#This Row],[ev_sales]]/EV_Data[[#This Row],[total_vehicle_sales]]</f>
        <v>4.3932005651004878E-2</v>
      </c>
      <c r="X686" s="27">
        <f>EV_Data[[#This Row],[petrol_car_sales]]/EV_Data[[#This Row],[total_vehicle_sales]]</f>
        <v>0.57362256756140906</v>
      </c>
      <c r="Y686" s="27">
        <f>EV_Data[[#This Row],[diesel_car_sales]]/EV_Data[[#This Row],[total_vehicle_sales]]</f>
        <v>0.38244542678758603</v>
      </c>
      <c r="Z686" s="27">
        <f>EV_Data[[#This Row],[petrol_car Market Share]]+EV_Data[[#This Row],[desil_car Market Share]]</f>
        <v>0.95606799434899514</v>
      </c>
      <c r="AB686" s="15"/>
    </row>
    <row r="687" spans="1:28">
      <c r="A687" s="15" t="s">
        <v>46</v>
      </c>
      <c r="B687" s="15" t="s">
        <v>29</v>
      </c>
      <c r="C687" s="15">
        <v>2014</v>
      </c>
      <c r="D687" s="15" t="s">
        <v>26</v>
      </c>
      <c r="E687" s="15" t="s">
        <v>25</v>
      </c>
      <c r="F687" s="15">
        <v>11158</v>
      </c>
      <c r="G687" s="15">
        <v>68419</v>
      </c>
      <c r="H687" s="15">
        <v>9330</v>
      </c>
      <c r="I687" s="15">
        <v>88907</v>
      </c>
      <c r="J687" s="15">
        <v>12.55</v>
      </c>
      <c r="K687" s="15">
        <v>4086</v>
      </c>
      <c r="L687" s="15">
        <v>14.7</v>
      </c>
      <c r="M687" s="15">
        <v>163</v>
      </c>
      <c r="N687" s="15">
        <v>1.61</v>
      </c>
      <c r="O687" s="15">
        <v>9.8000000000000004E-2</v>
      </c>
      <c r="P687" s="15">
        <v>77067</v>
      </c>
      <c r="Q687" s="15">
        <v>80.099999999999994</v>
      </c>
      <c r="R687" s="15">
        <v>10.1</v>
      </c>
      <c r="S687" s="15">
        <v>0</v>
      </c>
      <c r="T687" s="15">
        <v>79.8</v>
      </c>
      <c r="U687" s="15">
        <v>63.87</v>
      </c>
      <c r="V687" s="15">
        <v>0</v>
      </c>
      <c r="W687" s="27">
        <f>EV_Data[[#This Row],[ev_sales]]/EV_Data[[#This Row],[total_vehicle_sales]]</f>
        <v>0.12550192898196993</v>
      </c>
      <c r="X687" s="27">
        <f>EV_Data[[#This Row],[petrol_car_sales]]/EV_Data[[#This Row],[total_vehicle_sales]]</f>
        <v>0.76955695277087288</v>
      </c>
      <c r="Y687" s="27">
        <f>EV_Data[[#This Row],[diesel_car_sales]]/EV_Data[[#This Row],[total_vehicle_sales]]</f>
        <v>0.10494111824715714</v>
      </c>
      <c r="Z687" s="27">
        <f>EV_Data[[#This Row],[petrol_car Market Share]]+EV_Data[[#This Row],[desil_car Market Share]]</f>
        <v>0.87449807101803001</v>
      </c>
      <c r="AB687" s="15"/>
    </row>
    <row r="688" spans="1:28">
      <c r="A688" s="15" t="s">
        <v>46</v>
      </c>
      <c r="B688" s="15" t="s">
        <v>29</v>
      </c>
      <c r="C688" s="15">
        <v>2014</v>
      </c>
      <c r="D688" s="15" t="s">
        <v>27</v>
      </c>
      <c r="E688" s="15" t="s">
        <v>25</v>
      </c>
      <c r="F688" s="15">
        <v>6630</v>
      </c>
      <c r="G688" s="15">
        <v>27421</v>
      </c>
      <c r="H688" s="15">
        <v>2384</v>
      </c>
      <c r="I688" s="15">
        <v>36435</v>
      </c>
      <c r="J688" s="15">
        <v>18.2</v>
      </c>
      <c r="K688" s="15">
        <v>4086</v>
      </c>
      <c r="L688" s="15">
        <v>14.7</v>
      </c>
      <c r="M688" s="15">
        <v>163</v>
      </c>
      <c r="N688" s="15">
        <v>1.61</v>
      </c>
      <c r="O688" s="15">
        <v>9.8000000000000004E-2</v>
      </c>
      <c r="P688" s="15">
        <v>77067</v>
      </c>
      <c r="Q688" s="15">
        <v>80.099999999999994</v>
      </c>
      <c r="R688" s="15">
        <v>10.1</v>
      </c>
      <c r="S688" s="15">
        <v>0</v>
      </c>
      <c r="T688" s="15">
        <v>79.8</v>
      </c>
      <c r="U688" s="15">
        <v>65.13</v>
      </c>
      <c r="V688" s="15">
        <v>0</v>
      </c>
      <c r="W688" s="27">
        <f>EV_Data[[#This Row],[ev_sales]]/EV_Data[[#This Row],[total_vehicle_sales]]</f>
        <v>0.18196788801976121</v>
      </c>
      <c r="X688" s="27">
        <f>EV_Data[[#This Row],[petrol_car_sales]]/EV_Data[[#This Row],[total_vehicle_sales]]</f>
        <v>0.75260052147660217</v>
      </c>
      <c r="Y688" s="27">
        <f>EV_Data[[#This Row],[diesel_car_sales]]/EV_Data[[#This Row],[total_vehicle_sales]]</f>
        <v>6.5431590503636616E-2</v>
      </c>
      <c r="Z688" s="27">
        <f>EV_Data[[#This Row],[petrol_car Market Share]]+EV_Data[[#This Row],[desil_car Market Share]]</f>
        <v>0.81803211198023873</v>
      </c>
      <c r="AB688" s="15"/>
    </row>
    <row r="689" spans="1:28">
      <c r="A689" s="15" t="s">
        <v>46</v>
      </c>
      <c r="B689" s="15" t="s">
        <v>29</v>
      </c>
      <c r="C689" s="15">
        <v>2015</v>
      </c>
      <c r="D689" s="15" t="s">
        <v>24</v>
      </c>
      <c r="E689" s="15" t="s">
        <v>25</v>
      </c>
      <c r="F689" s="15">
        <v>1141</v>
      </c>
      <c r="G689" s="15">
        <v>13093</v>
      </c>
      <c r="H689" s="15">
        <v>8728</v>
      </c>
      <c r="I689" s="15">
        <v>22962</v>
      </c>
      <c r="J689" s="15">
        <v>4.97</v>
      </c>
      <c r="K689" s="15">
        <v>5738</v>
      </c>
      <c r="L689" s="15">
        <v>17.7</v>
      </c>
      <c r="M689" s="15">
        <v>182</v>
      </c>
      <c r="N689" s="15">
        <v>1.593</v>
      </c>
      <c r="O689" s="15">
        <v>9.1999999999999998E-2</v>
      </c>
      <c r="P689" s="15">
        <v>76226</v>
      </c>
      <c r="Q689" s="15">
        <v>80.599999999999994</v>
      </c>
      <c r="R689" s="15">
        <v>9.9</v>
      </c>
      <c r="S689" s="15">
        <v>0</v>
      </c>
      <c r="T689" s="15">
        <v>82.5</v>
      </c>
      <c r="U689" s="15">
        <v>18.36</v>
      </c>
      <c r="V689" s="15">
        <v>0</v>
      </c>
      <c r="W689" s="27">
        <f>EV_Data[[#This Row],[ev_sales]]/EV_Data[[#This Row],[total_vehicle_sales]]</f>
        <v>4.9690793484888078E-2</v>
      </c>
      <c r="X689" s="27">
        <f>EV_Data[[#This Row],[petrol_car_sales]]/EV_Data[[#This Row],[total_vehicle_sales]]</f>
        <v>0.57020294399442562</v>
      </c>
      <c r="Y689" s="27">
        <f>EV_Data[[#This Row],[diesel_car_sales]]/EV_Data[[#This Row],[total_vehicle_sales]]</f>
        <v>0.38010626252068636</v>
      </c>
      <c r="Z689" s="27">
        <f>EV_Data[[#This Row],[petrol_car Market Share]]+EV_Data[[#This Row],[desil_car Market Share]]</f>
        <v>0.95030920651511197</v>
      </c>
      <c r="AB689" s="15"/>
    </row>
    <row r="690" spans="1:28">
      <c r="A690" s="15" t="s">
        <v>46</v>
      </c>
      <c r="B690" s="15" t="s">
        <v>29</v>
      </c>
      <c r="C690" s="15">
        <v>2015</v>
      </c>
      <c r="D690" s="15" t="s">
        <v>26</v>
      </c>
      <c r="E690" s="15" t="s">
        <v>25</v>
      </c>
      <c r="F690" s="15">
        <v>13041</v>
      </c>
      <c r="G690" s="15">
        <v>69343</v>
      </c>
      <c r="H690" s="15">
        <v>9456</v>
      </c>
      <c r="I690" s="15">
        <v>91840</v>
      </c>
      <c r="J690" s="15">
        <v>14.2</v>
      </c>
      <c r="K690" s="15">
        <v>5738</v>
      </c>
      <c r="L690" s="15">
        <v>17.7</v>
      </c>
      <c r="M690" s="15">
        <v>182</v>
      </c>
      <c r="N690" s="15">
        <v>1.593</v>
      </c>
      <c r="O690" s="15">
        <v>9.1999999999999998E-2</v>
      </c>
      <c r="P690" s="15">
        <v>76226</v>
      </c>
      <c r="Q690" s="15">
        <v>80.599999999999994</v>
      </c>
      <c r="R690" s="15">
        <v>9.9</v>
      </c>
      <c r="S690" s="15">
        <v>0</v>
      </c>
      <c r="T690" s="15">
        <v>82.5</v>
      </c>
      <c r="U690" s="15">
        <v>16.88</v>
      </c>
      <c r="V690" s="15">
        <v>0</v>
      </c>
      <c r="W690" s="27">
        <f>EV_Data[[#This Row],[ev_sales]]/EV_Data[[#This Row],[total_vehicle_sales]]</f>
        <v>0.1419969512195122</v>
      </c>
      <c r="X690" s="27">
        <f>EV_Data[[#This Row],[petrol_car_sales]]/EV_Data[[#This Row],[total_vehicle_sales]]</f>
        <v>0.75504137630662016</v>
      </c>
      <c r="Y690" s="27">
        <f>EV_Data[[#This Row],[diesel_car_sales]]/EV_Data[[#This Row],[total_vehicle_sales]]</f>
        <v>0.1029616724738676</v>
      </c>
      <c r="Z690" s="27">
        <f>EV_Data[[#This Row],[petrol_car Market Share]]+EV_Data[[#This Row],[desil_car Market Share]]</f>
        <v>0.85800304878048772</v>
      </c>
      <c r="AB690" s="15"/>
    </row>
    <row r="691" spans="1:28">
      <c r="A691" s="15" t="s">
        <v>46</v>
      </c>
      <c r="B691" s="15" t="s">
        <v>29</v>
      </c>
      <c r="C691" s="15">
        <v>2015</v>
      </c>
      <c r="D691" s="15" t="s">
        <v>27</v>
      </c>
      <c r="E691" s="15" t="s">
        <v>25</v>
      </c>
      <c r="F691" s="15">
        <v>7829</v>
      </c>
      <c r="G691" s="15">
        <v>27780</v>
      </c>
      <c r="H691" s="15">
        <v>2416</v>
      </c>
      <c r="I691" s="15">
        <v>38025</v>
      </c>
      <c r="J691" s="15">
        <v>20.59</v>
      </c>
      <c r="K691" s="15">
        <v>5738</v>
      </c>
      <c r="L691" s="15">
        <v>17.7</v>
      </c>
      <c r="M691" s="15">
        <v>182</v>
      </c>
      <c r="N691" s="15">
        <v>1.593</v>
      </c>
      <c r="O691" s="15">
        <v>9.1999999999999998E-2</v>
      </c>
      <c r="P691" s="15">
        <v>76226</v>
      </c>
      <c r="Q691" s="15">
        <v>80.599999999999994</v>
      </c>
      <c r="R691" s="15">
        <v>9.9</v>
      </c>
      <c r="S691" s="15">
        <v>0</v>
      </c>
      <c r="T691" s="15">
        <v>82.5</v>
      </c>
      <c r="U691" s="15">
        <v>18.079999999999998</v>
      </c>
      <c r="V691" s="15">
        <v>0</v>
      </c>
      <c r="W691" s="27">
        <f>EV_Data[[#This Row],[ev_sales]]/EV_Data[[#This Row],[total_vehicle_sales]]</f>
        <v>0.20589086127547665</v>
      </c>
      <c r="X691" s="27">
        <f>EV_Data[[#This Row],[petrol_car_sales]]/EV_Data[[#This Row],[total_vehicle_sales]]</f>
        <v>0.73057199211045365</v>
      </c>
      <c r="Y691" s="27">
        <f>EV_Data[[#This Row],[diesel_car_sales]]/EV_Data[[#This Row],[total_vehicle_sales]]</f>
        <v>6.3537146614069687E-2</v>
      </c>
      <c r="Z691" s="27">
        <f>EV_Data[[#This Row],[petrol_car Market Share]]+EV_Data[[#This Row],[desil_car Market Share]]</f>
        <v>0.79410913872452338</v>
      </c>
      <c r="AB691" s="15"/>
    </row>
    <row r="692" spans="1:28">
      <c r="A692" s="15" t="s">
        <v>46</v>
      </c>
      <c r="B692" s="15" t="s">
        <v>29</v>
      </c>
      <c r="C692" s="15">
        <v>2016</v>
      </c>
      <c r="D692" s="15" t="s">
        <v>24</v>
      </c>
      <c r="E692" s="15" t="s">
        <v>25</v>
      </c>
      <c r="F692" s="15">
        <v>1256</v>
      </c>
      <c r="G692" s="15">
        <v>12946</v>
      </c>
      <c r="H692" s="15">
        <v>8630</v>
      </c>
      <c r="I692" s="15">
        <v>22832</v>
      </c>
      <c r="J692" s="15">
        <v>5.5</v>
      </c>
      <c r="K692" s="15">
        <v>8227</v>
      </c>
      <c r="L692" s="15">
        <v>20.399999999999999</v>
      </c>
      <c r="M692" s="15">
        <v>199</v>
      </c>
      <c r="N692" s="15">
        <v>1.62</v>
      </c>
      <c r="O692" s="15">
        <v>8.7999999999999995E-2</v>
      </c>
      <c r="P692" s="15">
        <v>73325</v>
      </c>
      <c r="Q692" s="15">
        <v>81</v>
      </c>
      <c r="R692" s="15">
        <v>9.8000000000000007</v>
      </c>
      <c r="S692" s="15">
        <v>0</v>
      </c>
      <c r="T692" s="15">
        <v>84.9</v>
      </c>
      <c r="U692" s="15">
        <v>10.08</v>
      </c>
      <c r="V692" s="15">
        <v>0</v>
      </c>
      <c r="W692" s="27">
        <f>EV_Data[[#This Row],[ev_sales]]/EV_Data[[#This Row],[total_vehicle_sales]]</f>
        <v>5.5010511562718988E-2</v>
      </c>
      <c r="X692" s="27">
        <f>EV_Data[[#This Row],[petrol_car_sales]]/EV_Data[[#This Row],[total_vehicle_sales]]</f>
        <v>0.56701121233356688</v>
      </c>
      <c r="Y692" s="27">
        <f>EV_Data[[#This Row],[diesel_car_sales]]/EV_Data[[#This Row],[total_vehicle_sales]]</f>
        <v>0.37797827610371409</v>
      </c>
      <c r="Z692" s="27">
        <f>EV_Data[[#This Row],[petrol_car Market Share]]+EV_Data[[#This Row],[desil_car Market Share]]</f>
        <v>0.94498948843728092</v>
      </c>
      <c r="AB692" s="15"/>
    </row>
    <row r="693" spans="1:28">
      <c r="A693" s="15" t="s">
        <v>46</v>
      </c>
      <c r="B693" s="15" t="s">
        <v>29</v>
      </c>
      <c r="C693" s="15">
        <v>2016</v>
      </c>
      <c r="D693" s="15" t="s">
        <v>26</v>
      </c>
      <c r="E693" s="15" t="s">
        <v>25</v>
      </c>
      <c r="F693" s="15">
        <v>14309</v>
      </c>
      <c r="G693" s="15">
        <v>67512</v>
      </c>
      <c r="H693" s="15">
        <v>9206</v>
      </c>
      <c r="I693" s="15">
        <v>91027</v>
      </c>
      <c r="J693" s="15">
        <v>15.72</v>
      </c>
      <c r="K693" s="15">
        <v>8227</v>
      </c>
      <c r="L693" s="15">
        <v>20.399999999999999</v>
      </c>
      <c r="M693" s="15">
        <v>199</v>
      </c>
      <c r="N693" s="15">
        <v>1.62</v>
      </c>
      <c r="O693" s="15">
        <v>8.7999999999999995E-2</v>
      </c>
      <c r="P693" s="15">
        <v>73325</v>
      </c>
      <c r="Q693" s="15">
        <v>81</v>
      </c>
      <c r="R693" s="15">
        <v>9.8000000000000007</v>
      </c>
      <c r="S693" s="15">
        <v>0</v>
      </c>
      <c r="T693" s="15">
        <v>84.9</v>
      </c>
      <c r="U693" s="15">
        <v>9.7200000000000006</v>
      </c>
      <c r="V693" s="15">
        <v>0</v>
      </c>
      <c r="W693" s="27">
        <f>EV_Data[[#This Row],[ev_sales]]/EV_Data[[#This Row],[total_vehicle_sales]]</f>
        <v>0.15719511793204213</v>
      </c>
      <c r="X693" s="27">
        <f>EV_Data[[#This Row],[petrol_car_sales]]/EV_Data[[#This Row],[total_vehicle_sales]]</f>
        <v>0.74167005394003982</v>
      </c>
      <c r="Y693" s="27">
        <f>EV_Data[[#This Row],[diesel_car_sales]]/EV_Data[[#This Row],[total_vehicle_sales]]</f>
        <v>0.10113482812791809</v>
      </c>
      <c r="Z693" s="27">
        <f>EV_Data[[#This Row],[petrol_car Market Share]]+EV_Data[[#This Row],[desil_car Market Share]]</f>
        <v>0.84280488206795789</v>
      </c>
      <c r="AB693" s="15"/>
    </row>
    <row r="694" spans="1:28">
      <c r="A694" s="15" t="s">
        <v>46</v>
      </c>
      <c r="B694" s="15" t="s">
        <v>29</v>
      </c>
      <c r="C694" s="15">
        <v>2016</v>
      </c>
      <c r="D694" s="15" t="s">
        <v>27</v>
      </c>
      <c r="E694" s="15" t="s">
        <v>25</v>
      </c>
      <c r="F694" s="15">
        <v>8747</v>
      </c>
      <c r="G694" s="15">
        <v>27255</v>
      </c>
      <c r="H694" s="15">
        <v>2370</v>
      </c>
      <c r="I694" s="15">
        <v>38372</v>
      </c>
      <c r="J694" s="15">
        <v>22.8</v>
      </c>
      <c r="K694" s="15">
        <v>8227</v>
      </c>
      <c r="L694" s="15">
        <v>20.399999999999999</v>
      </c>
      <c r="M694" s="15">
        <v>199</v>
      </c>
      <c r="N694" s="15">
        <v>1.62</v>
      </c>
      <c r="O694" s="15">
        <v>8.7999999999999995E-2</v>
      </c>
      <c r="P694" s="15">
        <v>73325</v>
      </c>
      <c r="Q694" s="15">
        <v>81</v>
      </c>
      <c r="R694" s="15">
        <v>9.8000000000000007</v>
      </c>
      <c r="S694" s="15">
        <v>0</v>
      </c>
      <c r="T694" s="15">
        <v>84.9</v>
      </c>
      <c r="U694" s="15">
        <v>11.73</v>
      </c>
      <c r="V694" s="15">
        <v>0</v>
      </c>
      <c r="W694" s="27">
        <f>EV_Data[[#This Row],[ev_sales]]/EV_Data[[#This Row],[total_vehicle_sales]]</f>
        <v>0.2279526738246638</v>
      </c>
      <c r="X694" s="27">
        <f>EV_Data[[#This Row],[petrol_car_sales]]/EV_Data[[#This Row],[total_vehicle_sales]]</f>
        <v>0.71028354008130934</v>
      </c>
      <c r="Y694" s="27">
        <f>EV_Data[[#This Row],[diesel_car_sales]]/EV_Data[[#This Row],[total_vehicle_sales]]</f>
        <v>6.1763786094026892E-2</v>
      </c>
      <c r="Z694" s="27">
        <f>EV_Data[[#This Row],[petrol_car Market Share]]+EV_Data[[#This Row],[desil_car Market Share]]</f>
        <v>0.77204732617533622</v>
      </c>
      <c r="AB694" s="15"/>
    </row>
    <row r="695" spans="1:28">
      <c r="A695" s="15" t="s">
        <v>46</v>
      </c>
      <c r="B695" s="15" t="s">
        <v>29</v>
      </c>
      <c r="C695" s="15">
        <v>2017</v>
      </c>
      <c r="D695" s="15" t="s">
        <v>24</v>
      </c>
      <c r="E695" s="15" t="s">
        <v>25</v>
      </c>
      <c r="F695" s="15">
        <v>1866</v>
      </c>
      <c r="G695" s="15">
        <v>12693</v>
      </c>
      <c r="H695" s="15">
        <v>8462</v>
      </c>
      <c r="I695" s="15">
        <v>23021</v>
      </c>
      <c r="J695" s="15">
        <v>8.11</v>
      </c>
      <c r="K695" s="15">
        <v>9998</v>
      </c>
      <c r="L695" s="15">
        <v>21.9</v>
      </c>
      <c r="M695" s="15">
        <v>243</v>
      </c>
      <c r="N695" s="15">
        <v>1.647</v>
      </c>
      <c r="O695" s="15">
        <v>8.5999999999999993E-2</v>
      </c>
      <c r="P695" s="15">
        <v>75584</v>
      </c>
      <c r="Q695" s="15">
        <v>81.3</v>
      </c>
      <c r="R695" s="15">
        <v>9.6</v>
      </c>
      <c r="S695" s="15">
        <v>0</v>
      </c>
      <c r="T695" s="15">
        <v>87</v>
      </c>
      <c r="U695" s="15">
        <v>48.57</v>
      </c>
      <c r="V695" s="15">
        <v>0</v>
      </c>
      <c r="W695" s="27">
        <f>EV_Data[[#This Row],[ev_sales]]/EV_Data[[#This Row],[total_vehicle_sales]]</f>
        <v>8.1056426740801879E-2</v>
      </c>
      <c r="X695" s="27">
        <f>EV_Data[[#This Row],[petrol_car_sales]]/EV_Data[[#This Row],[total_vehicle_sales]]</f>
        <v>0.55136614395551886</v>
      </c>
      <c r="Y695" s="27">
        <f>EV_Data[[#This Row],[diesel_car_sales]]/EV_Data[[#This Row],[total_vehicle_sales]]</f>
        <v>0.36757742930367926</v>
      </c>
      <c r="Z695" s="27">
        <f>EV_Data[[#This Row],[petrol_car Market Share]]+EV_Data[[#This Row],[desil_car Market Share]]</f>
        <v>0.91894357325919818</v>
      </c>
      <c r="AB695" s="15"/>
    </row>
    <row r="696" spans="1:28">
      <c r="A696" s="15" t="s">
        <v>46</v>
      </c>
      <c r="B696" s="15" t="s">
        <v>29</v>
      </c>
      <c r="C696" s="15">
        <v>2017</v>
      </c>
      <c r="D696" s="15" t="s">
        <v>26</v>
      </c>
      <c r="E696" s="15" t="s">
        <v>25</v>
      </c>
      <c r="F696" s="15">
        <v>20923</v>
      </c>
      <c r="G696" s="15">
        <v>61088</v>
      </c>
      <c r="H696" s="15">
        <v>8330</v>
      </c>
      <c r="I696" s="15">
        <v>90341</v>
      </c>
      <c r="J696" s="15">
        <v>23.16</v>
      </c>
      <c r="K696" s="15">
        <v>9998</v>
      </c>
      <c r="L696" s="15">
        <v>21.9</v>
      </c>
      <c r="M696" s="15">
        <v>243</v>
      </c>
      <c r="N696" s="15">
        <v>1.647</v>
      </c>
      <c r="O696" s="15">
        <v>8.5999999999999993E-2</v>
      </c>
      <c r="P696" s="15">
        <v>75584</v>
      </c>
      <c r="Q696" s="15">
        <v>81.3</v>
      </c>
      <c r="R696" s="15">
        <v>9.6</v>
      </c>
      <c r="S696" s="15">
        <v>0</v>
      </c>
      <c r="T696" s="15">
        <v>87</v>
      </c>
      <c r="U696" s="15">
        <v>46.22</v>
      </c>
      <c r="V696" s="15">
        <v>0</v>
      </c>
      <c r="W696" s="27">
        <f>EV_Data[[#This Row],[ev_sales]]/EV_Data[[#This Row],[total_vehicle_sales]]</f>
        <v>0.23160027008777853</v>
      </c>
      <c r="X696" s="27">
        <f>EV_Data[[#This Row],[petrol_car_sales]]/EV_Data[[#This Row],[total_vehicle_sales]]</f>
        <v>0.67619353339015509</v>
      </c>
      <c r="Y696" s="27">
        <f>EV_Data[[#This Row],[diesel_car_sales]]/EV_Data[[#This Row],[total_vehicle_sales]]</f>
        <v>9.2206196522066394E-2</v>
      </c>
      <c r="Z696" s="27">
        <f>EV_Data[[#This Row],[petrol_car Market Share]]+EV_Data[[#This Row],[desil_car Market Share]]</f>
        <v>0.7683997299122215</v>
      </c>
      <c r="AB696" s="15"/>
    </row>
    <row r="697" spans="1:28">
      <c r="A697" s="15" t="s">
        <v>46</v>
      </c>
      <c r="B697" s="15" t="s">
        <v>29</v>
      </c>
      <c r="C697" s="15">
        <v>2017</v>
      </c>
      <c r="D697" s="15" t="s">
        <v>27</v>
      </c>
      <c r="E697" s="15" t="s">
        <v>25</v>
      </c>
      <c r="F697" s="15">
        <v>12765</v>
      </c>
      <c r="G697" s="15">
        <v>23226</v>
      </c>
      <c r="H697" s="15">
        <v>2020</v>
      </c>
      <c r="I697" s="15">
        <v>38011</v>
      </c>
      <c r="J697" s="15">
        <v>33.58</v>
      </c>
      <c r="K697" s="15">
        <v>9998</v>
      </c>
      <c r="L697" s="15">
        <v>21.9</v>
      </c>
      <c r="M697" s="15">
        <v>243</v>
      </c>
      <c r="N697" s="15">
        <v>1.647</v>
      </c>
      <c r="O697" s="15">
        <v>8.5999999999999993E-2</v>
      </c>
      <c r="P697" s="15">
        <v>75584</v>
      </c>
      <c r="Q697" s="15">
        <v>81.3</v>
      </c>
      <c r="R697" s="15">
        <v>9.6</v>
      </c>
      <c r="S697" s="15">
        <v>0</v>
      </c>
      <c r="T697" s="15">
        <v>87</v>
      </c>
      <c r="U697" s="15">
        <v>45.94</v>
      </c>
      <c r="V697" s="15">
        <v>0</v>
      </c>
      <c r="W697" s="27">
        <f>EV_Data[[#This Row],[ev_sales]]/EV_Data[[#This Row],[total_vehicle_sales]]</f>
        <v>0.33582384046723318</v>
      </c>
      <c r="X697" s="27">
        <f>EV_Data[[#This Row],[petrol_car_sales]]/EV_Data[[#This Row],[total_vehicle_sales]]</f>
        <v>0.61103364815448158</v>
      </c>
      <c r="Y697" s="27">
        <f>EV_Data[[#This Row],[diesel_car_sales]]/EV_Data[[#This Row],[total_vehicle_sales]]</f>
        <v>5.3142511378285233E-2</v>
      </c>
      <c r="Z697" s="27">
        <f>EV_Data[[#This Row],[petrol_car Market Share]]+EV_Data[[#This Row],[desil_car Market Share]]</f>
        <v>0.66417615953276676</v>
      </c>
      <c r="AB697" s="15"/>
    </row>
    <row r="698" spans="1:28">
      <c r="A698" s="15" t="s">
        <v>46</v>
      </c>
      <c r="B698" s="15" t="s">
        <v>29</v>
      </c>
      <c r="C698" s="15">
        <v>2018</v>
      </c>
      <c r="D698" s="15" t="s">
        <v>24</v>
      </c>
      <c r="E698" s="15" t="s">
        <v>25</v>
      </c>
      <c r="F698" s="15">
        <v>2411</v>
      </c>
      <c r="G698" s="15">
        <v>12374</v>
      </c>
      <c r="H698" s="15">
        <v>8249</v>
      </c>
      <c r="I698" s="15">
        <v>23034</v>
      </c>
      <c r="J698" s="15">
        <v>10.47</v>
      </c>
      <c r="K698" s="15">
        <v>11916</v>
      </c>
      <c r="L698" s="15">
        <v>21.6</v>
      </c>
      <c r="M698" s="15">
        <v>278</v>
      </c>
      <c r="N698" s="15">
        <v>1.6830000000000001</v>
      </c>
      <c r="O698" s="15">
        <v>8.4000000000000005E-2</v>
      </c>
      <c r="P698" s="15">
        <v>75116</v>
      </c>
      <c r="Q698" s="15">
        <v>81.8</v>
      </c>
      <c r="R698" s="15">
        <v>9.3000000000000007</v>
      </c>
      <c r="S698" s="15">
        <v>0</v>
      </c>
      <c r="T698" s="15">
        <v>89.3</v>
      </c>
      <c r="U698" s="15">
        <v>29.21</v>
      </c>
      <c r="V698" s="15">
        <v>0</v>
      </c>
      <c r="W698" s="27">
        <f>EV_Data[[#This Row],[ev_sales]]/EV_Data[[#This Row],[total_vehicle_sales]]</f>
        <v>0.10467135538768776</v>
      </c>
      <c r="X698" s="27">
        <f>EV_Data[[#This Row],[petrol_car_sales]]/EV_Data[[#This Row],[total_vehicle_sales]]</f>
        <v>0.53720586958409311</v>
      </c>
      <c r="Y698" s="27">
        <f>EV_Data[[#This Row],[diesel_car_sales]]/EV_Data[[#This Row],[total_vehicle_sales]]</f>
        <v>0.35812277502821915</v>
      </c>
      <c r="Z698" s="27">
        <f>EV_Data[[#This Row],[petrol_car Market Share]]+EV_Data[[#This Row],[desil_car Market Share]]</f>
        <v>0.89532864461231232</v>
      </c>
      <c r="AB698" s="15"/>
    </row>
    <row r="699" spans="1:28">
      <c r="A699" s="15" t="s">
        <v>46</v>
      </c>
      <c r="B699" s="15" t="s">
        <v>29</v>
      </c>
      <c r="C699" s="15">
        <v>2018</v>
      </c>
      <c r="D699" s="15" t="s">
        <v>26</v>
      </c>
      <c r="E699" s="15" t="s">
        <v>25</v>
      </c>
      <c r="F699" s="15">
        <v>27031</v>
      </c>
      <c r="G699" s="15">
        <v>55743</v>
      </c>
      <c r="H699" s="15">
        <v>7601</v>
      </c>
      <c r="I699" s="15">
        <v>90375</v>
      </c>
      <c r="J699" s="15">
        <v>29.91</v>
      </c>
      <c r="K699" s="15">
        <v>11916</v>
      </c>
      <c r="L699" s="15">
        <v>21.6</v>
      </c>
      <c r="M699" s="15">
        <v>278</v>
      </c>
      <c r="N699" s="15">
        <v>1.6830000000000001</v>
      </c>
      <c r="O699" s="15">
        <v>8.4000000000000005E-2</v>
      </c>
      <c r="P699" s="15">
        <v>75116</v>
      </c>
      <c r="Q699" s="15">
        <v>81.8</v>
      </c>
      <c r="R699" s="15">
        <v>9.3000000000000007</v>
      </c>
      <c r="S699" s="15">
        <v>0</v>
      </c>
      <c r="T699" s="15">
        <v>89.3</v>
      </c>
      <c r="U699" s="15">
        <v>29.19</v>
      </c>
      <c r="V699" s="15">
        <v>0</v>
      </c>
      <c r="W699" s="27">
        <f>EV_Data[[#This Row],[ev_sales]]/EV_Data[[#This Row],[total_vehicle_sales]]</f>
        <v>0.29909820193637621</v>
      </c>
      <c r="X699" s="27">
        <f>EV_Data[[#This Row],[petrol_car_sales]]/EV_Data[[#This Row],[total_vehicle_sales]]</f>
        <v>0.61679668049792535</v>
      </c>
      <c r="Y699" s="27">
        <f>EV_Data[[#This Row],[diesel_car_sales]]/EV_Data[[#This Row],[total_vehicle_sales]]</f>
        <v>8.4105117565698481E-2</v>
      </c>
      <c r="Z699" s="27">
        <f>EV_Data[[#This Row],[petrol_car Market Share]]+EV_Data[[#This Row],[desil_car Market Share]]</f>
        <v>0.70090179806362385</v>
      </c>
      <c r="AB699" s="15"/>
    </row>
    <row r="700" spans="1:28">
      <c r="A700" s="15" t="s">
        <v>46</v>
      </c>
      <c r="B700" s="15" t="s">
        <v>29</v>
      </c>
      <c r="C700" s="15">
        <v>2018</v>
      </c>
      <c r="D700" s="15" t="s">
        <v>27</v>
      </c>
      <c r="E700" s="15" t="s">
        <v>31</v>
      </c>
      <c r="F700" s="15">
        <v>16251</v>
      </c>
      <c r="G700" s="15">
        <v>19523</v>
      </c>
      <c r="H700" s="15">
        <v>1698</v>
      </c>
      <c r="I700" s="15">
        <v>37472</v>
      </c>
      <c r="J700" s="15">
        <v>43.37</v>
      </c>
      <c r="K700" s="15">
        <v>11916</v>
      </c>
      <c r="L700" s="15">
        <v>21.6</v>
      </c>
      <c r="M700" s="15">
        <v>278</v>
      </c>
      <c r="N700" s="15">
        <v>1.6830000000000001</v>
      </c>
      <c r="O700" s="15">
        <v>8.4000000000000005E-2</v>
      </c>
      <c r="P700" s="15">
        <v>75116</v>
      </c>
      <c r="Q700" s="15">
        <v>81.8</v>
      </c>
      <c r="R700" s="15">
        <v>9.3000000000000007</v>
      </c>
      <c r="S700" s="15">
        <v>0</v>
      </c>
      <c r="T700" s="15">
        <v>89.3</v>
      </c>
      <c r="U700" s="15">
        <v>27.31</v>
      </c>
      <c r="V700" s="15">
        <v>0</v>
      </c>
      <c r="W700" s="27">
        <f>EV_Data[[#This Row],[ev_sales]]/EV_Data[[#This Row],[total_vehicle_sales]]</f>
        <v>0.43368381725021349</v>
      </c>
      <c r="X700" s="27">
        <f>EV_Data[[#This Row],[petrol_car_sales]]/EV_Data[[#This Row],[total_vehicle_sales]]</f>
        <v>0.52100234842015369</v>
      </c>
      <c r="Y700" s="27">
        <f>EV_Data[[#This Row],[diesel_car_sales]]/EV_Data[[#This Row],[total_vehicle_sales]]</f>
        <v>4.5313834329632791E-2</v>
      </c>
      <c r="Z700" s="27">
        <f>EV_Data[[#This Row],[petrol_car Market Share]]+EV_Data[[#This Row],[desil_car Market Share]]</f>
        <v>0.56631618274978646</v>
      </c>
      <c r="AB700" s="15"/>
    </row>
    <row r="701" spans="1:28">
      <c r="A701" s="15" t="s">
        <v>46</v>
      </c>
      <c r="B701" s="15" t="s">
        <v>29</v>
      </c>
      <c r="C701" s="15">
        <v>2019</v>
      </c>
      <c r="D701" s="15" t="s">
        <v>24</v>
      </c>
      <c r="E701" s="15" t="s">
        <v>25</v>
      </c>
      <c r="F701" s="15">
        <v>3132</v>
      </c>
      <c r="G701" s="15">
        <v>10927</v>
      </c>
      <c r="H701" s="15">
        <v>7285</v>
      </c>
      <c r="I701" s="15">
        <v>21344</v>
      </c>
      <c r="J701" s="15">
        <v>14.67</v>
      </c>
      <c r="K701" s="15">
        <v>14779</v>
      </c>
      <c r="L701" s="15">
        <v>24.7</v>
      </c>
      <c r="M701" s="15">
        <v>319</v>
      </c>
      <c r="N701" s="15">
        <v>1.7470000000000001</v>
      </c>
      <c r="O701" s="15">
        <v>8.2000000000000003E-2</v>
      </c>
      <c r="P701" s="15">
        <v>74492</v>
      </c>
      <c r="Q701" s="15">
        <v>82.1</v>
      </c>
      <c r="R701" s="15">
        <v>8.8000000000000007</v>
      </c>
      <c r="S701" s="15">
        <v>0</v>
      </c>
      <c r="T701" s="15">
        <v>88.8</v>
      </c>
      <c r="U701" s="15">
        <v>29.9</v>
      </c>
      <c r="V701" s="15">
        <v>0</v>
      </c>
      <c r="W701" s="27">
        <f>EV_Data[[#This Row],[ev_sales]]/EV_Data[[#This Row],[total_vehicle_sales]]</f>
        <v>0.14673913043478262</v>
      </c>
      <c r="X701" s="27">
        <f>EV_Data[[#This Row],[petrol_car_sales]]/EV_Data[[#This Row],[total_vehicle_sales]]</f>
        <v>0.51194715142428782</v>
      </c>
      <c r="Y701" s="27">
        <f>EV_Data[[#This Row],[diesel_car_sales]]/EV_Data[[#This Row],[total_vehicle_sales]]</f>
        <v>0.34131371814092953</v>
      </c>
      <c r="Z701" s="27">
        <f>EV_Data[[#This Row],[petrol_car Market Share]]+EV_Data[[#This Row],[desil_car Market Share]]</f>
        <v>0.85326086956521729</v>
      </c>
      <c r="AB701" s="15"/>
    </row>
    <row r="702" spans="1:28">
      <c r="A702" s="15" t="s">
        <v>46</v>
      </c>
      <c r="B702" s="15" t="s">
        <v>29</v>
      </c>
      <c r="C702" s="15">
        <v>2019</v>
      </c>
      <c r="D702" s="15" t="s">
        <v>26</v>
      </c>
      <c r="E702" s="15" t="s">
        <v>31</v>
      </c>
      <c r="F702" s="15">
        <v>35179</v>
      </c>
      <c r="G702" s="15">
        <v>42892</v>
      </c>
      <c r="H702" s="15">
        <v>5849</v>
      </c>
      <c r="I702" s="15">
        <v>83920</v>
      </c>
      <c r="J702" s="15">
        <v>41.92</v>
      </c>
      <c r="K702" s="15">
        <v>14779</v>
      </c>
      <c r="L702" s="15">
        <v>24.7</v>
      </c>
      <c r="M702" s="15">
        <v>319</v>
      </c>
      <c r="N702" s="15">
        <v>1.7470000000000001</v>
      </c>
      <c r="O702" s="15">
        <v>8.2000000000000003E-2</v>
      </c>
      <c r="P702" s="15">
        <v>74492</v>
      </c>
      <c r="Q702" s="15">
        <v>82.1</v>
      </c>
      <c r="R702" s="15">
        <v>8.8000000000000007</v>
      </c>
      <c r="S702" s="15">
        <v>0</v>
      </c>
      <c r="T702" s="15">
        <v>88.8</v>
      </c>
      <c r="U702" s="15">
        <v>30.14</v>
      </c>
      <c r="V702" s="15">
        <v>0</v>
      </c>
      <c r="W702" s="27">
        <f>EV_Data[[#This Row],[ev_sales]]/EV_Data[[#This Row],[total_vehicle_sales]]</f>
        <v>0.41919685414680646</v>
      </c>
      <c r="X702" s="27">
        <f>EV_Data[[#This Row],[petrol_car_sales]]/EV_Data[[#This Row],[total_vehicle_sales]]</f>
        <v>0.51110581506196373</v>
      </c>
      <c r="Y702" s="27">
        <f>EV_Data[[#This Row],[diesel_car_sales]]/EV_Data[[#This Row],[total_vehicle_sales]]</f>
        <v>6.9697330791229736E-2</v>
      </c>
      <c r="Z702" s="27">
        <f>EV_Data[[#This Row],[petrol_car Market Share]]+EV_Data[[#This Row],[desil_car Market Share]]</f>
        <v>0.58080314585319348</v>
      </c>
      <c r="AB702" s="15"/>
    </row>
    <row r="703" spans="1:28">
      <c r="A703" s="15" t="s">
        <v>46</v>
      </c>
      <c r="B703" s="15" t="s">
        <v>29</v>
      </c>
      <c r="C703" s="15">
        <v>2019</v>
      </c>
      <c r="D703" s="15" t="s">
        <v>27</v>
      </c>
      <c r="E703" s="15" t="s">
        <v>31</v>
      </c>
      <c r="F703" s="15">
        <v>21828</v>
      </c>
      <c r="G703" s="15">
        <v>12955</v>
      </c>
      <c r="H703" s="15">
        <v>1127</v>
      </c>
      <c r="I703" s="15">
        <v>35910</v>
      </c>
      <c r="J703" s="15">
        <v>60.79</v>
      </c>
      <c r="K703" s="15">
        <v>14779</v>
      </c>
      <c r="L703" s="15">
        <v>24.7</v>
      </c>
      <c r="M703" s="15">
        <v>319</v>
      </c>
      <c r="N703" s="15">
        <v>1.7470000000000001</v>
      </c>
      <c r="O703" s="15">
        <v>8.2000000000000003E-2</v>
      </c>
      <c r="P703" s="15">
        <v>74492</v>
      </c>
      <c r="Q703" s="15">
        <v>82.1</v>
      </c>
      <c r="R703" s="15">
        <v>8.8000000000000007</v>
      </c>
      <c r="S703" s="15">
        <v>0</v>
      </c>
      <c r="T703" s="15">
        <v>88.8</v>
      </c>
      <c r="U703" s="15">
        <v>34.32</v>
      </c>
      <c r="V703" s="15">
        <v>1</v>
      </c>
      <c r="W703" s="27">
        <f>EV_Data[[#This Row],[ev_sales]]/EV_Data[[#This Row],[total_vehicle_sales]]</f>
        <v>0.60785296574770264</v>
      </c>
      <c r="X703" s="27">
        <f>EV_Data[[#This Row],[petrol_car_sales]]/EV_Data[[#This Row],[total_vehicle_sales]]</f>
        <v>0.36076301865775551</v>
      </c>
      <c r="Y703" s="27">
        <f>EV_Data[[#This Row],[diesel_car_sales]]/EV_Data[[#This Row],[total_vehicle_sales]]</f>
        <v>3.138401559454191E-2</v>
      </c>
      <c r="Z703" s="27">
        <f>EV_Data[[#This Row],[petrol_car Market Share]]+EV_Data[[#This Row],[desil_car Market Share]]</f>
        <v>0.39214703425229741</v>
      </c>
      <c r="AB703" s="15"/>
    </row>
    <row r="704" spans="1:28">
      <c r="A704" s="15" t="s">
        <v>46</v>
      </c>
      <c r="B704" s="15" t="s">
        <v>29</v>
      </c>
      <c r="C704" s="15">
        <v>2020</v>
      </c>
      <c r="D704" s="15" t="s">
        <v>24</v>
      </c>
      <c r="E704" s="15" t="s">
        <v>25</v>
      </c>
      <c r="F704" s="15">
        <v>4027</v>
      </c>
      <c r="G704" s="15">
        <v>10167</v>
      </c>
      <c r="H704" s="15">
        <v>6778</v>
      </c>
      <c r="I704" s="15">
        <v>20972</v>
      </c>
      <c r="J704" s="15">
        <v>19.2</v>
      </c>
      <c r="K704" s="15">
        <v>17949</v>
      </c>
      <c r="L704" s="15">
        <v>26.6</v>
      </c>
      <c r="M704" s="15">
        <v>360</v>
      </c>
      <c r="N704" s="15">
        <v>1.887</v>
      </c>
      <c r="O704" s="15">
        <v>9.7000000000000003E-2</v>
      </c>
      <c r="P704" s="15">
        <v>84775</v>
      </c>
      <c r="Q704" s="15">
        <v>82.6</v>
      </c>
      <c r="R704" s="15">
        <v>8.1999999999999993</v>
      </c>
      <c r="S704" s="15">
        <v>0</v>
      </c>
      <c r="T704" s="15">
        <v>91.2</v>
      </c>
      <c r="U704" s="15">
        <v>28.58</v>
      </c>
      <c r="V704" s="15">
        <v>0</v>
      </c>
      <c r="W704" s="27">
        <f>EV_Data[[#This Row],[ev_sales]]/EV_Data[[#This Row],[total_vehicle_sales]]</f>
        <v>0.19201792866679382</v>
      </c>
      <c r="X704" s="27">
        <f>EV_Data[[#This Row],[petrol_car_sales]]/EV_Data[[#This Row],[total_vehicle_sales]]</f>
        <v>0.48478924279992369</v>
      </c>
      <c r="Y704" s="27">
        <f>EV_Data[[#This Row],[diesel_car_sales]]/EV_Data[[#This Row],[total_vehicle_sales]]</f>
        <v>0.32319282853328246</v>
      </c>
      <c r="Z704" s="27">
        <f>EV_Data[[#This Row],[petrol_car Market Share]]+EV_Data[[#This Row],[desil_car Market Share]]</f>
        <v>0.80798207133320621</v>
      </c>
      <c r="AB704" s="15"/>
    </row>
    <row r="705" spans="1:28">
      <c r="A705" s="15" t="s">
        <v>46</v>
      </c>
      <c r="B705" s="15" t="s">
        <v>29</v>
      </c>
      <c r="C705" s="15">
        <v>2020</v>
      </c>
      <c r="D705" s="15" t="s">
        <v>26</v>
      </c>
      <c r="E705" s="15" t="s">
        <v>31</v>
      </c>
      <c r="F705" s="15">
        <v>46610</v>
      </c>
      <c r="G705" s="15">
        <v>33749</v>
      </c>
      <c r="H705" s="15">
        <v>4602</v>
      </c>
      <c r="I705" s="15">
        <v>84961</v>
      </c>
      <c r="J705" s="15">
        <v>54.86</v>
      </c>
      <c r="K705" s="15">
        <v>17949</v>
      </c>
      <c r="L705" s="15">
        <v>26.6</v>
      </c>
      <c r="M705" s="15">
        <v>360</v>
      </c>
      <c r="N705" s="15">
        <v>1.887</v>
      </c>
      <c r="O705" s="15">
        <v>9.7000000000000003E-2</v>
      </c>
      <c r="P705" s="15">
        <v>84775</v>
      </c>
      <c r="Q705" s="15">
        <v>82.6</v>
      </c>
      <c r="R705" s="15">
        <v>8.1999999999999993</v>
      </c>
      <c r="S705" s="15">
        <v>0</v>
      </c>
      <c r="T705" s="15">
        <v>91.2</v>
      </c>
      <c r="U705" s="15">
        <v>32.49</v>
      </c>
      <c r="V705" s="15">
        <v>1</v>
      </c>
      <c r="W705" s="27">
        <f>EV_Data[[#This Row],[ev_sales]]/EV_Data[[#This Row],[total_vehicle_sales]]</f>
        <v>0.54860465390002466</v>
      </c>
      <c r="X705" s="27">
        <f>EV_Data[[#This Row],[petrol_car_sales]]/EV_Data[[#This Row],[total_vehicle_sales]]</f>
        <v>0.39722931698073233</v>
      </c>
      <c r="Y705" s="27">
        <f>EV_Data[[#This Row],[diesel_car_sales]]/EV_Data[[#This Row],[total_vehicle_sales]]</f>
        <v>5.4166029119242946E-2</v>
      </c>
      <c r="Z705" s="27">
        <f>EV_Data[[#This Row],[petrol_car Market Share]]+EV_Data[[#This Row],[desil_car Market Share]]</f>
        <v>0.45139534609997528</v>
      </c>
      <c r="AB705" s="15"/>
    </row>
    <row r="706" spans="1:28">
      <c r="A706" s="15" t="s">
        <v>46</v>
      </c>
      <c r="B706" s="15" t="s">
        <v>29</v>
      </c>
      <c r="C706" s="15">
        <v>2020</v>
      </c>
      <c r="D706" s="15" t="s">
        <v>27</v>
      </c>
      <c r="E706" s="15" t="s">
        <v>31</v>
      </c>
      <c r="F706" s="15">
        <v>28030</v>
      </c>
      <c r="G706" s="15">
        <v>6630</v>
      </c>
      <c r="H706" s="15">
        <v>577</v>
      </c>
      <c r="I706" s="15">
        <v>35237</v>
      </c>
      <c r="J706" s="15">
        <v>79.55</v>
      </c>
      <c r="K706" s="15">
        <v>17949</v>
      </c>
      <c r="L706" s="15">
        <v>26.6</v>
      </c>
      <c r="M706" s="15">
        <v>360</v>
      </c>
      <c r="N706" s="15">
        <v>1.887</v>
      </c>
      <c r="O706" s="15">
        <v>9.7000000000000003E-2</v>
      </c>
      <c r="P706" s="15">
        <v>84775</v>
      </c>
      <c r="Q706" s="15">
        <v>82.6</v>
      </c>
      <c r="R706" s="15">
        <v>8.1999999999999993</v>
      </c>
      <c r="S706" s="15">
        <v>0</v>
      </c>
      <c r="T706" s="15">
        <v>91.2</v>
      </c>
      <c r="U706" s="15">
        <v>28.41</v>
      </c>
      <c r="V706" s="15">
        <v>1</v>
      </c>
      <c r="W706" s="27">
        <f>EV_Data[[#This Row],[ev_sales]]/EV_Data[[#This Row],[total_vehicle_sales]]</f>
        <v>0.79547067003433891</v>
      </c>
      <c r="X706" s="27">
        <f>EV_Data[[#This Row],[petrol_car_sales]]/EV_Data[[#This Row],[total_vehicle_sales]]</f>
        <v>0.18815449669381615</v>
      </c>
      <c r="Y706" s="27">
        <f>EV_Data[[#This Row],[diesel_car_sales]]/EV_Data[[#This Row],[total_vehicle_sales]]</f>
        <v>1.6374833271844937E-2</v>
      </c>
      <c r="Z706" s="27">
        <f>EV_Data[[#This Row],[petrol_car Market Share]]+EV_Data[[#This Row],[desil_car Market Share]]</f>
        <v>0.20452932996566109</v>
      </c>
      <c r="AB706" s="15"/>
    </row>
    <row r="707" spans="1:28">
      <c r="A707" s="15" t="s">
        <v>46</v>
      </c>
      <c r="B707" s="15" t="s">
        <v>29</v>
      </c>
      <c r="C707" s="15">
        <v>2021</v>
      </c>
      <c r="D707" s="15" t="s">
        <v>24</v>
      </c>
      <c r="E707" s="15" t="s">
        <v>25</v>
      </c>
      <c r="F707" s="15">
        <v>6253</v>
      </c>
      <c r="G707" s="15">
        <v>12215</v>
      </c>
      <c r="H707" s="15">
        <v>8143</v>
      </c>
      <c r="I707" s="15">
        <v>26611</v>
      </c>
      <c r="J707" s="15">
        <v>23.5</v>
      </c>
      <c r="K707" s="15">
        <v>19829</v>
      </c>
      <c r="L707" s="15">
        <v>30.1</v>
      </c>
      <c r="M707" s="15">
        <v>395</v>
      </c>
      <c r="N707" s="15">
        <v>2.0630000000000002</v>
      </c>
      <c r="O707" s="15">
        <v>0.13100000000000001</v>
      </c>
      <c r="P707" s="15">
        <v>95275</v>
      </c>
      <c r="Q707" s="15">
        <v>82.8</v>
      </c>
      <c r="R707" s="15">
        <v>7.7</v>
      </c>
      <c r="S707" s="15">
        <v>0</v>
      </c>
      <c r="T707" s="15">
        <v>92.2</v>
      </c>
      <c r="U707" s="15">
        <v>55.28</v>
      </c>
      <c r="V707" s="15">
        <v>0</v>
      </c>
      <c r="W707" s="27">
        <f>EV_Data[[#This Row],[ev_sales]]/EV_Data[[#This Row],[total_vehicle_sales]]</f>
        <v>0.23497801660967269</v>
      </c>
      <c r="X707" s="27">
        <f>EV_Data[[#This Row],[petrol_car_sales]]/EV_Data[[#This Row],[total_vehicle_sales]]</f>
        <v>0.4590207057231972</v>
      </c>
      <c r="Y707" s="27">
        <f>EV_Data[[#This Row],[diesel_car_sales]]/EV_Data[[#This Row],[total_vehicle_sales]]</f>
        <v>0.30600127766713014</v>
      </c>
      <c r="Z707" s="27">
        <f>EV_Data[[#This Row],[petrol_car Market Share]]+EV_Data[[#This Row],[desil_car Market Share]]</f>
        <v>0.76502198339032734</v>
      </c>
      <c r="AB707" s="15"/>
    </row>
    <row r="708" spans="1:28">
      <c r="A708" s="15" t="s">
        <v>46</v>
      </c>
      <c r="B708" s="15" t="s">
        <v>29</v>
      </c>
      <c r="C708" s="15">
        <v>2021</v>
      </c>
      <c r="D708" s="15" t="s">
        <v>26</v>
      </c>
      <c r="E708" s="15" t="s">
        <v>31</v>
      </c>
      <c r="F708" s="15">
        <v>72162</v>
      </c>
      <c r="G708" s="15">
        <v>31080</v>
      </c>
      <c r="H708" s="15">
        <v>4238</v>
      </c>
      <c r="I708" s="15">
        <v>107480</v>
      </c>
      <c r="J708" s="15">
        <v>67.14</v>
      </c>
      <c r="K708" s="15">
        <v>19829</v>
      </c>
      <c r="L708" s="15">
        <v>30.1</v>
      </c>
      <c r="M708" s="15">
        <v>395</v>
      </c>
      <c r="N708" s="15">
        <v>2.0630000000000002</v>
      </c>
      <c r="O708" s="15">
        <v>0.13100000000000001</v>
      </c>
      <c r="P708" s="15">
        <v>95275</v>
      </c>
      <c r="Q708" s="15">
        <v>82.8</v>
      </c>
      <c r="R708" s="15">
        <v>7.7</v>
      </c>
      <c r="S708" s="15">
        <v>0</v>
      </c>
      <c r="T708" s="15">
        <v>92.2</v>
      </c>
      <c r="U708" s="15">
        <v>54.82</v>
      </c>
      <c r="V708" s="15">
        <v>1</v>
      </c>
      <c r="W708" s="27">
        <f>EV_Data[[#This Row],[ev_sales]]/EV_Data[[#This Row],[total_vehicle_sales]]</f>
        <v>0.67139933010792707</v>
      </c>
      <c r="X708" s="27">
        <f>EV_Data[[#This Row],[petrol_car_sales]]/EV_Data[[#This Row],[total_vehicle_sales]]</f>
        <v>0.28917007815407519</v>
      </c>
      <c r="Y708" s="27">
        <f>EV_Data[[#This Row],[diesel_car_sales]]/EV_Data[[#This Row],[total_vehicle_sales]]</f>
        <v>3.9430591737997768E-2</v>
      </c>
      <c r="Z708" s="27">
        <f>EV_Data[[#This Row],[petrol_car Market Share]]+EV_Data[[#This Row],[desil_car Market Share]]</f>
        <v>0.32860066989207298</v>
      </c>
      <c r="AB708" s="15"/>
    </row>
    <row r="709" spans="1:28">
      <c r="A709" s="15" t="s">
        <v>46</v>
      </c>
      <c r="B709" s="15" t="s">
        <v>29</v>
      </c>
      <c r="C709" s="15">
        <v>2021</v>
      </c>
      <c r="D709" s="15" t="s">
        <v>27</v>
      </c>
      <c r="E709" s="15" t="s">
        <v>31</v>
      </c>
      <c r="F709" s="15">
        <v>42451</v>
      </c>
      <c r="G709" s="15">
        <v>2055</v>
      </c>
      <c r="H709" s="15">
        <v>179</v>
      </c>
      <c r="I709" s="15">
        <v>44685</v>
      </c>
      <c r="J709" s="15">
        <v>95</v>
      </c>
      <c r="K709" s="15">
        <v>19829</v>
      </c>
      <c r="L709" s="15">
        <v>30.1</v>
      </c>
      <c r="M709" s="15">
        <v>395</v>
      </c>
      <c r="N709" s="15">
        <v>2.0630000000000002</v>
      </c>
      <c r="O709" s="15">
        <v>0.13100000000000001</v>
      </c>
      <c r="P709" s="15">
        <v>95275</v>
      </c>
      <c r="Q709" s="15">
        <v>82.8</v>
      </c>
      <c r="R709" s="15">
        <v>7.7</v>
      </c>
      <c r="S709" s="15">
        <v>0</v>
      </c>
      <c r="T709" s="15">
        <v>92.2</v>
      </c>
      <c r="U709" s="15">
        <v>51.45</v>
      </c>
      <c r="V709" s="15">
        <v>1</v>
      </c>
      <c r="W709" s="27">
        <f>EV_Data[[#This Row],[ev_sales]]/EV_Data[[#This Row],[total_vehicle_sales]]</f>
        <v>0.9500055947185857</v>
      </c>
      <c r="X709" s="27">
        <f>EV_Data[[#This Row],[petrol_car_sales]]/EV_Data[[#This Row],[total_vehicle_sales]]</f>
        <v>4.5988586774085266E-2</v>
      </c>
      <c r="Y709" s="27">
        <f>EV_Data[[#This Row],[diesel_car_sales]]/EV_Data[[#This Row],[total_vehicle_sales]]</f>
        <v>4.0058185073290811E-3</v>
      </c>
      <c r="Z709" s="27">
        <f>EV_Data[[#This Row],[petrol_car Market Share]]+EV_Data[[#This Row],[desil_car Market Share]]</f>
        <v>4.9994405281414349E-2</v>
      </c>
      <c r="AB709" s="15"/>
    </row>
    <row r="710" spans="1:28">
      <c r="A710" s="15" t="s">
        <v>46</v>
      </c>
      <c r="B710" s="15" t="s">
        <v>29</v>
      </c>
      <c r="C710" s="15">
        <v>2022</v>
      </c>
      <c r="D710" s="15" t="s">
        <v>24</v>
      </c>
      <c r="E710" s="15" t="s">
        <v>25</v>
      </c>
      <c r="F710" s="15">
        <v>7229</v>
      </c>
      <c r="G710" s="15">
        <v>9462</v>
      </c>
      <c r="H710" s="15">
        <v>6308</v>
      </c>
      <c r="I710" s="15">
        <v>22999</v>
      </c>
      <c r="J710" s="15">
        <v>31.43</v>
      </c>
      <c r="K710" s="15">
        <v>24419</v>
      </c>
      <c r="L710" s="15">
        <v>31.8</v>
      </c>
      <c r="M710" s="15">
        <v>420</v>
      </c>
      <c r="N710" s="15">
        <v>2.1429999999999998</v>
      </c>
      <c r="O710" s="15">
        <v>0.159</v>
      </c>
      <c r="P710" s="15">
        <v>103437</v>
      </c>
      <c r="Q710" s="15">
        <v>83.4</v>
      </c>
      <c r="R710" s="15">
        <v>7.2</v>
      </c>
      <c r="S710" s="15">
        <v>0</v>
      </c>
      <c r="T710" s="17" t="s">
        <v>68</v>
      </c>
      <c r="U710" s="15">
        <v>15.61</v>
      </c>
      <c r="V710" s="15">
        <v>0</v>
      </c>
      <c r="W710" s="27">
        <f>EV_Data[[#This Row],[ev_sales]]/EV_Data[[#This Row],[total_vehicle_sales]]</f>
        <v>0.31431801382668811</v>
      </c>
      <c r="X710" s="27">
        <f>EV_Data[[#This Row],[petrol_car_sales]]/EV_Data[[#This Row],[total_vehicle_sales]]</f>
        <v>0.41140919170398715</v>
      </c>
      <c r="Y710" s="27">
        <f>EV_Data[[#This Row],[diesel_car_sales]]/EV_Data[[#This Row],[total_vehicle_sales]]</f>
        <v>0.27427279446932473</v>
      </c>
      <c r="Z710" s="27">
        <f>EV_Data[[#This Row],[petrol_car Market Share]]+EV_Data[[#This Row],[desil_car Market Share]]</f>
        <v>0.68568198617331189</v>
      </c>
      <c r="AB710" s="15"/>
    </row>
    <row r="711" spans="1:28">
      <c r="A711" s="15" t="s">
        <v>46</v>
      </c>
      <c r="B711" s="15" t="s">
        <v>29</v>
      </c>
      <c r="C711" s="15">
        <v>2022</v>
      </c>
      <c r="D711" s="15" t="s">
        <v>26</v>
      </c>
      <c r="E711" s="15" t="s">
        <v>31</v>
      </c>
      <c r="F711" s="15">
        <v>82306</v>
      </c>
      <c r="G711" s="15">
        <v>8218</v>
      </c>
      <c r="H711" s="15">
        <v>1121</v>
      </c>
      <c r="I711" s="15">
        <v>91645</v>
      </c>
      <c r="J711" s="15">
        <v>89.81</v>
      </c>
      <c r="K711" s="15">
        <v>24419</v>
      </c>
      <c r="L711" s="15">
        <v>31.8</v>
      </c>
      <c r="M711" s="15">
        <v>420</v>
      </c>
      <c r="N711" s="15">
        <v>2.1429999999999998</v>
      </c>
      <c r="O711" s="15">
        <v>0.159</v>
      </c>
      <c r="P711" s="15">
        <v>103437</v>
      </c>
      <c r="Q711" s="15">
        <v>83.4</v>
      </c>
      <c r="R711" s="15">
        <v>7.2</v>
      </c>
      <c r="S711" s="15">
        <v>0</v>
      </c>
      <c r="T711" s="17" t="s">
        <v>68</v>
      </c>
      <c r="U711" s="15">
        <v>14.06</v>
      </c>
      <c r="V711" s="15">
        <v>1</v>
      </c>
      <c r="W711" s="27">
        <f>EV_Data[[#This Row],[ev_sales]]/EV_Data[[#This Row],[total_vehicle_sales]]</f>
        <v>0.8980959135795733</v>
      </c>
      <c r="X711" s="27">
        <f>EV_Data[[#This Row],[petrol_car_sales]]/EV_Data[[#This Row],[total_vehicle_sales]]</f>
        <v>8.9672104315565493E-2</v>
      </c>
      <c r="Y711" s="27">
        <f>EV_Data[[#This Row],[diesel_car_sales]]/EV_Data[[#This Row],[total_vehicle_sales]]</f>
        <v>1.2231982104861148E-2</v>
      </c>
      <c r="Z711" s="27">
        <f>EV_Data[[#This Row],[petrol_car Market Share]]+EV_Data[[#This Row],[desil_car Market Share]]</f>
        <v>0.10190408642042664</v>
      </c>
      <c r="AB711" s="15"/>
    </row>
    <row r="712" spans="1:28">
      <c r="A712" s="15" t="s">
        <v>46</v>
      </c>
      <c r="B712" s="15" t="s">
        <v>29</v>
      </c>
      <c r="C712" s="15">
        <v>2022</v>
      </c>
      <c r="D712" s="15" t="s">
        <v>27</v>
      </c>
      <c r="E712" s="15" t="s">
        <v>31</v>
      </c>
      <c r="F712" s="15">
        <v>36110</v>
      </c>
      <c r="G712" s="15">
        <v>1748</v>
      </c>
      <c r="H712" s="15">
        <v>152</v>
      </c>
      <c r="I712" s="15">
        <v>38010</v>
      </c>
      <c r="J712" s="15">
        <v>95</v>
      </c>
      <c r="K712" s="15">
        <v>24419</v>
      </c>
      <c r="L712" s="15">
        <v>31.8</v>
      </c>
      <c r="M712" s="15">
        <v>420</v>
      </c>
      <c r="N712" s="15">
        <v>2.1429999999999998</v>
      </c>
      <c r="O712" s="15">
        <v>0.159</v>
      </c>
      <c r="P712" s="15">
        <v>103437</v>
      </c>
      <c r="Q712" s="15">
        <v>83.4</v>
      </c>
      <c r="R712" s="15">
        <v>7.2</v>
      </c>
      <c r="S712" s="15">
        <v>0</v>
      </c>
      <c r="T712" s="17" t="s">
        <v>68</v>
      </c>
      <c r="U712" s="15">
        <v>-14.94</v>
      </c>
      <c r="V712" s="15">
        <v>1</v>
      </c>
      <c r="W712" s="27">
        <f>EV_Data[[#This Row],[ev_sales]]/EV_Data[[#This Row],[total_vehicle_sales]]</f>
        <v>0.9500131544330439</v>
      </c>
      <c r="X712" s="27">
        <f>EV_Data[[#This Row],[petrol_car_sales]]/EV_Data[[#This Row],[total_vehicle_sales]]</f>
        <v>4.5987897921599581E-2</v>
      </c>
      <c r="Y712" s="27">
        <f>EV_Data[[#This Row],[diesel_car_sales]]/EV_Data[[#This Row],[total_vehicle_sales]]</f>
        <v>3.9989476453564854E-3</v>
      </c>
      <c r="Z712" s="27">
        <f>EV_Data[[#This Row],[petrol_car Market Share]]+EV_Data[[#This Row],[desil_car Market Share]]</f>
        <v>4.9986845566956067E-2</v>
      </c>
      <c r="AB712" s="15"/>
    </row>
    <row r="713" spans="1:28">
      <c r="A713" s="15" t="s">
        <v>46</v>
      </c>
      <c r="B713" s="15" t="s">
        <v>29</v>
      </c>
      <c r="C713" s="15">
        <v>2023</v>
      </c>
      <c r="D713" s="15" t="s">
        <v>24</v>
      </c>
      <c r="E713" s="15" t="s">
        <v>25</v>
      </c>
      <c r="F713" s="15">
        <v>6780</v>
      </c>
      <c r="G713" s="15">
        <v>9069</v>
      </c>
      <c r="H713" s="15">
        <v>6804</v>
      </c>
      <c r="I713" s="15">
        <v>22653</v>
      </c>
      <c r="J713" s="15">
        <v>29.93</v>
      </c>
      <c r="K713" s="15">
        <v>29628</v>
      </c>
      <c r="L713" s="15">
        <v>32.9</v>
      </c>
      <c r="M713" s="15">
        <v>442</v>
      </c>
      <c r="N713" s="15">
        <v>2.153</v>
      </c>
      <c r="O713" s="15">
        <v>0.16800000000000001</v>
      </c>
      <c r="P713" s="15">
        <v>100025</v>
      </c>
      <c r="Q713" s="15">
        <v>83.5</v>
      </c>
      <c r="R713" s="15">
        <v>6.7</v>
      </c>
      <c r="S713" s="15">
        <v>0</v>
      </c>
      <c r="T713" s="15">
        <v>95.6</v>
      </c>
      <c r="U713" s="15">
        <v>-6.21</v>
      </c>
      <c r="V713" s="15">
        <v>0</v>
      </c>
      <c r="W713" s="27">
        <f>EV_Data[[#This Row],[ev_sales]]/EV_Data[[#This Row],[total_vehicle_sales]]</f>
        <v>0.29929810621109787</v>
      </c>
      <c r="X713" s="27">
        <f>EV_Data[[#This Row],[petrol_car_sales]]/EV_Data[[#This Row],[total_vehicle_sales]]</f>
        <v>0.40034432525493313</v>
      </c>
      <c r="Y713" s="27">
        <f>EV_Data[[#This Row],[diesel_car_sales]]/EV_Data[[#This Row],[total_vehicle_sales]]</f>
        <v>0.300357568533969</v>
      </c>
      <c r="Z713" s="27">
        <f>EV_Data[[#This Row],[petrol_car Market Share]]+EV_Data[[#This Row],[desil_car Market Share]]</f>
        <v>0.70070189378890213</v>
      </c>
      <c r="AB713" s="15"/>
    </row>
    <row r="714" spans="1:28">
      <c r="A714" s="15" t="s">
        <v>46</v>
      </c>
      <c r="B714" s="15" t="s">
        <v>29</v>
      </c>
      <c r="C714" s="15">
        <v>2023</v>
      </c>
      <c r="D714" s="15" t="s">
        <v>26</v>
      </c>
      <c r="E714" s="15" t="s">
        <v>31</v>
      </c>
      <c r="F714" s="15">
        <v>79933</v>
      </c>
      <c r="G714" s="15">
        <v>7450</v>
      </c>
      <c r="H714" s="15">
        <v>3131</v>
      </c>
      <c r="I714" s="15">
        <v>90514</v>
      </c>
      <c r="J714" s="15">
        <v>88.31</v>
      </c>
      <c r="K714" s="15">
        <v>29628</v>
      </c>
      <c r="L714" s="15">
        <v>32.9</v>
      </c>
      <c r="M714" s="15">
        <v>442</v>
      </c>
      <c r="N714" s="15">
        <v>2.153</v>
      </c>
      <c r="O714" s="15">
        <v>0.16800000000000001</v>
      </c>
      <c r="P714" s="15">
        <v>100025</v>
      </c>
      <c r="Q714" s="15">
        <v>83.5</v>
      </c>
      <c r="R714" s="15">
        <v>6.7</v>
      </c>
      <c r="S714" s="15">
        <v>0</v>
      </c>
      <c r="T714" s="15">
        <v>95.6</v>
      </c>
      <c r="U714" s="15">
        <v>-2.88</v>
      </c>
      <c r="V714" s="15">
        <v>1</v>
      </c>
      <c r="W714" s="27">
        <f>EV_Data[[#This Row],[ev_sales]]/EV_Data[[#This Row],[total_vehicle_sales]]</f>
        <v>0.88310095675807054</v>
      </c>
      <c r="X714" s="27">
        <f>EV_Data[[#This Row],[petrol_car_sales]]/EV_Data[[#This Row],[total_vehicle_sales]]</f>
        <v>8.230770930463796E-2</v>
      </c>
      <c r="Y714" s="27">
        <f>EV_Data[[#This Row],[diesel_car_sales]]/EV_Data[[#This Row],[total_vehicle_sales]]</f>
        <v>3.4591333937291469E-2</v>
      </c>
      <c r="Z714" s="27">
        <f>EV_Data[[#This Row],[petrol_car Market Share]]+EV_Data[[#This Row],[desil_car Market Share]]</f>
        <v>0.11689904324192943</v>
      </c>
      <c r="AB714" s="15"/>
    </row>
    <row r="715" spans="1:28">
      <c r="A715" s="15" t="s">
        <v>46</v>
      </c>
      <c r="B715" s="15" t="s">
        <v>29</v>
      </c>
      <c r="C715" s="15">
        <v>2023</v>
      </c>
      <c r="D715" s="15" t="s">
        <v>27</v>
      </c>
      <c r="E715" s="15" t="s">
        <v>31</v>
      </c>
      <c r="F715" s="15">
        <v>35655</v>
      </c>
      <c r="G715" s="15">
        <v>1727</v>
      </c>
      <c r="H715" s="15">
        <v>150</v>
      </c>
      <c r="I715" s="15">
        <v>37532</v>
      </c>
      <c r="J715" s="15">
        <v>95</v>
      </c>
      <c r="K715" s="15">
        <v>29628</v>
      </c>
      <c r="L715" s="15">
        <v>32.9</v>
      </c>
      <c r="M715" s="15">
        <v>442</v>
      </c>
      <c r="N715" s="15">
        <v>2.153</v>
      </c>
      <c r="O715" s="15">
        <v>0.16800000000000001</v>
      </c>
      <c r="P715" s="15">
        <v>100025</v>
      </c>
      <c r="Q715" s="15">
        <v>83.5</v>
      </c>
      <c r="R715" s="15">
        <v>6.7</v>
      </c>
      <c r="S715" s="15">
        <v>0</v>
      </c>
      <c r="T715" s="15">
        <v>95.6</v>
      </c>
      <c r="U715" s="15">
        <v>-1.26</v>
      </c>
      <c r="V715" s="15">
        <v>1</v>
      </c>
      <c r="W715" s="27">
        <f>EV_Data[[#This Row],[ev_sales]]/EV_Data[[#This Row],[total_vehicle_sales]]</f>
        <v>0.94998934242779498</v>
      </c>
      <c r="X715" s="27">
        <f>EV_Data[[#This Row],[petrol_car_sales]]/EV_Data[[#This Row],[total_vehicle_sales]]</f>
        <v>4.6014067995310666E-2</v>
      </c>
      <c r="Y715" s="27">
        <f>EV_Data[[#This Row],[diesel_car_sales]]/EV_Data[[#This Row],[total_vehicle_sales]]</f>
        <v>3.9965895768943839E-3</v>
      </c>
      <c r="Z715" s="27">
        <f>EV_Data[[#This Row],[petrol_car Market Share]]+EV_Data[[#This Row],[desil_car Market Share]]</f>
        <v>5.0010657572205047E-2</v>
      </c>
      <c r="AB715" s="15"/>
    </row>
    <row r="716" spans="1:28">
      <c r="A716" s="15" t="s">
        <v>46</v>
      </c>
      <c r="B716" s="15" t="s">
        <v>29</v>
      </c>
      <c r="C716" s="15">
        <v>2024</v>
      </c>
      <c r="D716" s="15" t="s">
        <v>24</v>
      </c>
      <c r="E716" s="15" t="s">
        <v>25</v>
      </c>
      <c r="F716" s="15">
        <v>6792</v>
      </c>
      <c r="G716" s="15">
        <v>10069</v>
      </c>
      <c r="H716" s="15">
        <v>6713</v>
      </c>
      <c r="I716" s="15">
        <v>23574</v>
      </c>
      <c r="J716" s="15">
        <v>28.81</v>
      </c>
      <c r="K716" s="15">
        <v>33158</v>
      </c>
      <c r="L716" s="15">
        <v>31.7</v>
      </c>
      <c r="M716" s="15">
        <v>481</v>
      </c>
      <c r="N716" s="15">
        <v>2.09</v>
      </c>
      <c r="O716" s="15">
        <v>0.155</v>
      </c>
      <c r="P716" s="15">
        <v>94974</v>
      </c>
      <c r="Q716" s="15">
        <v>83.5</v>
      </c>
      <c r="R716" s="15">
        <v>6</v>
      </c>
      <c r="S716" s="15">
        <v>0</v>
      </c>
      <c r="T716" s="17" t="s">
        <v>68</v>
      </c>
      <c r="U716" s="15">
        <v>0.18</v>
      </c>
      <c r="V716" s="15">
        <v>0</v>
      </c>
      <c r="W716" s="27">
        <f>EV_Data[[#This Row],[ev_sales]]/EV_Data[[#This Row],[total_vehicle_sales]]</f>
        <v>0.28811402392466279</v>
      </c>
      <c r="X716" s="27">
        <f>EV_Data[[#This Row],[petrol_car_sales]]/EV_Data[[#This Row],[total_vehicle_sales]]</f>
        <v>0.42712310172223639</v>
      </c>
      <c r="Y716" s="27">
        <f>EV_Data[[#This Row],[diesel_car_sales]]/EV_Data[[#This Row],[total_vehicle_sales]]</f>
        <v>0.28476287435310088</v>
      </c>
      <c r="Z716" s="27">
        <f>EV_Data[[#This Row],[petrol_car Market Share]]+EV_Data[[#This Row],[desil_car Market Share]]</f>
        <v>0.71188597607533732</v>
      </c>
      <c r="AB716" s="15"/>
    </row>
    <row r="717" spans="1:28">
      <c r="A717" s="15" t="s">
        <v>46</v>
      </c>
      <c r="B717" s="15" t="s">
        <v>29</v>
      </c>
      <c r="C717" s="15">
        <v>2024</v>
      </c>
      <c r="D717" s="15" t="s">
        <v>26</v>
      </c>
      <c r="E717" s="15" t="s">
        <v>31</v>
      </c>
      <c r="F717" s="15">
        <v>82124</v>
      </c>
      <c r="G717" s="15">
        <v>10471</v>
      </c>
      <c r="H717" s="15">
        <v>2007</v>
      </c>
      <c r="I717" s="15">
        <v>94602</v>
      </c>
      <c r="J717" s="15">
        <v>86.81</v>
      </c>
      <c r="K717" s="15">
        <v>33158</v>
      </c>
      <c r="L717" s="15">
        <v>31.7</v>
      </c>
      <c r="M717" s="15">
        <v>481</v>
      </c>
      <c r="N717" s="15">
        <v>2.09</v>
      </c>
      <c r="O717" s="15">
        <v>0.155</v>
      </c>
      <c r="P717" s="15">
        <v>94974</v>
      </c>
      <c r="Q717" s="15">
        <v>83.5</v>
      </c>
      <c r="R717" s="15">
        <v>6</v>
      </c>
      <c r="S717" s="15">
        <v>0</v>
      </c>
      <c r="T717" s="17" t="s">
        <v>68</v>
      </c>
      <c r="U717" s="15">
        <v>2.74</v>
      </c>
      <c r="V717" s="15">
        <v>1</v>
      </c>
      <c r="W717" s="27">
        <f>EV_Data[[#This Row],[ev_sales]]/EV_Data[[#This Row],[total_vehicle_sales]]</f>
        <v>0.86810004016828402</v>
      </c>
      <c r="X717" s="27">
        <f>EV_Data[[#This Row],[petrol_car_sales]]/EV_Data[[#This Row],[total_vehicle_sales]]</f>
        <v>0.11068476353565464</v>
      </c>
      <c r="Y717" s="27">
        <f>EV_Data[[#This Row],[diesel_car_sales]]/EV_Data[[#This Row],[total_vehicle_sales]]</f>
        <v>2.1215196296061393E-2</v>
      </c>
      <c r="Z717" s="27">
        <f>EV_Data[[#This Row],[petrol_car Market Share]]+EV_Data[[#This Row],[desil_car Market Share]]</f>
        <v>0.13189995983171604</v>
      </c>
      <c r="AB717" s="15"/>
    </row>
    <row r="718" spans="1:28">
      <c r="A718" s="15" t="s">
        <v>46</v>
      </c>
      <c r="B718" s="15" t="s">
        <v>29</v>
      </c>
      <c r="C718" s="15">
        <v>2024</v>
      </c>
      <c r="D718" s="15" t="s">
        <v>27</v>
      </c>
      <c r="E718" s="15" t="s">
        <v>31</v>
      </c>
      <c r="F718" s="15">
        <v>36884</v>
      </c>
      <c r="G718" s="15">
        <v>1786</v>
      </c>
      <c r="H718" s="15">
        <v>155</v>
      </c>
      <c r="I718" s="15">
        <v>38825</v>
      </c>
      <c r="J718" s="15">
        <v>95</v>
      </c>
      <c r="K718" s="15">
        <v>33158</v>
      </c>
      <c r="L718" s="15">
        <v>31.7</v>
      </c>
      <c r="M718" s="15">
        <v>481</v>
      </c>
      <c r="N718" s="15">
        <v>2.09</v>
      </c>
      <c r="O718" s="15">
        <v>0.155</v>
      </c>
      <c r="P718" s="15">
        <v>94974</v>
      </c>
      <c r="Q718" s="15">
        <v>83.5</v>
      </c>
      <c r="R718" s="15">
        <v>6</v>
      </c>
      <c r="S718" s="15">
        <v>0</v>
      </c>
      <c r="T718" s="17" t="s">
        <v>68</v>
      </c>
      <c r="U718" s="15">
        <v>3.45</v>
      </c>
      <c r="V718" s="15">
        <v>1</v>
      </c>
      <c r="W718" s="27">
        <f>EV_Data[[#This Row],[ev_sales]]/EV_Data[[#This Row],[total_vehicle_sales]]</f>
        <v>0.95000643915003224</v>
      </c>
      <c r="X718" s="27">
        <f>EV_Data[[#This Row],[petrol_car_sales]]/EV_Data[[#This Row],[total_vehicle_sales]]</f>
        <v>4.600128783000644E-2</v>
      </c>
      <c r="Y718" s="27">
        <f>EV_Data[[#This Row],[diesel_car_sales]]/EV_Data[[#This Row],[total_vehicle_sales]]</f>
        <v>3.9922730199613652E-3</v>
      </c>
      <c r="Z718" s="27">
        <f>EV_Data[[#This Row],[petrol_car Market Share]]+EV_Data[[#This Row],[desil_car Market Share]]</f>
        <v>4.9993560849967804E-2</v>
      </c>
      <c r="AB718" s="15"/>
    </row>
    <row r="719" spans="1:28">
      <c r="A719" s="15" t="s">
        <v>46</v>
      </c>
      <c r="B719" s="15" t="s">
        <v>29</v>
      </c>
      <c r="C719" s="15">
        <v>2025</v>
      </c>
      <c r="D719" s="15" t="s">
        <v>24</v>
      </c>
      <c r="E719" s="15" t="s">
        <v>25</v>
      </c>
      <c r="F719" s="15">
        <v>7082</v>
      </c>
      <c r="G719" s="15">
        <v>9845</v>
      </c>
      <c r="H719" s="15">
        <v>6563</v>
      </c>
      <c r="I719" s="15">
        <v>23490</v>
      </c>
      <c r="J719" s="15">
        <v>30.15</v>
      </c>
      <c r="K719" s="15">
        <v>35915</v>
      </c>
      <c r="L719" s="15">
        <v>32.200000000000003</v>
      </c>
      <c r="M719" s="15">
        <v>507</v>
      </c>
      <c r="N719" s="15">
        <v>2.04</v>
      </c>
      <c r="O719" s="15">
        <v>0.14399999999999999</v>
      </c>
      <c r="P719" s="15">
        <v>96351</v>
      </c>
      <c r="Q719" s="15">
        <v>84.3</v>
      </c>
      <c r="R719" s="15">
        <v>5.4</v>
      </c>
      <c r="S719" s="15">
        <v>0</v>
      </c>
      <c r="T719" s="17" t="s">
        <v>68</v>
      </c>
      <c r="U719" s="15">
        <v>4.2699999999999996</v>
      </c>
      <c r="V719" s="15">
        <v>0</v>
      </c>
      <c r="W719" s="27">
        <f>EV_Data[[#This Row],[ev_sales]]/EV_Data[[#This Row],[total_vehicle_sales]]</f>
        <v>0.30148999574286933</v>
      </c>
      <c r="X719" s="27">
        <f>EV_Data[[#This Row],[petrol_car_sales]]/EV_Data[[#This Row],[total_vehicle_sales]]</f>
        <v>0.41911451681566625</v>
      </c>
      <c r="Y719" s="27">
        <f>EV_Data[[#This Row],[diesel_car_sales]]/EV_Data[[#This Row],[total_vehicle_sales]]</f>
        <v>0.27939548744146447</v>
      </c>
      <c r="Z719" s="27">
        <f>EV_Data[[#This Row],[petrol_car Market Share]]+EV_Data[[#This Row],[desil_car Market Share]]</f>
        <v>0.69851000425713072</v>
      </c>
      <c r="AB719" s="15"/>
    </row>
    <row r="720" spans="1:28">
      <c r="A720" s="15" t="s">
        <v>46</v>
      </c>
      <c r="B720" s="15" t="s">
        <v>29</v>
      </c>
      <c r="C720" s="15">
        <v>2025</v>
      </c>
      <c r="D720" s="15" t="s">
        <v>26</v>
      </c>
      <c r="E720" s="15" t="s">
        <v>31</v>
      </c>
      <c r="F720" s="15">
        <v>80945</v>
      </c>
      <c r="G720" s="15">
        <v>11461</v>
      </c>
      <c r="H720" s="15">
        <v>1563</v>
      </c>
      <c r="I720" s="15">
        <v>93969</v>
      </c>
      <c r="J720" s="15">
        <v>86.14</v>
      </c>
      <c r="K720" s="15">
        <v>35915</v>
      </c>
      <c r="L720" s="15">
        <v>32.200000000000003</v>
      </c>
      <c r="M720" s="15">
        <v>507</v>
      </c>
      <c r="N720" s="15">
        <v>2.04</v>
      </c>
      <c r="O720" s="15">
        <v>0.14399999999999999</v>
      </c>
      <c r="P720" s="15">
        <v>96351</v>
      </c>
      <c r="Q720" s="15">
        <v>84.3</v>
      </c>
      <c r="R720" s="15">
        <v>5.4</v>
      </c>
      <c r="S720" s="15">
        <v>0</v>
      </c>
      <c r="T720" s="17" t="s">
        <v>68</v>
      </c>
      <c r="U720" s="15">
        <v>-1.44</v>
      </c>
      <c r="V720" s="15">
        <v>1</v>
      </c>
      <c r="W720" s="27">
        <f>EV_Data[[#This Row],[ev_sales]]/EV_Data[[#This Row],[total_vehicle_sales]]</f>
        <v>0.86140110036288564</v>
      </c>
      <c r="X720" s="27">
        <f>EV_Data[[#This Row],[petrol_car_sales]]/EV_Data[[#This Row],[total_vehicle_sales]]</f>
        <v>0.12196575466377209</v>
      </c>
      <c r="Y720" s="27">
        <f>EV_Data[[#This Row],[diesel_car_sales]]/EV_Data[[#This Row],[total_vehicle_sales]]</f>
        <v>1.6633144973342274E-2</v>
      </c>
      <c r="Z720" s="27">
        <f>EV_Data[[#This Row],[petrol_car Market Share]]+EV_Data[[#This Row],[desil_car Market Share]]</f>
        <v>0.13859889963711436</v>
      </c>
      <c r="AB720" s="15"/>
    </row>
    <row r="721" spans="1:28">
      <c r="A721" s="15" t="s">
        <v>46</v>
      </c>
      <c r="B721" s="15" t="s">
        <v>29</v>
      </c>
      <c r="C721" s="15">
        <v>2025</v>
      </c>
      <c r="D721" s="15" t="s">
        <v>27</v>
      </c>
      <c r="E721" s="15" t="s">
        <v>31</v>
      </c>
      <c r="F721" s="15">
        <v>37238</v>
      </c>
      <c r="G721" s="15">
        <v>1803</v>
      </c>
      <c r="H721" s="15">
        <v>157</v>
      </c>
      <c r="I721" s="15">
        <v>39198</v>
      </c>
      <c r="J721" s="15">
        <v>95</v>
      </c>
      <c r="K721" s="15">
        <v>35915</v>
      </c>
      <c r="L721" s="15">
        <v>32.200000000000003</v>
      </c>
      <c r="M721" s="15">
        <v>507</v>
      </c>
      <c r="N721" s="15">
        <v>2.04</v>
      </c>
      <c r="O721" s="15">
        <v>0.14399999999999999</v>
      </c>
      <c r="P721" s="15">
        <v>96351</v>
      </c>
      <c r="Q721" s="15">
        <v>84.3</v>
      </c>
      <c r="R721" s="15">
        <v>5.4</v>
      </c>
      <c r="S721" s="15">
        <v>0</v>
      </c>
      <c r="T721" s="17" t="s">
        <v>68</v>
      </c>
      <c r="U721" s="15">
        <v>0.96</v>
      </c>
      <c r="V721" s="15">
        <v>1</v>
      </c>
      <c r="W721" s="27">
        <f>EV_Data[[#This Row],[ev_sales]]/EV_Data[[#This Row],[total_vehicle_sales]]</f>
        <v>0.94999744884943105</v>
      </c>
      <c r="X721" s="27">
        <f>EV_Data[[#This Row],[petrol_car_sales]]/EV_Data[[#This Row],[total_vehicle_sales]]</f>
        <v>4.5997244757385577E-2</v>
      </c>
      <c r="Y721" s="27">
        <f>EV_Data[[#This Row],[diesel_car_sales]]/EV_Data[[#This Row],[total_vehicle_sales]]</f>
        <v>4.0053063931833255E-3</v>
      </c>
      <c r="Z721" s="27">
        <f>EV_Data[[#This Row],[petrol_car Market Share]]+EV_Data[[#This Row],[desil_car Market Share]]</f>
        <v>5.0002551150568904E-2</v>
      </c>
      <c r="AB721" s="15"/>
    </row>
    <row r="722" spans="1:28">
      <c r="A722" s="15" t="s">
        <v>47</v>
      </c>
      <c r="B722" s="15" t="s">
        <v>29</v>
      </c>
      <c r="C722" s="15">
        <v>2010</v>
      </c>
      <c r="D722" s="15" t="s">
        <v>24</v>
      </c>
      <c r="E722" s="15" t="s">
        <v>25</v>
      </c>
      <c r="F722" s="15">
        <v>5</v>
      </c>
      <c r="G722" s="15">
        <v>30458</v>
      </c>
      <c r="H722" s="15">
        <v>20309</v>
      </c>
      <c r="I722" s="15">
        <v>50772</v>
      </c>
      <c r="J722" s="15">
        <v>0.01</v>
      </c>
      <c r="K722" s="15">
        <v>0</v>
      </c>
      <c r="L722" s="15">
        <v>0</v>
      </c>
      <c r="M722" s="15">
        <v>111</v>
      </c>
      <c r="N722" s="15">
        <v>1.26</v>
      </c>
      <c r="O722" s="31">
        <v>0.14299999999999999</v>
      </c>
      <c r="P722" s="15">
        <v>12774</v>
      </c>
      <c r="Q722" s="15">
        <v>60.9</v>
      </c>
      <c r="R722" s="15">
        <v>42.9</v>
      </c>
      <c r="S722" s="15">
        <v>0</v>
      </c>
      <c r="T722" s="15">
        <v>35.5</v>
      </c>
      <c r="U722" s="15">
        <v>0</v>
      </c>
      <c r="V722" s="15">
        <v>0</v>
      </c>
      <c r="W722" s="27">
        <f>EV_Data[[#This Row],[ev_sales]]/EV_Data[[#This Row],[total_vehicle_sales]]</f>
        <v>9.8479476877018834E-5</v>
      </c>
      <c r="X722" s="27">
        <f>EV_Data[[#This Row],[petrol_car_sales]]/EV_Data[[#This Row],[total_vehicle_sales]]</f>
        <v>0.59989758134404791</v>
      </c>
      <c r="Y722" s="27">
        <f>EV_Data[[#This Row],[diesel_car_sales]]/EV_Data[[#This Row],[total_vehicle_sales]]</f>
        <v>0.40000393917907506</v>
      </c>
      <c r="Z722" s="27">
        <f>EV_Data[[#This Row],[petrol_car Market Share]]+EV_Data[[#This Row],[desil_car Market Share]]</f>
        <v>0.99990152052312298</v>
      </c>
      <c r="AB722" s="15"/>
    </row>
    <row r="723" spans="1:28">
      <c r="A723" s="15" t="s">
        <v>47</v>
      </c>
      <c r="B723" s="15" t="s">
        <v>29</v>
      </c>
      <c r="C723" s="15">
        <v>2010</v>
      </c>
      <c r="D723" s="15" t="s">
        <v>26</v>
      </c>
      <c r="E723" s="15" t="s">
        <v>25</v>
      </c>
      <c r="F723" s="15">
        <v>15</v>
      </c>
      <c r="G723" s="15">
        <v>179802</v>
      </c>
      <c r="H723" s="15">
        <v>24520</v>
      </c>
      <c r="I723" s="15">
        <v>204337</v>
      </c>
      <c r="J723" s="15">
        <v>0.01</v>
      </c>
      <c r="K723" s="15">
        <v>0</v>
      </c>
      <c r="L723" s="15">
        <v>0</v>
      </c>
      <c r="M723" s="15">
        <v>111</v>
      </c>
      <c r="N723" s="15">
        <v>1.26</v>
      </c>
      <c r="O723" s="31">
        <v>0.14299999999999999</v>
      </c>
      <c r="P723" s="15">
        <v>12774</v>
      </c>
      <c r="Q723" s="15">
        <v>60.9</v>
      </c>
      <c r="R723" s="15">
        <v>42.9</v>
      </c>
      <c r="S723" s="15">
        <v>0</v>
      </c>
      <c r="T723" s="15">
        <v>35.5</v>
      </c>
      <c r="U723" s="15">
        <v>0</v>
      </c>
      <c r="V723" s="15">
        <v>0</v>
      </c>
      <c r="W723" s="27">
        <f>EV_Data[[#This Row],[ev_sales]]/EV_Data[[#This Row],[total_vehicle_sales]]</f>
        <v>7.3408144388926135E-5</v>
      </c>
      <c r="X723" s="27">
        <f>EV_Data[[#This Row],[petrol_car_sales]]/EV_Data[[#This Row],[total_vehicle_sales]]</f>
        <v>0.8799287451611798</v>
      </c>
      <c r="Y723" s="27">
        <f>EV_Data[[#This Row],[diesel_car_sales]]/EV_Data[[#This Row],[total_vehicle_sales]]</f>
        <v>0.11999784669443125</v>
      </c>
      <c r="Z723" s="27">
        <f>EV_Data[[#This Row],[petrol_car Market Share]]+EV_Data[[#This Row],[desil_car Market Share]]</f>
        <v>0.99992659185561106</v>
      </c>
      <c r="AB723" s="15"/>
    </row>
    <row r="724" spans="1:28">
      <c r="A724" s="15" t="s">
        <v>47</v>
      </c>
      <c r="B724" s="15" t="s">
        <v>29</v>
      </c>
      <c r="C724" s="15">
        <v>2010</v>
      </c>
      <c r="D724" s="15" t="s">
        <v>27</v>
      </c>
      <c r="E724" s="15" t="s">
        <v>25</v>
      </c>
      <c r="F724" s="15">
        <v>10</v>
      </c>
      <c r="G724" s="15">
        <v>77444</v>
      </c>
      <c r="H724" s="15">
        <v>6735</v>
      </c>
      <c r="I724" s="15">
        <v>84189</v>
      </c>
      <c r="J724" s="15">
        <v>0.01</v>
      </c>
      <c r="K724" s="15">
        <v>0</v>
      </c>
      <c r="L724" s="15">
        <v>0</v>
      </c>
      <c r="M724" s="15">
        <v>111</v>
      </c>
      <c r="N724" s="15">
        <v>1.26</v>
      </c>
      <c r="O724" s="31">
        <v>0.14299999999999999</v>
      </c>
      <c r="P724" s="15">
        <v>12774</v>
      </c>
      <c r="Q724" s="15">
        <v>60.9</v>
      </c>
      <c r="R724" s="15">
        <v>42.9</v>
      </c>
      <c r="S724" s="15">
        <v>0</v>
      </c>
      <c r="T724" s="15">
        <v>35.5</v>
      </c>
      <c r="U724" s="15">
        <v>0</v>
      </c>
      <c r="V724" s="15">
        <v>0</v>
      </c>
      <c r="W724" s="27">
        <f>EV_Data[[#This Row],[ev_sales]]/EV_Data[[#This Row],[total_vehicle_sales]]</f>
        <v>1.1878036323035076E-4</v>
      </c>
      <c r="X724" s="27">
        <f>EV_Data[[#This Row],[petrol_car_sales]]/EV_Data[[#This Row],[total_vehicle_sales]]</f>
        <v>0.91988264500112837</v>
      </c>
      <c r="Y724" s="27">
        <f>EV_Data[[#This Row],[diesel_car_sales]]/EV_Data[[#This Row],[total_vehicle_sales]]</f>
        <v>7.9998574635641237E-2</v>
      </c>
      <c r="Z724" s="27">
        <f>EV_Data[[#This Row],[petrol_car Market Share]]+EV_Data[[#This Row],[desil_car Market Share]]</f>
        <v>0.99988121963676957</v>
      </c>
      <c r="AB724" s="15"/>
    </row>
    <row r="725" spans="1:28">
      <c r="A725" s="15" t="s">
        <v>47</v>
      </c>
      <c r="B725" s="15" t="s">
        <v>29</v>
      </c>
      <c r="C725" s="15">
        <v>2011</v>
      </c>
      <c r="D725" s="15" t="s">
        <v>24</v>
      </c>
      <c r="E725" s="15" t="s">
        <v>25</v>
      </c>
      <c r="F725" s="15">
        <v>5</v>
      </c>
      <c r="G725" s="15">
        <v>30688</v>
      </c>
      <c r="H725" s="15">
        <v>20461</v>
      </c>
      <c r="I725" s="15">
        <v>51154</v>
      </c>
      <c r="J725" s="15">
        <v>0.01</v>
      </c>
      <c r="K725" s="15">
        <v>33</v>
      </c>
      <c r="L725" s="15">
        <v>1.1000000000000001</v>
      </c>
      <c r="M725" s="15">
        <v>133</v>
      </c>
      <c r="N725" s="15">
        <v>1.22</v>
      </c>
      <c r="O725" s="15">
        <v>0.14199999999999999</v>
      </c>
      <c r="P725" s="15">
        <v>12432</v>
      </c>
      <c r="Q725" s="15">
        <v>60.4</v>
      </c>
      <c r="R725" s="15">
        <v>43.5</v>
      </c>
      <c r="S725" s="15">
        <v>461</v>
      </c>
      <c r="T725" s="15">
        <v>36.299999999999997</v>
      </c>
      <c r="U725" s="15">
        <v>0</v>
      </c>
      <c r="V725" s="15">
        <v>0</v>
      </c>
      <c r="W725" s="27">
        <f>EV_Data[[#This Row],[ev_sales]]/EV_Data[[#This Row],[total_vehicle_sales]]</f>
        <v>9.7744066935137044E-5</v>
      </c>
      <c r="X725" s="27">
        <f>EV_Data[[#This Row],[petrol_car_sales]]/EV_Data[[#This Row],[total_vehicle_sales]]</f>
        <v>0.59991398522109707</v>
      </c>
      <c r="Y725" s="27">
        <f>EV_Data[[#This Row],[diesel_car_sales]]/EV_Data[[#This Row],[total_vehicle_sales]]</f>
        <v>0.3999882707119678</v>
      </c>
      <c r="Z725" s="27">
        <f>EV_Data[[#This Row],[petrol_car Market Share]]+EV_Data[[#This Row],[desil_car Market Share]]</f>
        <v>0.99990225593306481</v>
      </c>
      <c r="AB725" s="15"/>
    </row>
    <row r="726" spans="1:28">
      <c r="A726" s="15" t="s">
        <v>47</v>
      </c>
      <c r="B726" s="15" t="s">
        <v>29</v>
      </c>
      <c r="C726" s="15">
        <v>2011</v>
      </c>
      <c r="D726" s="15" t="s">
        <v>26</v>
      </c>
      <c r="E726" s="15" t="s">
        <v>25</v>
      </c>
      <c r="F726" s="15">
        <v>20</v>
      </c>
      <c r="G726" s="15">
        <v>179407</v>
      </c>
      <c r="H726" s="15">
        <v>24465</v>
      </c>
      <c r="I726" s="15">
        <v>203892</v>
      </c>
      <c r="J726" s="15">
        <v>0.01</v>
      </c>
      <c r="K726" s="15">
        <v>33</v>
      </c>
      <c r="L726" s="15">
        <v>1.1000000000000001</v>
      </c>
      <c r="M726" s="15">
        <v>133</v>
      </c>
      <c r="N726" s="15">
        <v>1.22</v>
      </c>
      <c r="O726" s="15">
        <v>0.14199999999999999</v>
      </c>
      <c r="P726" s="15">
        <v>12432</v>
      </c>
      <c r="Q726" s="15">
        <v>60.4</v>
      </c>
      <c r="R726" s="15">
        <v>43.5</v>
      </c>
      <c r="S726" s="15">
        <v>461</v>
      </c>
      <c r="T726" s="15">
        <v>36.299999999999997</v>
      </c>
      <c r="U726" s="15">
        <v>33.33</v>
      </c>
      <c r="V726" s="15">
        <v>0</v>
      </c>
      <c r="W726" s="27">
        <f>EV_Data[[#This Row],[ev_sales]]/EV_Data[[#This Row],[total_vehicle_sales]]</f>
        <v>9.8091146293135585E-5</v>
      </c>
      <c r="X726" s="27">
        <f>EV_Data[[#This Row],[petrol_car_sales]]/EV_Data[[#This Row],[total_vehicle_sales]]</f>
        <v>0.87991191415062875</v>
      </c>
      <c r="Y726" s="27">
        <f>EV_Data[[#This Row],[diesel_car_sales]]/EV_Data[[#This Row],[total_vehicle_sales]]</f>
        <v>0.1199899947030781</v>
      </c>
      <c r="Z726" s="27">
        <f>EV_Data[[#This Row],[petrol_car Market Share]]+EV_Data[[#This Row],[desil_car Market Share]]</f>
        <v>0.99990190885370689</v>
      </c>
      <c r="AB726" s="15"/>
    </row>
    <row r="727" spans="1:28">
      <c r="A727" s="15" t="s">
        <v>47</v>
      </c>
      <c r="B727" s="15" t="s">
        <v>29</v>
      </c>
      <c r="C727" s="15">
        <v>2011</v>
      </c>
      <c r="D727" s="15" t="s">
        <v>27</v>
      </c>
      <c r="E727" s="15" t="s">
        <v>25</v>
      </c>
      <c r="F727" s="15">
        <v>12</v>
      </c>
      <c r="G727" s="15">
        <v>76516</v>
      </c>
      <c r="H727" s="15">
        <v>6654</v>
      </c>
      <c r="I727" s="15">
        <v>83182</v>
      </c>
      <c r="J727" s="15">
        <v>0.01</v>
      </c>
      <c r="K727" s="15">
        <v>33</v>
      </c>
      <c r="L727" s="15">
        <v>1.1000000000000001</v>
      </c>
      <c r="M727" s="15">
        <v>133</v>
      </c>
      <c r="N727" s="15">
        <v>1.22</v>
      </c>
      <c r="O727" s="15">
        <v>0.14199999999999999</v>
      </c>
      <c r="P727" s="15">
        <v>12432</v>
      </c>
      <c r="Q727" s="15">
        <v>60.4</v>
      </c>
      <c r="R727" s="15">
        <v>43.5</v>
      </c>
      <c r="S727" s="15">
        <v>461</v>
      </c>
      <c r="T727" s="15">
        <v>36.299999999999997</v>
      </c>
      <c r="U727" s="15">
        <v>20</v>
      </c>
      <c r="V727" s="15">
        <v>0</v>
      </c>
      <c r="W727" s="27">
        <f>EV_Data[[#This Row],[ev_sales]]/EV_Data[[#This Row],[total_vehicle_sales]]</f>
        <v>1.4426197975523551E-4</v>
      </c>
      <c r="X727" s="27">
        <f>EV_Data[[#This Row],[petrol_car_sales]]/EV_Data[[#This Row],[total_vehicle_sales]]</f>
        <v>0.91986247024596668</v>
      </c>
      <c r="Y727" s="27">
        <f>EV_Data[[#This Row],[diesel_car_sales]]/EV_Data[[#This Row],[total_vehicle_sales]]</f>
        <v>7.9993267774278093E-2</v>
      </c>
      <c r="Z727" s="27">
        <f>EV_Data[[#This Row],[petrol_car Market Share]]+EV_Data[[#This Row],[desil_car Market Share]]</f>
        <v>0.99985573802024474</v>
      </c>
      <c r="AB727" s="15"/>
    </row>
    <row r="728" spans="1:28">
      <c r="A728" s="15" t="s">
        <v>47</v>
      </c>
      <c r="B728" s="15" t="s">
        <v>29</v>
      </c>
      <c r="C728" s="15">
        <v>2012</v>
      </c>
      <c r="D728" s="15" t="s">
        <v>24</v>
      </c>
      <c r="E728" s="15" t="s">
        <v>25</v>
      </c>
      <c r="F728" s="15">
        <v>10</v>
      </c>
      <c r="G728" s="15">
        <v>29335</v>
      </c>
      <c r="H728" s="15">
        <v>19562</v>
      </c>
      <c r="I728" s="15">
        <v>48907</v>
      </c>
      <c r="J728" s="15">
        <v>0.02</v>
      </c>
      <c r="K728" s="15">
        <v>69</v>
      </c>
      <c r="L728" s="15">
        <v>1.9</v>
      </c>
      <c r="M728" s="15">
        <v>148</v>
      </c>
      <c r="N728" s="15">
        <v>1.1870000000000001</v>
      </c>
      <c r="O728" s="15">
        <v>0.14000000000000001</v>
      </c>
      <c r="P728" s="15">
        <v>12537</v>
      </c>
      <c r="Q728" s="15">
        <v>60.5</v>
      </c>
      <c r="R728" s="15">
        <v>44.9</v>
      </c>
      <c r="S728" s="15">
        <v>908</v>
      </c>
      <c r="T728" s="15">
        <v>37.799999999999997</v>
      </c>
      <c r="U728" s="15">
        <v>41.42</v>
      </c>
      <c r="V728" s="15">
        <v>0</v>
      </c>
      <c r="W728" s="27">
        <f>EV_Data[[#This Row],[ev_sales]]/EV_Data[[#This Row],[total_vehicle_sales]]</f>
        <v>2.0446970781278753E-4</v>
      </c>
      <c r="X728" s="27">
        <f>EV_Data[[#This Row],[petrol_car_sales]]/EV_Data[[#This Row],[total_vehicle_sales]]</f>
        <v>0.59981188786881223</v>
      </c>
      <c r="Y728" s="27">
        <f>EV_Data[[#This Row],[diesel_car_sales]]/EV_Data[[#This Row],[total_vehicle_sales]]</f>
        <v>0.39998364242337497</v>
      </c>
      <c r="Z728" s="27">
        <f>EV_Data[[#This Row],[petrol_car Market Share]]+EV_Data[[#This Row],[desil_car Market Share]]</f>
        <v>0.99979553029218726</v>
      </c>
      <c r="AB728" s="15"/>
    </row>
    <row r="729" spans="1:28">
      <c r="A729" s="15" t="s">
        <v>47</v>
      </c>
      <c r="B729" s="15" t="s">
        <v>29</v>
      </c>
      <c r="C729" s="15">
        <v>2012</v>
      </c>
      <c r="D729" s="15" t="s">
        <v>26</v>
      </c>
      <c r="E729" s="15" t="s">
        <v>25</v>
      </c>
      <c r="F729" s="15">
        <v>39</v>
      </c>
      <c r="G729" s="15">
        <v>170818</v>
      </c>
      <c r="H729" s="15">
        <v>23293</v>
      </c>
      <c r="I729" s="15">
        <v>194150</v>
      </c>
      <c r="J729" s="15">
        <v>0.02</v>
      </c>
      <c r="K729" s="15">
        <v>69</v>
      </c>
      <c r="L729" s="15">
        <v>1.9</v>
      </c>
      <c r="M729" s="15">
        <v>148</v>
      </c>
      <c r="N729" s="15">
        <v>1.1870000000000001</v>
      </c>
      <c r="O729" s="15">
        <v>0.14000000000000001</v>
      </c>
      <c r="P729" s="15">
        <v>12537</v>
      </c>
      <c r="Q729" s="15">
        <v>60.5</v>
      </c>
      <c r="R729" s="15">
        <v>44.9</v>
      </c>
      <c r="S729" s="15">
        <v>908</v>
      </c>
      <c r="T729" s="15">
        <v>37.799999999999997</v>
      </c>
      <c r="U729" s="15">
        <v>61.25</v>
      </c>
      <c r="V729" s="15">
        <v>0</v>
      </c>
      <c r="W729" s="27">
        <f>EV_Data[[#This Row],[ev_sales]]/EV_Data[[#This Row],[total_vehicle_sales]]</f>
        <v>2.0087561164048415E-4</v>
      </c>
      <c r="X729" s="27">
        <f>EV_Data[[#This Row],[petrol_car_sales]]/EV_Data[[#This Row],[total_vehicle_sales]]</f>
        <v>0.8798248776719032</v>
      </c>
      <c r="Y729" s="27">
        <f>EV_Data[[#This Row],[diesel_car_sales]]/EV_Data[[#This Row],[total_vehicle_sales]]</f>
        <v>0.11997424671645635</v>
      </c>
      <c r="Z729" s="27">
        <f>EV_Data[[#This Row],[petrol_car Market Share]]+EV_Data[[#This Row],[desil_car Market Share]]</f>
        <v>0.99979912438835949</v>
      </c>
      <c r="AB729" s="15"/>
    </row>
    <row r="730" spans="1:28">
      <c r="A730" s="15" t="s">
        <v>47</v>
      </c>
      <c r="B730" s="15" t="s">
        <v>29</v>
      </c>
      <c r="C730" s="15">
        <v>2012</v>
      </c>
      <c r="D730" s="15" t="s">
        <v>27</v>
      </c>
      <c r="E730" s="15" t="s">
        <v>25</v>
      </c>
      <c r="F730" s="15">
        <v>24</v>
      </c>
      <c r="G730" s="15">
        <v>75579</v>
      </c>
      <c r="H730" s="15">
        <v>6572</v>
      </c>
      <c r="I730" s="15">
        <v>82175</v>
      </c>
      <c r="J730" s="15">
        <v>0.03</v>
      </c>
      <c r="K730" s="15">
        <v>69</v>
      </c>
      <c r="L730" s="15">
        <v>1.9</v>
      </c>
      <c r="M730" s="15">
        <v>148</v>
      </c>
      <c r="N730" s="15">
        <v>1.1870000000000001</v>
      </c>
      <c r="O730" s="15">
        <v>0.14000000000000001</v>
      </c>
      <c r="P730" s="15">
        <v>12537</v>
      </c>
      <c r="Q730" s="15">
        <v>60.5</v>
      </c>
      <c r="R730" s="15">
        <v>44.9</v>
      </c>
      <c r="S730" s="15">
        <v>908</v>
      </c>
      <c r="T730" s="15">
        <v>37.799999999999997</v>
      </c>
      <c r="U730" s="15">
        <v>54.92</v>
      </c>
      <c r="V730" s="15">
        <v>0</v>
      </c>
      <c r="W730" s="27">
        <f>EV_Data[[#This Row],[ev_sales]]/EV_Data[[#This Row],[total_vehicle_sales]]</f>
        <v>2.9205962884088833E-4</v>
      </c>
      <c r="X730" s="27">
        <f>EV_Data[[#This Row],[petrol_car_sales]]/EV_Data[[#This Row],[total_vehicle_sales]]</f>
        <v>0.91973227867356255</v>
      </c>
      <c r="Y730" s="27">
        <f>EV_Data[[#This Row],[diesel_car_sales]]/EV_Data[[#This Row],[total_vehicle_sales]]</f>
        <v>7.9975661697596595E-2</v>
      </c>
      <c r="Z730" s="27">
        <f>EV_Data[[#This Row],[petrol_car Market Share]]+EV_Data[[#This Row],[desil_car Market Share]]</f>
        <v>0.99970794037115918</v>
      </c>
      <c r="AB730" s="15"/>
    </row>
    <row r="731" spans="1:28">
      <c r="A731" s="15" t="s">
        <v>47</v>
      </c>
      <c r="B731" s="15" t="s">
        <v>29</v>
      </c>
      <c r="C731" s="15">
        <v>2013</v>
      </c>
      <c r="D731" s="15" t="s">
        <v>24</v>
      </c>
      <c r="E731" s="15" t="s">
        <v>25</v>
      </c>
      <c r="F731" s="15">
        <v>8</v>
      </c>
      <c r="G731" s="15">
        <v>29076</v>
      </c>
      <c r="H731" s="15">
        <v>19388</v>
      </c>
      <c r="I731" s="15">
        <v>48472</v>
      </c>
      <c r="J731" s="15">
        <v>0.02</v>
      </c>
      <c r="K731" s="15">
        <v>108</v>
      </c>
      <c r="L731" s="15">
        <v>3.2</v>
      </c>
      <c r="M731" s="15">
        <v>130</v>
      </c>
      <c r="N731" s="15">
        <v>1.153</v>
      </c>
      <c r="O731" s="15">
        <v>0.13900000000000001</v>
      </c>
      <c r="P731" s="15">
        <v>12431</v>
      </c>
      <c r="Q731" s="15">
        <v>60.7</v>
      </c>
      <c r="R731" s="15">
        <v>46</v>
      </c>
      <c r="S731" s="15">
        <v>1382</v>
      </c>
      <c r="T731" s="15">
        <v>39.9</v>
      </c>
      <c r="U731" s="15">
        <v>16.96</v>
      </c>
      <c r="V731" s="15">
        <v>0</v>
      </c>
      <c r="W731" s="27">
        <f>EV_Data[[#This Row],[ev_sales]]/EV_Data[[#This Row],[total_vehicle_sales]]</f>
        <v>1.6504373659019642E-4</v>
      </c>
      <c r="X731" s="27">
        <f>EV_Data[[#This Row],[petrol_car_sales]]/EV_Data[[#This Row],[total_vehicle_sales]]</f>
        <v>0.59985146063706885</v>
      </c>
      <c r="Y731" s="27">
        <f>EV_Data[[#This Row],[diesel_car_sales]]/EV_Data[[#This Row],[total_vehicle_sales]]</f>
        <v>0.399983495626341</v>
      </c>
      <c r="Z731" s="27">
        <f>EV_Data[[#This Row],[petrol_car Market Share]]+EV_Data[[#This Row],[desil_car Market Share]]</f>
        <v>0.9998349562634099</v>
      </c>
      <c r="AB731" s="15"/>
    </row>
    <row r="732" spans="1:28">
      <c r="A732" s="15" t="s">
        <v>47</v>
      </c>
      <c r="B732" s="15" t="s">
        <v>29</v>
      </c>
      <c r="C732" s="15">
        <v>2013</v>
      </c>
      <c r="D732" s="15" t="s">
        <v>26</v>
      </c>
      <c r="E732" s="15" t="s">
        <v>25</v>
      </c>
      <c r="F732" s="15">
        <v>39</v>
      </c>
      <c r="G732" s="15">
        <v>172737</v>
      </c>
      <c r="H732" s="15">
        <v>23555</v>
      </c>
      <c r="I732" s="15">
        <v>196331</v>
      </c>
      <c r="J732" s="15">
        <v>0.02</v>
      </c>
      <c r="K732" s="15">
        <v>108</v>
      </c>
      <c r="L732" s="15">
        <v>3.2</v>
      </c>
      <c r="M732" s="15">
        <v>130</v>
      </c>
      <c r="N732" s="15">
        <v>1.153</v>
      </c>
      <c r="O732" s="15">
        <v>0.13900000000000001</v>
      </c>
      <c r="P732" s="15">
        <v>12431</v>
      </c>
      <c r="Q732" s="15">
        <v>60.7</v>
      </c>
      <c r="R732" s="15">
        <v>46</v>
      </c>
      <c r="S732" s="15">
        <v>1382</v>
      </c>
      <c r="T732" s="15">
        <v>39.9</v>
      </c>
      <c r="U732" s="15">
        <v>37.51</v>
      </c>
      <c r="V732" s="15">
        <v>0</v>
      </c>
      <c r="W732" s="27">
        <f>EV_Data[[#This Row],[ev_sales]]/EV_Data[[#This Row],[total_vehicle_sales]]</f>
        <v>1.9864412650065451E-4</v>
      </c>
      <c r="X732" s="27">
        <f>EV_Data[[#This Row],[petrol_car_sales]]/EV_Data[[#This Row],[total_vehicle_sales]]</f>
        <v>0.87982539690624506</v>
      </c>
      <c r="Y732" s="27">
        <f>EV_Data[[#This Row],[diesel_car_sales]]/EV_Data[[#This Row],[total_vehicle_sales]]</f>
        <v>0.11997595896725428</v>
      </c>
      <c r="Z732" s="27">
        <f>EV_Data[[#This Row],[petrol_car Market Share]]+EV_Data[[#This Row],[desil_car Market Share]]</f>
        <v>0.99980135587349939</v>
      </c>
      <c r="AB732" s="15"/>
    </row>
    <row r="733" spans="1:28">
      <c r="A733" s="15" t="s">
        <v>47</v>
      </c>
      <c r="B733" s="15" t="s">
        <v>29</v>
      </c>
      <c r="C733" s="15">
        <v>2013</v>
      </c>
      <c r="D733" s="15" t="s">
        <v>27</v>
      </c>
      <c r="E733" s="15" t="s">
        <v>25</v>
      </c>
      <c r="F733" s="15">
        <v>24</v>
      </c>
      <c r="G733" s="15">
        <v>75395</v>
      </c>
      <c r="H733" s="15">
        <v>6556</v>
      </c>
      <c r="I733" s="15">
        <v>81975</v>
      </c>
      <c r="J733" s="15">
        <v>0.03</v>
      </c>
      <c r="K733" s="15">
        <v>108</v>
      </c>
      <c r="L733" s="15">
        <v>3.2</v>
      </c>
      <c r="M733" s="15">
        <v>130</v>
      </c>
      <c r="N733" s="15">
        <v>1.153</v>
      </c>
      <c r="O733" s="15">
        <v>0.13900000000000001</v>
      </c>
      <c r="P733" s="15">
        <v>12431</v>
      </c>
      <c r="Q733" s="15">
        <v>60.7</v>
      </c>
      <c r="R733" s="15">
        <v>46</v>
      </c>
      <c r="S733" s="15">
        <v>1382</v>
      </c>
      <c r="T733" s="15">
        <v>39.9</v>
      </c>
      <c r="U733" s="15">
        <v>33.89</v>
      </c>
      <c r="V733" s="15">
        <v>0</v>
      </c>
      <c r="W733" s="27">
        <f>EV_Data[[#This Row],[ev_sales]]/EV_Data[[#This Row],[total_vehicle_sales]]</f>
        <v>2.9277218664226898E-4</v>
      </c>
      <c r="X733" s="27">
        <f>EV_Data[[#This Row],[petrol_car_sales]]/EV_Data[[#This Row],[total_vehicle_sales]]</f>
        <v>0.91973162549557796</v>
      </c>
      <c r="Y733" s="27">
        <f>EV_Data[[#This Row],[diesel_car_sales]]/EV_Data[[#This Row],[total_vehicle_sales]]</f>
        <v>7.9975602317779809E-2</v>
      </c>
      <c r="Z733" s="27">
        <f>EV_Data[[#This Row],[petrol_car Market Share]]+EV_Data[[#This Row],[desil_car Market Share]]</f>
        <v>0.99970722781335775</v>
      </c>
      <c r="AB733" s="15"/>
    </row>
    <row r="734" spans="1:28">
      <c r="A734" s="15" t="s">
        <v>47</v>
      </c>
      <c r="B734" s="15" t="s">
        <v>29</v>
      </c>
      <c r="C734" s="15">
        <v>2014</v>
      </c>
      <c r="D734" s="15" t="s">
        <v>24</v>
      </c>
      <c r="E734" s="15" t="s">
        <v>25</v>
      </c>
      <c r="F734" s="15">
        <v>6</v>
      </c>
      <c r="G734" s="15">
        <v>34065</v>
      </c>
      <c r="H734" s="15">
        <v>22710</v>
      </c>
      <c r="I734" s="15">
        <v>56781</v>
      </c>
      <c r="J734" s="15">
        <v>0.01</v>
      </c>
      <c r="K734" s="15">
        <v>131</v>
      </c>
      <c r="L734" s="15">
        <v>4</v>
      </c>
      <c r="M734" s="15">
        <v>148</v>
      </c>
      <c r="N734" s="15">
        <v>1.127</v>
      </c>
      <c r="O734" s="15">
        <v>0.14099999999999999</v>
      </c>
      <c r="P734" s="15">
        <v>12560</v>
      </c>
      <c r="Q734" s="15">
        <v>60.3</v>
      </c>
      <c r="R734" s="15">
        <v>47.3</v>
      </c>
      <c r="S734" s="15">
        <v>1820</v>
      </c>
      <c r="T734" s="15">
        <v>40.200000000000003</v>
      </c>
      <c r="U734" s="15">
        <v>6.27</v>
      </c>
      <c r="V734" s="15">
        <v>0</v>
      </c>
      <c r="W734" s="27">
        <f>EV_Data[[#This Row],[ev_sales]]/EV_Data[[#This Row],[total_vehicle_sales]]</f>
        <v>1.0566914989168912E-4</v>
      </c>
      <c r="X734" s="27">
        <f>EV_Data[[#This Row],[petrol_car_sales]]/EV_Data[[#This Row],[total_vehicle_sales]]</f>
        <v>0.59993659851006498</v>
      </c>
      <c r="Y734" s="27">
        <f>EV_Data[[#This Row],[diesel_car_sales]]/EV_Data[[#This Row],[total_vehicle_sales]]</f>
        <v>0.39995773234004334</v>
      </c>
      <c r="Z734" s="27">
        <f>EV_Data[[#This Row],[petrol_car Market Share]]+EV_Data[[#This Row],[desil_car Market Share]]</f>
        <v>0.99989433085010826</v>
      </c>
      <c r="AB734" s="15"/>
    </row>
    <row r="735" spans="1:28">
      <c r="A735" s="15" t="s">
        <v>47</v>
      </c>
      <c r="B735" s="15" t="s">
        <v>29</v>
      </c>
      <c r="C735" s="15">
        <v>2014</v>
      </c>
      <c r="D735" s="15" t="s">
        <v>26</v>
      </c>
      <c r="E735" s="15" t="s">
        <v>25</v>
      </c>
      <c r="F735" s="15">
        <v>66</v>
      </c>
      <c r="G735" s="15">
        <v>193494</v>
      </c>
      <c r="H735" s="15">
        <v>26385</v>
      </c>
      <c r="I735" s="15">
        <v>219945</v>
      </c>
      <c r="J735" s="15">
        <v>0.03</v>
      </c>
      <c r="K735" s="15">
        <v>131</v>
      </c>
      <c r="L735" s="15">
        <v>4</v>
      </c>
      <c r="M735" s="15">
        <v>148</v>
      </c>
      <c r="N735" s="15">
        <v>1.127</v>
      </c>
      <c r="O735" s="15">
        <v>0.14099999999999999</v>
      </c>
      <c r="P735" s="15">
        <v>12560</v>
      </c>
      <c r="Q735" s="15">
        <v>60.3</v>
      </c>
      <c r="R735" s="15">
        <v>47.3</v>
      </c>
      <c r="S735" s="15">
        <v>1820</v>
      </c>
      <c r="T735" s="15">
        <v>40.200000000000003</v>
      </c>
      <c r="U735" s="15">
        <v>48.88</v>
      </c>
      <c r="V735" s="15">
        <v>0</v>
      </c>
      <c r="W735" s="27">
        <f>EV_Data[[#This Row],[ev_sales]]/EV_Data[[#This Row],[total_vehicle_sales]]</f>
        <v>3.0007501875468868E-4</v>
      </c>
      <c r="X735" s="27">
        <f>EV_Data[[#This Row],[petrol_car_sales]]/EV_Data[[#This Row],[total_vehicle_sales]]</f>
        <v>0.87973811634726862</v>
      </c>
      <c r="Y735" s="27">
        <f>EV_Data[[#This Row],[diesel_car_sales]]/EV_Data[[#This Row],[total_vehicle_sales]]</f>
        <v>0.11996180863397668</v>
      </c>
      <c r="Z735" s="27">
        <f>EV_Data[[#This Row],[petrol_car Market Share]]+EV_Data[[#This Row],[desil_car Market Share]]</f>
        <v>0.99969992498124527</v>
      </c>
      <c r="AB735" s="15"/>
    </row>
    <row r="736" spans="1:28">
      <c r="A736" s="15" t="s">
        <v>47</v>
      </c>
      <c r="B736" s="15" t="s">
        <v>29</v>
      </c>
      <c r="C736" s="15">
        <v>2014</v>
      </c>
      <c r="D736" s="15" t="s">
        <v>27</v>
      </c>
      <c r="E736" s="15" t="s">
        <v>25</v>
      </c>
      <c r="F736" s="15">
        <v>40</v>
      </c>
      <c r="G736" s="15">
        <v>85002</v>
      </c>
      <c r="H736" s="15">
        <v>7391</v>
      </c>
      <c r="I736" s="15">
        <v>92433</v>
      </c>
      <c r="J736" s="15">
        <v>0.04</v>
      </c>
      <c r="K736" s="15">
        <v>131</v>
      </c>
      <c r="L736" s="15">
        <v>4</v>
      </c>
      <c r="M736" s="15">
        <v>148</v>
      </c>
      <c r="N736" s="15">
        <v>1.127</v>
      </c>
      <c r="O736" s="15">
        <v>0.14099999999999999</v>
      </c>
      <c r="P736" s="15">
        <v>12560</v>
      </c>
      <c r="Q736" s="15">
        <v>60.3</v>
      </c>
      <c r="R736" s="15">
        <v>47.3</v>
      </c>
      <c r="S736" s="15">
        <v>1820</v>
      </c>
      <c r="T736" s="15">
        <v>40.200000000000003</v>
      </c>
      <c r="U736" s="15">
        <v>49.38</v>
      </c>
      <c r="V736" s="15">
        <v>0</v>
      </c>
      <c r="W736" s="27">
        <f>EV_Data[[#This Row],[ev_sales]]/EV_Data[[#This Row],[total_vehicle_sales]]</f>
        <v>4.3274588080014712E-4</v>
      </c>
      <c r="X736" s="27">
        <f>EV_Data[[#This Row],[petrol_car_sales]]/EV_Data[[#This Row],[total_vehicle_sales]]</f>
        <v>0.91960663399435272</v>
      </c>
      <c r="Y736" s="27">
        <f>EV_Data[[#This Row],[diesel_car_sales]]/EV_Data[[#This Row],[total_vehicle_sales]]</f>
        <v>7.9960620124847184E-2</v>
      </c>
      <c r="Z736" s="27">
        <f>EV_Data[[#This Row],[petrol_car Market Share]]+EV_Data[[#This Row],[desil_car Market Share]]</f>
        <v>0.99956725411919989</v>
      </c>
      <c r="AB736" s="15"/>
    </row>
    <row r="737" spans="1:28">
      <c r="A737" s="15" t="s">
        <v>47</v>
      </c>
      <c r="B737" s="15" t="s">
        <v>29</v>
      </c>
      <c r="C737" s="15">
        <v>2015</v>
      </c>
      <c r="D737" s="15" t="s">
        <v>24</v>
      </c>
      <c r="E737" s="15" t="s">
        <v>25</v>
      </c>
      <c r="F737" s="15">
        <v>15</v>
      </c>
      <c r="G737" s="15">
        <v>36476</v>
      </c>
      <c r="H737" s="15">
        <v>24318</v>
      </c>
      <c r="I737" s="15">
        <v>60809</v>
      </c>
      <c r="J737" s="15">
        <v>0.02</v>
      </c>
      <c r="K737" s="15">
        <v>153</v>
      </c>
      <c r="L737" s="15">
        <v>5.3</v>
      </c>
      <c r="M737" s="15">
        <v>175</v>
      </c>
      <c r="N737" s="15">
        <v>1.113</v>
      </c>
      <c r="O737" s="15">
        <v>0.14299999999999999</v>
      </c>
      <c r="P737" s="15">
        <v>12237</v>
      </c>
      <c r="Q737" s="15">
        <v>60.1</v>
      </c>
      <c r="R737" s="15">
        <v>48.3</v>
      </c>
      <c r="S737" s="15">
        <v>2277</v>
      </c>
      <c r="T737" s="15">
        <v>42.6</v>
      </c>
      <c r="U737" s="15">
        <v>14.47</v>
      </c>
      <c r="V737" s="15">
        <v>0</v>
      </c>
      <c r="W737" s="27">
        <f>EV_Data[[#This Row],[ev_sales]]/EV_Data[[#This Row],[total_vehicle_sales]]</f>
        <v>2.4667401207058168E-4</v>
      </c>
      <c r="X737" s="27">
        <f>EV_Data[[#This Row],[petrol_car_sales]]/EV_Data[[#This Row],[total_vehicle_sales]]</f>
        <v>0.59984541761910248</v>
      </c>
      <c r="Y737" s="27">
        <f>EV_Data[[#This Row],[diesel_car_sales]]/EV_Data[[#This Row],[total_vehicle_sales]]</f>
        <v>0.399907908368827</v>
      </c>
      <c r="Z737" s="27">
        <f>EV_Data[[#This Row],[petrol_car Market Share]]+EV_Data[[#This Row],[desil_car Market Share]]</f>
        <v>0.99975332598792943</v>
      </c>
      <c r="AB737" s="15"/>
    </row>
    <row r="738" spans="1:28">
      <c r="A738" s="15" t="s">
        <v>47</v>
      </c>
      <c r="B738" s="15" t="s">
        <v>29</v>
      </c>
      <c r="C738" s="15">
        <v>2015</v>
      </c>
      <c r="D738" s="15" t="s">
        <v>26</v>
      </c>
      <c r="E738" s="15" t="s">
        <v>25</v>
      </c>
      <c r="F738" s="15">
        <v>171</v>
      </c>
      <c r="G738" s="15">
        <v>214912</v>
      </c>
      <c r="H738" s="15">
        <v>29306</v>
      </c>
      <c r="I738" s="15">
        <v>244389</v>
      </c>
      <c r="J738" s="15">
        <v>7.0000000000000007E-2</v>
      </c>
      <c r="K738" s="15">
        <v>153</v>
      </c>
      <c r="L738" s="15">
        <v>5.3</v>
      </c>
      <c r="M738" s="15">
        <v>175</v>
      </c>
      <c r="N738" s="15">
        <v>1.113</v>
      </c>
      <c r="O738" s="15">
        <v>0.14299999999999999</v>
      </c>
      <c r="P738" s="15">
        <v>12237</v>
      </c>
      <c r="Q738" s="15">
        <v>60.1</v>
      </c>
      <c r="R738" s="15">
        <v>48.3</v>
      </c>
      <c r="S738" s="15">
        <v>2277</v>
      </c>
      <c r="T738" s="15">
        <v>42.6</v>
      </c>
      <c r="U738" s="15">
        <v>63.67</v>
      </c>
      <c r="V738" s="15">
        <v>0</v>
      </c>
      <c r="W738" s="27">
        <f>EV_Data[[#This Row],[ev_sales]]/EV_Data[[#This Row],[total_vehicle_sales]]</f>
        <v>6.9970416017087515E-4</v>
      </c>
      <c r="X738" s="27">
        <f>EV_Data[[#This Row],[petrol_car_sales]]/EV_Data[[#This Row],[total_vehicle_sales]]</f>
        <v>0.87938491503300065</v>
      </c>
      <c r="Y738" s="27">
        <f>EV_Data[[#This Row],[diesel_car_sales]]/EV_Data[[#This Row],[total_vehicle_sales]]</f>
        <v>0.11991538080682845</v>
      </c>
      <c r="Z738" s="27">
        <f>EV_Data[[#This Row],[petrol_car Market Share]]+EV_Data[[#This Row],[desil_car Market Share]]</f>
        <v>0.99930029583982916</v>
      </c>
      <c r="AB738" s="15"/>
    </row>
    <row r="739" spans="1:28">
      <c r="A739" s="15" t="s">
        <v>47</v>
      </c>
      <c r="B739" s="15" t="s">
        <v>29</v>
      </c>
      <c r="C739" s="15">
        <v>2015</v>
      </c>
      <c r="D739" s="15" t="s">
        <v>27</v>
      </c>
      <c r="E739" s="15" t="s">
        <v>25</v>
      </c>
      <c r="F739" s="15">
        <v>102</v>
      </c>
      <c r="G739" s="15">
        <v>92290</v>
      </c>
      <c r="H739" s="15">
        <v>8025</v>
      </c>
      <c r="I739" s="15">
        <v>100417</v>
      </c>
      <c r="J739" s="15">
        <v>0.1</v>
      </c>
      <c r="K739" s="15">
        <v>153</v>
      </c>
      <c r="L739" s="15">
        <v>5.3</v>
      </c>
      <c r="M739" s="15">
        <v>175</v>
      </c>
      <c r="N739" s="15">
        <v>1.113</v>
      </c>
      <c r="O739" s="15">
        <v>0.14299999999999999</v>
      </c>
      <c r="P739" s="15">
        <v>12237</v>
      </c>
      <c r="Q739" s="15">
        <v>60.1</v>
      </c>
      <c r="R739" s="15">
        <v>48.3</v>
      </c>
      <c r="S739" s="15">
        <v>2277</v>
      </c>
      <c r="T739" s="15">
        <v>42.6</v>
      </c>
      <c r="U739" s="15">
        <v>61.98</v>
      </c>
      <c r="V739" s="15">
        <v>0</v>
      </c>
      <c r="W739" s="27">
        <f>EV_Data[[#This Row],[ev_sales]]/EV_Data[[#This Row],[total_vehicle_sales]]</f>
        <v>1.0157642630231932E-3</v>
      </c>
      <c r="X739" s="27">
        <f>EV_Data[[#This Row],[petrol_car_sales]]/EV_Data[[#This Row],[total_vehicle_sales]]</f>
        <v>0.91906748857265208</v>
      </c>
      <c r="Y739" s="27">
        <f>EV_Data[[#This Row],[diesel_car_sales]]/EV_Data[[#This Row],[total_vehicle_sales]]</f>
        <v>7.9916747164324772E-2</v>
      </c>
      <c r="Z739" s="27">
        <f>EV_Data[[#This Row],[petrol_car Market Share]]+EV_Data[[#This Row],[desil_car Market Share]]</f>
        <v>0.99898423573697681</v>
      </c>
      <c r="AB739" s="15"/>
    </row>
    <row r="740" spans="1:28">
      <c r="A740" s="15" t="s">
        <v>47</v>
      </c>
      <c r="B740" s="15" t="s">
        <v>29</v>
      </c>
      <c r="C740" s="15">
        <v>2016</v>
      </c>
      <c r="D740" s="15" t="s">
        <v>24</v>
      </c>
      <c r="E740" s="15" t="s">
        <v>25</v>
      </c>
      <c r="F740" s="15">
        <v>28</v>
      </c>
      <c r="G740" s="15">
        <v>40343</v>
      </c>
      <c r="H740" s="15">
        <v>26895</v>
      </c>
      <c r="I740" s="15">
        <v>67266</v>
      </c>
      <c r="J740" s="15">
        <v>0.04</v>
      </c>
      <c r="K740" s="15">
        <v>193</v>
      </c>
      <c r="L740" s="15">
        <v>6.2</v>
      </c>
      <c r="M740" s="15">
        <v>193</v>
      </c>
      <c r="N740" s="15">
        <v>1.1200000000000001</v>
      </c>
      <c r="O740" s="15">
        <v>0.14599999999999999</v>
      </c>
      <c r="P740" s="15">
        <v>13412</v>
      </c>
      <c r="Q740" s="15">
        <v>60.1</v>
      </c>
      <c r="R740" s="15">
        <v>49.4</v>
      </c>
      <c r="S740" s="15">
        <v>2813</v>
      </c>
      <c r="T740" s="15">
        <v>44.6</v>
      </c>
      <c r="U740" s="15">
        <v>51.83</v>
      </c>
      <c r="V740" s="15">
        <v>0</v>
      </c>
      <c r="W740" s="27">
        <f>EV_Data[[#This Row],[ev_sales]]/EV_Data[[#This Row],[total_vehicle_sales]]</f>
        <v>4.1625784200041623E-4</v>
      </c>
      <c r="X740" s="27">
        <f>EV_Data[[#This Row],[petrol_car_sales]]/EV_Data[[#This Row],[total_vehicle_sales]]</f>
        <v>0.59975321856509978</v>
      </c>
      <c r="Y740" s="27">
        <f>EV_Data[[#This Row],[diesel_car_sales]]/EV_Data[[#This Row],[total_vehicle_sales]]</f>
        <v>0.39983052359289983</v>
      </c>
      <c r="Z740" s="27">
        <f>EV_Data[[#This Row],[petrol_car Market Share]]+EV_Data[[#This Row],[desil_car Market Share]]</f>
        <v>0.99958374215799961</v>
      </c>
      <c r="AB740" s="15"/>
    </row>
    <row r="741" spans="1:28">
      <c r="A741" s="15" t="s">
        <v>47</v>
      </c>
      <c r="B741" s="15" t="s">
        <v>29</v>
      </c>
      <c r="C741" s="15">
        <v>2016</v>
      </c>
      <c r="D741" s="15" t="s">
        <v>26</v>
      </c>
      <c r="E741" s="15" t="s">
        <v>25</v>
      </c>
      <c r="F741" s="15">
        <v>316</v>
      </c>
      <c r="G741" s="15">
        <v>231719</v>
      </c>
      <c r="H741" s="15">
        <v>31598</v>
      </c>
      <c r="I741" s="15">
        <v>263633</v>
      </c>
      <c r="J741" s="15">
        <v>0.12</v>
      </c>
      <c r="K741" s="15">
        <v>193</v>
      </c>
      <c r="L741" s="15">
        <v>6.2</v>
      </c>
      <c r="M741" s="15">
        <v>193</v>
      </c>
      <c r="N741" s="15">
        <v>1.1200000000000001</v>
      </c>
      <c r="O741" s="15">
        <v>0.14599999999999999</v>
      </c>
      <c r="P741" s="15">
        <v>13412</v>
      </c>
      <c r="Q741" s="15">
        <v>60.1</v>
      </c>
      <c r="R741" s="15">
        <v>49.4</v>
      </c>
      <c r="S741" s="15">
        <v>2813</v>
      </c>
      <c r="T741" s="15">
        <v>44.6</v>
      </c>
      <c r="U741" s="15">
        <v>84.8</v>
      </c>
      <c r="V741" s="15">
        <v>0</v>
      </c>
      <c r="W741" s="27">
        <f>EV_Data[[#This Row],[ev_sales]]/EV_Data[[#This Row],[total_vehicle_sales]]</f>
        <v>1.1986359825970194E-3</v>
      </c>
      <c r="X741" s="27">
        <f>EV_Data[[#This Row],[petrol_car_sales]]/EV_Data[[#This Row],[total_vehicle_sales]]</f>
        <v>0.87894535206138835</v>
      </c>
      <c r="Y741" s="27">
        <f>EV_Data[[#This Row],[diesel_car_sales]]/EV_Data[[#This Row],[total_vehicle_sales]]</f>
        <v>0.11985601195601461</v>
      </c>
      <c r="Z741" s="27">
        <f>EV_Data[[#This Row],[petrol_car Market Share]]+EV_Data[[#This Row],[desil_car Market Share]]</f>
        <v>0.99880136401740294</v>
      </c>
      <c r="AB741" s="15"/>
    </row>
    <row r="742" spans="1:28">
      <c r="A742" s="15" t="s">
        <v>47</v>
      </c>
      <c r="B742" s="15" t="s">
        <v>29</v>
      </c>
      <c r="C742" s="15">
        <v>2016</v>
      </c>
      <c r="D742" s="15" t="s">
        <v>27</v>
      </c>
      <c r="E742" s="15" t="s">
        <v>25</v>
      </c>
      <c r="F742" s="15">
        <v>196</v>
      </c>
      <c r="G742" s="15">
        <v>103600</v>
      </c>
      <c r="H742" s="15">
        <v>9009</v>
      </c>
      <c r="I742" s="15">
        <v>112805</v>
      </c>
      <c r="J742" s="15">
        <v>0.17</v>
      </c>
      <c r="K742" s="15">
        <v>193</v>
      </c>
      <c r="L742" s="15">
        <v>6.2</v>
      </c>
      <c r="M742" s="15">
        <v>193</v>
      </c>
      <c r="N742" s="15">
        <v>1.1200000000000001</v>
      </c>
      <c r="O742" s="15">
        <v>0.14599999999999999</v>
      </c>
      <c r="P742" s="15">
        <v>13412</v>
      </c>
      <c r="Q742" s="15">
        <v>60.1</v>
      </c>
      <c r="R742" s="15">
        <v>49.4</v>
      </c>
      <c r="S742" s="15">
        <v>2813</v>
      </c>
      <c r="T742" s="15">
        <v>44.6</v>
      </c>
      <c r="U742" s="15">
        <v>92.16</v>
      </c>
      <c r="V742" s="15">
        <v>0</v>
      </c>
      <c r="W742" s="27">
        <f>EV_Data[[#This Row],[ev_sales]]/EV_Data[[#This Row],[total_vehicle_sales]]</f>
        <v>1.7375116351225567E-3</v>
      </c>
      <c r="X742" s="27">
        <f>EV_Data[[#This Row],[petrol_car_sales]]/EV_Data[[#This Row],[total_vehicle_sales]]</f>
        <v>0.91839900713620848</v>
      </c>
      <c r="Y742" s="27">
        <f>EV_Data[[#This Row],[diesel_car_sales]]/EV_Data[[#This Row],[total_vehicle_sales]]</f>
        <v>7.9863481228668945E-2</v>
      </c>
      <c r="Z742" s="27">
        <f>EV_Data[[#This Row],[petrol_car Market Share]]+EV_Data[[#This Row],[desil_car Market Share]]</f>
        <v>0.99826248836487741</v>
      </c>
      <c r="AB742" s="15"/>
    </row>
    <row r="743" spans="1:28">
      <c r="A743" s="15" t="s">
        <v>47</v>
      </c>
      <c r="B743" s="15" t="s">
        <v>29</v>
      </c>
      <c r="C743" s="15">
        <v>2017</v>
      </c>
      <c r="D743" s="15" t="s">
        <v>24</v>
      </c>
      <c r="E743" s="15" t="s">
        <v>25</v>
      </c>
      <c r="F743" s="15">
        <v>63</v>
      </c>
      <c r="G743" s="15">
        <v>43333</v>
      </c>
      <c r="H743" s="15">
        <v>28889</v>
      </c>
      <c r="I743" s="15">
        <v>72285</v>
      </c>
      <c r="J743" s="15">
        <v>0.09</v>
      </c>
      <c r="K743" s="15">
        <v>493</v>
      </c>
      <c r="L743" s="15">
        <v>9</v>
      </c>
      <c r="M743" s="15">
        <v>219</v>
      </c>
      <c r="N743" s="15">
        <v>1.133</v>
      </c>
      <c r="O743" s="15">
        <v>0.153</v>
      </c>
      <c r="P743" s="15">
        <v>14136</v>
      </c>
      <c r="Q743" s="15">
        <v>60</v>
      </c>
      <c r="R743" s="15">
        <v>50.9</v>
      </c>
      <c r="S743" s="15">
        <v>3230</v>
      </c>
      <c r="T743" s="15">
        <v>47</v>
      </c>
      <c r="U743" s="15">
        <v>118.98</v>
      </c>
      <c r="V743" s="15">
        <v>0</v>
      </c>
      <c r="W743" s="27">
        <f>EV_Data[[#This Row],[ev_sales]]/EV_Data[[#This Row],[total_vehicle_sales]]</f>
        <v>8.7155011413156261E-4</v>
      </c>
      <c r="X743" s="27">
        <f>EV_Data[[#This Row],[petrol_car_sales]]/EV_Data[[#This Row],[total_vehicle_sales]]</f>
        <v>0.59947430310576189</v>
      </c>
      <c r="Y743" s="27">
        <f>EV_Data[[#This Row],[diesel_car_sales]]/EV_Data[[#This Row],[total_vehicle_sales]]</f>
        <v>0.39965414678010652</v>
      </c>
      <c r="Z743" s="27">
        <f>EV_Data[[#This Row],[petrol_car Market Share]]+EV_Data[[#This Row],[desil_car Market Share]]</f>
        <v>0.99912844988586835</v>
      </c>
      <c r="AB743" s="15"/>
    </row>
    <row r="744" spans="1:28">
      <c r="A744" s="15" t="s">
        <v>47</v>
      </c>
      <c r="B744" s="15" t="s">
        <v>29</v>
      </c>
      <c r="C744" s="15">
        <v>2017</v>
      </c>
      <c r="D744" s="15" t="s">
        <v>26</v>
      </c>
      <c r="E744" s="15" t="s">
        <v>25</v>
      </c>
      <c r="F744" s="15">
        <v>738</v>
      </c>
      <c r="G744" s="15">
        <v>259167</v>
      </c>
      <c r="H744" s="15">
        <v>35341</v>
      </c>
      <c r="I744" s="15">
        <v>295246</v>
      </c>
      <c r="J744" s="15">
        <v>0.25</v>
      </c>
      <c r="K744" s="15">
        <v>493</v>
      </c>
      <c r="L744" s="15">
        <v>9</v>
      </c>
      <c r="M744" s="15">
        <v>219</v>
      </c>
      <c r="N744" s="15">
        <v>1.133</v>
      </c>
      <c r="O744" s="15">
        <v>0.153</v>
      </c>
      <c r="P744" s="15">
        <v>14136</v>
      </c>
      <c r="Q744" s="15">
        <v>60</v>
      </c>
      <c r="R744" s="15">
        <v>50.9</v>
      </c>
      <c r="S744" s="15">
        <v>3230</v>
      </c>
      <c r="T744" s="15">
        <v>47</v>
      </c>
      <c r="U744" s="15">
        <v>133.54</v>
      </c>
      <c r="V744" s="15">
        <v>0</v>
      </c>
      <c r="W744" s="27">
        <f>EV_Data[[#This Row],[ev_sales]]/EV_Data[[#This Row],[total_vehicle_sales]]</f>
        <v>2.4996104942996687E-3</v>
      </c>
      <c r="X744" s="27">
        <f>EV_Data[[#This Row],[petrol_car_sales]]/EV_Data[[#This Row],[total_vehicle_sales]]</f>
        <v>0.8778002072847727</v>
      </c>
      <c r="Y744" s="27">
        <f>EV_Data[[#This Row],[diesel_car_sales]]/EV_Data[[#This Row],[total_vehicle_sales]]</f>
        <v>0.11970018222092764</v>
      </c>
      <c r="Z744" s="27">
        <f>EV_Data[[#This Row],[petrol_car Market Share]]+EV_Data[[#This Row],[desil_car Market Share]]</f>
        <v>0.9975003895057003</v>
      </c>
      <c r="AB744" s="15"/>
    </row>
    <row r="745" spans="1:28">
      <c r="A745" s="15" t="s">
        <v>47</v>
      </c>
      <c r="B745" s="15" t="s">
        <v>29</v>
      </c>
      <c r="C745" s="15">
        <v>2017</v>
      </c>
      <c r="D745" s="15" t="s">
        <v>27</v>
      </c>
      <c r="E745" s="15" t="s">
        <v>25</v>
      </c>
      <c r="F745" s="15">
        <v>447</v>
      </c>
      <c r="G745" s="15">
        <v>112972</v>
      </c>
      <c r="H745" s="15">
        <v>9824</v>
      </c>
      <c r="I745" s="15">
        <v>123243</v>
      </c>
      <c r="J745" s="15">
        <v>0.36</v>
      </c>
      <c r="K745" s="15">
        <v>493</v>
      </c>
      <c r="L745" s="15">
        <v>9</v>
      </c>
      <c r="M745" s="15">
        <v>219</v>
      </c>
      <c r="N745" s="15">
        <v>1.133</v>
      </c>
      <c r="O745" s="15">
        <v>0.153</v>
      </c>
      <c r="P745" s="15">
        <v>14136</v>
      </c>
      <c r="Q745" s="15">
        <v>60</v>
      </c>
      <c r="R745" s="15">
        <v>50.9</v>
      </c>
      <c r="S745" s="15">
        <v>3230</v>
      </c>
      <c r="T745" s="15">
        <v>47</v>
      </c>
      <c r="U745" s="15">
        <v>128.06</v>
      </c>
      <c r="V745" s="15">
        <v>0</v>
      </c>
      <c r="W745" s="27">
        <f>EV_Data[[#This Row],[ev_sales]]/EV_Data[[#This Row],[total_vehicle_sales]]</f>
        <v>3.6269808427253475E-3</v>
      </c>
      <c r="X745" s="27">
        <f>EV_Data[[#This Row],[petrol_car_sales]]/EV_Data[[#This Row],[total_vehicle_sales]]</f>
        <v>0.91666058112833992</v>
      </c>
      <c r="Y745" s="27">
        <f>EV_Data[[#This Row],[diesel_car_sales]]/EV_Data[[#This Row],[total_vehicle_sales]]</f>
        <v>7.9712438028934712E-2</v>
      </c>
      <c r="Z745" s="27">
        <f>EV_Data[[#This Row],[petrol_car Market Share]]+EV_Data[[#This Row],[desil_car Market Share]]</f>
        <v>0.99637301915727461</v>
      </c>
      <c r="AB745" s="15"/>
    </row>
    <row r="746" spans="1:28">
      <c r="A746" s="15" t="s">
        <v>47</v>
      </c>
      <c r="B746" s="15" t="s">
        <v>29</v>
      </c>
      <c r="C746" s="15">
        <v>2018</v>
      </c>
      <c r="D746" s="15" t="s">
        <v>24</v>
      </c>
      <c r="E746" s="15" t="s">
        <v>25</v>
      </c>
      <c r="F746" s="15">
        <v>106</v>
      </c>
      <c r="G746" s="15">
        <v>46607</v>
      </c>
      <c r="H746" s="15">
        <v>31071</v>
      </c>
      <c r="I746" s="15">
        <v>77784</v>
      </c>
      <c r="J746" s="15">
        <v>0.14000000000000001</v>
      </c>
      <c r="K746" s="15">
        <v>839</v>
      </c>
      <c r="L746" s="15">
        <v>9.8000000000000007</v>
      </c>
      <c r="M746" s="15">
        <v>257</v>
      </c>
      <c r="N746" s="15">
        <v>1.157</v>
      </c>
      <c r="O746" s="15">
        <v>0.161</v>
      </c>
      <c r="P746" s="15">
        <v>14976</v>
      </c>
      <c r="Q746" s="15">
        <v>60.2</v>
      </c>
      <c r="R746" s="15">
        <v>53.3</v>
      </c>
      <c r="S746" s="15">
        <v>3696</v>
      </c>
      <c r="T746" s="15">
        <v>49.6</v>
      </c>
      <c r="U746" s="15">
        <v>91.9</v>
      </c>
      <c r="V746" s="15">
        <v>0</v>
      </c>
      <c r="W746" s="27">
        <f>EV_Data[[#This Row],[ev_sales]]/EV_Data[[#This Row],[total_vehicle_sales]]</f>
        <v>1.3627481230073023E-3</v>
      </c>
      <c r="X746" s="27">
        <f>EV_Data[[#This Row],[petrol_car_sales]]/EV_Data[[#This Row],[total_vehicle_sales]]</f>
        <v>0.59918492234906917</v>
      </c>
      <c r="Y746" s="27">
        <f>EV_Data[[#This Row],[diesel_car_sales]]/EV_Data[[#This Row],[total_vehicle_sales]]</f>
        <v>0.39945232952792348</v>
      </c>
      <c r="Z746" s="27">
        <f>EV_Data[[#This Row],[petrol_car Market Share]]+EV_Data[[#This Row],[desil_car Market Share]]</f>
        <v>0.99863725187699259</v>
      </c>
      <c r="AB746" s="15"/>
    </row>
    <row r="747" spans="1:28">
      <c r="A747" s="15" t="s">
        <v>47</v>
      </c>
      <c r="B747" s="15" t="s">
        <v>29</v>
      </c>
      <c r="C747" s="15">
        <v>2018</v>
      </c>
      <c r="D747" s="15" t="s">
        <v>26</v>
      </c>
      <c r="E747" s="15" t="s">
        <v>25</v>
      </c>
      <c r="F747" s="15">
        <v>1209</v>
      </c>
      <c r="G747" s="15">
        <v>271637</v>
      </c>
      <c r="H747" s="15">
        <v>37041</v>
      </c>
      <c r="I747" s="15">
        <v>309887</v>
      </c>
      <c r="J747" s="15">
        <v>0.39</v>
      </c>
      <c r="K747" s="15">
        <v>839</v>
      </c>
      <c r="L747" s="15">
        <v>9.8000000000000007</v>
      </c>
      <c r="M747" s="15">
        <v>257</v>
      </c>
      <c r="N747" s="15">
        <v>1.157</v>
      </c>
      <c r="O747" s="15">
        <v>0.161</v>
      </c>
      <c r="P747" s="15">
        <v>14976</v>
      </c>
      <c r="Q747" s="15">
        <v>60.2</v>
      </c>
      <c r="R747" s="15">
        <v>53.3</v>
      </c>
      <c r="S747" s="15">
        <v>3696</v>
      </c>
      <c r="T747" s="15">
        <v>49.6</v>
      </c>
      <c r="U747" s="15">
        <v>63.82</v>
      </c>
      <c r="V747" s="15">
        <v>0</v>
      </c>
      <c r="W747" s="27">
        <f>EV_Data[[#This Row],[ev_sales]]/EV_Data[[#This Row],[total_vehicle_sales]]</f>
        <v>3.9014221312930197E-3</v>
      </c>
      <c r="X747" s="27">
        <f>EV_Data[[#This Row],[petrol_car_sales]]/EV_Data[[#This Row],[total_vehicle_sales]]</f>
        <v>0.87656791023824809</v>
      </c>
      <c r="Y747" s="27">
        <f>EV_Data[[#This Row],[diesel_car_sales]]/EV_Data[[#This Row],[total_vehicle_sales]]</f>
        <v>0.11953066763045885</v>
      </c>
      <c r="Z747" s="27">
        <f>EV_Data[[#This Row],[petrol_car Market Share]]+EV_Data[[#This Row],[desil_car Market Share]]</f>
        <v>0.99609857786870692</v>
      </c>
      <c r="AB747" s="15"/>
    </row>
    <row r="748" spans="1:28">
      <c r="A748" s="15" t="s">
        <v>47</v>
      </c>
      <c r="B748" s="15" t="s">
        <v>29</v>
      </c>
      <c r="C748" s="15">
        <v>2018</v>
      </c>
      <c r="D748" s="15" t="s">
        <v>27</v>
      </c>
      <c r="E748" s="15" t="s">
        <v>25</v>
      </c>
      <c r="F748" s="15">
        <v>728</v>
      </c>
      <c r="G748" s="15">
        <v>117738</v>
      </c>
      <c r="H748" s="15">
        <v>10238</v>
      </c>
      <c r="I748" s="15">
        <v>128704</v>
      </c>
      <c r="J748" s="15">
        <v>0.56999999999999995</v>
      </c>
      <c r="K748" s="15">
        <v>839</v>
      </c>
      <c r="L748" s="15">
        <v>9.8000000000000007</v>
      </c>
      <c r="M748" s="15">
        <v>257</v>
      </c>
      <c r="N748" s="15">
        <v>1.157</v>
      </c>
      <c r="O748" s="15">
        <v>0.161</v>
      </c>
      <c r="P748" s="15">
        <v>14976</v>
      </c>
      <c r="Q748" s="15">
        <v>60.2</v>
      </c>
      <c r="R748" s="15">
        <v>53.3</v>
      </c>
      <c r="S748" s="15">
        <v>3696</v>
      </c>
      <c r="T748" s="15">
        <v>49.6</v>
      </c>
      <c r="U748" s="15">
        <v>62.86</v>
      </c>
      <c r="V748" s="15">
        <v>0</v>
      </c>
      <c r="W748" s="27">
        <f>EV_Data[[#This Row],[ev_sales]]/EV_Data[[#This Row],[total_vehicle_sales]]</f>
        <v>5.6563898557931381E-3</v>
      </c>
      <c r="X748" s="27">
        <f>EV_Data[[#This Row],[petrol_car_sales]]/EV_Data[[#This Row],[total_vehicle_sales]]</f>
        <v>0.91479674291397317</v>
      </c>
      <c r="Y748" s="27">
        <f>EV_Data[[#This Row],[diesel_car_sales]]/EV_Data[[#This Row],[total_vehicle_sales]]</f>
        <v>7.9546867230233714E-2</v>
      </c>
      <c r="Z748" s="27">
        <f>EV_Data[[#This Row],[petrol_car Market Share]]+EV_Data[[#This Row],[desil_car Market Share]]</f>
        <v>0.99434361014420691</v>
      </c>
      <c r="AB748" s="15"/>
    </row>
    <row r="749" spans="1:28">
      <c r="A749" s="15" t="s">
        <v>47</v>
      </c>
      <c r="B749" s="15" t="s">
        <v>29</v>
      </c>
      <c r="C749" s="15">
        <v>2019</v>
      </c>
      <c r="D749" s="15" t="s">
        <v>24</v>
      </c>
      <c r="E749" s="15" t="s">
        <v>25</v>
      </c>
      <c r="F749" s="15">
        <v>149</v>
      </c>
      <c r="G749" s="15">
        <v>51111</v>
      </c>
      <c r="H749" s="15">
        <v>34074</v>
      </c>
      <c r="I749" s="15">
        <v>85334</v>
      </c>
      <c r="J749" s="15">
        <v>0.17</v>
      </c>
      <c r="K749" s="15">
        <v>1260</v>
      </c>
      <c r="L749" s="15">
        <v>11.4</v>
      </c>
      <c r="M749" s="15">
        <v>303</v>
      </c>
      <c r="N749" s="15">
        <v>1.2370000000000001</v>
      </c>
      <c r="O749" s="15">
        <v>0.17</v>
      </c>
      <c r="P749" s="15">
        <v>15509</v>
      </c>
      <c r="Q749" s="15">
        <v>60</v>
      </c>
      <c r="R749" s="15">
        <v>52.6</v>
      </c>
      <c r="S749" s="15">
        <v>4064</v>
      </c>
      <c r="T749" s="15">
        <v>53.8</v>
      </c>
      <c r="U749" s="15">
        <v>40.57</v>
      </c>
      <c r="V749" s="15">
        <v>0</v>
      </c>
      <c r="W749" s="27">
        <f>EV_Data[[#This Row],[ev_sales]]/EV_Data[[#This Row],[total_vehicle_sales]]</f>
        <v>1.7460801087491504E-3</v>
      </c>
      <c r="X749" s="27">
        <f>EV_Data[[#This Row],[petrol_car_sales]]/EV_Data[[#This Row],[total_vehicle_sales]]</f>
        <v>0.59895235193475049</v>
      </c>
      <c r="Y749" s="27">
        <f>EV_Data[[#This Row],[diesel_car_sales]]/EV_Data[[#This Row],[total_vehicle_sales]]</f>
        <v>0.39930156795650035</v>
      </c>
      <c r="Z749" s="27">
        <f>EV_Data[[#This Row],[petrol_car Market Share]]+EV_Data[[#This Row],[desil_car Market Share]]</f>
        <v>0.99825391989125078</v>
      </c>
      <c r="AB749" s="15"/>
    </row>
    <row r="750" spans="1:28">
      <c r="A750" s="15" t="s">
        <v>47</v>
      </c>
      <c r="B750" s="15" t="s">
        <v>29</v>
      </c>
      <c r="C750" s="15">
        <v>2019</v>
      </c>
      <c r="D750" s="15" t="s">
        <v>26</v>
      </c>
      <c r="E750" s="15" t="s">
        <v>25</v>
      </c>
      <c r="F750" s="15">
        <v>1708</v>
      </c>
      <c r="G750" s="15">
        <v>299075</v>
      </c>
      <c r="H750" s="15">
        <v>40783</v>
      </c>
      <c r="I750" s="15">
        <v>341566</v>
      </c>
      <c r="J750" s="15">
        <v>0.5</v>
      </c>
      <c r="K750" s="15">
        <v>1260</v>
      </c>
      <c r="L750" s="15">
        <v>11.4</v>
      </c>
      <c r="M750" s="15">
        <v>303</v>
      </c>
      <c r="N750" s="15">
        <v>1.2370000000000001</v>
      </c>
      <c r="O750" s="15">
        <v>0.17</v>
      </c>
      <c r="P750" s="15">
        <v>15509</v>
      </c>
      <c r="Q750" s="15">
        <v>60</v>
      </c>
      <c r="R750" s="15">
        <v>52.6</v>
      </c>
      <c r="S750" s="15">
        <v>4064</v>
      </c>
      <c r="T750" s="15">
        <v>53.8</v>
      </c>
      <c r="U750" s="15">
        <v>41.27</v>
      </c>
      <c r="V750" s="15">
        <v>0</v>
      </c>
      <c r="W750" s="27">
        <f>EV_Data[[#This Row],[ev_sales]]/EV_Data[[#This Row],[total_vehicle_sales]]</f>
        <v>5.000497707617269E-3</v>
      </c>
      <c r="X750" s="27">
        <f>EV_Data[[#This Row],[petrol_car_sales]]/EV_Data[[#This Row],[total_vehicle_sales]]</f>
        <v>0.87559944490962216</v>
      </c>
      <c r="Y750" s="27">
        <f>EV_Data[[#This Row],[diesel_car_sales]]/EV_Data[[#This Row],[total_vehicle_sales]]</f>
        <v>0.11940005738276058</v>
      </c>
      <c r="Z750" s="27">
        <f>EV_Data[[#This Row],[petrol_car Market Share]]+EV_Data[[#This Row],[desil_car Market Share]]</f>
        <v>0.99499950229238276</v>
      </c>
      <c r="AB750" s="15"/>
    </row>
    <row r="751" spans="1:28">
      <c r="A751" s="15" t="s">
        <v>47</v>
      </c>
      <c r="B751" s="15" t="s">
        <v>29</v>
      </c>
      <c r="C751" s="15">
        <v>2019</v>
      </c>
      <c r="D751" s="15" t="s">
        <v>27</v>
      </c>
      <c r="E751" s="15" t="s">
        <v>25</v>
      </c>
      <c r="F751" s="15">
        <v>1019</v>
      </c>
      <c r="G751" s="15">
        <v>128419</v>
      </c>
      <c r="H751" s="15">
        <v>11167</v>
      </c>
      <c r="I751" s="15">
        <v>140605</v>
      </c>
      <c r="J751" s="15">
        <v>0.72</v>
      </c>
      <c r="K751" s="15">
        <v>1260</v>
      </c>
      <c r="L751" s="15">
        <v>11.4</v>
      </c>
      <c r="M751" s="15">
        <v>303</v>
      </c>
      <c r="N751" s="15">
        <v>1.2370000000000001</v>
      </c>
      <c r="O751" s="15">
        <v>0.17</v>
      </c>
      <c r="P751" s="15">
        <v>15509</v>
      </c>
      <c r="Q751" s="15">
        <v>60</v>
      </c>
      <c r="R751" s="15">
        <v>52.6</v>
      </c>
      <c r="S751" s="15">
        <v>4064</v>
      </c>
      <c r="T751" s="15">
        <v>53.8</v>
      </c>
      <c r="U751" s="15">
        <v>39.97</v>
      </c>
      <c r="V751" s="15">
        <v>0</v>
      </c>
      <c r="W751" s="27">
        <f>EV_Data[[#This Row],[ev_sales]]/EV_Data[[#This Row],[total_vehicle_sales]]</f>
        <v>7.2472529426407311E-3</v>
      </c>
      <c r="X751" s="27">
        <f>EV_Data[[#This Row],[petrol_car_sales]]/EV_Data[[#This Row],[total_vehicle_sales]]</f>
        <v>0.91333167383805702</v>
      </c>
      <c r="Y751" s="27">
        <f>EV_Data[[#This Row],[diesel_car_sales]]/EV_Data[[#This Row],[total_vehicle_sales]]</f>
        <v>7.9421073219302307E-2</v>
      </c>
      <c r="Z751" s="27">
        <f>EV_Data[[#This Row],[petrol_car Market Share]]+EV_Data[[#This Row],[desil_car Market Share]]</f>
        <v>0.99275274705735939</v>
      </c>
      <c r="AB751" s="15"/>
    </row>
    <row r="752" spans="1:28">
      <c r="A752" s="15" t="s">
        <v>47</v>
      </c>
      <c r="B752" s="15" t="s">
        <v>29</v>
      </c>
      <c r="C752" s="15">
        <v>2020</v>
      </c>
      <c r="D752" s="15" t="s">
        <v>24</v>
      </c>
      <c r="E752" s="15" t="s">
        <v>25</v>
      </c>
      <c r="F752" s="15">
        <v>490</v>
      </c>
      <c r="G752" s="15">
        <v>37373</v>
      </c>
      <c r="H752" s="15">
        <v>24916</v>
      </c>
      <c r="I752" s="15">
        <v>62779</v>
      </c>
      <c r="J752" s="15">
        <v>0.78</v>
      </c>
      <c r="K752" s="15">
        <v>1992</v>
      </c>
      <c r="L752" s="15">
        <v>13.1</v>
      </c>
      <c r="M752" s="15">
        <v>349</v>
      </c>
      <c r="N752" s="15">
        <v>1.367</v>
      </c>
      <c r="O752" s="15">
        <v>0.17599999999999999</v>
      </c>
      <c r="P752" s="15">
        <v>16573</v>
      </c>
      <c r="Q752" s="15">
        <v>59.9</v>
      </c>
      <c r="R752" s="15">
        <v>51.8</v>
      </c>
      <c r="S752" s="15">
        <v>4593</v>
      </c>
      <c r="T752" s="15">
        <v>56.1</v>
      </c>
      <c r="U752" s="15">
        <v>228.86</v>
      </c>
      <c r="V752" s="15">
        <v>0</v>
      </c>
      <c r="W752" s="27">
        <f>EV_Data[[#This Row],[ev_sales]]/EV_Data[[#This Row],[total_vehicle_sales]]</f>
        <v>7.8051577756893227E-3</v>
      </c>
      <c r="X752" s="27">
        <f>EV_Data[[#This Row],[petrol_car_sales]]/EV_Data[[#This Row],[total_vehicle_sales]]</f>
        <v>0.59531053377721854</v>
      </c>
      <c r="Y752" s="27">
        <f>EV_Data[[#This Row],[diesel_car_sales]]/EV_Data[[#This Row],[total_vehicle_sales]]</f>
        <v>0.39688430844709216</v>
      </c>
      <c r="Z752" s="27">
        <f>EV_Data[[#This Row],[petrol_car Market Share]]+EV_Data[[#This Row],[desil_car Market Share]]</f>
        <v>0.99219484222431076</v>
      </c>
      <c r="AB752" s="15"/>
    </row>
    <row r="753" spans="1:28">
      <c r="A753" s="15" t="s">
        <v>47</v>
      </c>
      <c r="B753" s="15" t="s">
        <v>29</v>
      </c>
      <c r="C753" s="15">
        <v>2020</v>
      </c>
      <c r="D753" s="15" t="s">
        <v>26</v>
      </c>
      <c r="E753" s="15" t="s">
        <v>25</v>
      </c>
      <c r="F753" s="15">
        <v>5688</v>
      </c>
      <c r="G753" s="15">
        <v>219472</v>
      </c>
      <c r="H753" s="15">
        <v>29928</v>
      </c>
      <c r="I753" s="15">
        <v>255088</v>
      </c>
      <c r="J753" s="15">
        <v>2.23</v>
      </c>
      <c r="K753" s="15">
        <v>1992</v>
      </c>
      <c r="L753" s="15">
        <v>13.1</v>
      </c>
      <c r="M753" s="15">
        <v>349</v>
      </c>
      <c r="N753" s="15">
        <v>1.367</v>
      </c>
      <c r="O753" s="15">
        <v>0.17599999999999999</v>
      </c>
      <c r="P753" s="15">
        <v>16573</v>
      </c>
      <c r="Q753" s="15">
        <v>59.9</v>
      </c>
      <c r="R753" s="15">
        <v>51.8</v>
      </c>
      <c r="S753" s="15">
        <v>4593</v>
      </c>
      <c r="T753" s="15">
        <v>56.1</v>
      </c>
      <c r="U753" s="15">
        <v>233.02</v>
      </c>
      <c r="V753" s="15">
        <v>0</v>
      </c>
      <c r="W753" s="27">
        <f>EV_Data[[#This Row],[ev_sales]]/EV_Data[[#This Row],[total_vehicle_sales]]</f>
        <v>2.2298187292228565E-2</v>
      </c>
      <c r="X753" s="27">
        <f>EV_Data[[#This Row],[petrol_car_sales]]/EV_Data[[#This Row],[total_vehicle_sales]]</f>
        <v>0.86037759518283885</v>
      </c>
      <c r="Y753" s="27">
        <f>EV_Data[[#This Row],[diesel_car_sales]]/EV_Data[[#This Row],[total_vehicle_sales]]</f>
        <v>0.11732421752493258</v>
      </c>
      <c r="Z753" s="27">
        <f>EV_Data[[#This Row],[petrol_car Market Share]]+EV_Data[[#This Row],[desil_car Market Share]]</f>
        <v>0.97770181270777146</v>
      </c>
      <c r="AB753" s="15"/>
    </row>
    <row r="754" spans="1:28">
      <c r="A754" s="15" t="s">
        <v>47</v>
      </c>
      <c r="B754" s="15" t="s">
        <v>29</v>
      </c>
      <c r="C754" s="15">
        <v>2020</v>
      </c>
      <c r="D754" s="15" t="s">
        <v>27</v>
      </c>
      <c r="E754" s="15" t="s">
        <v>25</v>
      </c>
      <c r="F754" s="15">
        <v>3407</v>
      </c>
      <c r="G754" s="15">
        <v>93811</v>
      </c>
      <c r="H754" s="15">
        <v>8158</v>
      </c>
      <c r="I754" s="15">
        <v>105376</v>
      </c>
      <c r="J754" s="15">
        <v>3.23</v>
      </c>
      <c r="K754" s="15">
        <v>1992</v>
      </c>
      <c r="L754" s="15">
        <v>13.1</v>
      </c>
      <c r="M754" s="15">
        <v>349</v>
      </c>
      <c r="N754" s="15">
        <v>1.367</v>
      </c>
      <c r="O754" s="15">
        <v>0.17599999999999999</v>
      </c>
      <c r="P754" s="15">
        <v>16573</v>
      </c>
      <c r="Q754" s="15">
        <v>59.9</v>
      </c>
      <c r="R754" s="15">
        <v>51.8</v>
      </c>
      <c r="S754" s="15">
        <v>4593</v>
      </c>
      <c r="T754" s="15">
        <v>56.1</v>
      </c>
      <c r="U754" s="15">
        <v>234.35</v>
      </c>
      <c r="V754" s="15">
        <v>0</v>
      </c>
      <c r="W754" s="27">
        <f>EV_Data[[#This Row],[ev_sales]]/EV_Data[[#This Row],[total_vehicle_sales]]</f>
        <v>3.2331840267233528E-2</v>
      </c>
      <c r="X754" s="27">
        <f>EV_Data[[#This Row],[petrol_car_sales]]/EV_Data[[#This Row],[total_vehicle_sales]]</f>
        <v>0.89025015183723044</v>
      </c>
      <c r="Y754" s="27">
        <f>EV_Data[[#This Row],[diesel_car_sales]]/EV_Data[[#This Row],[total_vehicle_sales]]</f>
        <v>7.741800789553599E-2</v>
      </c>
      <c r="Z754" s="27">
        <f>EV_Data[[#This Row],[petrol_car Market Share]]+EV_Data[[#This Row],[desil_car Market Share]]</f>
        <v>0.96766815973276643</v>
      </c>
      <c r="AB754" s="15"/>
    </row>
    <row r="755" spans="1:28">
      <c r="A755" s="15" t="s">
        <v>47</v>
      </c>
      <c r="B755" s="15" t="s">
        <v>29</v>
      </c>
      <c r="C755" s="15">
        <v>2021</v>
      </c>
      <c r="D755" s="15" t="s">
        <v>24</v>
      </c>
      <c r="E755" s="15" t="s">
        <v>25</v>
      </c>
      <c r="F755" s="15">
        <v>1102</v>
      </c>
      <c r="G755" s="15">
        <v>41026</v>
      </c>
      <c r="H755" s="15">
        <v>27351</v>
      </c>
      <c r="I755" s="15">
        <v>69479</v>
      </c>
      <c r="J755" s="15">
        <v>1.59</v>
      </c>
      <c r="K755" s="15">
        <v>2871</v>
      </c>
      <c r="L755" s="15">
        <v>17.100000000000001</v>
      </c>
      <c r="M755" s="15">
        <v>374</v>
      </c>
      <c r="N755" s="15">
        <v>1.52</v>
      </c>
      <c r="O755" s="15">
        <v>0.183</v>
      </c>
      <c r="P755" s="15">
        <v>17483</v>
      </c>
      <c r="Q755" s="15">
        <v>59.8</v>
      </c>
      <c r="R755" s="15">
        <v>50.1</v>
      </c>
      <c r="S755" s="15">
        <v>4576</v>
      </c>
      <c r="T755" s="15">
        <v>58.6</v>
      </c>
      <c r="U755" s="15">
        <v>124.9</v>
      </c>
      <c r="V755" s="15">
        <v>0</v>
      </c>
      <c r="W755" s="27">
        <f>EV_Data[[#This Row],[ev_sales]]/EV_Data[[#This Row],[total_vehicle_sales]]</f>
        <v>1.5860907612372084E-2</v>
      </c>
      <c r="X755" s="27">
        <f>EV_Data[[#This Row],[petrol_car_sales]]/EV_Data[[#This Row],[total_vehicle_sales]]</f>
        <v>0.59048057686495203</v>
      </c>
      <c r="Y755" s="27">
        <f>EV_Data[[#This Row],[diesel_car_sales]]/EV_Data[[#This Row],[total_vehicle_sales]]</f>
        <v>0.39365851552267589</v>
      </c>
      <c r="Z755" s="27">
        <f>EV_Data[[#This Row],[petrol_car Market Share]]+EV_Data[[#This Row],[desil_car Market Share]]</f>
        <v>0.98413909238762787</v>
      </c>
      <c r="AB755" s="15"/>
    </row>
    <row r="756" spans="1:28">
      <c r="A756" s="15" t="s">
        <v>47</v>
      </c>
      <c r="B756" s="15" t="s">
        <v>29</v>
      </c>
      <c r="C756" s="15">
        <v>2021</v>
      </c>
      <c r="D756" s="15" t="s">
        <v>26</v>
      </c>
      <c r="E756" s="15" t="s">
        <v>25</v>
      </c>
      <c r="F756" s="15">
        <v>12559</v>
      </c>
      <c r="G756" s="15">
        <v>232928</v>
      </c>
      <c r="H756" s="15">
        <v>31763</v>
      </c>
      <c r="I756" s="15">
        <v>277250</v>
      </c>
      <c r="J756" s="15">
        <v>4.53</v>
      </c>
      <c r="K756" s="15">
        <v>2871</v>
      </c>
      <c r="L756" s="15">
        <v>17.100000000000001</v>
      </c>
      <c r="M756" s="15">
        <v>374</v>
      </c>
      <c r="N756" s="15">
        <v>1.52</v>
      </c>
      <c r="O756" s="15">
        <v>0.183</v>
      </c>
      <c r="P756" s="15">
        <v>17483</v>
      </c>
      <c r="Q756" s="15">
        <v>59.8</v>
      </c>
      <c r="R756" s="15">
        <v>50.1</v>
      </c>
      <c r="S756" s="15">
        <v>4576</v>
      </c>
      <c r="T756" s="15">
        <v>58.6</v>
      </c>
      <c r="U756" s="15">
        <v>120.8</v>
      </c>
      <c r="V756" s="15">
        <v>0</v>
      </c>
      <c r="W756" s="27">
        <f>EV_Data[[#This Row],[ev_sales]]/EV_Data[[#This Row],[total_vehicle_sales]]</f>
        <v>4.5298467087466189E-2</v>
      </c>
      <c r="X756" s="27">
        <f>EV_Data[[#This Row],[petrol_car_sales]]/EV_Data[[#This Row],[total_vehicle_sales]]</f>
        <v>0.84013706041478808</v>
      </c>
      <c r="Y756" s="27">
        <f>EV_Data[[#This Row],[diesel_car_sales]]/EV_Data[[#This Row],[total_vehicle_sales]]</f>
        <v>0.11456447249774572</v>
      </c>
      <c r="Z756" s="27">
        <f>EV_Data[[#This Row],[petrol_car Market Share]]+EV_Data[[#This Row],[desil_car Market Share]]</f>
        <v>0.95470153291253379</v>
      </c>
      <c r="AB756" s="15"/>
    </row>
    <row r="757" spans="1:28">
      <c r="A757" s="15" t="s">
        <v>47</v>
      </c>
      <c r="B757" s="15" t="s">
        <v>29</v>
      </c>
      <c r="C757" s="15">
        <v>2021</v>
      </c>
      <c r="D757" s="15" t="s">
        <v>27</v>
      </c>
      <c r="E757" s="15" t="s">
        <v>25</v>
      </c>
      <c r="F757" s="15">
        <v>7626</v>
      </c>
      <c r="G757" s="15">
        <v>99794</v>
      </c>
      <c r="H757" s="15">
        <v>8678</v>
      </c>
      <c r="I757" s="15">
        <v>116098</v>
      </c>
      <c r="J757" s="15">
        <v>6.57</v>
      </c>
      <c r="K757" s="15">
        <v>2871</v>
      </c>
      <c r="L757" s="15">
        <v>17.100000000000001</v>
      </c>
      <c r="M757" s="15">
        <v>374</v>
      </c>
      <c r="N757" s="15">
        <v>1.52</v>
      </c>
      <c r="O757" s="15">
        <v>0.183</v>
      </c>
      <c r="P757" s="15">
        <v>17483</v>
      </c>
      <c r="Q757" s="15">
        <v>59.8</v>
      </c>
      <c r="R757" s="15">
        <v>50.1</v>
      </c>
      <c r="S757" s="15">
        <v>4576</v>
      </c>
      <c r="T757" s="15">
        <v>58.6</v>
      </c>
      <c r="U757" s="15">
        <v>123.83</v>
      </c>
      <c r="V757" s="15">
        <v>0</v>
      </c>
      <c r="W757" s="27">
        <f>EV_Data[[#This Row],[ev_sales]]/EV_Data[[#This Row],[total_vehicle_sales]]</f>
        <v>6.5685886061775403E-2</v>
      </c>
      <c r="X757" s="27">
        <f>EV_Data[[#This Row],[petrol_car_sales]]/EV_Data[[#This Row],[total_vehicle_sales]]</f>
        <v>0.85956691760409309</v>
      </c>
      <c r="Y757" s="27">
        <f>EV_Data[[#This Row],[diesel_car_sales]]/EV_Data[[#This Row],[total_vehicle_sales]]</f>
        <v>7.4747196334131516E-2</v>
      </c>
      <c r="Z757" s="27">
        <f>EV_Data[[#This Row],[petrol_car Market Share]]+EV_Data[[#This Row],[desil_car Market Share]]</f>
        <v>0.93431411393822461</v>
      </c>
      <c r="AB757" s="15"/>
    </row>
    <row r="758" spans="1:28">
      <c r="A758" s="15" t="s">
        <v>47</v>
      </c>
      <c r="B758" s="15" t="s">
        <v>29</v>
      </c>
      <c r="C758" s="15">
        <v>2022</v>
      </c>
      <c r="D758" s="15" t="s">
        <v>24</v>
      </c>
      <c r="E758" s="15" t="s">
        <v>25</v>
      </c>
      <c r="F758" s="15">
        <v>1275</v>
      </c>
      <c r="G758" s="15">
        <v>36659</v>
      </c>
      <c r="H758" s="15">
        <v>24440</v>
      </c>
      <c r="I758" s="15">
        <v>62374</v>
      </c>
      <c r="J758" s="15">
        <v>2.04</v>
      </c>
      <c r="K758" s="15">
        <v>3706</v>
      </c>
      <c r="L758" s="15">
        <v>18</v>
      </c>
      <c r="M758" s="15">
        <v>413</v>
      </c>
      <c r="N758" s="15">
        <v>1.587</v>
      </c>
      <c r="O758" s="15">
        <v>0.192</v>
      </c>
      <c r="P758" s="15">
        <v>17979</v>
      </c>
      <c r="Q758" s="15">
        <v>59.8</v>
      </c>
      <c r="R758" s="15">
        <v>51.5</v>
      </c>
      <c r="S758" s="15">
        <v>4565</v>
      </c>
      <c r="T758" s="15">
        <v>61.8</v>
      </c>
      <c r="U758" s="15">
        <v>15.7</v>
      </c>
      <c r="V758" s="15">
        <v>0</v>
      </c>
      <c r="W758" s="27">
        <f>EV_Data[[#This Row],[ev_sales]]/EV_Data[[#This Row],[total_vehicle_sales]]</f>
        <v>2.044120947830827E-2</v>
      </c>
      <c r="X758" s="27">
        <f>EV_Data[[#This Row],[petrol_car_sales]]/EV_Data[[#This Row],[total_vehicle_sales]]</f>
        <v>0.58772886138455127</v>
      </c>
      <c r="Y758" s="27">
        <f>EV_Data[[#This Row],[diesel_car_sales]]/EV_Data[[#This Row],[total_vehicle_sales]]</f>
        <v>0.39182992913714049</v>
      </c>
      <c r="Z758" s="27">
        <f>EV_Data[[#This Row],[petrol_car Market Share]]+EV_Data[[#This Row],[desil_car Market Share]]</f>
        <v>0.97955879052169181</v>
      </c>
      <c r="AB758" s="15"/>
    </row>
    <row r="759" spans="1:28">
      <c r="A759" s="15" t="s">
        <v>47</v>
      </c>
      <c r="B759" s="15" t="s">
        <v>29</v>
      </c>
      <c r="C759" s="15">
        <v>2022</v>
      </c>
      <c r="D759" s="15" t="s">
        <v>26</v>
      </c>
      <c r="E759" s="15" t="s">
        <v>25</v>
      </c>
      <c r="F759" s="15">
        <v>14464</v>
      </c>
      <c r="G759" s="15">
        <v>205221</v>
      </c>
      <c r="H759" s="15">
        <v>27985</v>
      </c>
      <c r="I759" s="15">
        <v>247670</v>
      </c>
      <c r="J759" s="15">
        <v>5.84</v>
      </c>
      <c r="K759" s="15">
        <v>3706</v>
      </c>
      <c r="L759" s="15">
        <v>18</v>
      </c>
      <c r="M759" s="15">
        <v>413</v>
      </c>
      <c r="N759" s="15">
        <v>1.587</v>
      </c>
      <c r="O759" s="15">
        <v>0.192</v>
      </c>
      <c r="P759" s="15">
        <v>17979</v>
      </c>
      <c r="Q759" s="15">
        <v>59.8</v>
      </c>
      <c r="R759" s="15">
        <v>51.5</v>
      </c>
      <c r="S759" s="15">
        <v>4565</v>
      </c>
      <c r="T759" s="15">
        <v>61.8</v>
      </c>
      <c r="U759" s="15">
        <v>15.17</v>
      </c>
      <c r="V759" s="15">
        <v>0</v>
      </c>
      <c r="W759" s="27">
        <f>EV_Data[[#This Row],[ev_sales]]/EV_Data[[#This Row],[total_vehicle_sales]]</f>
        <v>5.8400290709411717E-2</v>
      </c>
      <c r="X759" s="27">
        <f>EV_Data[[#This Row],[petrol_car_sales]]/EV_Data[[#This Row],[total_vehicle_sales]]</f>
        <v>0.82860661363911658</v>
      </c>
      <c r="Y759" s="27">
        <f>EV_Data[[#This Row],[diesel_car_sales]]/EV_Data[[#This Row],[total_vehicle_sales]]</f>
        <v>0.11299309565147171</v>
      </c>
      <c r="Z759" s="27">
        <f>EV_Data[[#This Row],[petrol_car Market Share]]+EV_Data[[#This Row],[desil_car Market Share]]</f>
        <v>0.94159970929058834</v>
      </c>
      <c r="AB759" s="15"/>
    </row>
    <row r="760" spans="1:28">
      <c r="A760" s="15" t="s">
        <v>47</v>
      </c>
      <c r="B760" s="15" t="s">
        <v>29</v>
      </c>
      <c r="C760" s="15">
        <v>2022</v>
      </c>
      <c r="D760" s="15" t="s">
        <v>27</v>
      </c>
      <c r="E760" s="15" t="s">
        <v>25</v>
      </c>
      <c r="F760" s="15">
        <v>8901</v>
      </c>
      <c r="G760" s="15">
        <v>88520</v>
      </c>
      <c r="H760" s="15">
        <v>7697</v>
      </c>
      <c r="I760" s="15">
        <v>105118</v>
      </c>
      <c r="J760" s="15">
        <v>8.4700000000000006</v>
      </c>
      <c r="K760" s="15">
        <v>3706</v>
      </c>
      <c r="L760" s="15">
        <v>18</v>
      </c>
      <c r="M760" s="15">
        <v>413</v>
      </c>
      <c r="N760" s="15">
        <v>1.587</v>
      </c>
      <c r="O760" s="15">
        <v>0.192</v>
      </c>
      <c r="P760" s="15">
        <v>17979</v>
      </c>
      <c r="Q760" s="15">
        <v>59.8</v>
      </c>
      <c r="R760" s="15">
        <v>51.5</v>
      </c>
      <c r="S760" s="15">
        <v>4565</v>
      </c>
      <c r="T760" s="15">
        <v>61.8</v>
      </c>
      <c r="U760" s="15">
        <v>16.72</v>
      </c>
      <c r="V760" s="15">
        <v>0</v>
      </c>
      <c r="W760" s="27">
        <f>EV_Data[[#This Row],[ev_sales]]/EV_Data[[#This Row],[total_vehicle_sales]]</f>
        <v>8.4676268574364041E-2</v>
      </c>
      <c r="X760" s="27">
        <f>EV_Data[[#This Row],[petrol_car_sales]]/EV_Data[[#This Row],[total_vehicle_sales]]</f>
        <v>0.84210125763427768</v>
      </c>
      <c r="Y760" s="27">
        <f>EV_Data[[#This Row],[diesel_car_sales]]/EV_Data[[#This Row],[total_vehicle_sales]]</f>
        <v>7.3222473791358281E-2</v>
      </c>
      <c r="Z760" s="27">
        <f>EV_Data[[#This Row],[petrol_car Market Share]]+EV_Data[[#This Row],[desil_car Market Share]]</f>
        <v>0.91532373142563594</v>
      </c>
      <c r="AB760" s="15"/>
    </row>
    <row r="761" spans="1:28">
      <c r="A761" s="15" t="s">
        <v>47</v>
      </c>
      <c r="B761" s="15" t="s">
        <v>29</v>
      </c>
      <c r="C761" s="15">
        <v>2023</v>
      </c>
      <c r="D761" s="15" t="s">
        <v>24</v>
      </c>
      <c r="E761" s="15" t="s">
        <v>25</v>
      </c>
      <c r="F761" s="15">
        <v>1743</v>
      </c>
      <c r="G761" s="15">
        <v>41951</v>
      </c>
      <c r="H761" s="15">
        <v>27968</v>
      </c>
      <c r="I761" s="15">
        <v>71662</v>
      </c>
      <c r="J761" s="15">
        <v>2.4300000000000002</v>
      </c>
      <c r="K761" s="15">
        <v>6012</v>
      </c>
      <c r="L761" s="15">
        <v>20.6</v>
      </c>
      <c r="M761" s="15">
        <v>435</v>
      </c>
      <c r="N761" s="15">
        <v>1.573</v>
      </c>
      <c r="O761" s="15">
        <v>0.20100000000000001</v>
      </c>
      <c r="P761" s="15">
        <v>18919</v>
      </c>
      <c r="Q761" s="15">
        <v>60.1</v>
      </c>
      <c r="R761" s="15">
        <v>52.1</v>
      </c>
      <c r="S761" s="15">
        <v>4615</v>
      </c>
      <c r="T761" s="15">
        <v>65.7</v>
      </c>
      <c r="U761" s="15">
        <v>36.71</v>
      </c>
      <c r="V761" s="15">
        <v>0</v>
      </c>
      <c r="W761" s="27">
        <f>EV_Data[[#This Row],[ev_sales]]/EV_Data[[#This Row],[total_vehicle_sales]]</f>
        <v>2.4322514024169014E-2</v>
      </c>
      <c r="X761" s="27">
        <f>EV_Data[[#This Row],[petrol_car_sales]]/EV_Data[[#This Row],[total_vehicle_sales]]</f>
        <v>0.58540090982668636</v>
      </c>
      <c r="Y761" s="27">
        <f>EV_Data[[#This Row],[diesel_car_sales]]/EV_Data[[#This Row],[total_vehicle_sales]]</f>
        <v>0.39027657614914457</v>
      </c>
      <c r="Z761" s="27">
        <f>EV_Data[[#This Row],[petrol_car Market Share]]+EV_Data[[#This Row],[desil_car Market Share]]</f>
        <v>0.97567748597583093</v>
      </c>
      <c r="AB761" s="15"/>
    </row>
    <row r="762" spans="1:28">
      <c r="A762" s="15" t="s">
        <v>47</v>
      </c>
      <c r="B762" s="15" t="s">
        <v>29</v>
      </c>
      <c r="C762" s="15">
        <v>2023</v>
      </c>
      <c r="D762" s="15" t="s">
        <v>26</v>
      </c>
      <c r="E762" s="15" t="s">
        <v>25</v>
      </c>
      <c r="F762" s="15">
        <v>19746</v>
      </c>
      <c r="G762" s="15">
        <v>232642</v>
      </c>
      <c r="H762" s="15">
        <v>31724</v>
      </c>
      <c r="I762" s="15">
        <v>284112</v>
      </c>
      <c r="J762" s="15">
        <v>6.95</v>
      </c>
      <c r="K762" s="15">
        <v>6012</v>
      </c>
      <c r="L762" s="15">
        <v>20.6</v>
      </c>
      <c r="M762" s="15">
        <v>435</v>
      </c>
      <c r="N762" s="15">
        <v>1.573</v>
      </c>
      <c r="O762" s="15">
        <v>0.20100000000000001</v>
      </c>
      <c r="P762" s="15">
        <v>18919</v>
      </c>
      <c r="Q762" s="15">
        <v>60.1</v>
      </c>
      <c r="R762" s="15">
        <v>52.1</v>
      </c>
      <c r="S762" s="15">
        <v>4615</v>
      </c>
      <c r="T762" s="15">
        <v>65.7</v>
      </c>
      <c r="U762" s="15">
        <v>36.520000000000003</v>
      </c>
      <c r="V762" s="15">
        <v>0</v>
      </c>
      <c r="W762" s="27">
        <f>EV_Data[[#This Row],[ev_sales]]/EV_Data[[#This Row],[total_vehicle_sales]]</f>
        <v>6.9500760263558031E-2</v>
      </c>
      <c r="X762" s="27">
        <f>EV_Data[[#This Row],[petrol_car_sales]]/EV_Data[[#This Row],[total_vehicle_sales]]</f>
        <v>0.81883904938897334</v>
      </c>
      <c r="Y762" s="27">
        <f>EV_Data[[#This Row],[diesel_car_sales]]/EV_Data[[#This Row],[total_vehicle_sales]]</f>
        <v>0.1116601903474686</v>
      </c>
      <c r="Z762" s="27">
        <f>EV_Data[[#This Row],[petrol_car Market Share]]+EV_Data[[#This Row],[desil_car Market Share]]</f>
        <v>0.930499239736442</v>
      </c>
      <c r="AB762" s="15"/>
    </row>
    <row r="763" spans="1:28">
      <c r="A763" s="15" t="s">
        <v>47</v>
      </c>
      <c r="B763" s="15" t="s">
        <v>29</v>
      </c>
      <c r="C763" s="15">
        <v>2023</v>
      </c>
      <c r="D763" s="15" t="s">
        <v>27</v>
      </c>
      <c r="E763" s="15" t="s">
        <v>25</v>
      </c>
      <c r="F763" s="15">
        <v>12221</v>
      </c>
      <c r="G763" s="15">
        <v>100326</v>
      </c>
      <c r="H763" s="15">
        <v>8724</v>
      </c>
      <c r="I763" s="15">
        <v>121271</v>
      </c>
      <c r="J763" s="15">
        <v>10.08</v>
      </c>
      <c r="K763" s="15">
        <v>6012</v>
      </c>
      <c r="L763" s="15">
        <v>20.6</v>
      </c>
      <c r="M763" s="15">
        <v>435</v>
      </c>
      <c r="N763" s="15">
        <v>1.573</v>
      </c>
      <c r="O763" s="15">
        <v>0.20100000000000001</v>
      </c>
      <c r="P763" s="15">
        <v>18919</v>
      </c>
      <c r="Q763" s="15">
        <v>60.1</v>
      </c>
      <c r="R763" s="15">
        <v>52.1</v>
      </c>
      <c r="S763" s="15">
        <v>4615</v>
      </c>
      <c r="T763" s="15">
        <v>65.7</v>
      </c>
      <c r="U763" s="15">
        <v>37.299999999999997</v>
      </c>
      <c r="V763" s="15">
        <v>0</v>
      </c>
      <c r="W763" s="27">
        <f>EV_Data[[#This Row],[ev_sales]]/EV_Data[[#This Row],[total_vehicle_sales]]</f>
        <v>0.10077429888431694</v>
      </c>
      <c r="X763" s="27">
        <f>EV_Data[[#This Row],[petrol_car_sales]]/EV_Data[[#This Row],[total_vehicle_sales]]</f>
        <v>0.82728764502642838</v>
      </c>
      <c r="Y763" s="27">
        <f>EV_Data[[#This Row],[diesel_car_sales]]/EV_Data[[#This Row],[total_vehicle_sales]]</f>
        <v>7.1938056089254646E-2</v>
      </c>
      <c r="Z763" s="27">
        <f>EV_Data[[#This Row],[petrol_car Market Share]]+EV_Data[[#This Row],[desil_car Market Share]]</f>
        <v>0.89922570111568301</v>
      </c>
      <c r="AB763" s="15"/>
    </row>
    <row r="764" spans="1:28">
      <c r="A764" s="15" t="s">
        <v>47</v>
      </c>
      <c r="B764" s="15" t="s">
        <v>29</v>
      </c>
      <c r="C764" s="15">
        <v>2024</v>
      </c>
      <c r="D764" s="15" t="s">
        <v>24</v>
      </c>
      <c r="E764" s="15" t="s">
        <v>25</v>
      </c>
      <c r="F764" s="15">
        <v>2028</v>
      </c>
      <c r="G764" s="15">
        <v>45012</v>
      </c>
      <c r="H764" s="15">
        <v>30008</v>
      </c>
      <c r="I764" s="15">
        <v>77048</v>
      </c>
      <c r="J764" s="15">
        <v>2.63</v>
      </c>
      <c r="K764" s="15">
        <v>7734</v>
      </c>
      <c r="L764" s="15">
        <v>21.9</v>
      </c>
      <c r="M764" s="15">
        <v>456</v>
      </c>
      <c r="N764" s="15">
        <v>1.5169999999999999</v>
      </c>
      <c r="O764" s="15">
        <v>0.21</v>
      </c>
      <c r="P764" s="15">
        <v>19914</v>
      </c>
      <c r="Q764" s="15">
        <v>60.4</v>
      </c>
      <c r="R764" s="15">
        <v>50.3</v>
      </c>
      <c r="S764" s="15">
        <v>4544</v>
      </c>
      <c r="T764" s="15">
        <v>66.5</v>
      </c>
      <c r="U764" s="15">
        <v>16.350000000000001</v>
      </c>
      <c r="V764" s="15">
        <v>0</v>
      </c>
      <c r="W764" s="27">
        <f>EV_Data[[#This Row],[ev_sales]]/EV_Data[[#This Row],[total_vehicle_sales]]</f>
        <v>2.6321254283044337E-2</v>
      </c>
      <c r="X764" s="27">
        <f>EV_Data[[#This Row],[petrol_car_sales]]/EV_Data[[#This Row],[total_vehicle_sales]]</f>
        <v>0.58420724743017338</v>
      </c>
      <c r="Y764" s="27">
        <f>EV_Data[[#This Row],[diesel_car_sales]]/EV_Data[[#This Row],[total_vehicle_sales]]</f>
        <v>0.38947149828678229</v>
      </c>
      <c r="Z764" s="27">
        <f>EV_Data[[#This Row],[petrol_car Market Share]]+EV_Data[[#This Row],[desil_car Market Share]]</f>
        <v>0.97367874571695567</v>
      </c>
      <c r="AB764" s="15"/>
    </row>
    <row r="765" spans="1:28">
      <c r="A765" s="15" t="s">
        <v>47</v>
      </c>
      <c r="B765" s="15" t="s">
        <v>29</v>
      </c>
      <c r="C765" s="15">
        <v>2024</v>
      </c>
      <c r="D765" s="15" t="s">
        <v>26</v>
      </c>
      <c r="E765" s="15" t="s">
        <v>25</v>
      </c>
      <c r="F765" s="15">
        <v>22966</v>
      </c>
      <c r="G765" s="15">
        <v>248546</v>
      </c>
      <c r="H765" s="15">
        <v>33893</v>
      </c>
      <c r="I765" s="15">
        <v>305405</v>
      </c>
      <c r="J765" s="15">
        <v>7.52</v>
      </c>
      <c r="K765" s="15">
        <v>7734</v>
      </c>
      <c r="L765" s="15">
        <v>21.9</v>
      </c>
      <c r="M765" s="15">
        <v>456</v>
      </c>
      <c r="N765" s="15">
        <v>1.5169999999999999</v>
      </c>
      <c r="O765" s="15">
        <v>0.21</v>
      </c>
      <c r="P765" s="15">
        <v>19914</v>
      </c>
      <c r="Q765" s="15">
        <v>60.4</v>
      </c>
      <c r="R765" s="15">
        <v>50.3</v>
      </c>
      <c r="S765" s="15">
        <v>4544</v>
      </c>
      <c r="T765" s="15">
        <v>66.5</v>
      </c>
      <c r="U765" s="15">
        <v>16.309999999999999</v>
      </c>
      <c r="V765" s="15">
        <v>0</v>
      </c>
      <c r="W765" s="27">
        <f>EV_Data[[#This Row],[ev_sales]]/EV_Data[[#This Row],[total_vehicle_sales]]</f>
        <v>7.5198506900672882E-2</v>
      </c>
      <c r="X765" s="27">
        <f>EV_Data[[#This Row],[petrol_car_sales]]/EV_Data[[#This Row],[total_vehicle_sales]]</f>
        <v>0.81382426613840642</v>
      </c>
      <c r="Y765" s="27">
        <f>EV_Data[[#This Row],[diesel_car_sales]]/EV_Data[[#This Row],[total_vehicle_sales]]</f>
        <v>0.11097722696092074</v>
      </c>
      <c r="Z765" s="27">
        <f>EV_Data[[#This Row],[petrol_car Market Share]]+EV_Data[[#This Row],[desil_car Market Share]]</f>
        <v>0.92480149309932713</v>
      </c>
      <c r="AB765" s="15"/>
    </row>
    <row r="766" spans="1:28">
      <c r="A766" s="15" t="s">
        <v>47</v>
      </c>
      <c r="B766" s="15" t="s">
        <v>29</v>
      </c>
      <c r="C766" s="15">
        <v>2024</v>
      </c>
      <c r="D766" s="15" t="s">
        <v>27</v>
      </c>
      <c r="E766" s="15" t="s">
        <v>25</v>
      </c>
      <c r="F766" s="15">
        <v>13898</v>
      </c>
      <c r="G766" s="15">
        <v>104478</v>
      </c>
      <c r="H766" s="15">
        <v>9085</v>
      </c>
      <c r="I766" s="15">
        <v>127461</v>
      </c>
      <c r="J766" s="15">
        <v>10.9</v>
      </c>
      <c r="K766" s="15">
        <v>7734</v>
      </c>
      <c r="L766" s="15">
        <v>21.9</v>
      </c>
      <c r="M766" s="15">
        <v>456</v>
      </c>
      <c r="N766" s="15">
        <v>1.5169999999999999</v>
      </c>
      <c r="O766" s="15">
        <v>0.21</v>
      </c>
      <c r="P766" s="15">
        <v>19914</v>
      </c>
      <c r="Q766" s="15">
        <v>60.4</v>
      </c>
      <c r="R766" s="15">
        <v>50.3</v>
      </c>
      <c r="S766" s="15">
        <v>4544</v>
      </c>
      <c r="T766" s="15">
        <v>66.5</v>
      </c>
      <c r="U766" s="15">
        <v>13.72</v>
      </c>
      <c r="V766" s="15">
        <v>0</v>
      </c>
      <c r="W766" s="27">
        <f>EV_Data[[#This Row],[ev_sales]]/EV_Data[[#This Row],[total_vehicle_sales]]</f>
        <v>0.10903727414660171</v>
      </c>
      <c r="X766" s="27">
        <f>EV_Data[[#This Row],[petrol_car_sales]]/EV_Data[[#This Row],[total_vehicle_sales]]</f>
        <v>0.81968602160660908</v>
      </c>
      <c r="Y766" s="27">
        <f>EV_Data[[#This Row],[diesel_car_sales]]/EV_Data[[#This Row],[total_vehicle_sales]]</f>
        <v>7.127670424678921E-2</v>
      </c>
      <c r="Z766" s="27">
        <f>EV_Data[[#This Row],[petrol_car Market Share]]+EV_Data[[#This Row],[desil_car Market Share]]</f>
        <v>0.89096272585339831</v>
      </c>
      <c r="AB766" s="15"/>
    </row>
    <row r="767" spans="1:28">
      <c r="A767" s="15" t="s">
        <v>47</v>
      </c>
      <c r="B767" s="15" t="s">
        <v>29</v>
      </c>
      <c r="C767" s="15">
        <v>2025</v>
      </c>
      <c r="D767" s="15" t="s">
        <v>24</v>
      </c>
      <c r="E767" s="15" t="s">
        <v>25</v>
      </c>
      <c r="F767" s="15">
        <v>2578</v>
      </c>
      <c r="G767" s="15">
        <v>47227</v>
      </c>
      <c r="H767" s="15">
        <v>31485</v>
      </c>
      <c r="I767" s="15">
        <v>81290</v>
      </c>
      <c r="J767" s="15">
        <v>3.17</v>
      </c>
      <c r="K767" s="15">
        <v>10596</v>
      </c>
      <c r="L767" s="15">
        <v>26.5</v>
      </c>
      <c r="M767" s="15">
        <v>472</v>
      </c>
      <c r="N767" s="15">
        <v>1.48</v>
      </c>
      <c r="O767" s="15">
        <v>0.218</v>
      </c>
      <c r="P767" s="15">
        <v>20523</v>
      </c>
      <c r="Q767" s="15">
        <v>60.6</v>
      </c>
      <c r="R767" s="15">
        <v>46.6</v>
      </c>
      <c r="S767" s="15">
        <v>4658</v>
      </c>
      <c r="T767" s="15">
        <v>70.400000000000006</v>
      </c>
      <c r="U767" s="15">
        <v>27.12</v>
      </c>
      <c r="V767" s="15">
        <v>0</v>
      </c>
      <c r="W767" s="27">
        <f>EV_Data[[#This Row],[ev_sales]]/EV_Data[[#This Row],[total_vehicle_sales]]</f>
        <v>3.1713617911182185E-2</v>
      </c>
      <c r="X767" s="27">
        <f>EV_Data[[#This Row],[petrol_car_sales]]/EV_Data[[#This Row],[total_vehicle_sales]]</f>
        <v>0.58096936892606721</v>
      </c>
      <c r="Y767" s="27">
        <f>EV_Data[[#This Row],[diesel_car_sales]]/EV_Data[[#This Row],[total_vehicle_sales]]</f>
        <v>0.38731701316275063</v>
      </c>
      <c r="Z767" s="27">
        <f>EV_Data[[#This Row],[petrol_car Market Share]]+EV_Data[[#This Row],[desil_car Market Share]]</f>
        <v>0.9682863820888179</v>
      </c>
      <c r="AB767" s="15"/>
    </row>
    <row r="768" spans="1:28">
      <c r="A768" s="15" t="s">
        <v>47</v>
      </c>
      <c r="B768" s="15" t="s">
        <v>29</v>
      </c>
      <c r="C768" s="15">
        <v>2025</v>
      </c>
      <c r="D768" s="15" t="s">
        <v>26</v>
      </c>
      <c r="E768" s="15" t="s">
        <v>25</v>
      </c>
      <c r="F768" s="15">
        <v>28676</v>
      </c>
      <c r="G768" s="15">
        <v>253297</v>
      </c>
      <c r="H768" s="15">
        <v>34540</v>
      </c>
      <c r="I768" s="15">
        <v>316513</v>
      </c>
      <c r="J768" s="15">
        <v>9.06</v>
      </c>
      <c r="K768" s="15">
        <v>10596</v>
      </c>
      <c r="L768" s="15">
        <v>26.5</v>
      </c>
      <c r="M768" s="15">
        <v>472</v>
      </c>
      <c r="N768" s="15">
        <v>1.48</v>
      </c>
      <c r="O768" s="15">
        <v>0.218</v>
      </c>
      <c r="P768" s="15">
        <v>20523</v>
      </c>
      <c r="Q768" s="15">
        <v>60.6</v>
      </c>
      <c r="R768" s="15">
        <v>46.6</v>
      </c>
      <c r="S768" s="15">
        <v>4658</v>
      </c>
      <c r="T768" s="15">
        <v>70.400000000000006</v>
      </c>
      <c r="U768" s="15">
        <v>24.86</v>
      </c>
      <c r="V768" s="15">
        <v>0</v>
      </c>
      <c r="W768" s="27">
        <f>EV_Data[[#This Row],[ev_sales]]/EV_Data[[#This Row],[total_vehicle_sales]]</f>
        <v>9.0599754196510091E-2</v>
      </c>
      <c r="X768" s="27">
        <f>EV_Data[[#This Row],[petrol_car_sales]]/EV_Data[[#This Row],[total_vehicle_sales]]</f>
        <v>0.80027360645534307</v>
      </c>
      <c r="Y768" s="27">
        <f>EV_Data[[#This Row],[diesel_car_sales]]/EV_Data[[#This Row],[total_vehicle_sales]]</f>
        <v>0.10912663934814684</v>
      </c>
      <c r="Z768" s="27">
        <f>EV_Data[[#This Row],[petrol_car Market Share]]+EV_Data[[#This Row],[desil_car Market Share]]</f>
        <v>0.90940024580348988</v>
      </c>
      <c r="AB768" s="15"/>
    </row>
    <row r="769" spans="1:28">
      <c r="A769" s="15" t="s">
        <v>47</v>
      </c>
      <c r="B769" s="15" t="s">
        <v>29</v>
      </c>
      <c r="C769" s="15">
        <v>2025</v>
      </c>
      <c r="D769" s="15" t="s">
        <v>27</v>
      </c>
      <c r="E769" s="15" t="s">
        <v>25</v>
      </c>
      <c r="F769" s="15">
        <v>17421</v>
      </c>
      <c r="G769" s="15">
        <v>105973</v>
      </c>
      <c r="H769" s="15">
        <v>9215</v>
      </c>
      <c r="I769" s="15">
        <v>132609</v>
      </c>
      <c r="J769" s="15">
        <v>13.14</v>
      </c>
      <c r="K769" s="15">
        <v>10596</v>
      </c>
      <c r="L769" s="15">
        <v>26.5</v>
      </c>
      <c r="M769" s="15">
        <v>472</v>
      </c>
      <c r="N769" s="15">
        <v>1.48</v>
      </c>
      <c r="O769" s="15">
        <v>0.218</v>
      </c>
      <c r="P769" s="15">
        <v>20523</v>
      </c>
      <c r="Q769" s="15">
        <v>60.6</v>
      </c>
      <c r="R769" s="15">
        <v>46.6</v>
      </c>
      <c r="S769" s="15">
        <v>4658</v>
      </c>
      <c r="T769" s="15">
        <v>70.400000000000006</v>
      </c>
      <c r="U769" s="15">
        <v>25.35</v>
      </c>
      <c r="V769" s="15">
        <v>0</v>
      </c>
      <c r="W769" s="27">
        <f>EV_Data[[#This Row],[ev_sales]]/EV_Data[[#This Row],[total_vehicle_sales]]</f>
        <v>0.13137117390222383</v>
      </c>
      <c r="X769" s="27">
        <f>EV_Data[[#This Row],[petrol_car_sales]]/EV_Data[[#This Row],[total_vehicle_sales]]</f>
        <v>0.79913882164860606</v>
      </c>
      <c r="Y769" s="27">
        <f>EV_Data[[#This Row],[diesel_car_sales]]/EV_Data[[#This Row],[total_vehicle_sales]]</f>
        <v>6.9490004449170112E-2</v>
      </c>
      <c r="Z769" s="27">
        <f>EV_Data[[#This Row],[petrol_car Market Share]]+EV_Data[[#This Row],[desil_car Market Share]]</f>
        <v>0.86862882609777614</v>
      </c>
      <c r="AB769" s="15"/>
    </row>
    <row r="770" spans="1:28">
      <c r="A770" s="15" t="s">
        <v>48</v>
      </c>
      <c r="B770" s="15" t="s">
        <v>29</v>
      </c>
      <c r="C770" s="15">
        <v>2010</v>
      </c>
      <c r="D770" s="15" t="s">
        <v>24</v>
      </c>
      <c r="E770" s="15" t="s">
        <v>25</v>
      </c>
      <c r="F770" s="15">
        <v>8</v>
      </c>
      <c r="G770" s="15">
        <v>20810</v>
      </c>
      <c r="H770" s="15">
        <v>13878</v>
      </c>
      <c r="I770" s="15">
        <v>34696</v>
      </c>
      <c r="J770" s="15">
        <v>0.02</v>
      </c>
      <c r="K770" s="15">
        <v>49</v>
      </c>
      <c r="L770" s="15">
        <v>2.1</v>
      </c>
      <c r="M770" s="15">
        <v>121</v>
      </c>
      <c r="N770" s="15">
        <v>1.41</v>
      </c>
      <c r="O770" s="31">
        <v>0.16900000000000001</v>
      </c>
      <c r="P770" s="15">
        <v>22798</v>
      </c>
      <c r="Q770" s="15">
        <v>60.6</v>
      </c>
      <c r="R770" s="15">
        <v>18</v>
      </c>
      <c r="S770" s="15">
        <v>0</v>
      </c>
      <c r="T770" s="15">
        <v>49.4</v>
      </c>
      <c r="U770" s="15">
        <v>0</v>
      </c>
      <c r="V770" s="15">
        <v>0</v>
      </c>
      <c r="W770" s="27">
        <f>EV_Data[[#This Row],[ev_sales]]/EV_Data[[#This Row],[total_vehicle_sales]]</f>
        <v>2.3057412958266084E-4</v>
      </c>
      <c r="X770" s="27">
        <f>EV_Data[[#This Row],[petrol_car_sales]]/EV_Data[[#This Row],[total_vehicle_sales]]</f>
        <v>0.59978095457689651</v>
      </c>
      <c r="Y770" s="27">
        <f>EV_Data[[#This Row],[diesel_car_sales]]/EV_Data[[#This Row],[total_vehicle_sales]]</f>
        <v>0.39998847129352089</v>
      </c>
      <c r="Z770" s="27">
        <f>EV_Data[[#This Row],[petrol_car Market Share]]+EV_Data[[#This Row],[desil_car Market Share]]</f>
        <v>0.99976942587041739</v>
      </c>
      <c r="AB770" s="15"/>
    </row>
    <row r="771" spans="1:28">
      <c r="A771" s="15" t="s">
        <v>48</v>
      </c>
      <c r="B771" s="15" t="s">
        <v>29</v>
      </c>
      <c r="C771" s="15">
        <v>2010</v>
      </c>
      <c r="D771" s="15" t="s">
        <v>26</v>
      </c>
      <c r="E771" s="15" t="s">
        <v>25</v>
      </c>
      <c r="F771" s="15">
        <v>28</v>
      </c>
      <c r="G771" s="15">
        <v>122492</v>
      </c>
      <c r="H771" s="15">
        <v>16703</v>
      </c>
      <c r="I771" s="15">
        <v>139223</v>
      </c>
      <c r="J771" s="15">
        <v>0.02</v>
      </c>
      <c r="K771" s="15">
        <v>49</v>
      </c>
      <c r="L771" s="15">
        <v>2.1</v>
      </c>
      <c r="M771" s="15">
        <v>121</v>
      </c>
      <c r="N771" s="15">
        <v>1.41</v>
      </c>
      <c r="O771" s="31">
        <v>0.16900000000000001</v>
      </c>
      <c r="P771" s="15">
        <v>22798</v>
      </c>
      <c r="Q771" s="15">
        <v>60.6</v>
      </c>
      <c r="R771" s="15">
        <v>18</v>
      </c>
      <c r="S771" s="15">
        <v>0</v>
      </c>
      <c r="T771" s="15">
        <v>49.4</v>
      </c>
      <c r="U771" s="15">
        <v>0</v>
      </c>
      <c r="V771" s="15">
        <v>0</v>
      </c>
      <c r="W771" s="27">
        <f>EV_Data[[#This Row],[ev_sales]]/EV_Data[[#This Row],[total_vehicle_sales]]</f>
        <v>2.0111619488159284E-4</v>
      </c>
      <c r="X771" s="27">
        <f>EV_Data[[#This Row],[petrol_car_sales]]/EV_Data[[#This Row],[total_vehicle_sales]]</f>
        <v>0.87982589083700247</v>
      </c>
      <c r="Y771" s="27">
        <f>EV_Data[[#This Row],[diesel_car_sales]]/EV_Data[[#This Row],[total_vehicle_sales]]</f>
        <v>0.11997299296811589</v>
      </c>
      <c r="Z771" s="27">
        <f>EV_Data[[#This Row],[petrol_car Market Share]]+EV_Data[[#This Row],[desil_car Market Share]]</f>
        <v>0.99979888380511839</v>
      </c>
      <c r="AB771" s="15"/>
    </row>
    <row r="772" spans="1:28">
      <c r="A772" s="15" t="s">
        <v>48</v>
      </c>
      <c r="B772" s="15" t="s">
        <v>29</v>
      </c>
      <c r="C772" s="15">
        <v>2010</v>
      </c>
      <c r="D772" s="15" t="s">
        <v>27</v>
      </c>
      <c r="E772" s="15" t="s">
        <v>25</v>
      </c>
      <c r="F772" s="15">
        <v>17</v>
      </c>
      <c r="G772" s="15">
        <v>53142</v>
      </c>
      <c r="H772" s="15">
        <v>4621</v>
      </c>
      <c r="I772" s="15">
        <v>57780</v>
      </c>
      <c r="J772" s="15">
        <v>0.03</v>
      </c>
      <c r="K772" s="15">
        <v>49</v>
      </c>
      <c r="L772" s="15">
        <v>2.1</v>
      </c>
      <c r="M772" s="15">
        <v>121</v>
      </c>
      <c r="N772" s="15">
        <v>1.41</v>
      </c>
      <c r="O772" s="31">
        <v>0.16900000000000001</v>
      </c>
      <c r="P772" s="15">
        <v>22798</v>
      </c>
      <c r="Q772" s="15">
        <v>60.6</v>
      </c>
      <c r="R772" s="15">
        <v>18</v>
      </c>
      <c r="S772" s="15">
        <v>0</v>
      </c>
      <c r="T772" s="15">
        <v>49.4</v>
      </c>
      <c r="U772" s="15">
        <v>0</v>
      </c>
      <c r="V772" s="15">
        <v>0</v>
      </c>
      <c r="W772" s="27">
        <f>EV_Data[[#This Row],[ev_sales]]/EV_Data[[#This Row],[total_vehicle_sales]]</f>
        <v>2.9421945309795778E-4</v>
      </c>
      <c r="X772" s="27">
        <f>EV_Data[[#This Row],[petrol_car_sales]]/EV_Data[[#This Row],[total_vehicle_sales]]</f>
        <v>0.91973001038421598</v>
      </c>
      <c r="Y772" s="27">
        <f>EV_Data[[#This Row],[diesel_car_sales]]/EV_Data[[#This Row],[total_vehicle_sales]]</f>
        <v>7.9975770162686047E-2</v>
      </c>
      <c r="Z772" s="27">
        <f>EV_Data[[#This Row],[petrol_car Market Share]]+EV_Data[[#This Row],[desil_car Market Share]]</f>
        <v>0.99970578054690207</v>
      </c>
      <c r="AB772" s="15"/>
    </row>
    <row r="773" spans="1:28">
      <c r="A773" s="15" t="s">
        <v>48</v>
      </c>
      <c r="B773" s="15" t="s">
        <v>29</v>
      </c>
      <c r="C773" s="15">
        <v>2011</v>
      </c>
      <c r="D773" s="15" t="s">
        <v>24</v>
      </c>
      <c r="E773" s="15" t="s">
        <v>25</v>
      </c>
      <c r="F773" s="15">
        <v>6</v>
      </c>
      <c r="G773" s="15">
        <v>16483</v>
      </c>
      <c r="H773" s="15">
        <v>10988</v>
      </c>
      <c r="I773" s="15">
        <v>27477</v>
      </c>
      <c r="J773" s="15">
        <v>0.02</v>
      </c>
      <c r="K773" s="15">
        <v>429</v>
      </c>
      <c r="L773" s="15">
        <v>2.9</v>
      </c>
      <c r="M773" s="15">
        <v>128</v>
      </c>
      <c r="N773" s="15">
        <v>1.38</v>
      </c>
      <c r="O773" s="15">
        <v>0.18099999999999999</v>
      </c>
      <c r="P773" s="15">
        <v>21749</v>
      </c>
      <c r="Q773" s="15">
        <v>61.2</v>
      </c>
      <c r="R773" s="15">
        <v>17.7</v>
      </c>
      <c r="S773" s="15">
        <v>376</v>
      </c>
      <c r="T773" s="15">
        <v>50.1</v>
      </c>
      <c r="U773" s="15">
        <v>-25</v>
      </c>
      <c r="V773" s="15">
        <v>0</v>
      </c>
      <c r="W773" s="27">
        <f>EV_Data[[#This Row],[ev_sales]]/EV_Data[[#This Row],[total_vehicle_sales]]</f>
        <v>2.1836445026749646E-4</v>
      </c>
      <c r="X773" s="27">
        <f>EV_Data[[#This Row],[petrol_car_sales]]/EV_Data[[#This Row],[total_vehicle_sales]]</f>
        <v>0.59988353895985735</v>
      </c>
      <c r="Y773" s="27">
        <f>EV_Data[[#This Row],[diesel_car_sales]]/EV_Data[[#This Row],[total_vehicle_sales]]</f>
        <v>0.39989809658987518</v>
      </c>
      <c r="Z773" s="27">
        <f>EV_Data[[#This Row],[petrol_car Market Share]]+EV_Data[[#This Row],[desil_car Market Share]]</f>
        <v>0.99978163554973254</v>
      </c>
      <c r="AB773" s="15"/>
    </row>
    <row r="774" spans="1:28">
      <c r="A774" s="15" t="s">
        <v>48</v>
      </c>
      <c r="B774" s="15" t="s">
        <v>29</v>
      </c>
      <c r="C774" s="15">
        <v>2011</v>
      </c>
      <c r="D774" s="15" t="s">
        <v>26</v>
      </c>
      <c r="E774" s="15" t="s">
        <v>25</v>
      </c>
      <c r="F774" s="15">
        <v>66</v>
      </c>
      <c r="G774" s="15">
        <v>97297</v>
      </c>
      <c r="H774" s="15">
        <v>13268</v>
      </c>
      <c r="I774" s="15">
        <v>110631</v>
      </c>
      <c r="J774" s="15">
        <v>0.06</v>
      </c>
      <c r="K774" s="15">
        <v>429</v>
      </c>
      <c r="L774" s="15">
        <v>2.9</v>
      </c>
      <c r="M774" s="15">
        <v>128</v>
      </c>
      <c r="N774" s="15">
        <v>1.38</v>
      </c>
      <c r="O774" s="15">
        <v>0.18099999999999999</v>
      </c>
      <c r="P774" s="15">
        <v>21749</v>
      </c>
      <c r="Q774" s="15">
        <v>61.2</v>
      </c>
      <c r="R774" s="15">
        <v>17.7</v>
      </c>
      <c r="S774" s="15">
        <v>376</v>
      </c>
      <c r="T774" s="15">
        <v>50.1</v>
      </c>
      <c r="U774" s="15">
        <v>135.71</v>
      </c>
      <c r="V774" s="15">
        <v>0</v>
      </c>
      <c r="W774" s="27">
        <f>EV_Data[[#This Row],[ev_sales]]/EV_Data[[#This Row],[total_vehicle_sales]]</f>
        <v>5.9657781272880119E-4</v>
      </c>
      <c r="X774" s="27">
        <f>EV_Data[[#This Row],[petrol_car_sales]]/EV_Data[[#This Row],[total_vehicle_sales]]</f>
        <v>0.87947320371324489</v>
      </c>
      <c r="Y774" s="27">
        <f>EV_Data[[#This Row],[diesel_car_sales]]/EV_Data[[#This Row],[total_vehicle_sales]]</f>
        <v>0.11993021847402627</v>
      </c>
      <c r="Z774" s="27">
        <f>EV_Data[[#This Row],[petrol_car Market Share]]+EV_Data[[#This Row],[desil_car Market Share]]</f>
        <v>0.99940342218727118</v>
      </c>
      <c r="AB774" s="15"/>
    </row>
    <row r="775" spans="1:28">
      <c r="A775" s="15" t="s">
        <v>48</v>
      </c>
      <c r="B775" s="15" t="s">
        <v>29</v>
      </c>
      <c r="C775" s="15">
        <v>2011</v>
      </c>
      <c r="D775" s="15" t="s">
        <v>27</v>
      </c>
      <c r="E775" s="15" t="s">
        <v>25</v>
      </c>
      <c r="F775" s="15">
        <v>40</v>
      </c>
      <c r="G775" s="15">
        <v>42700</v>
      </c>
      <c r="H775" s="15">
        <v>3713</v>
      </c>
      <c r="I775" s="15">
        <v>46453</v>
      </c>
      <c r="J775" s="15">
        <v>0.09</v>
      </c>
      <c r="K775" s="15">
        <v>429</v>
      </c>
      <c r="L775" s="15">
        <v>2.9</v>
      </c>
      <c r="M775" s="15">
        <v>128</v>
      </c>
      <c r="N775" s="15">
        <v>1.38</v>
      </c>
      <c r="O775" s="15">
        <v>0.18099999999999999</v>
      </c>
      <c r="P775" s="15">
        <v>21749</v>
      </c>
      <c r="Q775" s="15">
        <v>61.2</v>
      </c>
      <c r="R775" s="15">
        <v>17.7</v>
      </c>
      <c r="S775" s="15">
        <v>376</v>
      </c>
      <c r="T775" s="15">
        <v>50.1</v>
      </c>
      <c r="U775" s="15">
        <v>135.29</v>
      </c>
      <c r="V775" s="15">
        <v>0</v>
      </c>
      <c r="W775" s="27">
        <f>EV_Data[[#This Row],[ev_sales]]/EV_Data[[#This Row],[total_vehicle_sales]]</f>
        <v>8.6108539814436095E-4</v>
      </c>
      <c r="X775" s="27">
        <f>EV_Data[[#This Row],[petrol_car_sales]]/EV_Data[[#This Row],[total_vehicle_sales]]</f>
        <v>0.91920866251910538</v>
      </c>
      <c r="Y775" s="27">
        <f>EV_Data[[#This Row],[diesel_car_sales]]/EV_Data[[#This Row],[total_vehicle_sales]]</f>
        <v>7.99302520827503E-2</v>
      </c>
      <c r="Z775" s="27">
        <f>EV_Data[[#This Row],[petrol_car Market Share]]+EV_Data[[#This Row],[desil_car Market Share]]</f>
        <v>0.99913891460185567</v>
      </c>
      <c r="AB775" s="15"/>
    </row>
    <row r="776" spans="1:28">
      <c r="A776" s="15" t="s">
        <v>48</v>
      </c>
      <c r="B776" s="15" t="s">
        <v>29</v>
      </c>
      <c r="C776" s="15">
        <v>2012</v>
      </c>
      <c r="D776" s="15" t="s">
        <v>24</v>
      </c>
      <c r="E776" s="15" t="s">
        <v>25</v>
      </c>
      <c r="F776" s="15">
        <v>7</v>
      </c>
      <c r="G776" s="15">
        <v>14078</v>
      </c>
      <c r="H776" s="15">
        <v>9385</v>
      </c>
      <c r="I776" s="15">
        <v>23470</v>
      </c>
      <c r="J776" s="15">
        <v>0.03</v>
      </c>
      <c r="K776" s="15">
        <v>875</v>
      </c>
      <c r="L776" s="15">
        <v>4.2</v>
      </c>
      <c r="M776" s="15">
        <v>136</v>
      </c>
      <c r="N776" s="15">
        <v>1.38</v>
      </c>
      <c r="O776" s="15">
        <v>0.192</v>
      </c>
      <c r="P776" s="15">
        <v>21225</v>
      </c>
      <c r="Q776" s="15">
        <v>62</v>
      </c>
      <c r="R776" s="15">
        <v>17.100000000000001</v>
      </c>
      <c r="S776" s="15">
        <v>749</v>
      </c>
      <c r="T776" s="15">
        <v>51.5</v>
      </c>
      <c r="U776" s="15">
        <v>-6.46</v>
      </c>
      <c r="V776" s="15">
        <v>0</v>
      </c>
      <c r="W776" s="27">
        <f>EV_Data[[#This Row],[ev_sales]]/EV_Data[[#This Row],[total_vehicle_sales]]</f>
        <v>2.9825308904985089E-4</v>
      </c>
      <c r="X776" s="27">
        <f>EV_Data[[#This Row],[petrol_car_sales]]/EV_Data[[#This Row],[total_vehicle_sales]]</f>
        <v>0.59982956966340006</v>
      </c>
      <c r="Y776" s="27">
        <f>EV_Data[[#This Row],[diesel_car_sales]]/EV_Data[[#This Row],[total_vehicle_sales]]</f>
        <v>0.39987217724755009</v>
      </c>
      <c r="Z776" s="27">
        <f>EV_Data[[#This Row],[petrol_car Market Share]]+EV_Data[[#This Row],[desil_car Market Share]]</f>
        <v>0.99970174691095015</v>
      </c>
      <c r="AB776" s="15"/>
    </row>
    <row r="777" spans="1:28">
      <c r="A777" s="15" t="s">
        <v>48</v>
      </c>
      <c r="B777" s="15" t="s">
        <v>29</v>
      </c>
      <c r="C777" s="15">
        <v>2012</v>
      </c>
      <c r="D777" s="15" t="s">
        <v>26</v>
      </c>
      <c r="E777" s="15" t="s">
        <v>25</v>
      </c>
      <c r="F777" s="15">
        <v>84</v>
      </c>
      <c r="G777" s="15">
        <v>81786</v>
      </c>
      <c r="H777" s="15">
        <v>11153</v>
      </c>
      <c r="I777" s="15">
        <v>93023</v>
      </c>
      <c r="J777" s="15">
        <v>0.09</v>
      </c>
      <c r="K777" s="15">
        <v>875</v>
      </c>
      <c r="L777" s="15">
        <v>4.2</v>
      </c>
      <c r="M777" s="15">
        <v>136</v>
      </c>
      <c r="N777" s="15">
        <v>1.38</v>
      </c>
      <c r="O777" s="15">
        <v>0.192</v>
      </c>
      <c r="P777" s="15">
        <v>21225</v>
      </c>
      <c r="Q777" s="15">
        <v>62</v>
      </c>
      <c r="R777" s="15">
        <v>17.100000000000001</v>
      </c>
      <c r="S777" s="15">
        <v>749</v>
      </c>
      <c r="T777" s="15">
        <v>51.5</v>
      </c>
      <c r="U777" s="15">
        <v>73.209999999999994</v>
      </c>
      <c r="V777" s="15">
        <v>0</v>
      </c>
      <c r="W777" s="27">
        <f>EV_Data[[#This Row],[ev_sales]]/EV_Data[[#This Row],[total_vehicle_sales]]</f>
        <v>9.0300248325682895E-4</v>
      </c>
      <c r="X777" s="27">
        <f>EV_Data[[#This Row],[petrol_car_sales]]/EV_Data[[#This Row],[total_vehicle_sales]]</f>
        <v>0.87920191780527401</v>
      </c>
      <c r="Y777" s="27">
        <f>EV_Data[[#This Row],[diesel_car_sales]]/EV_Data[[#This Row],[total_vehicle_sales]]</f>
        <v>0.1198950797114692</v>
      </c>
      <c r="Z777" s="27">
        <f>EV_Data[[#This Row],[petrol_car Market Share]]+EV_Data[[#This Row],[desil_car Market Share]]</f>
        <v>0.99909699751674319</v>
      </c>
      <c r="AB777" s="15"/>
    </row>
    <row r="778" spans="1:28">
      <c r="A778" s="15" t="s">
        <v>48</v>
      </c>
      <c r="B778" s="15" t="s">
        <v>29</v>
      </c>
      <c r="C778" s="15">
        <v>2012</v>
      </c>
      <c r="D778" s="15" t="s">
        <v>27</v>
      </c>
      <c r="E778" s="15" t="s">
        <v>25</v>
      </c>
      <c r="F778" s="15">
        <v>50</v>
      </c>
      <c r="G778" s="15">
        <v>35212</v>
      </c>
      <c r="H778" s="15">
        <v>3062</v>
      </c>
      <c r="I778" s="15">
        <v>38324</v>
      </c>
      <c r="J778" s="15">
        <v>0.13</v>
      </c>
      <c r="K778" s="15">
        <v>875</v>
      </c>
      <c r="L778" s="15">
        <v>4.2</v>
      </c>
      <c r="M778" s="15">
        <v>136</v>
      </c>
      <c r="N778" s="15">
        <v>1.38</v>
      </c>
      <c r="O778" s="15">
        <v>0.192</v>
      </c>
      <c r="P778" s="15">
        <v>21225</v>
      </c>
      <c r="Q778" s="15">
        <v>62</v>
      </c>
      <c r="R778" s="15">
        <v>17.100000000000001</v>
      </c>
      <c r="S778" s="15">
        <v>749</v>
      </c>
      <c r="T778" s="15">
        <v>51.5</v>
      </c>
      <c r="U778" s="15">
        <v>71.5</v>
      </c>
      <c r="V778" s="15">
        <v>0</v>
      </c>
      <c r="W778" s="27">
        <f>EV_Data[[#This Row],[ev_sales]]/EV_Data[[#This Row],[total_vehicle_sales]]</f>
        <v>1.3046654837699614E-3</v>
      </c>
      <c r="X778" s="27">
        <f>EV_Data[[#This Row],[petrol_car_sales]]/EV_Data[[#This Row],[total_vehicle_sales]]</f>
        <v>0.91879762029015766</v>
      </c>
      <c r="Y778" s="27">
        <f>EV_Data[[#This Row],[diesel_car_sales]]/EV_Data[[#This Row],[total_vehicle_sales]]</f>
        <v>7.9897714226072433E-2</v>
      </c>
      <c r="Z778" s="27">
        <f>EV_Data[[#This Row],[petrol_car Market Share]]+EV_Data[[#This Row],[desil_car Market Share]]</f>
        <v>0.99869533451623005</v>
      </c>
      <c r="AB778" s="15"/>
    </row>
    <row r="779" spans="1:28">
      <c r="A779" s="15" t="s">
        <v>48</v>
      </c>
      <c r="B779" s="15" t="s">
        <v>29</v>
      </c>
      <c r="C779" s="15">
        <v>2013</v>
      </c>
      <c r="D779" s="15" t="s">
        <v>24</v>
      </c>
      <c r="E779" s="15" t="s">
        <v>25</v>
      </c>
      <c r="F779" s="15">
        <v>10</v>
      </c>
      <c r="G779" s="15">
        <v>10482</v>
      </c>
      <c r="H779" s="15">
        <v>6988</v>
      </c>
      <c r="I779" s="15">
        <v>17480</v>
      </c>
      <c r="J779" s="15">
        <v>0.06</v>
      </c>
      <c r="K779" s="15">
        <v>1243</v>
      </c>
      <c r="L779" s="15">
        <v>5.6</v>
      </c>
      <c r="M779" s="15">
        <v>147</v>
      </c>
      <c r="N779" s="15">
        <v>1.38</v>
      </c>
      <c r="O779" s="15">
        <v>0.20399999999999999</v>
      </c>
      <c r="P779" s="15">
        <v>20646</v>
      </c>
      <c r="Q779" s="15">
        <v>62.4</v>
      </c>
      <c r="R779" s="15">
        <v>16.7</v>
      </c>
      <c r="S779" s="15">
        <v>1095</v>
      </c>
      <c r="T779" s="15">
        <v>51.8</v>
      </c>
      <c r="U779" s="15">
        <v>7.72</v>
      </c>
      <c r="V779" s="15">
        <v>0</v>
      </c>
      <c r="W779" s="27">
        <f>EV_Data[[#This Row],[ev_sales]]/EV_Data[[#This Row],[total_vehicle_sales]]</f>
        <v>5.7208237986270023E-4</v>
      </c>
      <c r="X779" s="27">
        <f>EV_Data[[#This Row],[petrol_car_sales]]/EV_Data[[#This Row],[total_vehicle_sales]]</f>
        <v>0.59965675057208234</v>
      </c>
      <c r="Y779" s="27">
        <f>EV_Data[[#This Row],[diesel_car_sales]]/EV_Data[[#This Row],[total_vehicle_sales]]</f>
        <v>0.39977116704805493</v>
      </c>
      <c r="Z779" s="27">
        <f>EV_Data[[#This Row],[petrol_car Market Share]]+EV_Data[[#This Row],[desil_car Market Share]]</f>
        <v>0.99942791762013727</v>
      </c>
      <c r="AB779" s="15"/>
    </row>
    <row r="780" spans="1:28">
      <c r="A780" s="15" t="s">
        <v>48</v>
      </c>
      <c r="B780" s="15" t="s">
        <v>29</v>
      </c>
      <c r="C780" s="15">
        <v>2013</v>
      </c>
      <c r="D780" s="15" t="s">
        <v>26</v>
      </c>
      <c r="E780" s="15" t="s">
        <v>25</v>
      </c>
      <c r="F780" s="15">
        <v>116</v>
      </c>
      <c r="G780" s="15">
        <v>59897</v>
      </c>
      <c r="H780" s="15">
        <v>8168</v>
      </c>
      <c r="I780" s="15">
        <v>68181</v>
      </c>
      <c r="J780" s="15">
        <v>0.17</v>
      </c>
      <c r="K780" s="15">
        <v>1243</v>
      </c>
      <c r="L780" s="15">
        <v>5.6</v>
      </c>
      <c r="M780" s="15">
        <v>147</v>
      </c>
      <c r="N780" s="15">
        <v>1.38</v>
      </c>
      <c r="O780" s="15">
        <v>0.20399999999999999</v>
      </c>
      <c r="P780" s="15">
        <v>20646</v>
      </c>
      <c r="Q780" s="15">
        <v>62.4</v>
      </c>
      <c r="R780" s="15">
        <v>16.7</v>
      </c>
      <c r="S780" s="15">
        <v>1095</v>
      </c>
      <c r="T780" s="15">
        <v>51.8</v>
      </c>
      <c r="U780" s="15">
        <v>60.61</v>
      </c>
      <c r="V780" s="15">
        <v>0</v>
      </c>
      <c r="W780" s="27">
        <f>EV_Data[[#This Row],[ev_sales]]/EV_Data[[#This Row],[total_vehicle_sales]]</f>
        <v>1.7013537495783283E-3</v>
      </c>
      <c r="X780" s="27">
        <f>EV_Data[[#This Row],[petrol_car_sales]]/EV_Data[[#This Row],[total_vehicle_sales]]</f>
        <v>0.87849987533183727</v>
      </c>
      <c r="Y780" s="27">
        <f>EV_Data[[#This Row],[diesel_car_sales]]/EV_Data[[#This Row],[total_vehicle_sales]]</f>
        <v>0.11979877091858436</v>
      </c>
      <c r="Z780" s="27">
        <f>EV_Data[[#This Row],[petrol_car Market Share]]+EV_Data[[#This Row],[desil_car Market Share]]</f>
        <v>0.99829864625042164</v>
      </c>
      <c r="AB780" s="15"/>
    </row>
    <row r="781" spans="1:28">
      <c r="A781" s="15" t="s">
        <v>48</v>
      </c>
      <c r="B781" s="15" t="s">
        <v>29</v>
      </c>
      <c r="C781" s="15">
        <v>2013</v>
      </c>
      <c r="D781" s="15" t="s">
        <v>27</v>
      </c>
      <c r="E781" s="15" t="s">
        <v>25</v>
      </c>
      <c r="F781" s="15">
        <v>71</v>
      </c>
      <c r="G781" s="15">
        <v>26519</v>
      </c>
      <c r="H781" s="15">
        <v>2306</v>
      </c>
      <c r="I781" s="15">
        <v>28896</v>
      </c>
      <c r="J781" s="15">
        <v>0.25</v>
      </c>
      <c r="K781" s="15">
        <v>1243</v>
      </c>
      <c r="L781" s="15">
        <v>5.6</v>
      </c>
      <c r="M781" s="15">
        <v>147</v>
      </c>
      <c r="N781" s="15">
        <v>1.38</v>
      </c>
      <c r="O781" s="15">
        <v>0.20399999999999999</v>
      </c>
      <c r="P781" s="15">
        <v>20646</v>
      </c>
      <c r="Q781" s="15">
        <v>62.4</v>
      </c>
      <c r="R781" s="15">
        <v>16.7</v>
      </c>
      <c r="S781" s="15">
        <v>1095</v>
      </c>
      <c r="T781" s="15">
        <v>51.8</v>
      </c>
      <c r="U781" s="15">
        <v>61.04</v>
      </c>
      <c r="V781" s="15">
        <v>0</v>
      </c>
      <c r="W781" s="27">
        <f>EV_Data[[#This Row],[ev_sales]]/EV_Data[[#This Row],[total_vehicle_sales]]</f>
        <v>2.4570874861572535E-3</v>
      </c>
      <c r="X781" s="27">
        <f>EV_Data[[#This Row],[petrol_car_sales]]/EV_Data[[#This Row],[total_vehicle_sales]]</f>
        <v>0.91773947951273538</v>
      </c>
      <c r="Y781" s="27">
        <f>EV_Data[[#This Row],[diesel_car_sales]]/EV_Data[[#This Row],[total_vehicle_sales]]</f>
        <v>7.9803433001107413E-2</v>
      </c>
      <c r="Z781" s="27">
        <f>EV_Data[[#This Row],[petrol_car Market Share]]+EV_Data[[#This Row],[desil_car Market Share]]</f>
        <v>0.99754291251384275</v>
      </c>
      <c r="AB781" s="15"/>
    </row>
    <row r="782" spans="1:28">
      <c r="A782" s="15" t="s">
        <v>48</v>
      </c>
      <c r="B782" s="15" t="s">
        <v>29</v>
      </c>
      <c r="C782" s="15">
        <v>2014</v>
      </c>
      <c r="D782" s="15" t="s">
        <v>24</v>
      </c>
      <c r="E782" s="15" t="s">
        <v>25</v>
      </c>
      <c r="F782" s="15">
        <v>44</v>
      </c>
      <c r="G782" s="15">
        <v>13321</v>
      </c>
      <c r="H782" s="15">
        <v>8880</v>
      </c>
      <c r="I782" s="15">
        <v>22245</v>
      </c>
      <c r="J782" s="15">
        <v>0.2</v>
      </c>
      <c r="K782" s="15">
        <v>1363</v>
      </c>
      <c r="L782" s="15">
        <v>6.8</v>
      </c>
      <c r="M782" s="15">
        <v>152</v>
      </c>
      <c r="N782" s="15">
        <v>1.357</v>
      </c>
      <c r="O782" s="15">
        <v>0.21199999999999999</v>
      </c>
      <c r="P782" s="15">
        <v>19761</v>
      </c>
      <c r="Q782" s="15">
        <v>63.1</v>
      </c>
      <c r="R782" s="15">
        <v>16.2</v>
      </c>
      <c r="S782" s="15">
        <v>1508</v>
      </c>
      <c r="T782" s="15">
        <v>55.7</v>
      </c>
      <c r="U782" s="15">
        <v>94.28</v>
      </c>
      <c r="V782" s="15">
        <v>0</v>
      </c>
      <c r="W782" s="27">
        <f>EV_Data[[#This Row],[ev_sales]]/EV_Data[[#This Row],[total_vehicle_sales]]</f>
        <v>1.9779725781074397E-3</v>
      </c>
      <c r="X782" s="27">
        <f>EV_Data[[#This Row],[petrol_car_sales]]/EV_Data[[#This Row],[total_vehicle_sales]]</f>
        <v>0.59883119802202744</v>
      </c>
      <c r="Y782" s="27">
        <f>EV_Data[[#This Row],[diesel_car_sales]]/EV_Data[[#This Row],[total_vehicle_sales]]</f>
        <v>0.39919082939986517</v>
      </c>
      <c r="Z782" s="27">
        <f>EV_Data[[#This Row],[petrol_car Market Share]]+EV_Data[[#This Row],[desil_car Market Share]]</f>
        <v>0.99802202742189261</v>
      </c>
      <c r="AB782" s="15"/>
    </row>
    <row r="783" spans="1:28">
      <c r="A783" s="15" t="s">
        <v>48</v>
      </c>
      <c r="B783" s="15" t="s">
        <v>29</v>
      </c>
      <c r="C783" s="15">
        <v>2014</v>
      </c>
      <c r="D783" s="15" t="s">
        <v>26</v>
      </c>
      <c r="E783" s="15" t="s">
        <v>25</v>
      </c>
      <c r="F783" s="15">
        <v>505</v>
      </c>
      <c r="G783" s="15">
        <v>77530</v>
      </c>
      <c r="H783" s="15">
        <v>10572</v>
      </c>
      <c r="I783" s="15">
        <v>88607</v>
      </c>
      <c r="J783" s="15">
        <v>0.56999999999999995</v>
      </c>
      <c r="K783" s="15">
        <v>1363</v>
      </c>
      <c r="L783" s="15">
        <v>6.8</v>
      </c>
      <c r="M783" s="15">
        <v>152</v>
      </c>
      <c r="N783" s="15">
        <v>1.357</v>
      </c>
      <c r="O783" s="15">
        <v>0.21199999999999999</v>
      </c>
      <c r="P783" s="15">
        <v>19761</v>
      </c>
      <c r="Q783" s="15">
        <v>63.1</v>
      </c>
      <c r="R783" s="15">
        <v>16.2</v>
      </c>
      <c r="S783" s="15">
        <v>1508</v>
      </c>
      <c r="T783" s="15">
        <v>55.7</v>
      </c>
      <c r="U783" s="15">
        <v>300</v>
      </c>
      <c r="V783" s="15">
        <v>0</v>
      </c>
      <c r="W783" s="27">
        <f>EV_Data[[#This Row],[ev_sales]]/EV_Data[[#This Row],[total_vehicle_sales]]</f>
        <v>5.6993239811753025E-3</v>
      </c>
      <c r="X783" s="27">
        <f>EV_Data[[#This Row],[petrol_car_sales]]/EV_Data[[#This Row],[total_vehicle_sales]]</f>
        <v>0.87498730348618059</v>
      </c>
      <c r="Y783" s="27">
        <f>EV_Data[[#This Row],[diesel_car_sales]]/EV_Data[[#This Row],[total_vehicle_sales]]</f>
        <v>0.11931337253264415</v>
      </c>
      <c r="Z783" s="27">
        <f>EV_Data[[#This Row],[petrol_car Market Share]]+EV_Data[[#This Row],[desil_car Market Share]]</f>
        <v>0.99430067601882477</v>
      </c>
      <c r="AB783" s="15"/>
    </row>
    <row r="784" spans="1:28">
      <c r="A784" s="15" t="s">
        <v>48</v>
      </c>
      <c r="B784" s="15" t="s">
        <v>29</v>
      </c>
      <c r="C784" s="15">
        <v>2014</v>
      </c>
      <c r="D784" s="15" t="s">
        <v>27</v>
      </c>
      <c r="E784" s="15" t="s">
        <v>25</v>
      </c>
      <c r="F784" s="15">
        <v>310</v>
      </c>
      <c r="G784" s="15">
        <v>34206</v>
      </c>
      <c r="H784" s="15">
        <v>2974</v>
      </c>
      <c r="I784" s="15">
        <v>37490</v>
      </c>
      <c r="J784" s="15">
        <v>0.83</v>
      </c>
      <c r="K784" s="15">
        <v>1363</v>
      </c>
      <c r="L784" s="15">
        <v>6.8</v>
      </c>
      <c r="M784" s="15">
        <v>152</v>
      </c>
      <c r="N784" s="15">
        <v>1.357</v>
      </c>
      <c r="O784" s="15">
        <v>0.21199999999999999</v>
      </c>
      <c r="P784" s="15">
        <v>19761</v>
      </c>
      <c r="Q784" s="15">
        <v>63.1</v>
      </c>
      <c r="R784" s="15">
        <v>16.2</v>
      </c>
      <c r="S784" s="15">
        <v>1508</v>
      </c>
      <c r="T784" s="15">
        <v>55.7</v>
      </c>
      <c r="U784" s="15">
        <v>97.89</v>
      </c>
      <c r="V784" s="15">
        <v>0</v>
      </c>
      <c r="W784" s="27">
        <f>EV_Data[[#This Row],[ev_sales]]/EV_Data[[#This Row],[total_vehicle_sales]]</f>
        <v>8.2688716991197661E-3</v>
      </c>
      <c r="X784" s="27">
        <f>EV_Data[[#This Row],[petrol_car_sales]]/EV_Data[[#This Row],[total_vehicle_sales]]</f>
        <v>0.9124033075486796</v>
      </c>
      <c r="Y784" s="27">
        <f>EV_Data[[#This Row],[diesel_car_sales]]/EV_Data[[#This Row],[total_vehicle_sales]]</f>
        <v>7.9327820752200587E-2</v>
      </c>
      <c r="Z784" s="27">
        <f>EV_Data[[#This Row],[petrol_car Market Share]]+EV_Data[[#This Row],[desil_car Market Share]]</f>
        <v>0.99173112830088017</v>
      </c>
      <c r="AB784" s="15"/>
    </row>
    <row r="785" spans="1:28">
      <c r="A785" s="15" t="s">
        <v>48</v>
      </c>
      <c r="B785" s="15" t="s">
        <v>29</v>
      </c>
      <c r="C785" s="15">
        <v>2015</v>
      </c>
      <c r="D785" s="15" t="s">
        <v>24</v>
      </c>
      <c r="E785" s="15" t="s">
        <v>25</v>
      </c>
      <c r="F785" s="15">
        <v>76</v>
      </c>
      <c r="G785" s="15">
        <v>15697</v>
      </c>
      <c r="H785" s="15">
        <v>10464</v>
      </c>
      <c r="I785" s="15">
        <v>26237</v>
      </c>
      <c r="J785" s="15">
        <v>0.28999999999999998</v>
      </c>
      <c r="K785" s="15">
        <v>1501</v>
      </c>
      <c r="L785" s="15">
        <v>8.1999999999999993</v>
      </c>
      <c r="M785" s="15">
        <v>170</v>
      </c>
      <c r="N785" s="15">
        <v>1.347</v>
      </c>
      <c r="O785" s="15">
        <v>0.217</v>
      </c>
      <c r="P785" s="15">
        <v>19169</v>
      </c>
      <c r="Q785" s="15">
        <v>63.7</v>
      </c>
      <c r="R785" s="15">
        <v>16.399999999999999</v>
      </c>
      <c r="S785" s="15">
        <v>1870</v>
      </c>
      <c r="T785" s="15">
        <v>55.9</v>
      </c>
      <c r="U785" s="15">
        <v>121.43</v>
      </c>
      <c r="V785" s="15">
        <v>0</v>
      </c>
      <c r="W785" s="27">
        <f>EV_Data[[#This Row],[ev_sales]]/EV_Data[[#This Row],[total_vehicle_sales]]</f>
        <v>2.896672637877806E-3</v>
      </c>
      <c r="X785" s="27">
        <f>EV_Data[[#This Row],[petrol_car_sales]]/EV_Data[[#This Row],[total_vehicle_sales]]</f>
        <v>0.5982772420627358</v>
      </c>
      <c r="Y785" s="27">
        <f>EV_Data[[#This Row],[diesel_car_sales]]/EV_Data[[#This Row],[total_vehicle_sales]]</f>
        <v>0.39882608529938635</v>
      </c>
      <c r="Z785" s="27">
        <f>EV_Data[[#This Row],[petrol_car Market Share]]+EV_Data[[#This Row],[desil_car Market Share]]</f>
        <v>0.99710332736212215</v>
      </c>
      <c r="AB785" s="15"/>
    </row>
    <row r="786" spans="1:28">
      <c r="A786" s="15" t="s">
        <v>48</v>
      </c>
      <c r="B786" s="15" t="s">
        <v>29</v>
      </c>
      <c r="C786" s="15">
        <v>2015</v>
      </c>
      <c r="D786" s="15" t="s">
        <v>26</v>
      </c>
      <c r="E786" s="15" t="s">
        <v>25</v>
      </c>
      <c r="F786" s="15">
        <v>893</v>
      </c>
      <c r="G786" s="15">
        <v>93878</v>
      </c>
      <c r="H786" s="15">
        <v>12802</v>
      </c>
      <c r="I786" s="15">
        <v>107573</v>
      </c>
      <c r="J786" s="15">
        <v>0.83</v>
      </c>
      <c r="K786" s="15">
        <v>1501</v>
      </c>
      <c r="L786" s="15">
        <v>8.1999999999999993</v>
      </c>
      <c r="M786" s="15">
        <v>170</v>
      </c>
      <c r="N786" s="15">
        <v>1.347</v>
      </c>
      <c r="O786" s="15">
        <v>0.217</v>
      </c>
      <c r="P786" s="15">
        <v>19169</v>
      </c>
      <c r="Q786" s="15">
        <v>63.7</v>
      </c>
      <c r="R786" s="15">
        <v>16.399999999999999</v>
      </c>
      <c r="S786" s="15">
        <v>1870</v>
      </c>
      <c r="T786" s="15">
        <v>55.9</v>
      </c>
      <c r="U786" s="15">
        <v>76.83</v>
      </c>
      <c r="V786" s="15">
        <v>0</v>
      </c>
      <c r="W786" s="27">
        <f>EV_Data[[#This Row],[ev_sales]]/EV_Data[[#This Row],[total_vehicle_sales]]</f>
        <v>8.3013395554646617E-3</v>
      </c>
      <c r="X786" s="27">
        <f>EV_Data[[#This Row],[petrol_car_sales]]/EV_Data[[#This Row],[total_vehicle_sales]]</f>
        <v>0.87269110278601503</v>
      </c>
      <c r="Y786" s="27">
        <f>EV_Data[[#This Row],[diesel_car_sales]]/EV_Data[[#This Row],[total_vehicle_sales]]</f>
        <v>0.11900755765852027</v>
      </c>
      <c r="Z786" s="27">
        <f>EV_Data[[#This Row],[petrol_car Market Share]]+EV_Data[[#This Row],[desil_car Market Share]]</f>
        <v>0.99169866044453525</v>
      </c>
      <c r="AB786" s="15"/>
    </row>
    <row r="787" spans="1:28">
      <c r="A787" s="15" t="s">
        <v>48</v>
      </c>
      <c r="B787" s="15" t="s">
        <v>29</v>
      </c>
      <c r="C787" s="15">
        <v>2015</v>
      </c>
      <c r="D787" s="15" t="s">
        <v>27</v>
      </c>
      <c r="E787" s="15" t="s">
        <v>25</v>
      </c>
      <c r="F787" s="15">
        <v>538</v>
      </c>
      <c r="G787" s="15">
        <v>40647</v>
      </c>
      <c r="H787" s="15">
        <v>3534</v>
      </c>
      <c r="I787" s="15">
        <v>44719</v>
      </c>
      <c r="J787" s="15">
        <v>1.2</v>
      </c>
      <c r="K787" s="15">
        <v>1501</v>
      </c>
      <c r="L787" s="15">
        <v>8.1999999999999993</v>
      </c>
      <c r="M787" s="15">
        <v>170</v>
      </c>
      <c r="N787" s="15">
        <v>1.347</v>
      </c>
      <c r="O787" s="15">
        <v>0.217</v>
      </c>
      <c r="P787" s="15">
        <v>19169</v>
      </c>
      <c r="Q787" s="15">
        <v>63.7</v>
      </c>
      <c r="R787" s="15">
        <v>16.399999999999999</v>
      </c>
      <c r="S787" s="15">
        <v>1870</v>
      </c>
      <c r="T787" s="15">
        <v>55.9</v>
      </c>
      <c r="U787" s="15">
        <v>73.55</v>
      </c>
      <c r="V787" s="15">
        <v>0</v>
      </c>
      <c r="W787" s="27">
        <f>EV_Data[[#This Row],[ev_sales]]/EV_Data[[#This Row],[total_vehicle_sales]]</f>
        <v>1.2030680471388E-2</v>
      </c>
      <c r="X787" s="27">
        <f>EV_Data[[#This Row],[petrol_car_sales]]/EV_Data[[#This Row],[total_vehicle_sales]]</f>
        <v>0.90894250765893692</v>
      </c>
      <c r="Y787" s="27">
        <f>EV_Data[[#This Row],[diesel_car_sales]]/EV_Data[[#This Row],[total_vehicle_sales]]</f>
        <v>7.9026811869675084E-2</v>
      </c>
      <c r="Z787" s="27">
        <f>EV_Data[[#This Row],[petrol_car Market Share]]+EV_Data[[#This Row],[desil_car Market Share]]</f>
        <v>0.987969319528612</v>
      </c>
      <c r="AB787" s="15"/>
    </row>
    <row r="788" spans="1:28">
      <c r="A788" s="15" t="s">
        <v>48</v>
      </c>
      <c r="B788" s="15" t="s">
        <v>29</v>
      </c>
      <c r="C788" s="15">
        <v>2016</v>
      </c>
      <c r="D788" s="15" t="s">
        <v>24</v>
      </c>
      <c r="E788" s="15" t="s">
        <v>25</v>
      </c>
      <c r="F788" s="15">
        <v>116</v>
      </c>
      <c r="G788" s="15">
        <v>18361</v>
      </c>
      <c r="H788" s="15">
        <v>12240</v>
      </c>
      <c r="I788" s="15">
        <v>30717</v>
      </c>
      <c r="J788" s="15">
        <v>0.38</v>
      </c>
      <c r="K788" s="15">
        <v>1739</v>
      </c>
      <c r="L788" s="15">
        <v>9.3000000000000007</v>
      </c>
      <c r="M788" s="15">
        <v>182</v>
      </c>
      <c r="N788" s="15">
        <v>1.373</v>
      </c>
      <c r="O788" s="15">
        <v>0.218</v>
      </c>
      <c r="P788" s="15">
        <v>20325</v>
      </c>
      <c r="Q788" s="15">
        <v>64.099999999999994</v>
      </c>
      <c r="R788" s="15">
        <v>16.5</v>
      </c>
      <c r="S788" s="15">
        <v>2291</v>
      </c>
      <c r="T788" s="15">
        <v>60</v>
      </c>
      <c r="U788" s="15">
        <v>126.37</v>
      </c>
      <c r="V788" s="15">
        <v>0</v>
      </c>
      <c r="W788" s="27">
        <f>EV_Data[[#This Row],[ev_sales]]/EV_Data[[#This Row],[total_vehicle_sales]]</f>
        <v>3.7764104567503337E-3</v>
      </c>
      <c r="X788" s="27">
        <f>EV_Data[[#This Row],[petrol_car_sales]]/EV_Data[[#This Row],[total_vehicle_sales]]</f>
        <v>0.59774717583097303</v>
      </c>
      <c r="Y788" s="27">
        <f>EV_Data[[#This Row],[diesel_car_sales]]/EV_Data[[#This Row],[total_vehicle_sales]]</f>
        <v>0.3984764137122766</v>
      </c>
      <c r="Z788" s="27">
        <f>EV_Data[[#This Row],[petrol_car Market Share]]+EV_Data[[#This Row],[desil_car Market Share]]</f>
        <v>0.99622358954324963</v>
      </c>
      <c r="AB788" s="15"/>
    </row>
    <row r="789" spans="1:28">
      <c r="A789" s="15" t="s">
        <v>48</v>
      </c>
      <c r="B789" s="15" t="s">
        <v>29</v>
      </c>
      <c r="C789" s="15">
        <v>2016</v>
      </c>
      <c r="D789" s="15" t="s">
        <v>26</v>
      </c>
      <c r="E789" s="15" t="s">
        <v>25</v>
      </c>
      <c r="F789" s="15">
        <v>1340</v>
      </c>
      <c r="G789" s="15">
        <v>108005</v>
      </c>
      <c r="H789" s="15">
        <v>14728</v>
      </c>
      <c r="I789" s="15">
        <v>124073</v>
      </c>
      <c r="J789" s="15">
        <v>1.08</v>
      </c>
      <c r="K789" s="15">
        <v>1739</v>
      </c>
      <c r="L789" s="15">
        <v>9.3000000000000007</v>
      </c>
      <c r="M789" s="15">
        <v>182</v>
      </c>
      <c r="N789" s="15">
        <v>1.373</v>
      </c>
      <c r="O789" s="15">
        <v>0.218</v>
      </c>
      <c r="P789" s="15">
        <v>20325</v>
      </c>
      <c r="Q789" s="15">
        <v>64.099999999999994</v>
      </c>
      <c r="R789" s="15">
        <v>16.5</v>
      </c>
      <c r="S789" s="15">
        <v>2291</v>
      </c>
      <c r="T789" s="15">
        <v>60</v>
      </c>
      <c r="U789" s="15">
        <v>50.06</v>
      </c>
      <c r="V789" s="15">
        <v>0</v>
      </c>
      <c r="W789" s="27">
        <f>EV_Data[[#This Row],[ev_sales]]/EV_Data[[#This Row],[total_vehicle_sales]]</f>
        <v>1.0800093493346659E-2</v>
      </c>
      <c r="X789" s="27">
        <f>EV_Data[[#This Row],[petrol_car_sales]]/EV_Data[[#This Row],[total_vehicle_sales]]</f>
        <v>0.87049559533500442</v>
      </c>
      <c r="Y789" s="27">
        <f>EV_Data[[#This Row],[diesel_car_sales]]/EV_Data[[#This Row],[total_vehicle_sales]]</f>
        <v>0.11870431117164895</v>
      </c>
      <c r="Z789" s="27">
        <f>EV_Data[[#This Row],[petrol_car Market Share]]+EV_Data[[#This Row],[desil_car Market Share]]</f>
        <v>0.98919990650665335</v>
      </c>
      <c r="AB789" s="15"/>
    </row>
    <row r="790" spans="1:28">
      <c r="A790" s="15" t="s">
        <v>48</v>
      </c>
      <c r="B790" s="15" t="s">
        <v>29</v>
      </c>
      <c r="C790" s="15">
        <v>2016</v>
      </c>
      <c r="D790" s="15" t="s">
        <v>27</v>
      </c>
      <c r="E790" s="15" t="s">
        <v>25</v>
      </c>
      <c r="F790" s="15">
        <v>794</v>
      </c>
      <c r="G790" s="15">
        <v>45891</v>
      </c>
      <c r="H790" s="15">
        <v>3990</v>
      </c>
      <c r="I790" s="15">
        <v>50675</v>
      </c>
      <c r="J790" s="15">
        <v>1.57</v>
      </c>
      <c r="K790" s="15">
        <v>1739</v>
      </c>
      <c r="L790" s="15">
        <v>9.3000000000000007</v>
      </c>
      <c r="M790" s="15">
        <v>182</v>
      </c>
      <c r="N790" s="15">
        <v>1.373</v>
      </c>
      <c r="O790" s="15">
        <v>0.218</v>
      </c>
      <c r="P790" s="15">
        <v>20325</v>
      </c>
      <c r="Q790" s="15">
        <v>64.099999999999994</v>
      </c>
      <c r="R790" s="15">
        <v>16.5</v>
      </c>
      <c r="S790" s="15">
        <v>2291</v>
      </c>
      <c r="T790" s="15">
        <v>60</v>
      </c>
      <c r="U790" s="15">
        <v>47.58</v>
      </c>
      <c r="V790" s="15">
        <v>0</v>
      </c>
      <c r="W790" s="27">
        <f>EV_Data[[#This Row],[ev_sales]]/EV_Data[[#This Row],[total_vehicle_sales]]</f>
        <v>1.5668475579674396E-2</v>
      </c>
      <c r="X790" s="27">
        <f>EV_Data[[#This Row],[petrol_car_sales]]/EV_Data[[#This Row],[total_vehicle_sales]]</f>
        <v>0.90559447459299458</v>
      </c>
      <c r="Y790" s="27">
        <f>EV_Data[[#This Row],[diesel_car_sales]]/EV_Data[[#This Row],[total_vehicle_sales]]</f>
        <v>7.8737049827331027E-2</v>
      </c>
      <c r="Z790" s="27">
        <f>EV_Data[[#This Row],[petrol_car Market Share]]+EV_Data[[#This Row],[desil_car Market Share]]</f>
        <v>0.98433152442032557</v>
      </c>
      <c r="AB790" s="15"/>
    </row>
    <row r="791" spans="1:28">
      <c r="A791" s="15" t="s">
        <v>48</v>
      </c>
      <c r="B791" s="15" t="s">
        <v>29</v>
      </c>
      <c r="C791" s="15">
        <v>2017</v>
      </c>
      <c r="D791" s="15" t="s">
        <v>24</v>
      </c>
      <c r="E791" s="15" t="s">
        <v>25</v>
      </c>
      <c r="F791" s="15">
        <v>157</v>
      </c>
      <c r="G791" s="15">
        <v>19738</v>
      </c>
      <c r="H791" s="15">
        <v>13159</v>
      </c>
      <c r="I791" s="15">
        <v>33054</v>
      </c>
      <c r="J791" s="15">
        <v>0.47</v>
      </c>
      <c r="K791" s="15">
        <v>1932</v>
      </c>
      <c r="L791" s="15">
        <v>10.7</v>
      </c>
      <c r="M791" s="15">
        <v>217</v>
      </c>
      <c r="N791" s="15">
        <v>1.4370000000000001</v>
      </c>
      <c r="O791" s="15">
        <v>0.217</v>
      </c>
      <c r="P791" s="15">
        <v>21696</v>
      </c>
      <c r="Q791" s="15">
        <v>64.5</v>
      </c>
      <c r="R791" s="15">
        <v>16.899999999999999</v>
      </c>
      <c r="S791" s="15">
        <v>2498</v>
      </c>
      <c r="T791" s="15">
        <v>62</v>
      </c>
      <c r="U791" s="15">
        <v>35.340000000000003</v>
      </c>
      <c r="V791" s="15">
        <v>0</v>
      </c>
      <c r="W791" s="27">
        <f>EV_Data[[#This Row],[ev_sales]]/EV_Data[[#This Row],[total_vehicle_sales]]</f>
        <v>4.7498033520905186E-3</v>
      </c>
      <c r="X791" s="27">
        <f>EV_Data[[#This Row],[petrol_car_sales]]/EV_Data[[#This Row],[total_vehicle_sales]]</f>
        <v>0.59714406728383862</v>
      </c>
      <c r="Y791" s="27">
        <f>EV_Data[[#This Row],[diesel_car_sales]]/EV_Data[[#This Row],[total_vehicle_sales]]</f>
        <v>0.39810612936407092</v>
      </c>
      <c r="Z791" s="27">
        <f>EV_Data[[#This Row],[petrol_car Market Share]]+EV_Data[[#This Row],[desil_car Market Share]]</f>
        <v>0.99525019664790948</v>
      </c>
      <c r="AB791" s="15"/>
    </row>
    <row r="792" spans="1:28">
      <c r="A792" s="15" t="s">
        <v>48</v>
      </c>
      <c r="B792" s="15" t="s">
        <v>29</v>
      </c>
      <c r="C792" s="15">
        <v>2017</v>
      </c>
      <c r="D792" s="15" t="s">
        <v>26</v>
      </c>
      <c r="E792" s="15" t="s">
        <v>25</v>
      </c>
      <c r="F792" s="15">
        <v>1815</v>
      </c>
      <c r="G792" s="15">
        <v>115847</v>
      </c>
      <c r="H792" s="15">
        <v>15797</v>
      </c>
      <c r="I792" s="15">
        <v>133459</v>
      </c>
      <c r="J792" s="15">
        <v>1.36</v>
      </c>
      <c r="K792" s="15">
        <v>1932</v>
      </c>
      <c r="L792" s="15">
        <v>10.7</v>
      </c>
      <c r="M792" s="15">
        <v>217</v>
      </c>
      <c r="N792" s="15">
        <v>1.4370000000000001</v>
      </c>
      <c r="O792" s="15">
        <v>0.217</v>
      </c>
      <c r="P792" s="15">
        <v>21696</v>
      </c>
      <c r="Q792" s="15">
        <v>64.5</v>
      </c>
      <c r="R792" s="15">
        <v>16.899999999999999</v>
      </c>
      <c r="S792" s="15">
        <v>2498</v>
      </c>
      <c r="T792" s="15">
        <v>62</v>
      </c>
      <c r="U792" s="15">
        <v>35.450000000000003</v>
      </c>
      <c r="V792" s="15">
        <v>0</v>
      </c>
      <c r="W792" s="27">
        <f>EV_Data[[#This Row],[ev_sales]]/EV_Data[[#This Row],[total_vehicle_sales]]</f>
        <v>1.3599682299432784E-2</v>
      </c>
      <c r="X792" s="27">
        <f>EV_Data[[#This Row],[petrol_car_sales]]/EV_Data[[#This Row],[total_vehicle_sales]]</f>
        <v>0.86803437759911284</v>
      </c>
      <c r="Y792" s="27">
        <f>EV_Data[[#This Row],[diesel_car_sales]]/EV_Data[[#This Row],[total_vehicle_sales]]</f>
        <v>0.11836594010145438</v>
      </c>
      <c r="Z792" s="27">
        <f>EV_Data[[#This Row],[petrol_car Market Share]]+EV_Data[[#This Row],[desil_car Market Share]]</f>
        <v>0.98640031770056724</v>
      </c>
      <c r="AB792" s="15"/>
    </row>
    <row r="793" spans="1:28">
      <c r="A793" s="15" t="s">
        <v>48</v>
      </c>
      <c r="B793" s="15" t="s">
        <v>29</v>
      </c>
      <c r="C793" s="15">
        <v>2017</v>
      </c>
      <c r="D793" s="15" t="s">
        <v>27</v>
      </c>
      <c r="E793" s="15" t="s">
        <v>25</v>
      </c>
      <c r="F793" s="15">
        <v>1088</v>
      </c>
      <c r="G793" s="15">
        <v>49744</v>
      </c>
      <c r="H793" s="15">
        <v>4326</v>
      </c>
      <c r="I793" s="15">
        <v>55158</v>
      </c>
      <c r="J793" s="15">
        <v>1.97</v>
      </c>
      <c r="K793" s="15">
        <v>1932</v>
      </c>
      <c r="L793" s="15">
        <v>10.7</v>
      </c>
      <c r="M793" s="15">
        <v>217</v>
      </c>
      <c r="N793" s="15">
        <v>1.4370000000000001</v>
      </c>
      <c r="O793" s="15">
        <v>0.217</v>
      </c>
      <c r="P793" s="15">
        <v>21696</v>
      </c>
      <c r="Q793" s="15">
        <v>64.5</v>
      </c>
      <c r="R793" s="15">
        <v>16.899999999999999</v>
      </c>
      <c r="S793" s="15">
        <v>2498</v>
      </c>
      <c r="T793" s="15">
        <v>62</v>
      </c>
      <c r="U793" s="15">
        <v>37.03</v>
      </c>
      <c r="V793" s="15">
        <v>0</v>
      </c>
      <c r="W793" s="27">
        <f>EV_Data[[#This Row],[ev_sales]]/EV_Data[[#This Row],[total_vehicle_sales]]</f>
        <v>1.9725153196272525E-2</v>
      </c>
      <c r="X793" s="27">
        <f>EV_Data[[#This Row],[petrol_car_sales]]/EV_Data[[#This Row],[total_vehicle_sales]]</f>
        <v>0.90184560716487183</v>
      </c>
      <c r="Y793" s="27">
        <f>EV_Data[[#This Row],[diesel_car_sales]]/EV_Data[[#This Row],[total_vehicle_sales]]</f>
        <v>7.8429239638855647E-2</v>
      </c>
      <c r="Z793" s="27">
        <f>EV_Data[[#This Row],[petrol_car Market Share]]+EV_Data[[#This Row],[desil_car Market Share]]</f>
        <v>0.98027484680372745</v>
      </c>
      <c r="AB793" s="15"/>
    </row>
    <row r="794" spans="1:28">
      <c r="A794" s="15" t="s">
        <v>48</v>
      </c>
      <c r="B794" s="15" t="s">
        <v>29</v>
      </c>
      <c r="C794" s="15">
        <v>2018</v>
      </c>
      <c r="D794" s="15" t="s">
        <v>24</v>
      </c>
      <c r="E794" s="15" t="s">
        <v>25</v>
      </c>
      <c r="F794" s="15">
        <v>395</v>
      </c>
      <c r="G794" s="15">
        <v>21907</v>
      </c>
      <c r="H794" s="15">
        <v>14604</v>
      </c>
      <c r="I794" s="15">
        <v>36906</v>
      </c>
      <c r="J794" s="15">
        <v>1.07</v>
      </c>
      <c r="K794" s="15">
        <v>2257</v>
      </c>
      <c r="L794" s="15">
        <v>11</v>
      </c>
      <c r="M794" s="15">
        <v>266</v>
      </c>
      <c r="N794" s="15">
        <v>1.4470000000000001</v>
      </c>
      <c r="O794" s="15">
        <v>0.219</v>
      </c>
      <c r="P794" s="15">
        <v>21825</v>
      </c>
      <c r="Q794" s="15">
        <v>64.599999999999994</v>
      </c>
      <c r="R794" s="15">
        <v>17.2</v>
      </c>
      <c r="S794" s="15">
        <v>2757</v>
      </c>
      <c r="T794" s="15">
        <v>64.400000000000006</v>
      </c>
      <c r="U794" s="15">
        <v>151.59</v>
      </c>
      <c r="V794" s="15">
        <v>0</v>
      </c>
      <c r="W794" s="27">
        <f>EV_Data[[#This Row],[ev_sales]]/EV_Data[[#This Row],[total_vehicle_sales]]</f>
        <v>1.0702866742535089E-2</v>
      </c>
      <c r="X794" s="27">
        <f>EV_Data[[#This Row],[petrol_car_sales]]/EV_Data[[#This Row],[total_vehicle_sales]]</f>
        <v>0.59358911830054739</v>
      </c>
      <c r="Y794" s="27">
        <f>EV_Data[[#This Row],[diesel_car_sales]]/EV_Data[[#This Row],[total_vehicle_sales]]</f>
        <v>0.3957080149569176</v>
      </c>
      <c r="Z794" s="27">
        <f>EV_Data[[#This Row],[petrol_car Market Share]]+EV_Data[[#This Row],[desil_car Market Share]]</f>
        <v>0.98929713325746493</v>
      </c>
      <c r="AB794" s="15"/>
    </row>
    <row r="795" spans="1:28">
      <c r="A795" s="15" t="s">
        <v>48</v>
      </c>
      <c r="B795" s="15" t="s">
        <v>29</v>
      </c>
      <c r="C795" s="15">
        <v>2018</v>
      </c>
      <c r="D795" s="15" t="s">
        <v>26</v>
      </c>
      <c r="E795" s="15" t="s">
        <v>25</v>
      </c>
      <c r="F795" s="15">
        <v>4587</v>
      </c>
      <c r="G795" s="15">
        <v>127886</v>
      </c>
      <c r="H795" s="15">
        <v>17439</v>
      </c>
      <c r="I795" s="15">
        <v>149912</v>
      </c>
      <c r="J795" s="15">
        <v>3.06</v>
      </c>
      <c r="K795" s="15">
        <v>2257</v>
      </c>
      <c r="L795" s="15">
        <v>11</v>
      </c>
      <c r="M795" s="15">
        <v>266</v>
      </c>
      <c r="N795" s="15">
        <v>1.4470000000000001</v>
      </c>
      <c r="O795" s="15">
        <v>0.219</v>
      </c>
      <c r="P795" s="15">
        <v>21825</v>
      </c>
      <c r="Q795" s="15">
        <v>64.599999999999994</v>
      </c>
      <c r="R795" s="15">
        <v>17.2</v>
      </c>
      <c r="S795" s="15">
        <v>2757</v>
      </c>
      <c r="T795" s="15">
        <v>64.400000000000006</v>
      </c>
      <c r="U795" s="15">
        <v>152.72999999999999</v>
      </c>
      <c r="V795" s="15">
        <v>0</v>
      </c>
      <c r="W795" s="27">
        <f>EV_Data[[#This Row],[ev_sales]]/EV_Data[[#This Row],[total_vehicle_sales]]</f>
        <v>3.0597950797801376E-2</v>
      </c>
      <c r="X795" s="27">
        <f>EV_Data[[#This Row],[petrol_car_sales]]/EV_Data[[#This Row],[total_vehicle_sales]]</f>
        <v>0.85307380329793481</v>
      </c>
      <c r="Y795" s="27">
        <f>EV_Data[[#This Row],[diesel_car_sales]]/EV_Data[[#This Row],[total_vehicle_sales]]</f>
        <v>0.11632824590426384</v>
      </c>
      <c r="Z795" s="27">
        <f>EV_Data[[#This Row],[petrol_car Market Share]]+EV_Data[[#This Row],[desil_car Market Share]]</f>
        <v>0.96940204920219863</v>
      </c>
      <c r="AB795" s="15"/>
    </row>
    <row r="796" spans="1:28">
      <c r="A796" s="15" t="s">
        <v>48</v>
      </c>
      <c r="B796" s="15" t="s">
        <v>29</v>
      </c>
      <c r="C796" s="15">
        <v>2018</v>
      </c>
      <c r="D796" s="15" t="s">
        <v>27</v>
      </c>
      <c r="E796" s="15" t="s">
        <v>25</v>
      </c>
      <c r="F796" s="15">
        <v>2754</v>
      </c>
      <c r="G796" s="15">
        <v>54575</v>
      </c>
      <c r="H796" s="15">
        <v>4746</v>
      </c>
      <c r="I796" s="15">
        <v>62075</v>
      </c>
      <c r="J796" s="15">
        <v>4.4400000000000004</v>
      </c>
      <c r="K796" s="15">
        <v>2257</v>
      </c>
      <c r="L796" s="15">
        <v>11</v>
      </c>
      <c r="M796" s="15">
        <v>266</v>
      </c>
      <c r="N796" s="15">
        <v>1.4470000000000001</v>
      </c>
      <c r="O796" s="15">
        <v>0.219</v>
      </c>
      <c r="P796" s="15">
        <v>21825</v>
      </c>
      <c r="Q796" s="15">
        <v>64.599999999999994</v>
      </c>
      <c r="R796" s="15">
        <v>17.2</v>
      </c>
      <c r="S796" s="15">
        <v>2757</v>
      </c>
      <c r="T796" s="15">
        <v>64.400000000000006</v>
      </c>
      <c r="U796" s="15">
        <v>153.12</v>
      </c>
      <c r="V796" s="15">
        <v>0</v>
      </c>
      <c r="W796" s="27">
        <f>EV_Data[[#This Row],[ev_sales]]/EV_Data[[#This Row],[total_vehicle_sales]]</f>
        <v>4.4365686669351589E-2</v>
      </c>
      <c r="X796" s="27">
        <f>EV_Data[[#This Row],[petrol_car_sales]]/EV_Data[[#This Row],[total_vehicle_sales]]</f>
        <v>0.87917841320982681</v>
      </c>
      <c r="Y796" s="27">
        <f>EV_Data[[#This Row],[diesel_car_sales]]/EV_Data[[#This Row],[total_vehicle_sales]]</f>
        <v>7.6455900120821582E-2</v>
      </c>
      <c r="Z796" s="27">
        <f>EV_Data[[#This Row],[petrol_car Market Share]]+EV_Data[[#This Row],[desil_car Market Share]]</f>
        <v>0.95563431333064841</v>
      </c>
      <c r="AB796" s="15"/>
    </row>
    <row r="797" spans="1:28">
      <c r="A797" s="15" t="s">
        <v>48</v>
      </c>
      <c r="B797" s="15" t="s">
        <v>29</v>
      </c>
      <c r="C797" s="15">
        <v>2019</v>
      </c>
      <c r="D797" s="15" t="s">
        <v>24</v>
      </c>
      <c r="E797" s="15" t="s">
        <v>25</v>
      </c>
      <c r="F797" s="15">
        <v>601</v>
      </c>
      <c r="G797" s="15">
        <v>22952</v>
      </c>
      <c r="H797" s="15">
        <v>15302</v>
      </c>
      <c r="I797" s="15">
        <v>38855</v>
      </c>
      <c r="J797" s="15">
        <v>1.55</v>
      </c>
      <c r="K797" s="15">
        <v>3013</v>
      </c>
      <c r="L797" s="15">
        <v>13.6</v>
      </c>
      <c r="M797" s="15">
        <v>295</v>
      </c>
      <c r="N797" s="15">
        <v>1.5269999999999999</v>
      </c>
      <c r="O797" s="15">
        <v>0.219</v>
      </c>
      <c r="P797" s="15">
        <v>22947</v>
      </c>
      <c r="Q797" s="15">
        <v>65.5</v>
      </c>
      <c r="R797" s="15">
        <v>16.5</v>
      </c>
      <c r="S797" s="15">
        <v>2984</v>
      </c>
      <c r="T797" s="15">
        <v>67.8</v>
      </c>
      <c r="U797" s="15">
        <v>52.15</v>
      </c>
      <c r="V797" s="15">
        <v>0</v>
      </c>
      <c r="W797" s="27">
        <f>EV_Data[[#This Row],[ev_sales]]/EV_Data[[#This Row],[total_vehicle_sales]]</f>
        <v>1.5467764766439325E-2</v>
      </c>
      <c r="X797" s="27">
        <f>EV_Data[[#This Row],[petrol_car_sales]]/EV_Data[[#This Row],[total_vehicle_sales]]</f>
        <v>0.59070904645476774</v>
      </c>
      <c r="Y797" s="27">
        <f>EV_Data[[#This Row],[diesel_car_sales]]/EV_Data[[#This Row],[total_vehicle_sales]]</f>
        <v>0.39382318877879297</v>
      </c>
      <c r="Z797" s="27">
        <f>EV_Data[[#This Row],[petrol_car Market Share]]+EV_Data[[#This Row],[desil_car Market Share]]</f>
        <v>0.9845322352335607</v>
      </c>
      <c r="AB797" s="15"/>
    </row>
    <row r="798" spans="1:28">
      <c r="A798" s="15" t="s">
        <v>48</v>
      </c>
      <c r="B798" s="15" t="s">
        <v>29</v>
      </c>
      <c r="C798" s="15">
        <v>2019</v>
      </c>
      <c r="D798" s="15" t="s">
        <v>26</v>
      </c>
      <c r="E798" s="15" t="s">
        <v>25</v>
      </c>
      <c r="F798" s="15">
        <v>6792</v>
      </c>
      <c r="G798" s="15">
        <v>129248</v>
      </c>
      <c r="H798" s="15">
        <v>17625</v>
      </c>
      <c r="I798" s="15">
        <v>153665</v>
      </c>
      <c r="J798" s="15">
        <v>4.42</v>
      </c>
      <c r="K798" s="15">
        <v>3013</v>
      </c>
      <c r="L798" s="15">
        <v>13.6</v>
      </c>
      <c r="M798" s="15">
        <v>295</v>
      </c>
      <c r="N798" s="15">
        <v>1.5269999999999999</v>
      </c>
      <c r="O798" s="15">
        <v>0.219</v>
      </c>
      <c r="P798" s="15">
        <v>22947</v>
      </c>
      <c r="Q798" s="15">
        <v>65.5</v>
      </c>
      <c r="R798" s="15">
        <v>16.5</v>
      </c>
      <c r="S798" s="15">
        <v>2984</v>
      </c>
      <c r="T798" s="15">
        <v>67.8</v>
      </c>
      <c r="U798" s="15">
        <v>48.07</v>
      </c>
      <c r="V798" s="15">
        <v>0</v>
      </c>
      <c r="W798" s="27">
        <f>EV_Data[[#This Row],[ev_sales]]/EV_Data[[#This Row],[total_vehicle_sales]]</f>
        <v>4.4200045553639412E-2</v>
      </c>
      <c r="X798" s="27">
        <f>EV_Data[[#This Row],[petrol_car_sales]]/EV_Data[[#This Row],[total_vehicle_sales]]</f>
        <v>0.84110239807373177</v>
      </c>
      <c r="Y798" s="27">
        <f>EV_Data[[#This Row],[diesel_car_sales]]/EV_Data[[#This Row],[total_vehicle_sales]]</f>
        <v>0.11469755637262877</v>
      </c>
      <c r="Z798" s="27">
        <f>EV_Data[[#This Row],[petrol_car Market Share]]+EV_Data[[#This Row],[desil_car Market Share]]</f>
        <v>0.95579995444636057</v>
      </c>
      <c r="AB798" s="15"/>
    </row>
    <row r="799" spans="1:28">
      <c r="A799" s="15" t="s">
        <v>48</v>
      </c>
      <c r="B799" s="15" t="s">
        <v>29</v>
      </c>
      <c r="C799" s="15">
        <v>2019</v>
      </c>
      <c r="D799" s="15" t="s">
        <v>27</v>
      </c>
      <c r="E799" s="15" t="s">
        <v>25</v>
      </c>
      <c r="F799" s="15">
        <v>4272</v>
      </c>
      <c r="G799" s="15">
        <v>57398</v>
      </c>
      <c r="H799" s="15">
        <v>4991</v>
      </c>
      <c r="I799" s="15">
        <v>66661</v>
      </c>
      <c r="J799" s="15">
        <v>6.41</v>
      </c>
      <c r="K799" s="15">
        <v>3013</v>
      </c>
      <c r="L799" s="15">
        <v>13.6</v>
      </c>
      <c r="M799" s="15">
        <v>295</v>
      </c>
      <c r="N799" s="15">
        <v>1.5269999999999999</v>
      </c>
      <c r="O799" s="15">
        <v>0.219</v>
      </c>
      <c r="P799" s="15">
        <v>22947</v>
      </c>
      <c r="Q799" s="15">
        <v>65.5</v>
      </c>
      <c r="R799" s="15">
        <v>16.5</v>
      </c>
      <c r="S799" s="15">
        <v>2984</v>
      </c>
      <c r="T799" s="15">
        <v>67.8</v>
      </c>
      <c r="U799" s="15">
        <v>55.12</v>
      </c>
      <c r="V799" s="15">
        <v>0</v>
      </c>
      <c r="W799" s="27">
        <f>EV_Data[[#This Row],[ev_sales]]/EV_Data[[#This Row],[total_vehicle_sales]]</f>
        <v>6.4085447263017362E-2</v>
      </c>
      <c r="X799" s="27">
        <f>EV_Data[[#This Row],[petrol_car_sales]]/EV_Data[[#This Row],[total_vehicle_sales]]</f>
        <v>0.86104318867103702</v>
      </c>
      <c r="Y799" s="27">
        <f>EV_Data[[#This Row],[diesel_car_sales]]/EV_Data[[#This Row],[total_vehicle_sales]]</f>
        <v>7.4871364065945606E-2</v>
      </c>
      <c r="Z799" s="27">
        <f>EV_Data[[#This Row],[petrol_car Market Share]]+EV_Data[[#This Row],[desil_car Market Share]]</f>
        <v>0.93591455273698265</v>
      </c>
      <c r="AB799" s="15"/>
    </row>
    <row r="800" spans="1:28">
      <c r="A800" s="15" t="s">
        <v>48</v>
      </c>
      <c r="B800" s="15" t="s">
        <v>29</v>
      </c>
      <c r="C800" s="15">
        <v>2020</v>
      </c>
      <c r="D800" s="15" t="s">
        <v>24</v>
      </c>
      <c r="E800" s="15" t="s">
        <v>25</v>
      </c>
      <c r="F800" s="15">
        <v>953</v>
      </c>
      <c r="G800" s="15">
        <v>15551</v>
      </c>
      <c r="H800" s="15">
        <v>10368</v>
      </c>
      <c r="I800" s="15">
        <v>26872</v>
      </c>
      <c r="J800" s="15">
        <v>3.55</v>
      </c>
      <c r="K800" s="15">
        <v>3578</v>
      </c>
      <c r="L800" s="15">
        <v>17.5</v>
      </c>
      <c r="M800" s="15">
        <v>340</v>
      </c>
      <c r="N800" s="15">
        <v>1.64</v>
      </c>
      <c r="O800" s="15">
        <v>0.222</v>
      </c>
      <c r="P800" s="15">
        <v>23176</v>
      </c>
      <c r="Q800" s="15">
        <v>65.8</v>
      </c>
      <c r="R800" s="15">
        <v>15.8</v>
      </c>
      <c r="S800" s="15">
        <v>3333</v>
      </c>
      <c r="T800" s="15">
        <v>69.7</v>
      </c>
      <c r="U800" s="15">
        <v>58.57</v>
      </c>
      <c r="V800" s="15">
        <v>0</v>
      </c>
      <c r="W800" s="27">
        <f>EV_Data[[#This Row],[ev_sales]]/EV_Data[[#This Row],[total_vehicle_sales]]</f>
        <v>3.5464423935695148E-2</v>
      </c>
      <c r="X800" s="27">
        <f>EV_Data[[#This Row],[petrol_car_sales]]/EV_Data[[#This Row],[total_vehicle_sales]]</f>
        <v>0.57870646025602857</v>
      </c>
      <c r="Y800" s="27">
        <f>EV_Data[[#This Row],[diesel_car_sales]]/EV_Data[[#This Row],[total_vehicle_sales]]</f>
        <v>0.38582911580827628</v>
      </c>
      <c r="Z800" s="27">
        <f>EV_Data[[#This Row],[petrol_car Market Share]]+EV_Data[[#This Row],[desil_car Market Share]]</f>
        <v>0.96453557606430484</v>
      </c>
      <c r="AB800" s="15"/>
    </row>
    <row r="801" spans="1:28">
      <c r="A801" s="15" t="s">
        <v>48</v>
      </c>
      <c r="B801" s="15" t="s">
        <v>29</v>
      </c>
      <c r="C801" s="15">
        <v>2020</v>
      </c>
      <c r="D801" s="15" t="s">
        <v>26</v>
      </c>
      <c r="E801" s="15" t="s">
        <v>25</v>
      </c>
      <c r="F801" s="15">
        <v>10643</v>
      </c>
      <c r="G801" s="15">
        <v>83093</v>
      </c>
      <c r="H801" s="15">
        <v>11331</v>
      </c>
      <c r="I801" s="15">
        <v>105067</v>
      </c>
      <c r="J801" s="15">
        <v>10.130000000000001</v>
      </c>
      <c r="K801" s="15">
        <v>3578</v>
      </c>
      <c r="L801" s="15">
        <v>17.5</v>
      </c>
      <c r="M801" s="15">
        <v>340</v>
      </c>
      <c r="N801" s="15">
        <v>1.64</v>
      </c>
      <c r="O801" s="15">
        <v>0.222</v>
      </c>
      <c r="P801" s="15">
        <v>23176</v>
      </c>
      <c r="Q801" s="15">
        <v>65.8</v>
      </c>
      <c r="R801" s="15">
        <v>15.8</v>
      </c>
      <c r="S801" s="15">
        <v>3333</v>
      </c>
      <c r="T801" s="15">
        <v>69.7</v>
      </c>
      <c r="U801" s="15">
        <v>56.7</v>
      </c>
      <c r="V801" s="15">
        <v>0</v>
      </c>
      <c r="W801" s="27">
        <f>EV_Data[[#This Row],[ev_sales]]/EV_Data[[#This Row],[total_vehicle_sales]]</f>
        <v>0.10129726745790781</v>
      </c>
      <c r="X801" s="27">
        <f>EV_Data[[#This Row],[petrol_car_sales]]/EV_Data[[#This Row],[total_vehicle_sales]]</f>
        <v>0.79085726250868493</v>
      </c>
      <c r="Y801" s="27">
        <f>EV_Data[[#This Row],[diesel_car_sales]]/EV_Data[[#This Row],[total_vehicle_sales]]</f>
        <v>0.10784547003340725</v>
      </c>
      <c r="Z801" s="27">
        <f>EV_Data[[#This Row],[petrol_car Market Share]]+EV_Data[[#This Row],[desil_car Market Share]]</f>
        <v>0.89870273254209221</v>
      </c>
      <c r="AB801" s="15"/>
    </row>
    <row r="802" spans="1:28">
      <c r="A802" s="15" t="s">
        <v>48</v>
      </c>
      <c r="B802" s="15" t="s">
        <v>29</v>
      </c>
      <c r="C802" s="15">
        <v>2020</v>
      </c>
      <c r="D802" s="15" t="s">
        <v>27</v>
      </c>
      <c r="E802" s="15" t="s">
        <v>25</v>
      </c>
      <c r="F802" s="15">
        <v>6419</v>
      </c>
      <c r="G802" s="15">
        <v>34299</v>
      </c>
      <c r="H802" s="15">
        <v>2982</v>
      </c>
      <c r="I802" s="15">
        <v>43700</v>
      </c>
      <c r="J802" s="15">
        <v>14.69</v>
      </c>
      <c r="K802" s="15">
        <v>3578</v>
      </c>
      <c r="L802" s="15">
        <v>17.5</v>
      </c>
      <c r="M802" s="15">
        <v>340</v>
      </c>
      <c r="N802" s="15">
        <v>1.64</v>
      </c>
      <c r="O802" s="15">
        <v>0.222</v>
      </c>
      <c r="P802" s="15">
        <v>23176</v>
      </c>
      <c r="Q802" s="15">
        <v>65.8</v>
      </c>
      <c r="R802" s="15">
        <v>15.8</v>
      </c>
      <c r="S802" s="15">
        <v>3333</v>
      </c>
      <c r="T802" s="15">
        <v>69.7</v>
      </c>
      <c r="U802" s="15">
        <v>50.26</v>
      </c>
      <c r="V802" s="15">
        <v>0</v>
      </c>
      <c r="W802" s="27">
        <f>EV_Data[[#This Row],[ev_sales]]/EV_Data[[#This Row],[total_vehicle_sales]]</f>
        <v>0.1468878718535469</v>
      </c>
      <c r="X802" s="27">
        <f>EV_Data[[#This Row],[petrol_car_sales]]/EV_Data[[#This Row],[total_vehicle_sales]]</f>
        <v>0.78487414187643023</v>
      </c>
      <c r="Y802" s="27">
        <f>EV_Data[[#This Row],[diesel_car_sales]]/EV_Data[[#This Row],[total_vehicle_sales]]</f>
        <v>6.823798627002288E-2</v>
      </c>
      <c r="Z802" s="27">
        <f>EV_Data[[#This Row],[petrol_car Market Share]]+EV_Data[[#This Row],[desil_car Market Share]]</f>
        <v>0.8531121281464531</v>
      </c>
      <c r="AB802" s="15"/>
    </row>
    <row r="803" spans="1:28">
      <c r="A803" s="15" t="s">
        <v>48</v>
      </c>
      <c r="B803" s="15" t="s">
        <v>29</v>
      </c>
      <c r="C803" s="15">
        <v>2021</v>
      </c>
      <c r="D803" s="15" t="s">
        <v>24</v>
      </c>
      <c r="E803" s="15" t="s">
        <v>25</v>
      </c>
      <c r="F803" s="15">
        <v>1517</v>
      </c>
      <c r="G803" s="15">
        <v>16851</v>
      </c>
      <c r="H803" s="15">
        <v>11234</v>
      </c>
      <c r="I803" s="15">
        <v>29602</v>
      </c>
      <c r="J803" s="15">
        <v>5.12</v>
      </c>
      <c r="K803" s="15">
        <v>5374</v>
      </c>
      <c r="L803" s="15">
        <v>18.399999999999999</v>
      </c>
      <c r="M803" s="15">
        <v>373</v>
      </c>
      <c r="N803" s="15">
        <v>1.8129999999999999</v>
      </c>
      <c r="O803" s="15">
        <v>0.224</v>
      </c>
      <c r="P803" s="15">
        <v>23680</v>
      </c>
      <c r="Q803" s="15">
        <v>66.900000000000006</v>
      </c>
      <c r="R803" s="15">
        <v>15.4</v>
      </c>
      <c r="S803" s="15">
        <v>3685</v>
      </c>
      <c r="T803" s="15">
        <v>72.599999999999994</v>
      </c>
      <c r="U803" s="15">
        <v>59.18</v>
      </c>
      <c r="V803" s="15">
        <v>0</v>
      </c>
      <c r="W803" s="27">
        <f>EV_Data[[#This Row],[ev_sales]]/EV_Data[[#This Row],[total_vehicle_sales]]</f>
        <v>5.1246537396121887E-2</v>
      </c>
      <c r="X803" s="27">
        <f>EV_Data[[#This Row],[petrol_car_sales]]/EV_Data[[#This Row],[total_vehicle_sales]]</f>
        <v>0.56925207756232687</v>
      </c>
      <c r="Y803" s="27">
        <f>EV_Data[[#This Row],[diesel_car_sales]]/EV_Data[[#This Row],[total_vehicle_sales]]</f>
        <v>0.37950138504155123</v>
      </c>
      <c r="Z803" s="27">
        <f>EV_Data[[#This Row],[petrol_car Market Share]]+EV_Data[[#This Row],[desil_car Market Share]]</f>
        <v>0.94875346260387805</v>
      </c>
      <c r="AB803" s="15"/>
    </row>
    <row r="804" spans="1:28">
      <c r="A804" s="15" t="s">
        <v>48</v>
      </c>
      <c r="B804" s="15" t="s">
        <v>29</v>
      </c>
      <c r="C804" s="15">
        <v>2021</v>
      </c>
      <c r="D804" s="15" t="s">
        <v>26</v>
      </c>
      <c r="E804" s="15" t="s">
        <v>25</v>
      </c>
      <c r="F804" s="15">
        <v>17313</v>
      </c>
      <c r="G804" s="15">
        <v>88830</v>
      </c>
      <c r="H804" s="15">
        <v>12113</v>
      </c>
      <c r="I804" s="15">
        <v>118256</v>
      </c>
      <c r="J804" s="15">
        <v>14.64</v>
      </c>
      <c r="K804" s="15">
        <v>5374</v>
      </c>
      <c r="L804" s="15">
        <v>18.399999999999999</v>
      </c>
      <c r="M804" s="15">
        <v>373</v>
      </c>
      <c r="N804" s="15">
        <v>1.8129999999999999</v>
      </c>
      <c r="O804" s="15">
        <v>0.224</v>
      </c>
      <c r="P804" s="15">
        <v>23680</v>
      </c>
      <c r="Q804" s="15">
        <v>66.900000000000006</v>
      </c>
      <c r="R804" s="15">
        <v>15.4</v>
      </c>
      <c r="S804" s="15">
        <v>3685</v>
      </c>
      <c r="T804" s="15">
        <v>72.599999999999994</v>
      </c>
      <c r="U804" s="15">
        <v>62.67</v>
      </c>
      <c r="V804" s="15">
        <v>0</v>
      </c>
      <c r="W804" s="27">
        <f>EV_Data[[#This Row],[ev_sales]]/EV_Data[[#This Row],[total_vehicle_sales]]</f>
        <v>0.14640271952374509</v>
      </c>
      <c r="X804" s="27">
        <f>EV_Data[[#This Row],[petrol_car_sales]]/EV_Data[[#This Row],[total_vehicle_sales]]</f>
        <v>0.75116695981599246</v>
      </c>
      <c r="Y804" s="27">
        <f>EV_Data[[#This Row],[diesel_car_sales]]/EV_Data[[#This Row],[total_vehicle_sales]]</f>
        <v>0.10243032066026247</v>
      </c>
      <c r="Z804" s="27">
        <f>EV_Data[[#This Row],[petrol_car Market Share]]+EV_Data[[#This Row],[desil_car Market Share]]</f>
        <v>0.85359728047625494</v>
      </c>
      <c r="AB804" s="15"/>
    </row>
    <row r="805" spans="1:28">
      <c r="A805" s="15" t="s">
        <v>48</v>
      </c>
      <c r="B805" s="15" t="s">
        <v>29</v>
      </c>
      <c r="C805" s="15">
        <v>2021</v>
      </c>
      <c r="D805" s="15" t="s">
        <v>27</v>
      </c>
      <c r="E805" s="15" t="s">
        <v>25</v>
      </c>
      <c r="F805" s="15">
        <v>10419</v>
      </c>
      <c r="G805" s="15">
        <v>35568</v>
      </c>
      <c r="H805" s="15">
        <v>3093</v>
      </c>
      <c r="I805" s="15">
        <v>49080</v>
      </c>
      <c r="J805" s="15">
        <v>21.23</v>
      </c>
      <c r="K805" s="15">
        <v>5374</v>
      </c>
      <c r="L805" s="15">
        <v>18.399999999999999</v>
      </c>
      <c r="M805" s="15">
        <v>373</v>
      </c>
      <c r="N805" s="15">
        <v>1.8129999999999999</v>
      </c>
      <c r="O805" s="15">
        <v>0.224</v>
      </c>
      <c r="P805" s="15">
        <v>23680</v>
      </c>
      <c r="Q805" s="15">
        <v>66.900000000000006</v>
      </c>
      <c r="R805" s="15">
        <v>15.4</v>
      </c>
      <c r="S805" s="15">
        <v>3685</v>
      </c>
      <c r="T805" s="15">
        <v>72.599999999999994</v>
      </c>
      <c r="U805" s="15">
        <v>62.32</v>
      </c>
      <c r="V805" s="15">
        <v>0</v>
      </c>
      <c r="W805" s="27">
        <f>EV_Data[[#This Row],[ev_sales]]/EV_Data[[#This Row],[total_vehicle_sales]]</f>
        <v>0.21228606356968216</v>
      </c>
      <c r="X805" s="27">
        <f>EV_Data[[#This Row],[petrol_car_sales]]/EV_Data[[#This Row],[total_vehicle_sales]]</f>
        <v>0.72469437652811741</v>
      </c>
      <c r="Y805" s="27">
        <f>EV_Data[[#This Row],[diesel_car_sales]]/EV_Data[[#This Row],[total_vehicle_sales]]</f>
        <v>6.3019559902200484E-2</v>
      </c>
      <c r="Z805" s="27">
        <f>EV_Data[[#This Row],[petrol_car Market Share]]+EV_Data[[#This Row],[desil_car Market Share]]</f>
        <v>0.78771393643031784</v>
      </c>
      <c r="AB805" s="15"/>
    </row>
    <row r="806" spans="1:28">
      <c r="A806" s="15" t="s">
        <v>48</v>
      </c>
      <c r="B806" s="15" t="s">
        <v>29</v>
      </c>
      <c r="C806" s="15">
        <v>2022</v>
      </c>
      <c r="D806" s="15" t="s">
        <v>24</v>
      </c>
      <c r="E806" s="15" t="s">
        <v>25</v>
      </c>
      <c r="F806" s="15">
        <v>1663</v>
      </c>
      <c r="G806" s="15">
        <v>14831</v>
      </c>
      <c r="H806" s="15">
        <v>9888</v>
      </c>
      <c r="I806" s="15">
        <v>26382</v>
      </c>
      <c r="J806" s="15">
        <v>6.3</v>
      </c>
      <c r="K806" s="15">
        <v>6903</v>
      </c>
      <c r="L806" s="15">
        <v>21.5</v>
      </c>
      <c r="M806" s="15">
        <v>407</v>
      </c>
      <c r="N806" s="15">
        <v>1.893</v>
      </c>
      <c r="O806" s="15">
        <v>0.23</v>
      </c>
      <c r="P806" s="15">
        <v>24734</v>
      </c>
      <c r="Q806" s="15">
        <v>66.900000000000006</v>
      </c>
      <c r="R806" s="15">
        <v>15.8</v>
      </c>
      <c r="S806" s="15">
        <v>4001</v>
      </c>
      <c r="T806" s="15">
        <v>76.099999999999994</v>
      </c>
      <c r="U806" s="15">
        <v>9.6199999999999992</v>
      </c>
      <c r="V806" s="15">
        <v>0</v>
      </c>
      <c r="W806" s="27">
        <f>EV_Data[[#This Row],[ev_sales]]/EV_Data[[#This Row],[total_vehicle_sales]]</f>
        <v>6.3035402926237591E-2</v>
      </c>
      <c r="X806" s="27">
        <f>EV_Data[[#This Row],[petrol_car_sales]]/EV_Data[[#This Row],[total_vehicle_sales]]</f>
        <v>0.56216359639147906</v>
      </c>
      <c r="Y806" s="27">
        <f>EV_Data[[#This Row],[diesel_car_sales]]/EV_Data[[#This Row],[total_vehicle_sales]]</f>
        <v>0.37480100068228339</v>
      </c>
      <c r="Z806" s="27">
        <f>EV_Data[[#This Row],[petrol_car Market Share]]+EV_Data[[#This Row],[desil_car Market Share]]</f>
        <v>0.93696459707376245</v>
      </c>
      <c r="AB806" s="15"/>
    </row>
    <row r="807" spans="1:28">
      <c r="A807" s="15" t="s">
        <v>48</v>
      </c>
      <c r="B807" s="15" t="s">
        <v>29</v>
      </c>
      <c r="C807" s="15">
        <v>2022</v>
      </c>
      <c r="D807" s="15" t="s">
        <v>26</v>
      </c>
      <c r="E807" s="15" t="s">
        <v>25</v>
      </c>
      <c r="F807" s="15">
        <v>18855</v>
      </c>
      <c r="G807" s="15">
        <v>75537</v>
      </c>
      <c r="H807" s="15">
        <v>10301</v>
      </c>
      <c r="I807" s="15">
        <v>104693</v>
      </c>
      <c r="J807" s="15">
        <v>18.010000000000002</v>
      </c>
      <c r="K807" s="15">
        <v>6903</v>
      </c>
      <c r="L807" s="15">
        <v>21.5</v>
      </c>
      <c r="M807" s="15">
        <v>407</v>
      </c>
      <c r="N807" s="15">
        <v>1.893</v>
      </c>
      <c r="O807" s="15">
        <v>0.23</v>
      </c>
      <c r="P807" s="15">
        <v>24734</v>
      </c>
      <c r="Q807" s="15">
        <v>66.900000000000006</v>
      </c>
      <c r="R807" s="15">
        <v>15.8</v>
      </c>
      <c r="S807" s="15">
        <v>4001</v>
      </c>
      <c r="T807" s="15">
        <v>76.099999999999994</v>
      </c>
      <c r="U807" s="15">
        <v>8.91</v>
      </c>
      <c r="V807" s="15">
        <v>0</v>
      </c>
      <c r="W807" s="27">
        <f>EV_Data[[#This Row],[ev_sales]]/EV_Data[[#This Row],[total_vehicle_sales]]</f>
        <v>0.18009800082144939</v>
      </c>
      <c r="X807" s="27">
        <f>EV_Data[[#This Row],[petrol_car_sales]]/EV_Data[[#This Row],[total_vehicle_sales]]</f>
        <v>0.72150955651285187</v>
      </c>
      <c r="Y807" s="27">
        <f>EV_Data[[#This Row],[diesel_car_sales]]/EV_Data[[#This Row],[total_vehicle_sales]]</f>
        <v>9.8392442665698757E-2</v>
      </c>
      <c r="Z807" s="27">
        <f>EV_Data[[#This Row],[petrol_car Market Share]]+EV_Data[[#This Row],[desil_car Market Share]]</f>
        <v>0.81990199917855067</v>
      </c>
      <c r="AB807" s="15"/>
    </row>
    <row r="808" spans="1:28">
      <c r="A808" s="15" t="s">
        <v>48</v>
      </c>
      <c r="B808" s="15" t="s">
        <v>29</v>
      </c>
      <c r="C808" s="15">
        <v>2022</v>
      </c>
      <c r="D808" s="15" t="s">
        <v>27</v>
      </c>
      <c r="E808" s="15" t="s">
        <v>25</v>
      </c>
      <c r="F808" s="15">
        <v>11655</v>
      </c>
      <c r="G808" s="15">
        <v>30336</v>
      </c>
      <c r="H808" s="15">
        <v>2638</v>
      </c>
      <c r="I808" s="15">
        <v>44629</v>
      </c>
      <c r="J808" s="15">
        <v>26.12</v>
      </c>
      <c r="K808" s="15">
        <v>6903</v>
      </c>
      <c r="L808" s="15">
        <v>21.5</v>
      </c>
      <c r="M808" s="15">
        <v>407</v>
      </c>
      <c r="N808" s="15">
        <v>1.893</v>
      </c>
      <c r="O808" s="15">
        <v>0.23</v>
      </c>
      <c r="P808" s="15">
        <v>24734</v>
      </c>
      <c r="Q808" s="15">
        <v>66.900000000000006</v>
      </c>
      <c r="R808" s="15">
        <v>15.8</v>
      </c>
      <c r="S808" s="15">
        <v>4001</v>
      </c>
      <c r="T808" s="15">
        <v>76.099999999999994</v>
      </c>
      <c r="U808" s="15">
        <v>11.86</v>
      </c>
      <c r="V808" s="15">
        <v>0</v>
      </c>
      <c r="W808" s="27">
        <f>EV_Data[[#This Row],[ev_sales]]/EV_Data[[#This Row],[total_vehicle_sales]]</f>
        <v>0.26115306191041698</v>
      </c>
      <c r="X808" s="27">
        <f>EV_Data[[#This Row],[petrol_car_sales]]/EV_Data[[#This Row],[total_vehicle_sales]]</f>
        <v>0.6797373904860069</v>
      </c>
      <c r="Y808" s="27">
        <f>EV_Data[[#This Row],[diesel_car_sales]]/EV_Data[[#This Row],[total_vehicle_sales]]</f>
        <v>5.9109547603576153E-2</v>
      </c>
      <c r="Z808" s="27">
        <f>EV_Data[[#This Row],[petrol_car Market Share]]+EV_Data[[#This Row],[desil_car Market Share]]</f>
        <v>0.73884693808958302</v>
      </c>
      <c r="AB808" s="15"/>
    </row>
    <row r="809" spans="1:28">
      <c r="A809" s="15" t="s">
        <v>48</v>
      </c>
      <c r="B809" s="15" t="s">
        <v>29</v>
      </c>
      <c r="C809" s="15">
        <v>2023</v>
      </c>
      <c r="D809" s="15" t="s">
        <v>24</v>
      </c>
      <c r="E809" s="15" t="s">
        <v>25</v>
      </c>
      <c r="F809" s="15">
        <v>2234</v>
      </c>
      <c r="G809" s="15">
        <v>17279</v>
      </c>
      <c r="H809" s="15">
        <v>11519</v>
      </c>
      <c r="I809" s="15">
        <v>31032</v>
      </c>
      <c r="J809" s="15">
        <v>7.2</v>
      </c>
      <c r="K809" s="15">
        <v>10197</v>
      </c>
      <c r="L809" s="15">
        <v>21.9</v>
      </c>
      <c r="M809" s="15">
        <v>441</v>
      </c>
      <c r="N809" s="15">
        <v>1.903</v>
      </c>
      <c r="O809" s="15">
        <v>0.23300000000000001</v>
      </c>
      <c r="P809" s="15">
        <v>26212</v>
      </c>
      <c r="Q809" s="15">
        <v>67.099999999999994</v>
      </c>
      <c r="R809" s="15">
        <v>15.7</v>
      </c>
      <c r="S809" s="15">
        <v>4041</v>
      </c>
      <c r="T809" s="15">
        <v>77.8</v>
      </c>
      <c r="U809" s="15">
        <v>34.340000000000003</v>
      </c>
      <c r="V809" s="15">
        <v>0</v>
      </c>
      <c r="W809" s="27">
        <f>EV_Data[[#This Row],[ev_sales]]/EV_Data[[#This Row],[total_vehicle_sales]]</f>
        <v>7.1990203660737301E-2</v>
      </c>
      <c r="X809" s="27">
        <f>EV_Data[[#This Row],[petrol_car_sales]]/EV_Data[[#This Row],[total_vehicle_sales]]</f>
        <v>0.55681232276359882</v>
      </c>
      <c r="Y809" s="27">
        <f>EV_Data[[#This Row],[diesel_car_sales]]/EV_Data[[#This Row],[total_vehicle_sales]]</f>
        <v>0.37119747357566385</v>
      </c>
      <c r="Z809" s="27">
        <f>EV_Data[[#This Row],[petrol_car Market Share]]+EV_Data[[#This Row],[desil_car Market Share]]</f>
        <v>0.92800979633926262</v>
      </c>
      <c r="AB809" s="15"/>
    </row>
    <row r="810" spans="1:28">
      <c r="A810" s="15" t="s">
        <v>48</v>
      </c>
      <c r="B810" s="15" t="s">
        <v>29</v>
      </c>
      <c r="C810" s="15">
        <v>2023</v>
      </c>
      <c r="D810" s="15" t="s">
        <v>26</v>
      </c>
      <c r="E810" s="15" t="s">
        <v>25</v>
      </c>
      <c r="F810" s="15">
        <v>25210</v>
      </c>
      <c r="G810" s="15">
        <v>85664</v>
      </c>
      <c r="H810" s="15">
        <v>11682</v>
      </c>
      <c r="I810" s="15">
        <v>122556</v>
      </c>
      <c r="J810" s="15">
        <v>20.57</v>
      </c>
      <c r="K810" s="15">
        <v>10197</v>
      </c>
      <c r="L810" s="15">
        <v>21.9</v>
      </c>
      <c r="M810" s="15">
        <v>441</v>
      </c>
      <c r="N810" s="15">
        <v>1.903</v>
      </c>
      <c r="O810" s="15">
        <v>0.23300000000000001</v>
      </c>
      <c r="P810" s="15">
        <v>26212</v>
      </c>
      <c r="Q810" s="15">
        <v>67.099999999999994</v>
      </c>
      <c r="R810" s="15">
        <v>15.7</v>
      </c>
      <c r="S810" s="15">
        <v>4041</v>
      </c>
      <c r="T810" s="15">
        <v>77.8</v>
      </c>
      <c r="U810" s="15">
        <v>33.700000000000003</v>
      </c>
      <c r="V810" s="15">
        <v>0</v>
      </c>
      <c r="W810" s="27">
        <f>EV_Data[[#This Row],[ev_sales]]/EV_Data[[#This Row],[total_vehicle_sales]]</f>
        <v>0.20570188322073174</v>
      </c>
      <c r="X810" s="27">
        <f>EV_Data[[#This Row],[petrol_car_sales]]/EV_Data[[#This Row],[total_vehicle_sales]]</f>
        <v>0.69897842618884432</v>
      </c>
      <c r="Y810" s="27">
        <f>EV_Data[[#This Row],[diesel_car_sales]]/EV_Data[[#This Row],[total_vehicle_sales]]</f>
        <v>9.5319690590423972E-2</v>
      </c>
      <c r="Z810" s="27">
        <f>EV_Data[[#This Row],[petrol_car Market Share]]+EV_Data[[#This Row],[desil_car Market Share]]</f>
        <v>0.79429811677926832</v>
      </c>
      <c r="AB810" s="15"/>
    </row>
    <row r="811" spans="1:28">
      <c r="A811" s="15" t="s">
        <v>48</v>
      </c>
      <c r="B811" s="15" t="s">
        <v>29</v>
      </c>
      <c r="C811" s="15">
        <v>2023</v>
      </c>
      <c r="D811" s="15" t="s">
        <v>27</v>
      </c>
      <c r="E811" s="15" t="s">
        <v>25</v>
      </c>
      <c r="F811" s="15">
        <v>15526</v>
      </c>
      <c r="G811" s="15">
        <v>33606</v>
      </c>
      <c r="H811" s="15">
        <v>2922</v>
      </c>
      <c r="I811" s="15">
        <v>52054</v>
      </c>
      <c r="J811" s="15">
        <v>29.83</v>
      </c>
      <c r="K811" s="15">
        <v>10197</v>
      </c>
      <c r="L811" s="15">
        <v>21.9</v>
      </c>
      <c r="M811" s="15">
        <v>441</v>
      </c>
      <c r="N811" s="15">
        <v>1.903</v>
      </c>
      <c r="O811" s="15">
        <v>0.23300000000000001</v>
      </c>
      <c r="P811" s="15">
        <v>26212</v>
      </c>
      <c r="Q811" s="15">
        <v>67.099999999999994</v>
      </c>
      <c r="R811" s="15">
        <v>15.7</v>
      </c>
      <c r="S811" s="15">
        <v>4041</v>
      </c>
      <c r="T811" s="15">
        <v>77.8</v>
      </c>
      <c r="U811" s="15">
        <v>33.21</v>
      </c>
      <c r="V811" s="15">
        <v>0</v>
      </c>
      <c r="W811" s="27">
        <f>EV_Data[[#This Row],[ev_sales]]/EV_Data[[#This Row],[total_vehicle_sales]]</f>
        <v>0.29826718407807279</v>
      </c>
      <c r="X811" s="27">
        <f>EV_Data[[#This Row],[petrol_car_sales]]/EV_Data[[#This Row],[total_vehicle_sales]]</f>
        <v>0.64559880124486113</v>
      </c>
      <c r="Y811" s="27">
        <f>EV_Data[[#This Row],[diesel_car_sales]]/EV_Data[[#This Row],[total_vehicle_sales]]</f>
        <v>5.6134014677066121E-2</v>
      </c>
      <c r="Z811" s="27">
        <f>EV_Data[[#This Row],[petrol_car Market Share]]+EV_Data[[#This Row],[desil_car Market Share]]</f>
        <v>0.70173281592192727</v>
      </c>
      <c r="AB811" s="15"/>
    </row>
    <row r="812" spans="1:28">
      <c r="A812" s="15" t="s">
        <v>48</v>
      </c>
      <c r="B812" s="15" t="s">
        <v>29</v>
      </c>
      <c r="C812" s="15">
        <v>2024</v>
      </c>
      <c r="D812" s="15" t="s">
        <v>24</v>
      </c>
      <c r="E812" s="15" t="s">
        <v>25</v>
      </c>
      <c r="F812" s="15">
        <v>2794</v>
      </c>
      <c r="G812" s="15">
        <v>18281</v>
      </c>
      <c r="H812" s="15">
        <v>12188</v>
      </c>
      <c r="I812" s="15">
        <v>33263</v>
      </c>
      <c r="J812" s="15">
        <v>8.4</v>
      </c>
      <c r="K812" s="15">
        <v>13503</v>
      </c>
      <c r="L812" s="15">
        <v>25.2</v>
      </c>
      <c r="M812" s="15">
        <v>455</v>
      </c>
      <c r="N812" s="15">
        <v>1.83</v>
      </c>
      <c r="O812" s="15">
        <v>0.23499999999999999</v>
      </c>
      <c r="P812" s="15">
        <v>27719</v>
      </c>
      <c r="Q812" s="15">
        <v>67.599999999999994</v>
      </c>
      <c r="R812" s="15">
        <v>14.9</v>
      </c>
      <c r="S812" s="15">
        <v>4012</v>
      </c>
      <c r="T812" s="15">
        <v>81.7</v>
      </c>
      <c r="U812" s="15">
        <v>25.07</v>
      </c>
      <c r="V812" s="15">
        <v>0</v>
      </c>
      <c r="W812" s="27">
        <f>EV_Data[[#This Row],[ev_sales]]/EV_Data[[#This Row],[total_vehicle_sales]]</f>
        <v>8.3997234164086221E-2</v>
      </c>
      <c r="X812" s="27">
        <f>EV_Data[[#This Row],[petrol_car_sales]]/EV_Data[[#This Row],[total_vehicle_sales]]</f>
        <v>0.5495896341280101</v>
      </c>
      <c r="Y812" s="27">
        <f>EV_Data[[#This Row],[diesel_car_sales]]/EV_Data[[#This Row],[total_vehicle_sales]]</f>
        <v>0.36641313170790368</v>
      </c>
      <c r="Z812" s="27">
        <f>EV_Data[[#This Row],[petrol_car Market Share]]+EV_Data[[#This Row],[desil_car Market Share]]</f>
        <v>0.91600276583591378</v>
      </c>
      <c r="AB812" s="15"/>
    </row>
    <row r="813" spans="1:28">
      <c r="A813" s="15" t="s">
        <v>48</v>
      </c>
      <c r="B813" s="15" t="s">
        <v>29</v>
      </c>
      <c r="C813" s="15">
        <v>2024</v>
      </c>
      <c r="D813" s="15" t="s">
        <v>26</v>
      </c>
      <c r="E813" s="15" t="s">
        <v>25</v>
      </c>
      <c r="F813" s="15">
        <v>31173</v>
      </c>
      <c r="G813" s="15">
        <v>86870</v>
      </c>
      <c r="H813" s="15">
        <v>11846</v>
      </c>
      <c r="I813" s="15">
        <v>129889</v>
      </c>
      <c r="J813" s="15">
        <v>24</v>
      </c>
      <c r="K813" s="15">
        <v>13503</v>
      </c>
      <c r="L813" s="15">
        <v>25.2</v>
      </c>
      <c r="M813" s="15">
        <v>455</v>
      </c>
      <c r="N813" s="15">
        <v>1.83</v>
      </c>
      <c r="O813" s="15">
        <v>0.23499999999999999</v>
      </c>
      <c r="P813" s="15">
        <v>27719</v>
      </c>
      <c r="Q813" s="15">
        <v>67.599999999999994</v>
      </c>
      <c r="R813" s="15">
        <v>14.9</v>
      </c>
      <c r="S813" s="15">
        <v>4012</v>
      </c>
      <c r="T813" s="15">
        <v>81.7</v>
      </c>
      <c r="U813" s="15">
        <v>23.65</v>
      </c>
      <c r="V813" s="15">
        <v>0</v>
      </c>
      <c r="W813" s="27">
        <f>EV_Data[[#This Row],[ev_sales]]/EV_Data[[#This Row],[total_vehicle_sales]]</f>
        <v>0.23999722840271309</v>
      </c>
      <c r="X813" s="27">
        <f>EV_Data[[#This Row],[petrol_car_sales]]/EV_Data[[#This Row],[total_vehicle_sales]]</f>
        <v>0.66880182309510428</v>
      </c>
      <c r="Y813" s="27">
        <f>EV_Data[[#This Row],[diesel_car_sales]]/EV_Data[[#This Row],[total_vehicle_sales]]</f>
        <v>9.1200948502182633E-2</v>
      </c>
      <c r="Z813" s="27">
        <f>EV_Data[[#This Row],[petrol_car Market Share]]+EV_Data[[#This Row],[desil_car Market Share]]</f>
        <v>0.76000277159728691</v>
      </c>
      <c r="AB813" s="15"/>
    </row>
    <row r="814" spans="1:28">
      <c r="A814" s="15" t="s">
        <v>48</v>
      </c>
      <c r="B814" s="15" t="s">
        <v>29</v>
      </c>
      <c r="C814" s="15">
        <v>2024</v>
      </c>
      <c r="D814" s="15" t="s">
        <v>27</v>
      </c>
      <c r="E814" s="15" t="s">
        <v>25</v>
      </c>
      <c r="F814" s="15">
        <v>18839</v>
      </c>
      <c r="G814" s="15">
        <v>32473</v>
      </c>
      <c r="H814" s="15">
        <v>2824</v>
      </c>
      <c r="I814" s="15">
        <v>54136</v>
      </c>
      <c r="J814" s="15">
        <v>34.799999999999997</v>
      </c>
      <c r="K814" s="15">
        <v>13503</v>
      </c>
      <c r="L814" s="15">
        <v>25.2</v>
      </c>
      <c r="M814" s="15">
        <v>455</v>
      </c>
      <c r="N814" s="15">
        <v>1.83</v>
      </c>
      <c r="O814" s="15">
        <v>0.23499999999999999</v>
      </c>
      <c r="P814" s="15">
        <v>27719</v>
      </c>
      <c r="Q814" s="15">
        <v>67.599999999999994</v>
      </c>
      <c r="R814" s="15">
        <v>14.9</v>
      </c>
      <c r="S814" s="15">
        <v>4012</v>
      </c>
      <c r="T814" s="15">
        <v>81.7</v>
      </c>
      <c r="U814" s="15">
        <v>21.34</v>
      </c>
      <c r="V814" s="15">
        <v>0</v>
      </c>
      <c r="W814" s="27">
        <f>EV_Data[[#This Row],[ev_sales]]/EV_Data[[#This Row],[total_vehicle_sales]]</f>
        <v>0.3479939411851633</v>
      </c>
      <c r="X814" s="27">
        <f>EV_Data[[#This Row],[petrol_car_sales]]/EV_Data[[#This Row],[total_vehicle_sales]]</f>
        <v>0.599841140830501</v>
      </c>
      <c r="Y814" s="27">
        <f>EV_Data[[#This Row],[diesel_car_sales]]/EV_Data[[#This Row],[total_vehicle_sales]]</f>
        <v>5.216491798433575E-2</v>
      </c>
      <c r="Z814" s="27">
        <f>EV_Data[[#This Row],[petrol_car Market Share]]+EV_Data[[#This Row],[desil_car Market Share]]</f>
        <v>0.65200605881483675</v>
      </c>
      <c r="AB814" s="15"/>
    </row>
    <row r="815" spans="1:28">
      <c r="A815" s="15" t="s">
        <v>48</v>
      </c>
      <c r="B815" s="15" t="s">
        <v>29</v>
      </c>
      <c r="C815" s="15">
        <v>2025</v>
      </c>
      <c r="D815" s="15" t="s">
        <v>24</v>
      </c>
      <c r="E815" s="15" t="s">
        <v>25</v>
      </c>
      <c r="F815" s="15">
        <v>3052</v>
      </c>
      <c r="G815" s="15">
        <v>18297</v>
      </c>
      <c r="H815" s="15">
        <v>12198</v>
      </c>
      <c r="I815" s="15">
        <v>33547</v>
      </c>
      <c r="J815" s="15">
        <v>9.1</v>
      </c>
      <c r="K815" s="15">
        <v>17905</v>
      </c>
      <c r="L815" s="15">
        <v>25.3</v>
      </c>
      <c r="M815" s="15">
        <v>480</v>
      </c>
      <c r="N815" s="15">
        <v>1.71</v>
      </c>
      <c r="O815" s="15">
        <v>0.23300000000000001</v>
      </c>
      <c r="P815" s="15">
        <v>28316</v>
      </c>
      <c r="Q815" s="15">
        <v>68</v>
      </c>
      <c r="R815" s="15">
        <v>14</v>
      </c>
      <c r="S815" s="15">
        <v>3961</v>
      </c>
      <c r="T815" s="15">
        <v>85.3</v>
      </c>
      <c r="U815" s="15">
        <v>9.23</v>
      </c>
      <c r="V815" s="15">
        <v>0</v>
      </c>
      <c r="W815" s="27">
        <f>EV_Data[[#This Row],[ev_sales]]/EV_Data[[#This Row],[total_vehicle_sales]]</f>
        <v>9.0976838465436555E-2</v>
      </c>
      <c r="X815" s="27">
        <f>EV_Data[[#This Row],[petrol_car_sales]]/EV_Data[[#This Row],[total_vehicle_sales]]</f>
        <v>0.54541389692073805</v>
      </c>
      <c r="Y815" s="27">
        <f>EV_Data[[#This Row],[diesel_car_sales]]/EV_Data[[#This Row],[total_vehicle_sales]]</f>
        <v>0.36360926461382537</v>
      </c>
      <c r="Z815" s="27">
        <f>EV_Data[[#This Row],[petrol_car Market Share]]+EV_Data[[#This Row],[desil_car Market Share]]</f>
        <v>0.90902316153456342</v>
      </c>
      <c r="AB815" s="15"/>
    </row>
    <row r="816" spans="1:28">
      <c r="A816" s="15" t="s">
        <v>48</v>
      </c>
      <c r="B816" s="15" t="s">
        <v>29</v>
      </c>
      <c r="C816" s="15">
        <v>2025</v>
      </c>
      <c r="D816" s="15" t="s">
        <v>26</v>
      </c>
      <c r="E816" s="15" t="s">
        <v>25</v>
      </c>
      <c r="F816" s="15">
        <v>34942</v>
      </c>
      <c r="G816" s="15">
        <v>87563</v>
      </c>
      <c r="H816" s="15">
        <v>11940</v>
      </c>
      <c r="I816" s="15">
        <v>134445</v>
      </c>
      <c r="J816" s="15">
        <v>25.99</v>
      </c>
      <c r="K816" s="15">
        <v>17905</v>
      </c>
      <c r="L816" s="15">
        <v>25.3</v>
      </c>
      <c r="M816" s="15">
        <v>480</v>
      </c>
      <c r="N816" s="15">
        <v>1.71</v>
      </c>
      <c r="O816" s="15">
        <v>0.23300000000000001</v>
      </c>
      <c r="P816" s="15">
        <v>28316</v>
      </c>
      <c r="Q816" s="15">
        <v>68</v>
      </c>
      <c r="R816" s="15">
        <v>14</v>
      </c>
      <c r="S816" s="15">
        <v>3961</v>
      </c>
      <c r="T816" s="15">
        <v>85.3</v>
      </c>
      <c r="U816" s="15">
        <v>12.09</v>
      </c>
      <c r="V816" s="15">
        <v>0</v>
      </c>
      <c r="W816" s="27">
        <f>EV_Data[[#This Row],[ev_sales]]/EV_Data[[#This Row],[total_vehicle_sales]]</f>
        <v>0.25989809959462978</v>
      </c>
      <c r="X816" s="27">
        <f>EV_Data[[#This Row],[petrol_car_sales]]/EV_Data[[#This Row],[total_vehicle_sales]]</f>
        <v>0.65129235003161146</v>
      </c>
      <c r="Y816" s="27">
        <f>EV_Data[[#This Row],[diesel_car_sales]]/EV_Data[[#This Row],[total_vehicle_sales]]</f>
        <v>8.8809550373758789E-2</v>
      </c>
      <c r="Z816" s="27">
        <f>EV_Data[[#This Row],[petrol_car Market Share]]+EV_Data[[#This Row],[desil_car Market Share]]</f>
        <v>0.74010190040537027</v>
      </c>
      <c r="AB816" s="15"/>
    </row>
    <row r="817" spans="1:28">
      <c r="A817" s="15" t="s">
        <v>48</v>
      </c>
      <c r="B817" s="15" t="s">
        <v>29</v>
      </c>
      <c r="C817" s="15">
        <v>2025</v>
      </c>
      <c r="D817" s="15" t="s">
        <v>27</v>
      </c>
      <c r="E817" s="15" t="s">
        <v>25</v>
      </c>
      <c r="F817" s="15">
        <v>21237</v>
      </c>
      <c r="G817" s="15">
        <v>32307</v>
      </c>
      <c r="H817" s="15">
        <v>2809</v>
      </c>
      <c r="I817" s="15">
        <v>56353</v>
      </c>
      <c r="J817" s="15">
        <v>37.69</v>
      </c>
      <c r="K817" s="15">
        <v>17905</v>
      </c>
      <c r="L817" s="15">
        <v>25.3</v>
      </c>
      <c r="M817" s="15">
        <v>480</v>
      </c>
      <c r="N817" s="15">
        <v>1.71</v>
      </c>
      <c r="O817" s="15">
        <v>0.23300000000000001</v>
      </c>
      <c r="P817" s="15">
        <v>28316</v>
      </c>
      <c r="Q817" s="15">
        <v>68</v>
      </c>
      <c r="R817" s="15">
        <v>14</v>
      </c>
      <c r="S817" s="15">
        <v>3961</v>
      </c>
      <c r="T817" s="15">
        <v>85.3</v>
      </c>
      <c r="U817" s="15">
        <v>12.73</v>
      </c>
      <c r="V817" s="15">
        <v>0</v>
      </c>
      <c r="W817" s="27">
        <f>EV_Data[[#This Row],[ev_sales]]/EV_Data[[#This Row],[total_vehicle_sales]]</f>
        <v>0.37685660035845475</v>
      </c>
      <c r="X817" s="27">
        <f>EV_Data[[#This Row],[petrol_car_sales]]/EV_Data[[#This Row],[total_vehicle_sales]]</f>
        <v>0.57329689634979508</v>
      </c>
      <c r="Y817" s="27">
        <f>EV_Data[[#This Row],[diesel_car_sales]]/EV_Data[[#This Row],[total_vehicle_sales]]</f>
        <v>4.9846503291750215E-2</v>
      </c>
      <c r="Z817" s="27">
        <f>EV_Data[[#This Row],[petrol_car Market Share]]+EV_Data[[#This Row],[desil_car Market Share]]</f>
        <v>0.6231433996415453</v>
      </c>
      <c r="AB817" s="15"/>
    </row>
    <row r="818" spans="1:28">
      <c r="A818" s="15" t="s">
        <v>49</v>
      </c>
      <c r="B818" s="15" t="s">
        <v>37</v>
      </c>
      <c r="C818" s="15">
        <v>2010</v>
      </c>
      <c r="D818" s="15" t="s">
        <v>24</v>
      </c>
      <c r="E818" s="15" t="s">
        <v>25</v>
      </c>
      <c r="F818" s="15">
        <v>8</v>
      </c>
      <c r="G818" s="15">
        <v>132527</v>
      </c>
      <c r="H818" s="15">
        <v>88351</v>
      </c>
      <c r="I818" s="15">
        <v>220886</v>
      </c>
      <c r="J818" s="15">
        <v>0</v>
      </c>
      <c r="K818" s="15">
        <v>94</v>
      </c>
      <c r="L818" s="15">
        <v>4.7</v>
      </c>
      <c r="M818" s="15">
        <v>122</v>
      </c>
      <c r="N818" s="15">
        <v>1.4</v>
      </c>
      <c r="O818" s="31">
        <v>7.8E-2</v>
      </c>
      <c r="P818" s="15">
        <v>22535</v>
      </c>
      <c r="Q818" s="15">
        <v>82.4</v>
      </c>
      <c r="R818" s="15">
        <v>99.3</v>
      </c>
      <c r="S818" s="15">
        <v>0</v>
      </c>
      <c r="T818" s="15">
        <v>41.8</v>
      </c>
      <c r="U818" s="15">
        <v>0</v>
      </c>
      <c r="V818" s="15">
        <v>0</v>
      </c>
      <c r="W818" s="27">
        <f>EV_Data[[#This Row],[ev_sales]]/EV_Data[[#This Row],[total_vehicle_sales]]</f>
        <v>3.6217777496083956E-5</v>
      </c>
      <c r="X818" s="27">
        <f>EV_Data[[#This Row],[petrol_car_sales]]/EV_Data[[#This Row],[total_vehicle_sales]]</f>
        <v>0.59997917477793972</v>
      </c>
      <c r="Y818" s="27">
        <f>EV_Data[[#This Row],[diesel_car_sales]]/EV_Data[[#This Row],[total_vehicle_sales]]</f>
        <v>0.39998460744456416</v>
      </c>
      <c r="Z818" s="27">
        <f>EV_Data[[#This Row],[petrol_car Market Share]]+EV_Data[[#This Row],[desil_car Market Share]]</f>
        <v>0.99996378222250382</v>
      </c>
      <c r="AB818" s="15"/>
    </row>
    <row r="819" spans="1:28">
      <c r="A819" s="15" t="s">
        <v>49</v>
      </c>
      <c r="B819" s="15" t="s">
        <v>37</v>
      </c>
      <c r="C819" s="15">
        <v>2010</v>
      </c>
      <c r="D819" s="15" t="s">
        <v>26</v>
      </c>
      <c r="E819" s="15" t="s">
        <v>25</v>
      </c>
      <c r="F819" s="15">
        <v>88</v>
      </c>
      <c r="G819" s="15">
        <v>776204</v>
      </c>
      <c r="H819" s="15">
        <v>105846</v>
      </c>
      <c r="I819" s="15">
        <v>882138</v>
      </c>
      <c r="J819" s="15">
        <v>0.01</v>
      </c>
      <c r="K819" s="15">
        <v>94</v>
      </c>
      <c r="L819" s="15">
        <v>4.7</v>
      </c>
      <c r="M819" s="15">
        <v>122</v>
      </c>
      <c r="N819" s="15">
        <v>1.4</v>
      </c>
      <c r="O819" s="31">
        <v>7.8E-2</v>
      </c>
      <c r="P819" s="15">
        <v>22535</v>
      </c>
      <c r="Q819" s="15">
        <v>82.4</v>
      </c>
      <c r="R819" s="15">
        <v>99.3</v>
      </c>
      <c r="S819" s="15">
        <v>0</v>
      </c>
      <c r="T819" s="15">
        <v>41.8</v>
      </c>
      <c r="U819" s="15">
        <v>0</v>
      </c>
      <c r="V819" s="15">
        <v>0</v>
      </c>
      <c r="W819" s="27">
        <f>EV_Data[[#This Row],[ev_sales]]/EV_Data[[#This Row],[total_vehicle_sales]]</f>
        <v>9.9757634293047123E-5</v>
      </c>
      <c r="X819" s="27">
        <f>EV_Data[[#This Row],[petrol_car_sales]]/EV_Data[[#This Row],[total_vehicle_sales]]</f>
        <v>0.87991221328182212</v>
      </c>
      <c r="Y819" s="27">
        <f>EV_Data[[#This Row],[diesel_car_sales]]/EV_Data[[#This Row],[total_vehicle_sales]]</f>
        <v>0.11998802908388484</v>
      </c>
      <c r="Z819" s="27">
        <f>EV_Data[[#This Row],[petrol_car Market Share]]+EV_Data[[#This Row],[desil_car Market Share]]</f>
        <v>0.99990024236570696</v>
      </c>
      <c r="AB819" s="15"/>
    </row>
    <row r="820" spans="1:28">
      <c r="A820" s="15" t="s">
        <v>49</v>
      </c>
      <c r="B820" s="15" t="s">
        <v>37</v>
      </c>
      <c r="C820" s="15">
        <v>2010</v>
      </c>
      <c r="D820" s="15" t="s">
        <v>27</v>
      </c>
      <c r="E820" s="15" t="s">
        <v>25</v>
      </c>
      <c r="F820" s="15">
        <v>53</v>
      </c>
      <c r="G820" s="15">
        <v>338527</v>
      </c>
      <c r="H820" s="15">
        <v>29437</v>
      </c>
      <c r="I820" s="15">
        <v>368017</v>
      </c>
      <c r="J820" s="15">
        <v>0.01</v>
      </c>
      <c r="K820" s="15">
        <v>94</v>
      </c>
      <c r="L820" s="15">
        <v>4.7</v>
      </c>
      <c r="M820" s="15">
        <v>122</v>
      </c>
      <c r="N820" s="15">
        <v>1.4</v>
      </c>
      <c r="O820" s="31">
        <v>7.8E-2</v>
      </c>
      <c r="P820" s="15">
        <v>22535</v>
      </c>
      <c r="Q820" s="15">
        <v>82.4</v>
      </c>
      <c r="R820" s="15">
        <v>99.3</v>
      </c>
      <c r="S820" s="15">
        <v>0</v>
      </c>
      <c r="T820" s="15">
        <v>41.8</v>
      </c>
      <c r="U820" s="15">
        <v>0</v>
      </c>
      <c r="V820" s="15">
        <v>0</v>
      </c>
      <c r="W820" s="27">
        <f>EV_Data[[#This Row],[ev_sales]]/EV_Data[[#This Row],[total_vehicle_sales]]</f>
        <v>1.4401508625960213E-4</v>
      </c>
      <c r="X820" s="27">
        <f>EV_Data[[#This Row],[petrol_car_sales]]/EV_Data[[#This Row],[total_vehicle_sales]]</f>
        <v>0.91986783219253454</v>
      </c>
      <c r="Y820" s="27">
        <f>EV_Data[[#This Row],[diesel_car_sales]]/EV_Data[[#This Row],[total_vehicle_sales]]</f>
        <v>7.998815272120581E-2</v>
      </c>
      <c r="Z820" s="27">
        <f>EV_Data[[#This Row],[petrol_car Market Share]]+EV_Data[[#This Row],[desil_car Market Share]]</f>
        <v>0.99985598491374039</v>
      </c>
      <c r="AB820" s="15"/>
    </row>
    <row r="821" spans="1:28">
      <c r="A821" s="15" t="s">
        <v>49</v>
      </c>
      <c r="B821" s="15" t="s">
        <v>37</v>
      </c>
      <c r="C821" s="15">
        <v>2011</v>
      </c>
      <c r="D821" s="15" t="s">
        <v>24</v>
      </c>
      <c r="E821" s="15" t="s">
        <v>25</v>
      </c>
      <c r="F821" s="15">
        <v>16</v>
      </c>
      <c r="G821" s="15">
        <v>135049</v>
      </c>
      <c r="H821" s="15">
        <v>90033</v>
      </c>
      <c r="I821" s="15">
        <v>225098</v>
      </c>
      <c r="J821" s="15">
        <v>0.01</v>
      </c>
      <c r="K821" s="15">
        <v>226</v>
      </c>
      <c r="L821" s="15">
        <v>7.8</v>
      </c>
      <c r="M821" s="15">
        <v>127</v>
      </c>
      <c r="N821" s="15">
        <v>1.347</v>
      </c>
      <c r="O821" s="15">
        <v>8.4000000000000005E-2</v>
      </c>
      <c r="P821" s="15">
        <v>22707</v>
      </c>
      <c r="Q821" s="15">
        <v>82</v>
      </c>
      <c r="R821" s="15">
        <v>98.5</v>
      </c>
      <c r="S821" s="15">
        <v>1253</v>
      </c>
      <c r="T821" s="15">
        <v>44.6</v>
      </c>
      <c r="U821" s="15">
        <v>100</v>
      </c>
      <c r="V821" s="15">
        <v>0</v>
      </c>
      <c r="W821" s="27">
        <f>EV_Data[[#This Row],[ev_sales]]/EV_Data[[#This Row],[total_vehicle_sales]]</f>
        <v>7.1080151756124001E-5</v>
      </c>
      <c r="X821" s="27">
        <f>EV_Data[[#This Row],[petrol_car_sales]]/EV_Data[[#This Row],[total_vehicle_sales]]</f>
        <v>0.59995646340704933</v>
      </c>
      <c r="Y821" s="27">
        <f>EV_Data[[#This Row],[diesel_car_sales]]/EV_Data[[#This Row],[total_vehicle_sales]]</f>
        <v>0.3999724564411945</v>
      </c>
      <c r="Z821" s="27">
        <f>EV_Data[[#This Row],[petrol_car Market Share]]+EV_Data[[#This Row],[desil_car Market Share]]</f>
        <v>0.99992891984824384</v>
      </c>
      <c r="AB821" s="15"/>
    </row>
    <row r="822" spans="1:28">
      <c r="A822" s="15" t="s">
        <v>49</v>
      </c>
      <c r="B822" s="15" t="s">
        <v>37</v>
      </c>
      <c r="C822" s="15">
        <v>2011</v>
      </c>
      <c r="D822" s="15" t="s">
        <v>26</v>
      </c>
      <c r="E822" s="15" t="s">
        <v>25</v>
      </c>
      <c r="F822" s="15">
        <v>180</v>
      </c>
      <c r="G822" s="15">
        <v>793239</v>
      </c>
      <c r="H822" s="15">
        <v>108169</v>
      </c>
      <c r="I822" s="15">
        <v>901588</v>
      </c>
      <c r="J822" s="15">
        <v>0.02</v>
      </c>
      <c r="K822" s="15">
        <v>226</v>
      </c>
      <c r="L822" s="15">
        <v>7.8</v>
      </c>
      <c r="M822" s="15">
        <v>127</v>
      </c>
      <c r="N822" s="15">
        <v>1.347</v>
      </c>
      <c r="O822" s="15">
        <v>8.4000000000000005E-2</v>
      </c>
      <c r="P822" s="15">
        <v>22707</v>
      </c>
      <c r="Q822" s="15">
        <v>82</v>
      </c>
      <c r="R822" s="15">
        <v>98.5</v>
      </c>
      <c r="S822" s="15">
        <v>1253</v>
      </c>
      <c r="T822" s="15">
        <v>44.6</v>
      </c>
      <c r="U822" s="15">
        <v>104.55</v>
      </c>
      <c r="V822" s="15">
        <v>0</v>
      </c>
      <c r="W822" s="27">
        <f>EV_Data[[#This Row],[ev_sales]]/EV_Data[[#This Row],[total_vehicle_sales]]</f>
        <v>1.9964773266724933E-4</v>
      </c>
      <c r="X822" s="27">
        <f>EV_Data[[#This Row],[petrol_car_sales]]/EV_Data[[#This Row],[total_vehicle_sales]]</f>
        <v>0.87982426562909</v>
      </c>
      <c r="Y822" s="27">
        <f>EV_Data[[#This Row],[diesel_car_sales]]/EV_Data[[#This Row],[total_vehicle_sales]]</f>
        <v>0.11997608663824275</v>
      </c>
      <c r="Z822" s="27">
        <f>EV_Data[[#This Row],[petrol_car Market Share]]+EV_Data[[#This Row],[desil_car Market Share]]</f>
        <v>0.99980035226733277</v>
      </c>
      <c r="AB822" s="15"/>
    </row>
    <row r="823" spans="1:28">
      <c r="A823" s="15" t="s">
        <v>49</v>
      </c>
      <c r="B823" s="15" t="s">
        <v>37</v>
      </c>
      <c r="C823" s="15">
        <v>2011</v>
      </c>
      <c r="D823" s="15" t="s">
        <v>27</v>
      </c>
      <c r="E823" s="15" t="s">
        <v>25</v>
      </c>
      <c r="F823" s="15">
        <v>110</v>
      </c>
      <c r="G823" s="15">
        <v>347858</v>
      </c>
      <c r="H823" s="15">
        <v>30249</v>
      </c>
      <c r="I823" s="15">
        <v>378217</v>
      </c>
      <c r="J823" s="15">
        <v>0.03</v>
      </c>
      <c r="K823" s="15">
        <v>226</v>
      </c>
      <c r="L823" s="15">
        <v>7.8</v>
      </c>
      <c r="M823" s="15">
        <v>127</v>
      </c>
      <c r="N823" s="15">
        <v>1.347</v>
      </c>
      <c r="O823" s="15">
        <v>8.4000000000000005E-2</v>
      </c>
      <c r="P823" s="15">
        <v>22707</v>
      </c>
      <c r="Q823" s="15">
        <v>82</v>
      </c>
      <c r="R823" s="15">
        <v>98.5</v>
      </c>
      <c r="S823" s="15">
        <v>1253</v>
      </c>
      <c r="T823" s="15">
        <v>44.6</v>
      </c>
      <c r="U823" s="15">
        <v>107.55</v>
      </c>
      <c r="V823" s="15">
        <v>0</v>
      </c>
      <c r="W823" s="27">
        <f>EV_Data[[#This Row],[ev_sales]]/EV_Data[[#This Row],[total_vehicle_sales]]</f>
        <v>2.9083832826128916E-4</v>
      </c>
      <c r="X823" s="27">
        <f>EV_Data[[#This Row],[petrol_car_sales]]/EV_Data[[#This Row],[total_vehicle_sales]]</f>
        <v>0.91973126538468652</v>
      </c>
      <c r="Y823" s="27">
        <f>EV_Data[[#This Row],[diesel_car_sales]]/EV_Data[[#This Row],[total_vehicle_sales]]</f>
        <v>7.9977896287052139E-2</v>
      </c>
      <c r="Z823" s="27">
        <f>EV_Data[[#This Row],[petrol_car Market Share]]+EV_Data[[#This Row],[desil_car Market Share]]</f>
        <v>0.99970916167173862</v>
      </c>
      <c r="AB823" s="15"/>
    </row>
    <row r="824" spans="1:28">
      <c r="A824" s="15" t="s">
        <v>49</v>
      </c>
      <c r="B824" s="15" t="s">
        <v>37</v>
      </c>
      <c r="C824" s="15">
        <v>2012</v>
      </c>
      <c r="D824" s="15" t="s">
        <v>24</v>
      </c>
      <c r="E824" s="15" t="s">
        <v>25</v>
      </c>
      <c r="F824" s="15">
        <v>25</v>
      </c>
      <c r="G824" s="15">
        <v>141188</v>
      </c>
      <c r="H824" s="15">
        <v>94126</v>
      </c>
      <c r="I824" s="15">
        <v>235339</v>
      </c>
      <c r="J824" s="15">
        <v>0.01</v>
      </c>
      <c r="K824" s="15">
        <v>362</v>
      </c>
      <c r="L824" s="15">
        <v>11.6</v>
      </c>
      <c r="M824" s="15">
        <v>127</v>
      </c>
      <c r="N824" s="15">
        <v>1.3029999999999999</v>
      </c>
      <c r="O824" s="15">
        <v>8.8999999999999996E-2</v>
      </c>
      <c r="P824" s="15">
        <v>24299</v>
      </c>
      <c r="Q824" s="15">
        <v>81.7</v>
      </c>
      <c r="R824" s="15">
        <v>99.2</v>
      </c>
      <c r="S824" s="15">
        <v>2566</v>
      </c>
      <c r="T824" s="15">
        <v>46.1</v>
      </c>
      <c r="U824" s="15">
        <v>76.78</v>
      </c>
      <c r="V824" s="15">
        <v>0</v>
      </c>
      <c r="W824" s="27">
        <f>EV_Data[[#This Row],[ev_sales]]/EV_Data[[#This Row],[total_vehicle_sales]]</f>
        <v>1.0622973667772872E-4</v>
      </c>
      <c r="X824" s="27">
        <f>EV_Data[[#This Row],[petrol_car_sales]]/EV_Data[[#This Row],[total_vehicle_sales]]</f>
        <v>0.59993456248220656</v>
      </c>
      <c r="Y824" s="27">
        <f>EV_Data[[#This Row],[diesel_car_sales]]/EV_Data[[#This Row],[total_vehicle_sales]]</f>
        <v>0.39995920778111577</v>
      </c>
      <c r="Z824" s="27">
        <f>EV_Data[[#This Row],[petrol_car Market Share]]+EV_Data[[#This Row],[desil_car Market Share]]</f>
        <v>0.99989377026332238</v>
      </c>
      <c r="AB824" s="15"/>
    </row>
    <row r="825" spans="1:28">
      <c r="A825" s="15" t="s">
        <v>49</v>
      </c>
      <c r="B825" s="15" t="s">
        <v>37</v>
      </c>
      <c r="C825" s="15">
        <v>2012</v>
      </c>
      <c r="D825" s="15" t="s">
        <v>26</v>
      </c>
      <c r="E825" s="15" t="s">
        <v>25</v>
      </c>
      <c r="F825" s="15">
        <v>276</v>
      </c>
      <c r="G825" s="15">
        <v>808794</v>
      </c>
      <c r="H825" s="15">
        <v>110290</v>
      </c>
      <c r="I825" s="15">
        <v>919360</v>
      </c>
      <c r="J825" s="15">
        <v>0.03</v>
      </c>
      <c r="K825" s="15">
        <v>362</v>
      </c>
      <c r="L825" s="15">
        <v>11.6</v>
      </c>
      <c r="M825" s="15">
        <v>127</v>
      </c>
      <c r="N825" s="15">
        <v>1.3029999999999999</v>
      </c>
      <c r="O825" s="15">
        <v>8.8999999999999996E-2</v>
      </c>
      <c r="P825" s="15">
        <v>24299</v>
      </c>
      <c r="Q825" s="15">
        <v>81.7</v>
      </c>
      <c r="R825" s="15">
        <v>99.2</v>
      </c>
      <c r="S825" s="15">
        <v>2566</v>
      </c>
      <c r="T825" s="15">
        <v>46.1</v>
      </c>
      <c r="U825" s="15">
        <v>53.33</v>
      </c>
      <c r="V825" s="15">
        <v>0</v>
      </c>
      <c r="W825" s="27">
        <f>EV_Data[[#This Row],[ev_sales]]/EV_Data[[#This Row],[total_vehicle_sales]]</f>
        <v>3.0020884093282283E-4</v>
      </c>
      <c r="X825" s="27">
        <f>EV_Data[[#This Row],[petrol_car_sales]]/EV_Data[[#This Row],[total_vehicle_sales]]</f>
        <v>0.87973590323703443</v>
      </c>
      <c r="Y825" s="27">
        <f>EV_Data[[#This Row],[diesel_car_sales]]/EV_Data[[#This Row],[total_vehicle_sales]]</f>
        <v>0.11996388792203272</v>
      </c>
      <c r="Z825" s="27">
        <f>EV_Data[[#This Row],[petrol_car Market Share]]+EV_Data[[#This Row],[desil_car Market Share]]</f>
        <v>0.99969979115906715</v>
      </c>
      <c r="AB825" s="15"/>
    </row>
    <row r="826" spans="1:28">
      <c r="A826" s="15" t="s">
        <v>49</v>
      </c>
      <c r="B826" s="15" t="s">
        <v>37</v>
      </c>
      <c r="C826" s="15">
        <v>2012</v>
      </c>
      <c r="D826" s="15" t="s">
        <v>27</v>
      </c>
      <c r="E826" s="15" t="s">
        <v>25</v>
      </c>
      <c r="F826" s="15">
        <v>172</v>
      </c>
      <c r="G826" s="15">
        <v>362744</v>
      </c>
      <c r="H826" s="15">
        <v>31543</v>
      </c>
      <c r="I826" s="15">
        <v>394459</v>
      </c>
      <c r="J826" s="15">
        <v>0.04</v>
      </c>
      <c r="K826" s="15">
        <v>362</v>
      </c>
      <c r="L826" s="15">
        <v>11.6</v>
      </c>
      <c r="M826" s="15">
        <v>127</v>
      </c>
      <c r="N826" s="15">
        <v>1.3029999999999999</v>
      </c>
      <c r="O826" s="15">
        <v>8.8999999999999996E-2</v>
      </c>
      <c r="P826" s="15">
        <v>24299</v>
      </c>
      <c r="Q826" s="15">
        <v>81.7</v>
      </c>
      <c r="R826" s="15">
        <v>99.2</v>
      </c>
      <c r="S826" s="15">
        <v>2566</v>
      </c>
      <c r="T826" s="15">
        <v>46.1</v>
      </c>
      <c r="U826" s="15">
        <v>56.36</v>
      </c>
      <c r="V826" s="15">
        <v>0</v>
      </c>
      <c r="W826" s="27">
        <f>EV_Data[[#This Row],[ev_sales]]/EV_Data[[#This Row],[total_vehicle_sales]]</f>
        <v>4.3604024752889398E-4</v>
      </c>
      <c r="X826" s="27">
        <f>EV_Data[[#This Row],[petrol_car_sales]]/EV_Data[[#This Row],[total_vehicle_sales]]</f>
        <v>0.91959874156756471</v>
      </c>
      <c r="Y826" s="27">
        <f>EV_Data[[#This Row],[diesel_car_sales]]/EV_Data[[#This Row],[total_vehicle_sales]]</f>
        <v>7.9965218184906414E-2</v>
      </c>
      <c r="Z826" s="27">
        <f>EV_Data[[#This Row],[petrol_car Market Share]]+EV_Data[[#This Row],[desil_car Market Share]]</f>
        <v>0.99956395975247114</v>
      </c>
      <c r="AB826" s="15"/>
    </row>
    <row r="827" spans="1:28">
      <c r="A827" s="15" t="s">
        <v>49</v>
      </c>
      <c r="B827" s="15" t="s">
        <v>37</v>
      </c>
      <c r="C827" s="15">
        <v>2013</v>
      </c>
      <c r="D827" s="15" t="s">
        <v>24</v>
      </c>
      <c r="E827" s="15" t="s">
        <v>25</v>
      </c>
      <c r="F827" s="15">
        <v>95</v>
      </c>
      <c r="G827" s="15">
        <v>135405</v>
      </c>
      <c r="H827" s="15">
        <v>90270</v>
      </c>
      <c r="I827" s="15">
        <v>225770</v>
      </c>
      <c r="J827" s="15">
        <v>0.04</v>
      </c>
      <c r="K827" s="15">
        <v>522</v>
      </c>
      <c r="L827" s="15">
        <v>14.1</v>
      </c>
      <c r="M827" s="15">
        <v>147</v>
      </c>
      <c r="N827" s="15">
        <v>1.26</v>
      </c>
      <c r="O827" s="15">
        <v>9.4E-2</v>
      </c>
      <c r="P827" s="15">
        <v>25261</v>
      </c>
      <c r="Q827" s="15">
        <v>81.599999999999994</v>
      </c>
      <c r="R827" s="15">
        <v>101.7</v>
      </c>
      <c r="S827" s="15">
        <v>3736</v>
      </c>
      <c r="T827" s="15">
        <v>48.8</v>
      </c>
      <c r="U827" s="15">
        <v>128.15</v>
      </c>
      <c r="V827" s="15">
        <v>0</v>
      </c>
      <c r="W827" s="27">
        <f>EV_Data[[#This Row],[ev_sales]]/EV_Data[[#This Row],[total_vehicle_sales]]</f>
        <v>4.2078221198564911E-4</v>
      </c>
      <c r="X827" s="27">
        <f>EV_Data[[#This Row],[petrol_car_sales]]/EV_Data[[#This Row],[total_vehicle_sales]]</f>
        <v>0.59974753067280862</v>
      </c>
      <c r="Y827" s="27">
        <f>EV_Data[[#This Row],[diesel_car_sales]]/EV_Data[[#This Row],[total_vehicle_sales]]</f>
        <v>0.39983168711520573</v>
      </c>
      <c r="Z827" s="27">
        <f>EV_Data[[#This Row],[petrol_car Market Share]]+EV_Data[[#This Row],[desil_car Market Share]]</f>
        <v>0.99957921778801428</v>
      </c>
      <c r="AB827" s="15"/>
    </row>
    <row r="828" spans="1:28">
      <c r="A828" s="15" t="s">
        <v>49</v>
      </c>
      <c r="B828" s="15" t="s">
        <v>37</v>
      </c>
      <c r="C828" s="15">
        <v>2013</v>
      </c>
      <c r="D828" s="15" t="s">
        <v>26</v>
      </c>
      <c r="E828" s="15" t="s">
        <v>25</v>
      </c>
      <c r="F828" s="15">
        <v>1054</v>
      </c>
      <c r="G828" s="15">
        <v>771844</v>
      </c>
      <c r="H828" s="15">
        <v>105252</v>
      </c>
      <c r="I828" s="15">
        <v>878150</v>
      </c>
      <c r="J828" s="15">
        <v>0.12</v>
      </c>
      <c r="K828" s="15">
        <v>522</v>
      </c>
      <c r="L828" s="15">
        <v>14.1</v>
      </c>
      <c r="M828" s="15">
        <v>147</v>
      </c>
      <c r="N828" s="15">
        <v>1.26</v>
      </c>
      <c r="O828" s="15">
        <v>9.4E-2</v>
      </c>
      <c r="P828" s="15">
        <v>25261</v>
      </c>
      <c r="Q828" s="15">
        <v>81.599999999999994</v>
      </c>
      <c r="R828" s="15">
        <v>101.7</v>
      </c>
      <c r="S828" s="15">
        <v>3736</v>
      </c>
      <c r="T828" s="15">
        <v>48.8</v>
      </c>
      <c r="U828" s="15">
        <v>281.88</v>
      </c>
      <c r="V828" s="15">
        <v>0</v>
      </c>
      <c r="W828" s="27">
        <f>EV_Data[[#This Row],[ev_sales]]/EV_Data[[#This Row],[total_vehicle_sales]]</f>
        <v>1.2002505266753972E-3</v>
      </c>
      <c r="X828" s="27">
        <f>EV_Data[[#This Row],[petrol_car_sales]]/EV_Data[[#This Row],[total_vehicle_sales]]</f>
        <v>0.87894323293287024</v>
      </c>
      <c r="Y828" s="27">
        <f>EV_Data[[#This Row],[diesel_car_sales]]/EV_Data[[#This Row],[total_vehicle_sales]]</f>
        <v>0.11985651654045436</v>
      </c>
      <c r="Z828" s="27">
        <f>EV_Data[[#This Row],[petrol_car Market Share]]+EV_Data[[#This Row],[desil_car Market Share]]</f>
        <v>0.99879974947332462</v>
      </c>
      <c r="AB828" s="15"/>
    </row>
    <row r="829" spans="1:28">
      <c r="A829" s="15" t="s">
        <v>49</v>
      </c>
      <c r="B829" s="15" t="s">
        <v>37</v>
      </c>
      <c r="C829" s="15">
        <v>2013</v>
      </c>
      <c r="D829" s="15" t="s">
        <v>27</v>
      </c>
      <c r="E829" s="15" t="s">
        <v>25</v>
      </c>
      <c r="F829" s="15">
        <v>669</v>
      </c>
      <c r="G829" s="15">
        <v>353288</v>
      </c>
      <c r="H829" s="15">
        <v>30721</v>
      </c>
      <c r="I829" s="15">
        <v>384678</v>
      </c>
      <c r="J829" s="15">
        <v>0.17</v>
      </c>
      <c r="K829" s="15">
        <v>522</v>
      </c>
      <c r="L829" s="15">
        <v>14.1</v>
      </c>
      <c r="M829" s="15">
        <v>147</v>
      </c>
      <c r="N829" s="15">
        <v>1.26</v>
      </c>
      <c r="O829" s="15">
        <v>9.4E-2</v>
      </c>
      <c r="P829" s="15">
        <v>25261</v>
      </c>
      <c r="Q829" s="15">
        <v>81.599999999999994</v>
      </c>
      <c r="R829" s="15">
        <v>101.7</v>
      </c>
      <c r="S829" s="15">
        <v>3736</v>
      </c>
      <c r="T829" s="15">
        <v>48.8</v>
      </c>
      <c r="U829" s="15">
        <v>288.95</v>
      </c>
      <c r="V829" s="15">
        <v>0</v>
      </c>
      <c r="W829" s="27">
        <f>EV_Data[[#This Row],[ev_sales]]/EV_Data[[#This Row],[total_vehicle_sales]]</f>
        <v>1.7391168717732753E-3</v>
      </c>
      <c r="X829" s="27">
        <f>EV_Data[[#This Row],[petrol_car_sales]]/EV_Data[[#This Row],[total_vehicle_sales]]</f>
        <v>0.91839928459646769</v>
      </c>
      <c r="Y829" s="27">
        <f>EV_Data[[#This Row],[diesel_car_sales]]/EV_Data[[#This Row],[total_vehicle_sales]]</f>
        <v>7.9861598531759032E-2</v>
      </c>
      <c r="Z829" s="27">
        <f>EV_Data[[#This Row],[petrol_car Market Share]]+EV_Data[[#This Row],[desil_car Market Share]]</f>
        <v>0.99826088312822669</v>
      </c>
      <c r="AB829" s="15"/>
    </row>
    <row r="830" spans="1:28">
      <c r="A830" s="15" t="s">
        <v>49</v>
      </c>
      <c r="B830" s="15" t="s">
        <v>37</v>
      </c>
      <c r="C830" s="15">
        <v>2014</v>
      </c>
      <c r="D830" s="15" t="s">
        <v>24</v>
      </c>
      <c r="E830" s="15" t="s">
        <v>25</v>
      </c>
      <c r="F830" s="15">
        <v>159</v>
      </c>
      <c r="G830" s="15">
        <v>150940</v>
      </c>
      <c r="H830" s="15">
        <v>100627</v>
      </c>
      <c r="I830" s="15">
        <v>251726</v>
      </c>
      <c r="J830" s="15">
        <v>0.06</v>
      </c>
      <c r="K830" s="15">
        <v>1746</v>
      </c>
      <c r="L830" s="15">
        <v>15.5</v>
      </c>
      <c r="M830" s="15">
        <v>161</v>
      </c>
      <c r="N830" s="15">
        <v>1.2370000000000001</v>
      </c>
      <c r="O830" s="15">
        <v>9.7000000000000003E-2</v>
      </c>
      <c r="P830" s="15">
        <v>26036</v>
      </c>
      <c r="Q830" s="15">
        <v>81.5</v>
      </c>
      <c r="R830" s="15">
        <v>102.4</v>
      </c>
      <c r="S830" s="15">
        <v>4893</v>
      </c>
      <c r="T830" s="15">
        <v>50.9</v>
      </c>
      <c r="U830" s="15">
        <v>114.99</v>
      </c>
      <c r="V830" s="15">
        <v>0</v>
      </c>
      <c r="W830" s="27">
        <f>EV_Data[[#This Row],[ev_sales]]/EV_Data[[#This Row],[total_vehicle_sales]]</f>
        <v>6.3163916321714881E-4</v>
      </c>
      <c r="X830" s="27">
        <f>EV_Data[[#This Row],[petrol_car_sales]]/EV_Data[[#This Row],[total_vehicle_sales]]</f>
        <v>0.59962022198739895</v>
      </c>
      <c r="Y830" s="27">
        <f>EV_Data[[#This Row],[diesel_car_sales]]/EV_Data[[#This Row],[total_vehicle_sales]]</f>
        <v>0.39974813884938387</v>
      </c>
      <c r="Z830" s="27">
        <f>EV_Data[[#This Row],[petrol_car Market Share]]+EV_Data[[#This Row],[desil_car Market Share]]</f>
        <v>0.99936836083678282</v>
      </c>
      <c r="AB830" s="15"/>
    </row>
    <row r="831" spans="1:28">
      <c r="A831" s="15" t="s">
        <v>49</v>
      </c>
      <c r="B831" s="15" t="s">
        <v>37</v>
      </c>
      <c r="C831" s="15">
        <v>2014</v>
      </c>
      <c r="D831" s="15" t="s">
        <v>26</v>
      </c>
      <c r="E831" s="15" t="s">
        <v>25</v>
      </c>
      <c r="F831" s="15">
        <v>1813</v>
      </c>
      <c r="G831" s="15">
        <v>884602</v>
      </c>
      <c r="H831" s="15">
        <v>120627</v>
      </c>
      <c r="I831" s="15">
        <v>1007042</v>
      </c>
      <c r="J831" s="15">
        <v>0.18</v>
      </c>
      <c r="K831" s="15">
        <v>1746</v>
      </c>
      <c r="L831" s="15">
        <v>15.5</v>
      </c>
      <c r="M831" s="15">
        <v>161</v>
      </c>
      <c r="N831" s="15">
        <v>1.2370000000000001</v>
      </c>
      <c r="O831" s="15">
        <v>9.7000000000000003E-2</v>
      </c>
      <c r="P831" s="15">
        <v>26036</v>
      </c>
      <c r="Q831" s="15">
        <v>81.5</v>
      </c>
      <c r="R831" s="15">
        <v>102.4</v>
      </c>
      <c r="S831" s="15">
        <v>4893</v>
      </c>
      <c r="T831" s="15">
        <v>50.9</v>
      </c>
      <c r="U831" s="15">
        <v>72.010000000000005</v>
      </c>
      <c r="V831" s="15">
        <v>0</v>
      </c>
      <c r="W831" s="27">
        <f>EV_Data[[#This Row],[ev_sales]]/EV_Data[[#This Row],[total_vehicle_sales]]</f>
        <v>1.8003221315496276E-3</v>
      </c>
      <c r="X831" s="27">
        <f>EV_Data[[#This Row],[petrol_car_sales]]/EV_Data[[#This Row],[total_vehicle_sales]]</f>
        <v>0.87841619316771291</v>
      </c>
      <c r="Y831" s="27">
        <f>EV_Data[[#This Row],[diesel_car_sales]]/EV_Data[[#This Row],[total_vehicle_sales]]</f>
        <v>0.11978348470073741</v>
      </c>
      <c r="Z831" s="27">
        <f>EV_Data[[#This Row],[petrol_car Market Share]]+EV_Data[[#This Row],[desil_car Market Share]]</f>
        <v>0.99819967786845032</v>
      </c>
      <c r="AB831" s="15"/>
    </row>
    <row r="832" spans="1:28">
      <c r="A832" s="15" t="s">
        <v>49</v>
      </c>
      <c r="B832" s="15" t="s">
        <v>37</v>
      </c>
      <c r="C832" s="15">
        <v>2014</v>
      </c>
      <c r="D832" s="15" t="s">
        <v>27</v>
      </c>
      <c r="E832" s="15" t="s">
        <v>25</v>
      </c>
      <c r="F832" s="15">
        <v>1113</v>
      </c>
      <c r="G832" s="15">
        <v>391455</v>
      </c>
      <c r="H832" s="15">
        <v>34040</v>
      </c>
      <c r="I832" s="15">
        <v>426608</v>
      </c>
      <c r="J832" s="15">
        <v>0.26</v>
      </c>
      <c r="K832" s="15">
        <v>1746</v>
      </c>
      <c r="L832" s="15">
        <v>15.5</v>
      </c>
      <c r="M832" s="15">
        <v>161</v>
      </c>
      <c r="N832" s="15">
        <v>1.2370000000000001</v>
      </c>
      <c r="O832" s="15">
        <v>9.7000000000000003E-2</v>
      </c>
      <c r="P832" s="15">
        <v>26036</v>
      </c>
      <c r="Q832" s="15">
        <v>81.5</v>
      </c>
      <c r="R832" s="15">
        <v>102.4</v>
      </c>
      <c r="S832" s="15">
        <v>4893</v>
      </c>
      <c r="T832" s="15">
        <v>50.9</v>
      </c>
      <c r="U832" s="15">
        <v>66.37</v>
      </c>
      <c r="V832" s="15">
        <v>0</v>
      </c>
      <c r="W832" s="27">
        <f>EV_Data[[#This Row],[ev_sales]]/EV_Data[[#This Row],[total_vehicle_sales]]</f>
        <v>2.6089524809661327E-3</v>
      </c>
      <c r="X832" s="27">
        <f>EV_Data[[#This Row],[petrol_car_sales]]/EV_Data[[#This Row],[total_vehicle_sales]]</f>
        <v>0.91759882608858723</v>
      </c>
      <c r="Y832" s="27">
        <f>EV_Data[[#This Row],[diesel_car_sales]]/EV_Data[[#This Row],[total_vehicle_sales]]</f>
        <v>7.9792221430446689E-2</v>
      </c>
      <c r="Z832" s="27">
        <f>EV_Data[[#This Row],[petrol_car Market Share]]+EV_Data[[#This Row],[desil_car Market Share]]</f>
        <v>0.99739104751903396</v>
      </c>
      <c r="AB832" s="15"/>
    </row>
    <row r="833" spans="1:28">
      <c r="A833" s="15" t="s">
        <v>49</v>
      </c>
      <c r="B833" s="15" t="s">
        <v>37</v>
      </c>
      <c r="C833" s="15">
        <v>2015</v>
      </c>
      <c r="D833" s="15" t="s">
        <v>24</v>
      </c>
      <c r="E833" s="15" t="s">
        <v>25</v>
      </c>
      <c r="F833" s="15">
        <v>383</v>
      </c>
      <c r="G833" s="15">
        <v>172691</v>
      </c>
      <c r="H833" s="15">
        <v>115128</v>
      </c>
      <c r="I833" s="15">
        <v>288202</v>
      </c>
      <c r="J833" s="15">
        <v>0.13</v>
      </c>
      <c r="K833" s="15">
        <v>2993</v>
      </c>
      <c r="L833" s="15">
        <v>20.3</v>
      </c>
      <c r="M833" s="15">
        <v>171</v>
      </c>
      <c r="N833" s="15">
        <v>1.22</v>
      </c>
      <c r="O833" s="15">
        <v>0.1</v>
      </c>
      <c r="P833" s="15">
        <v>27373</v>
      </c>
      <c r="Q833" s="15">
        <v>81.599999999999994</v>
      </c>
      <c r="R833" s="15">
        <v>103.3</v>
      </c>
      <c r="S833" s="15">
        <v>5367</v>
      </c>
      <c r="T833" s="15">
        <v>51.5</v>
      </c>
      <c r="U833" s="15">
        <v>140.88</v>
      </c>
      <c r="V833" s="15">
        <v>0</v>
      </c>
      <c r="W833" s="27">
        <f>EV_Data[[#This Row],[ev_sales]]/EV_Data[[#This Row],[total_vehicle_sales]]</f>
        <v>1.3289290150658218E-3</v>
      </c>
      <c r="X833" s="27">
        <f>EV_Data[[#This Row],[petrol_car_sales]]/EV_Data[[#This Row],[total_vehicle_sales]]</f>
        <v>0.59920125467554008</v>
      </c>
      <c r="Y833" s="27">
        <f>EV_Data[[#This Row],[diesel_car_sales]]/EV_Data[[#This Row],[total_vehicle_sales]]</f>
        <v>0.3994698163093941</v>
      </c>
      <c r="Z833" s="27">
        <f>EV_Data[[#This Row],[petrol_car Market Share]]+EV_Data[[#This Row],[desil_car Market Share]]</f>
        <v>0.99867107098493424</v>
      </c>
      <c r="AB833" s="15"/>
    </row>
    <row r="834" spans="1:28">
      <c r="A834" s="15" t="s">
        <v>49</v>
      </c>
      <c r="B834" s="15" t="s">
        <v>37</v>
      </c>
      <c r="C834" s="15">
        <v>2015</v>
      </c>
      <c r="D834" s="15" t="s">
        <v>26</v>
      </c>
      <c r="E834" s="15" t="s">
        <v>25</v>
      </c>
      <c r="F834" s="15">
        <v>4455</v>
      </c>
      <c r="G834" s="15">
        <v>1027725</v>
      </c>
      <c r="H834" s="15">
        <v>140144</v>
      </c>
      <c r="I834" s="15">
        <v>1172324</v>
      </c>
      <c r="J834" s="15">
        <v>0.38</v>
      </c>
      <c r="K834" s="15">
        <v>2993</v>
      </c>
      <c r="L834" s="15">
        <v>20.3</v>
      </c>
      <c r="M834" s="15">
        <v>171</v>
      </c>
      <c r="N834" s="15">
        <v>1.22</v>
      </c>
      <c r="O834" s="15">
        <v>0.1</v>
      </c>
      <c r="P834" s="15">
        <v>27373</v>
      </c>
      <c r="Q834" s="15">
        <v>81.599999999999994</v>
      </c>
      <c r="R834" s="15">
        <v>103.3</v>
      </c>
      <c r="S834" s="15">
        <v>5367</v>
      </c>
      <c r="T834" s="15">
        <v>51.5</v>
      </c>
      <c r="U834" s="15">
        <v>145.72999999999999</v>
      </c>
      <c r="V834" s="15">
        <v>0</v>
      </c>
      <c r="W834" s="27">
        <f>EV_Data[[#This Row],[ev_sales]]/EV_Data[[#This Row],[total_vehicle_sales]]</f>
        <v>3.8001439874983368E-3</v>
      </c>
      <c r="X834" s="27">
        <f>EV_Data[[#This Row],[petrol_car_sales]]/EV_Data[[#This Row],[total_vehicle_sales]]</f>
        <v>0.87665611213282335</v>
      </c>
      <c r="Y834" s="27">
        <f>EV_Data[[#This Row],[diesel_car_sales]]/EV_Data[[#This Row],[total_vehicle_sales]]</f>
        <v>0.11954374387967831</v>
      </c>
      <c r="Z834" s="27">
        <f>EV_Data[[#This Row],[petrol_car Market Share]]+EV_Data[[#This Row],[desil_car Market Share]]</f>
        <v>0.99619985601250161</v>
      </c>
      <c r="AB834" s="15"/>
    </row>
    <row r="835" spans="1:28">
      <c r="A835" s="15" t="s">
        <v>49</v>
      </c>
      <c r="B835" s="15" t="s">
        <v>37</v>
      </c>
      <c r="C835" s="15">
        <v>2015</v>
      </c>
      <c r="D835" s="15" t="s">
        <v>27</v>
      </c>
      <c r="E835" s="15" t="s">
        <v>25</v>
      </c>
      <c r="F835" s="15">
        <v>2636</v>
      </c>
      <c r="G835" s="15">
        <v>437685</v>
      </c>
      <c r="H835" s="15">
        <v>38060</v>
      </c>
      <c r="I835" s="15">
        <v>478381</v>
      </c>
      <c r="J835" s="15">
        <v>0.55000000000000004</v>
      </c>
      <c r="K835" s="15">
        <v>2993</v>
      </c>
      <c r="L835" s="15">
        <v>20.3</v>
      </c>
      <c r="M835" s="15">
        <v>171</v>
      </c>
      <c r="N835" s="15">
        <v>1.22</v>
      </c>
      <c r="O835" s="15">
        <v>0.1</v>
      </c>
      <c r="P835" s="15">
        <v>27373</v>
      </c>
      <c r="Q835" s="15">
        <v>81.599999999999994</v>
      </c>
      <c r="R835" s="15">
        <v>103.3</v>
      </c>
      <c r="S835" s="15">
        <v>5367</v>
      </c>
      <c r="T835" s="15">
        <v>51.5</v>
      </c>
      <c r="U835" s="15">
        <v>136.84</v>
      </c>
      <c r="V835" s="15">
        <v>0</v>
      </c>
      <c r="W835" s="27">
        <f>EV_Data[[#This Row],[ev_sales]]/EV_Data[[#This Row],[total_vehicle_sales]]</f>
        <v>5.5102522884479107E-3</v>
      </c>
      <c r="X835" s="27">
        <f>EV_Data[[#This Row],[petrol_car_sales]]/EV_Data[[#This Row],[total_vehicle_sales]]</f>
        <v>0.9149297317410181</v>
      </c>
      <c r="Y835" s="27">
        <f>EV_Data[[#This Row],[diesel_car_sales]]/EV_Data[[#This Row],[total_vehicle_sales]]</f>
        <v>7.9560015970533943E-2</v>
      </c>
      <c r="Z835" s="27">
        <f>EV_Data[[#This Row],[petrol_car Market Share]]+EV_Data[[#This Row],[desil_car Market Share]]</f>
        <v>0.99448974771155207</v>
      </c>
      <c r="AB835" s="15"/>
    </row>
    <row r="836" spans="1:28">
      <c r="A836" s="15" t="s">
        <v>49</v>
      </c>
      <c r="B836" s="15" t="s">
        <v>37</v>
      </c>
      <c r="C836" s="15">
        <v>2016</v>
      </c>
      <c r="D836" s="15" t="s">
        <v>24</v>
      </c>
      <c r="E836" s="15" t="s">
        <v>25</v>
      </c>
      <c r="F836" s="15">
        <v>601</v>
      </c>
      <c r="G836" s="15">
        <v>163106</v>
      </c>
      <c r="H836" s="15">
        <v>108738</v>
      </c>
      <c r="I836" s="15">
        <v>272445</v>
      </c>
      <c r="J836" s="15">
        <v>0.22</v>
      </c>
      <c r="K836" s="15">
        <v>5735</v>
      </c>
      <c r="L836" s="15">
        <v>23.8</v>
      </c>
      <c r="M836" s="15">
        <v>193</v>
      </c>
      <c r="N836" s="15">
        <v>1.2330000000000001</v>
      </c>
      <c r="O836" s="15">
        <v>0.10100000000000001</v>
      </c>
      <c r="P836" s="15">
        <v>28247</v>
      </c>
      <c r="Q836" s="15">
        <v>81.8</v>
      </c>
      <c r="R836" s="15">
        <v>102.6</v>
      </c>
      <c r="S836" s="15">
        <v>5706</v>
      </c>
      <c r="T836" s="15">
        <v>55.9</v>
      </c>
      <c r="U836" s="15">
        <v>56.92</v>
      </c>
      <c r="V836" s="15">
        <v>0</v>
      </c>
      <c r="W836" s="27">
        <f>EV_Data[[#This Row],[ev_sales]]/EV_Data[[#This Row],[total_vehicle_sales]]</f>
        <v>2.2059498247352675E-3</v>
      </c>
      <c r="X836" s="27">
        <f>EV_Data[[#This Row],[petrol_car_sales]]/EV_Data[[#This Row],[total_vehicle_sales]]</f>
        <v>0.59867496191891945</v>
      </c>
      <c r="Y836" s="27">
        <f>EV_Data[[#This Row],[diesel_car_sales]]/EV_Data[[#This Row],[total_vehicle_sales]]</f>
        <v>0.39911908825634534</v>
      </c>
      <c r="Z836" s="27">
        <f>EV_Data[[#This Row],[petrol_car Market Share]]+EV_Data[[#This Row],[desil_car Market Share]]</f>
        <v>0.99779405017526479</v>
      </c>
      <c r="AB836" s="15"/>
    </row>
    <row r="837" spans="1:28">
      <c r="A837" s="15" t="s">
        <v>49</v>
      </c>
      <c r="B837" s="15" t="s">
        <v>37</v>
      </c>
      <c r="C837" s="15">
        <v>2016</v>
      </c>
      <c r="D837" s="15" t="s">
        <v>26</v>
      </c>
      <c r="E837" s="15" t="s">
        <v>25</v>
      </c>
      <c r="F837" s="15">
        <v>6875</v>
      </c>
      <c r="G837" s="15">
        <v>954205</v>
      </c>
      <c r="H837" s="15">
        <v>130119</v>
      </c>
      <c r="I837" s="15">
        <v>1091199</v>
      </c>
      <c r="J837" s="15">
        <v>0.63</v>
      </c>
      <c r="K837" s="15">
        <v>5735</v>
      </c>
      <c r="L837" s="15">
        <v>23.8</v>
      </c>
      <c r="M837" s="15">
        <v>193</v>
      </c>
      <c r="N837" s="15">
        <v>1.2330000000000001</v>
      </c>
      <c r="O837" s="15">
        <v>0.10100000000000001</v>
      </c>
      <c r="P837" s="15">
        <v>28247</v>
      </c>
      <c r="Q837" s="15">
        <v>81.8</v>
      </c>
      <c r="R837" s="15">
        <v>102.6</v>
      </c>
      <c r="S837" s="15">
        <v>5706</v>
      </c>
      <c r="T837" s="15">
        <v>55.9</v>
      </c>
      <c r="U837" s="15">
        <v>54.32</v>
      </c>
      <c r="V837" s="15">
        <v>0</v>
      </c>
      <c r="W837" s="27">
        <f>EV_Data[[#This Row],[ev_sales]]/EV_Data[[#This Row],[total_vehicle_sales]]</f>
        <v>6.3004089996416789E-3</v>
      </c>
      <c r="X837" s="27">
        <f>EV_Data[[#This Row],[petrol_car_sales]]/EV_Data[[#This Row],[total_vehicle_sales]]</f>
        <v>0.87445553010954002</v>
      </c>
      <c r="Y837" s="27">
        <f>EV_Data[[#This Row],[diesel_car_sales]]/EV_Data[[#This Row],[total_vehicle_sales]]</f>
        <v>0.11924406089081827</v>
      </c>
      <c r="Z837" s="27">
        <f>EV_Data[[#This Row],[petrol_car Market Share]]+EV_Data[[#This Row],[desil_car Market Share]]</f>
        <v>0.99369959100035832</v>
      </c>
      <c r="AB837" s="15"/>
    </row>
    <row r="838" spans="1:28">
      <c r="A838" s="15" t="s">
        <v>49</v>
      </c>
      <c r="B838" s="15" t="s">
        <v>37</v>
      </c>
      <c r="C838" s="15">
        <v>2016</v>
      </c>
      <c r="D838" s="15" t="s">
        <v>27</v>
      </c>
      <c r="E838" s="15" t="s">
        <v>25</v>
      </c>
      <c r="F838" s="15">
        <v>4139</v>
      </c>
      <c r="G838" s="15">
        <v>413048</v>
      </c>
      <c r="H838" s="15">
        <v>35917</v>
      </c>
      <c r="I838" s="15">
        <v>453104</v>
      </c>
      <c r="J838" s="15">
        <v>0.91</v>
      </c>
      <c r="K838" s="15">
        <v>5735</v>
      </c>
      <c r="L838" s="15">
        <v>23.8</v>
      </c>
      <c r="M838" s="15">
        <v>193</v>
      </c>
      <c r="N838" s="15">
        <v>1.2330000000000001</v>
      </c>
      <c r="O838" s="15">
        <v>0.10100000000000001</v>
      </c>
      <c r="P838" s="15">
        <v>28247</v>
      </c>
      <c r="Q838" s="15">
        <v>81.8</v>
      </c>
      <c r="R838" s="15">
        <v>102.6</v>
      </c>
      <c r="S838" s="15">
        <v>5706</v>
      </c>
      <c r="T838" s="15">
        <v>55.9</v>
      </c>
      <c r="U838" s="15">
        <v>57.02</v>
      </c>
      <c r="V838" s="15">
        <v>0</v>
      </c>
      <c r="W838" s="27">
        <f>EV_Data[[#This Row],[ev_sales]]/EV_Data[[#This Row],[total_vehicle_sales]]</f>
        <v>9.1347681768424033E-3</v>
      </c>
      <c r="X838" s="27">
        <f>EV_Data[[#This Row],[petrol_car_sales]]/EV_Data[[#This Row],[total_vehicle_sales]]</f>
        <v>0.91159645467707195</v>
      </c>
      <c r="Y838" s="27">
        <f>EV_Data[[#This Row],[diesel_car_sales]]/EV_Data[[#This Row],[total_vehicle_sales]]</f>
        <v>7.926877714608567E-2</v>
      </c>
      <c r="Z838" s="27">
        <f>EV_Data[[#This Row],[petrol_car Market Share]]+EV_Data[[#This Row],[desil_car Market Share]]</f>
        <v>0.99086523182315767</v>
      </c>
      <c r="AB838" s="15"/>
    </row>
    <row r="839" spans="1:28">
      <c r="A839" s="15" t="s">
        <v>49</v>
      </c>
      <c r="B839" s="15" t="s">
        <v>37</v>
      </c>
      <c r="C839" s="15">
        <v>2017</v>
      </c>
      <c r="D839" s="15" t="s">
        <v>24</v>
      </c>
      <c r="E839" s="15" t="s">
        <v>25</v>
      </c>
      <c r="F839" s="15">
        <v>1104</v>
      </c>
      <c r="G839" s="15">
        <v>163948</v>
      </c>
      <c r="H839" s="15">
        <v>109298</v>
      </c>
      <c r="I839" s="15">
        <v>274350</v>
      </c>
      <c r="J839" s="15">
        <v>0.4</v>
      </c>
      <c r="K839" s="15">
        <v>9749</v>
      </c>
      <c r="L839" s="15">
        <v>27.1</v>
      </c>
      <c r="M839" s="15">
        <v>213</v>
      </c>
      <c r="N839" s="15">
        <v>1.25</v>
      </c>
      <c r="O839" s="15">
        <v>0.10100000000000001</v>
      </c>
      <c r="P839" s="15">
        <v>29706</v>
      </c>
      <c r="Q839" s="15">
        <v>81.599999999999994</v>
      </c>
      <c r="R839" s="15">
        <v>102.7</v>
      </c>
      <c r="S839" s="15">
        <v>6151</v>
      </c>
      <c r="T839" s="15">
        <v>60.3</v>
      </c>
      <c r="U839" s="15">
        <v>83.69</v>
      </c>
      <c r="V839" s="15">
        <v>0</v>
      </c>
      <c r="W839" s="27">
        <f>EV_Data[[#This Row],[ev_sales]]/EV_Data[[#This Row],[total_vehicle_sales]]</f>
        <v>4.0240568616730452E-3</v>
      </c>
      <c r="X839" s="27">
        <f>EV_Data[[#This Row],[petrol_car_sales]]/EV_Data[[#This Row],[total_vehicle_sales]]</f>
        <v>0.59758702387461271</v>
      </c>
      <c r="Y839" s="27">
        <f>EV_Data[[#This Row],[diesel_car_sales]]/EV_Data[[#This Row],[total_vehicle_sales]]</f>
        <v>0.39838891926371423</v>
      </c>
      <c r="Z839" s="27">
        <f>EV_Data[[#This Row],[petrol_car Market Share]]+EV_Data[[#This Row],[desil_car Market Share]]</f>
        <v>0.99597594313832694</v>
      </c>
      <c r="AB839" s="15"/>
    </row>
    <row r="840" spans="1:28">
      <c r="A840" s="15" t="s">
        <v>49</v>
      </c>
      <c r="B840" s="15" t="s">
        <v>37</v>
      </c>
      <c r="C840" s="15">
        <v>2017</v>
      </c>
      <c r="D840" s="15" t="s">
        <v>26</v>
      </c>
      <c r="E840" s="15" t="s">
        <v>25</v>
      </c>
      <c r="F840" s="15">
        <v>12482</v>
      </c>
      <c r="G840" s="15">
        <v>944137</v>
      </c>
      <c r="H840" s="15">
        <v>128746</v>
      </c>
      <c r="I840" s="15">
        <v>1085365</v>
      </c>
      <c r="J840" s="15">
        <v>1.1499999999999999</v>
      </c>
      <c r="K840" s="15">
        <v>9749</v>
      </c>
      <c r="L840" s="15">
        <v>27.1</v>
      </c>
      <c r="M840" s="15">
        <v>213</v>
      </c>
      <c r="N840" s="15">
        <v>1.25</v>
      </c>
      <c r="O840" s="15">
        <v>0.10100000000000001</v>
      </c>
      <c r="P840" s="15">
        <v>29706</v>
      </c>
      <c r="Q840" s="15">
        <v>81.599999999999994</v>
      </c>
      <c r="R840" s="15">
        <v>102.7</v>
      </c>
      <c r="S840" s="15">
        <v>6151</v>
      </c>
      <c r="T840" s="15">
        <v>60.3</v>
      </c>
      <c r="U840" s="15">
        <v>81.56</v>
      </c>
      <c r="V840" s="15">
        <v>0</v>
      </c>
      <c r="W840" s="27">
        <f>EV_Data[[#This Row],[ev_sales]]/EV_Data[[#This Row],[total_vehicle_sales]]</f>
        <v>1.1500278708084377E-2</v>
      </c>
      <c r="X840" s="27">
        <f>EV_Data[[#This Row],[petrol_car_sales]]/EV_Data[[#This Row],[total_vehicle_sales]]</f>
        <v>0.86987971788292417</v>
      </c>
      <c r="Y840" s="27">
        <f>EV_Data[[#This Row],[diesel_car_sales]]/EV_Data[[#This Row],[total_vehicle_sales]]</f>
        <v>0.11862000340899144</v>
      </c>
      <c r="Z840" s="27">
        <f>EV_Data[[#This Row],[petrol_car Market Share]]+EV_Data[[#This Row],[desil_car Market Share]]</f>
        <v>0.98849972129191566</v>
      </c>
      <c r="AB840" s="15"/>
    </row>
    <row r="841" spans="1:28">
      <c r="A841" s="15" t="s">
        <v>49</v>
      </c>
      <c r="B841" s="15" t="s">
        <v>37</v>
      </c>
      <c r="C841" s="15">
        <v>2017</v>
      </c>
      <c r="D841" s="15" t="s">
        <v>27</v>
      </c>
      <c r="E841" s="15" t="s">
        <v>25</v>
      </c>
      <c r="F841" s="15">
        <v>7561</v>
      </c>
      <c r="G841" s="15">
        <v>410177</v>
      </c>
      <c r="H841" s="15">
        <v>35668</v>
      </c>
      <c r="I841" s="15">
        <v>453406</v>
      </c>
      <c r="J841" s="15">
        <v>1.67</v>
      </c>
      <c r="K841" s="15">
        <v>9749</v>
      </c>
      <c r="L841" s="15">
        <v>27.1</v>
      </c>
      <c r="M841" s="15">
        <v>213</v>
      </c>
      <c r="N841" s="15">
        <v>1.25</v>
      </c>
      <c r="O841" s="15">
        <v>0.10100000000000001</v>
      </c>
      <c r="P841" s="15">
        <v>29706</v>
      </c>
      <c r="Q841" s="15">
        <v>81.599999999999994</v>
      </c>
      <c r="R841" s="15">
        <v>102.7</v>
      </c>
      <c r="S841" s="15">
        <v>6151</v>
      </c>
      <c r="T841" s="15">
        <v>60.3</v>
      </c>
      <c r="U841" s="15">
        <v>82.68</v>
      </c>
      <c r="V841" s="15">
        <v>0</v>
      </c>
      <c r="W841" s="27">
        <f>EV_Data[[#This Row],[ev_sales]]/EV_Data[[#This Row],[total_vehicle_sales]]</f>
        <v>1.6676003405336499E-2</v>
      </c>
      <c r="X841" s="27">
        <f>EV_Data[[#This Row],[petrol_car_sales]]/EV_Data[[#This Row],[total_vehicle_sales]]</f>
        <v>0.9046571946555626</v>
      </c>
      <c r="Y841" s="27">
        <f>EV_Data[[#This Row],[diesel_car_sales]]/EV_Data[[#This Row],[total_vehicle_sales]]</f>
        <v>7.8666801939100944E-2</v>
      </c>
      <c r="Z841" s="27">
        <f>EV_Data[[#This Row],[petrol_car Market Share]]+EV_Data[[#This Row],[desil_car Market Share]]</f>
        <v>0.98332399659466352</v>
      </c>
      <c r="AB841" s="15"/>
    </row>
    <row r="842" spans="1:28">
      <c r="A842" s="15" t="s">
        <v>49</v>
      </c>
      <c r="B842" s="15" t="s">
        <v>37</v>
      </c>
      <c r="C842" s="15">
        <v>2018</v>
      </c>
      <c r="D842" s="15" t="s">
        <v>24</v>
      </c>
      <c r="E842" s="15" t="s">
        <v>25</v>
      </c>
      <c r="F842" s="15">
        <v>1696</v>
      </c>
      <c r="G842" s="15">
        <v>160513</v>
      </c>
      <c r="H842" s="15">
        <v>107009</v>
      </c>
      <c r="I842" s="15">
        <v>269218</v>
      </c>
      <c r="J842" s="15">
        <v>0.63</v>
      </c>
      <c r="K842" s="15">
        <v>22623</v>
      </c>
      <c r="L842" s="15">
        <v>29.5</v>
      </c>
      <c r="M842" s="15">
        <v>266</v>
      </c>
      <c r="N842" s="15">
        <v>1.27</v>
      </c>
      <c r="O842" s="15">
        <v>0.10100000000000001</v>
      </c>
      <c r="P842" s="15">
        <v>30357</v>
      </c>
      <c r="Q842" s="15">
        <v>81.400000000000006</v>
      </c>
      <c r="R842" s="15">
        <v>101.5</v>
      </c>
      <c r="S842" s="15">
        <v>6456</v>
      </c>
      <c r="T842" s="15">
        <v>62.5</v>
      </c>
      <c r="U842" s="15">
        <v>53.62</v>
      </c>
      <c r="V842" s="15">
        <v>0</v>
      </c>
      <c r="W842" s="27">
        <f>EV_Data[[#This Row],[ev_sales]]/EV_Data[[#This Row],[total_vehicle_sales]]</f>
        <v>6.2997273584975743E-3</v>
      </c>
      <c r="X842" s="27">
        <f>EV_Data[[#This Row],[petrol_car_sales]]/EV_Data[[#This Row],[total_vehicle_sales]]</f>
        <v>0.59621942069252432</v>
      </c>
      <c r="Y842" s="27">
        <f>EV_Data[[#This Row],[diesel_car_sales]]/EV_Data[[#This Row],[total_vehicle_sales]]</f>
        <v>0.39748085194897814</v>
      </c>
      <c r="Z842" s="27">
        <f>EV_Data[[#This Row],[petrol_car Market Share]]+EV_Data[[#This Row],[desil_car Market Share]]</f>
        <v>0.99370027264150251</v>
      </c>
      <c r="AB842" s="15"/>
    </row>
    <row r="843" spans="1:28">
      <c r="A843" s="15" t="s">
        <v>49</v>
      </c>
      <c r="B843" s="15" t="s">
        <v>37</v>
      </c>
      <c r="C843" s="15">
        <v>2018</v>
      </c>
      <c r="D843" s="15" t="s">
        <v>26</v>
      </c>
      <c r="E843" s="15" t="s">
        <v>25</v>
      </c>
      <c r="F843" s="15">
        <v>19841</v>
      </c>
      <c r="G843" s="15">
        <v>952523</v>
      </c>
      <c r="H843" s="15">
        <v>129890</v>
      </c>
      <c r="I843" s="15">
        <v>1102254</v>
      </c>
      <c r="J843" s="15">
        <v>1.8</v>
      </c>
      <c r="K843" s="15">
        <v>22623</v>
      </c>
      <c r="L843" s="15">
        <v>29.5</v>
      </c>
      <c r="M843" s="15">
        <v>266</v>
      </c>
      <c r="N843" s="15">
        <v>1.27</v>
      </c>
      <c r="O843" s="15">
        <v>0.10100000000000001</v>
      </c>
      <c r="P843" s="15">
        <v>30357</v>
      </c>
      <c r="Q843" s="15">
        <v>81.400000000000006</v>
      </c>
      <c r="R843" s="15">
        <v>101.5</v>
      </c>
      <c r="S843" s="15">
        <v>6456</v>
      </c>
      <c r="T843" s="15">
        <v>62.5</v>
      </c>
      <c r="U843" s="15">
        <v>58.96</v>
      </c>
      <c r="V843" s="15">
        <v>0</v>
      </c>
      <c r="W843" s="27">
        <f>EV_Data[[#This Row],[ev_sales]]/EV_Data[[#This Row],[total_vehicle_sales]]</f>
        <v>1.8000388295256811E-2</v>
      </c>
      <c r="X843" s="27">
        <f>EV_Data[[#This Row],[petrol_car_sales]]/EV_Data[[#This Row],[total_vehicle_sales]]</f>
        <v>0.86415925911813429</v>
      </c>
      <c r="Y843" s="27">
        <f>EV_Data[[#This Row],[diesel_car_sales]]/EV_Data[[#This Row],[total_vehicle_sales]]</f>
        <v>0.1178403525866089</v>
      </c>
      <c r="Z843" s="27">
        <f>EV_Data[[#This Row],[petrol_car Market Share]]+EV_Data[[#This Row],[desil_car Market Share]]</f>
        <v>0.98199961170474315</v>
      </c>
      <c r="AB843" s="15"/>
    </row>
    <row r="844" spans="1:28">
      <c r="A844" s="15" t="s">
        <v>49</v>
      </c>
      <c r="B844" s="15" t="s">
        <v>37</v>
      </c>
      <c r="C844" s="15">
        <v>2018</v>
      </c>
      <c r="D844" s="15" t="s">
        <v>27</v>
      </c>
      <c r="E844" s="15" t="s">
        <v>25</v>
      </c>
      <c r="F844" s="15">
        <v>11922</v>
      </c>
      <c r="G844" s="15">
        <v>409273</v>
      </c>
      <c r="H844" s="15">
        <v>35589</v>
      </c>
      <c r="I844" s="15">
        <v>456784</v>
      </c>
      <c r="J844" s="15">
        <v>2.61</v>
      </c>
      <c r="K844" s="15">
        <v>22623</v>
      </c>
      <c r="L844" s="15">
        <v>29.5</v>
      </c>
      <c r="M844" s="15">
        <v>266</v>
      </c>
      <c r="N844" s="15">
        <v>1.27</v>
      </c>
      <c r="O844" s="15">
        <v>0.10100000000000001</v>
      </c>
      <c r="P844" s="15">
        <v>30357</v>
      </c>
      <c r="Q844" s="15">
        <v>81.400000000000006</v>
      </c>
      <c r="R844" s="15">
        <v>101.5</v>
      </c>
      <c r="S844" s="15">
        <v>6456</v>
      </c>
      <c r="T844" s="15">
        <v>62.5</v>
      </c>
      <c r="U844" s="15">
        <v>57.68</v>
      </c>
      <c r="V844" s="15">
        <v>0</v>
      </c>
      <c r="W844" s="27">
        <f>EV_Data[[#This Row],[ev_sales]]/EV_Data[[#This Row],[total_vehicle_sales]]</f>
        <v>2.6099863392763319E-2</v>
      </c>
      <c r="X844" s="27">
        <f>EV_Data[[#This Row],[petrol_car_sales]]/EV_Data[[#This Row],[total_vehicle_sales]]</f>
        <v>0.89598803810991623</v>
      </c>
      <c r="Y844" s="27">
        <f>EV_Data[[#This Row],[diesel_car_sales]]/EV_Data[[#This Row],[total_vehicle_sales]]</f>
        <v>7.7912098497320392E-2</v>
      </c>
      <c r="Z844" s="27">
        <f>EV_Data[[#This Row],[petrol_car Market Share]]+EV_Data[[#This Row],[desil_car Market Share]]</f>
        <v>0.97390013660723662</v>
      </c>
      <c r="AB844" s="15"/>
    </row>
    <row r="845" spans="1:28">
      <c r="A845" s="15" t="s">
        <v>49</v>
      </c>
      <c r="B845" s="15" t="s">
        <v>37</v>
      </c>
      <c r="C845" s="15">
        <v>2019</v>
      </c>
      <c r="D845" s="15" t="s">
        <v>24</v>
      </c>
      <c r="E845" s="15" t="s">
        <v>25</v>
      </c>
      <c r="F845" s="15">
        <v>2242</v>
      </c>
      <c r="G845" s="15">
        <v>158104</v>
      </c>
      <c r="H845" s="15">
        <v>105403</v>
      </c>
      <c r="I845" s="15">
        <v>265749</v>
      </c>
      <c r="J845" s="15">
        <v>0.84</v>
      </c>
      <c r="K845" s="15">
        <v>31425</v>
      </c>
      <c r="L845" s="15">
        <v>32.299999999999997</v>
      </c>
      <c r="M845" s="15">
        <v>298</v>
      </c>
      <c r="N845" s="15">
        <v>1.327</v>
      </c>
      <c r="O845" s="15">
        <v>9.9000000000000005E-2</v>
      </c>
      <c r="P845" s="15">
        <v>31971</v>
      </c>
      <c r="Q845" s="15">
        <v>81.7</v>
      </c>
      <c r="R845" s="15">
        <v>98.4</v>
      </c>
      <c r="S845" s="15">
        <v>6351</v>
      </c>
      <c r="T845" s="15">
        <v>66.099999999999994</v>
      </c>
      <c r="U845" s="15">
        <v>32.19</v>
      </c>
      <c r="V845" s="15">
        <v>0</v>
      </c>
      <c r="W845" s="27">
        <f>EV_Data[[#This Row],[ev_sales]]/EV_Data[[#This Row],[total_vehicle_sales]]</f>
        <v>8.4365322164899961E-3</v>
      </c>
      <c r="X845" s="27">
        <f>EV_Data[[#This Row],[petrol_car_sales]]/EV_Data[[#This Row],[total_vehicle_sales]]</f>
        <v>0.59493732808025623</v>
      </c>
      <c r="Y845" s="27">
        <f>EV_Data[[#This Row],[diesel_car_sales]]/EV_Data[[#This Row],[total_vehicle_sales]]</f>
        <v>0.39662613970325383</v>
      </c>
      <c r="Z845" s="27">
        <f>EV_Data[[#This Row],[petrol_car Market Share]]+EV_Data[[#This Row],[desil_car Market Share]]</f>
        <v>0.99156346778351012</v>
      </c>
      <c r="AB845" s="15"/>
    </row>
    <row r="846" spans="1:28">
      <c r="A846" s="15" t="s">
        <v>49</v>
      </c>
      <c r="B846" s="15" t="s">
        <v>37</v>
      </c>
      <c r="C846" s="15">
        <v>2019</v>
      </c>
      <c r="D846" s="15" t="s">
        <v>26</v>
      </c>
      <c r="E846" s="15" t="s">
        <v>25</v>
      </c>
      <c r="F846" s="15">
        <v>25517</v>
      </c>
      <c r="G846" s="15">
        <v>909285</v>
      </c>
      <c r="H846" s="15">
        <v>123993</v>
      </c>
      <c r="I846" s="15">
        <v>1058795</v>
      </c>
      <c r="J846" s="15">
        <v>2.41</v>
      </c>
      <c r="K846" s="15">
        <v>31425</v>
      </c>
      <c r="L846" s="15">
        <v>32.299999999999997</v>
      </c>
      <c r="M846" s="15">
        <v>298</v>
      </c>
      <c r="N846" s="15">
        <v>1.327</v>
      </c>
      <c r="O846" s="15">
        <v>9.9000000000000005E-2</v>
      </c>
      <c r="P846" s="15">
        <v>31971</v>
      </c>
      <c r="Q846" s="15">
        <v>81.7</v>
      </c>
      <c r="R846" s="15">
        <v>98.4</v>
      </c>
      <c r="S846" s="15">
        <v>6351</v>
      </c>
      <c r="T846" s="15">
        <v>66.099999999999994</v>
      </c>
      <c r="U846" s="15">
        <v>28.61</v>
      </c>
      <c r="V846" s="15">
        <v>0</v>
      </c>
      <c r="W846" s="27">
        <f>EV_Data[[#This Row],[ev_sales]]/EV_Data[[#This Row],[total_vehicle_sales]]</f>
        <v>2.4100038251030652E-2</v>
      </c>
      <c r="X846" s="27">
        <f>EV_Data[[#This Row],[petrol_car_sales]]/EV_Data[[#This Row],[total_vehicle_sales]]</f>
        <v>0.85879230634825443</v>
      </c>
      <c r="Y846" s="27">
        <f>EV_Data[[#This Row],[diesel_car_sales]]/EV_Data[[#This Row],[total_vehicle_sales]]</f>
        <v>0.11710765540071497</v>
      </c>
      <c r="Z846" s="27">
        <f>EV_Data[[#This Row],[petrol_car Market Share]]+EV_Data[[#This Row],[desil_car Market Share]]</f>
        <v>0.97589996174896942</v>
      </c>
      <c r="AB846" s="15"/>
    </row>
    <row r="847" spans="1:28">
      <c r="A847" s="15" t="s">
        <v>49</v>
      </c>
      <c r="B847" s="15" t="s">
        <v>37</v>
      </c>
      <c r="C847" s="15">
        <v>2019</v>
      </c>
      <c r="D847" s="15" t="s">
        <v>27</v>
      </c>
      <c r="E847" s="15" t="s">
        <v>25</v>
      </c>
      <c r="F847" s="15">
        <v>15642</v>
      </c>
      <c r="G847" s="15">
        <v>397430</v>
      </c>
      <c r="H847" s="15">
        <v>34559</v>
      </c>
      <c r="I847" s="15">
        <v>447631</v>
      </c>
      <c r="J847" s="15">
        <v>3.49</v>
      </c>
      <c r="K847" s="15">
        <v>31425</v>
      </c>
      <c r="L847" s="15">
        <v>32.299999999999997</v>
      </c>
      <c r="M847" s="15">
        <v>298</v>
      </c>
      <c r="N847" s="15">
        <v>1.327</v>
      </c>
      <c r="O847" s="15">
        <v>9.9000000000000005E-2</v>
      </c>
      <c r="P847" s="15">
        <v>31971</v>
      </c>
      <c r="Q847" s="15">
        <v>81.7</v>
      </c>
      <c r="R847" s="15">
        <v>98.4</v>
      </c>
      <c r="S847" s="15">
        <v>6351</v>
      </c>
      <c r="T847" s="15">
        <v>66.099999999999994</v>
      </c>
      <c r="U847" s="15">
        <v>31.2</v>
      </c>
      <c r="V847" s="15">
        <v>0</v>
      </c>
      <c r="W847" s="27">
        <f>EV_Data[[#This Row],[ev_sales]]/EV_Data[[#This Row],[total_vehicle_sales]]</f>
        <v>3.4943960538926032E-2</v>
      </c>
      <c r="X847" s="27">
        <f>EV_Data[[#This Row],[petrol_car_sales]]/EV_Data[[#This Row],[total_vehicle_sales]]</f>
        <v>0.88785182438213617</v>
      </c>
      <c r="Y847" s="27">
        <f>EV_Data[[#This Row],[diesel_car_sales]]/EV_Data[[#This Row],[total_vehicle_sales]]</f>
        <v>7.720421507893778E-2</v>
      </c>
      <c r="Z847" s="27">
        <f>EV_Data[[#This Row],[petrol_car Market Share]]+EV_Data[[#This Row],[desil_car Market Share]]</f>
        <v>0.96505603946107399</v>
      </c>
      <c r="AB847" s="15"/>
    </row>
    <row r="848" spans="1:28">
      <c r="A848" s="15" t="s">
        <v>49</v>
      </c>
      <c r="B848" s="15" t="s">
        <v>37</v>
      </c>
      <c r="C848" s="15">
        <v>2020</v>
      </c>
      <c r="D848" s="15" t="s">
        <v>24</v>
      </c>
      <c r="E848" s="15" t="s">
        <v>25</v>
      </c>
      <c r="F848" s="15">
        <v>2353</v>
      </c>
      <c r="G848" s="15">
        <v>168775</v>
      </c>
      <c r="H848" s="15">
        <v>112517</v>
      </c>
      <c r="I848" s="15">
        <v>283645</v>
      </c>
      <c r="J848" s="15">
        <v>0.83</v>
      </c>
      <c r="K848" s="15">
        <v>56558</v>
      </c>
      <c r="L848" s="15">
        <v>33.6</v>
      </c>
      <c r="M848" s="15">
        <v>344</v>
      </c>
      <c r="N848" s="15">
        <v>1.41</v>
      </c>
      <c r="O848" s="15">
        <v>0.10100000000000001</v>
      </c>
      <c r="P848" s="15">
        <v>31531</v>
      </c>
      <c r="Q848" s="15">
        <v>81.400000000000006</v>
      </c>
      <c r="R848" s="15">
        <v>96</v>
      </c>
      <c r="S848" s="15">
        <v>6386</v>
      </c>
      <c r="T848" s="15">
        <v>67.900000000000006</v>
      </c>
      <c r="U848" s="15">
        <v>4.95</v>
      </c>
      <c r="V848" s="15">
        <v>0</v>
      </c>
      <c r="W848" s="27">
        <f>EV_Data[[#This Row],[ev_sales]]/EV_Data[[#This Row],[total_vehicle_sales]]</f>
        <v>8.2955807435350533E-3</v>
      </c>
      <c r="X848" s="27">
        <f>EV_Data[[#This Row],[petrol_car_sales]]/EV_Data[[#This Row],[total_vehicle_sales]]</f>
        <v>0.59502194644714346</v>
      </c>
      <c r="Y848" s="27">
        <f>EV_Data[[#This Row],[diesel_car_sales]]/EV_Data[[#This Row],[total_vehicle_sales]]</f>
        <v>0.39668247280932151</v>
      </c>
      <c r="Z848" s="27">
        <f>EV_Data[[#This Row],[petrol_car Market Share]]+EV_Data[[#This Row],[desil_car Market Share]]</f>
        <v>0.99170441925646502</v>
      </c>
      <c r="AB848" s="15"/>
    </row>
    <row r="849" spans="1:28">
      <c r="A849" s="15" t="s">
        <v>49</v>
      </c>
      <c r="B849" s="15" t="s">
        <v>37</v>
      </c>
      <c r="C849" s="15">
        <v>2020</v>
      </c>
      <c r="D849" s="15" t="s">
        <v>26</v>
      </c>
      <c r="E849" s="15" t="s">
        <v>25</v>
      </c>
      <c r="F849" s="15">
        <v>26865</v>
      </c>
      <c r="G849" s="15">
        <v>973863</v>
      </c>
      <c r="H849" s="15">
        <v>132800</v>
      </c>
      <c r="I849" s="15">
        <v>1133528</v>
      </c>
      <c r="J849" s="15">
        <v>2.37</v>
      </c>
      <c r="K849" s="15">
        <v>56558</v>
      </c>
      <c r="L849" s="15">
        <v>33.6</v>
      </c>
      <c r="M849" s="15">
        <v>344</v>
      </c>
      <c r="N849" s="15">
        <v>1.41</v>
      </c>
      <c r="O849" s="15">
        <v>0.10100000000000001</v>
      </c>
      <c r="P849" s="15">
        <v>31531</v>
      </c>
      <c r="Q849" s="15">
        <v>81.400000000000006</v>
      </c>
      <c r="R849" s="15">
        <v>96</v>
      </c>
      <c r="S849" s="15">
        <v>6386</v>
      </c>
      <c r="T849" s="15">
        <v>67.900000000000006</v>
      </c>
      <c r="U849" s="15">
        <v>5.28</v>
      </c>
      <c r="V849" s="15">
        <v>0</v>
      </c>
      <c r="W849" s="27">
        <f>EV_Data[[#This Row],[ev_sales]]/EV_Data[[#This Row],[total_vehicle_sales]]</f>
        <v>2.3700340882624866E-2</v>
      </c>
      <c r="X849" s="27">
        <f>EV_Data[[#This Row],[petrol_car_sales]]/EV_Data[[#This Row],[total_vehicle_sales]]</f>
        <v>0.85914331185466963</v>
      </c>
      <c r="Y849" s="27">
        <f>EV_Data[[#This Row],[diesel_car_sales]]/EV_Data[[#This Row],[total_vehicle_sales]]</f>
        <v>0.11715634726270546</v>
      </c>
      <c r="Z849" s="27">
        <f>EV_Data[[#This Row],[petrol_car Market Share]]+EV_Data[[#This Row],[desil_car Market Share]]</f>
        <v>0.97629965911737515</v>
      </c>
      <c r="AB849" s="15"/>
    </row>
    <row r="850" spans="1:28">
      <c r="A850" s="15" t="s">
        <v>49</v>
      </c>
      <c r="B850" s="15" t="s">
        <v>37</v>
      </c>
      <c r="C850" s="15">
        <v>2020</v>
      </c>
      <c r="D850" s="15" t="s">
        <v>27</v>
      </c>
      <c r="E850" s="15" t="s">
        <v>25</v>
      </c>
      <c r="F850" s="15">
        <v>16229</v>
      </c>
      <c r="G850" s="15">
        <v>419556</v>
      </c>
      <c r="H850" s="15">
        <v>36483</v>
      </c>
      <c r="I850" s="15">
        <v>472268</v>
      </c>
      <c r="J850" s="15">
        <v>3.44</v>
      </c>
      <c r="K850" s="15">
        <v>56558</v>
      </c>
      <c r="L850" s="15">
        <v>33.6</v>
      </c>
      <c r="M850" s="15">
        <v>344</v>
      </c>
      <c r="N850" s="15">
        <v>1.41</v>
      </c>
      <c r="O850" s="15">
        <v>0.10100000000000001</v>
      </c>
      <c r="P850" s="15">
        <v>31531</v>
      </c>
      <c r="Q850" s="15">
        <v>81.400000000000006</v>
      </c>
      <c r="R850" s="15">
        <v>96</v>
      </c>
      <c r="S850" s="15">
        <v>6386</v>
      </c>
      <c r="T850" s="15">
        <v>67.900000000000006</v>
      </c>
      <c r="U850" s="15">
        <v>3.75</v>
      </c>
      <c r="V850" s="15">
        <v>0</v>
      </c>
      <c r="W850" s="27">
        <f>EV_Data[[#This Row],[ev_sales]]/EV_Data[[#This Row],[total_vehicle_sales]]</f>
        <v>3.4363962834661678E-2</v>
      </c>
      <c r="X850" s="27">
        <f>EV_Data[[#This Row],[petrol_car_sales]]/EV_Data[[#This Row],[total_vehicle_sales]]</f>
        <v>0.88838540828512624</v>
      </c>
      <c r="Y850" s="27">
        <f>EV_Data[[#This Row],[diesel_car_sales]]/EV_Data[[#This Row],[total_vehicle_sales]]</f>
        <v>7.7250628880212086E-2</v>
      </c>
      <c r="Z850" s="27">
        <f>EV_Data[[#This Row],[petrol_car Market Share]]+EV_Data[[#This Row],[desil_car Market Share]]</f>
        <v>0.9656360371653383</v>
      </c>
      <c r="AB850" s="15"/>
    </row>
    <row r="851" spans="1:28">
      <c r="A851" s="15" t="s">
        <v>49</v>
      </c>
      <c r="B851" s="15" t="s">
        <v>37</v>
      </c>
      <c r="C851" s="15">
        <v>2021</v>
      </c>
      <c r="D851" s="15" t="s">
        <v>24</v>
      </c>
      <c r="E851" s="15" t="s">
        <v>25</v>
      </c>
      <c r="F851" s="15">
        <v>4968</v>
      </c>
      <c r="G851" s="15">
        <v>151579</v>
      </c>
      <c r="H851" s="15">
        <v>101053</v>
      </c>
      <c r="I851" s="15">
        <v>257600</v>
      </c>
      <c r="J851" s="15">
        <v>1.93</v>
      </c>
      <c r="K851" s="15">
        <v>91122</v>
      </c>
      <c r="L851" s="15">
        <v>38.200000000000003</v>
      </c>
      <c r="M851" s="15">
        <v>371</v>
      </c>
      <c r="N851" s="15">
        <v>1.5269999999999999</v>
      </c>
      <c r="O851" s="15">
        <v>0.10299999999999999</v>
      </c>
      <c r="P851" s="15">
        <v>32350</v>
      </c>
      <c r="Q851" s="15">
        <v>81.2</v>
      </c>
      <c r="R851" s="15">
        <v>94.6</v>
      </c>
      <c r="S851" s="15">
        <v>5930</v>
      </c>
      <c r="T851" s="15">
        <v>72.099999999999994</v>
      </c>
      <c r="U851" s="15">
        <v>111.13</v>
      </c>
      <c r="V851" s="15">
        <v>0</v>
      </c>
      <c r="W851" s="27">
        <f>EV_Data[[#This Row],[ev_sales]]/EV_Data[[#This Row],[total_vehicle_sales]]</f>
        <v>1.9285714285714285E-2</v>
      </c>
      <c r="X851" s="27">
        <f>EV_Data[[#This Row],[petrol_car_sales]]/EV_Data[[#This Row],[total_vehicle_sales]]</f>
        <v>0.58842779503105591</v>
      </c>
      <c r="Y851" s="27">
        <f>EV_Data[[#This Row],[diesel_car_sales]]/EV_Data[[#This Row],[total_vehicle_sales]]</f>
        <v>0.39228649068322979</v>
      </c>
      <c r="Z851" s="27">
        <f>EV_Data[[#This Row],[petrol_car Market Share]]+EV_Data[[#This Row],[desil_car Market Share]]</f>
        <v>0.98071428571428565</v>
      </c>
      <c r="AB851" s="15"/>
    </row>
    <row r="852" spans="1:28">
      <c r="A852" s="15" t="s">
        <v>49</v>
      </c>
      <c r="B852" s="15" t="s">
        <v>37</v>
      </c>
      <c r="C852" s="15">
        <v>2021</v>
      </c>
      <c r="D852" s="15" t="s">
        <v>26</v>
      </c>
      <c r="E852" s="15" t="s">
        <v>25</v>
      </c>
      <c r="F852" s="15">
        <v>56488</v>
      </c>
      <c r="G852" s="15">
        <v>852459</v>
      </c>
      <c r="H852" s="15">
        <v>116244</v>
      </c>
      <c r="I852" s="15">
        <v>1025191</v>
      </c>
      <c r="J852" s="15">
        <v>5.51</v>
      </c>
      <c r="K852" s="15">
        <v>91122</v>
      </c>
      <c r="L852" s="15">
        <v>38.200000000000003</v>
      </c>
      <c r="M852" s="15">
        <v>371</v>
      </c>
      <c r="N852" s="15">
        <v>1.5269999999999999</v>
      </c>
      <c r="O852" s="15">
        <v>0.10299999999999999</v>
      </c>
      <c r="P852" s="15">
        <v>32350</v>
      </c>
      <c r="Q852" s="15">
        <v>81.2</v>
      </c>
      <c r="R852" s="15">
        <v>94.6</v>
      </c>
      <c r="S852" s="15">
        <v>5930</v>
      </c>
      <c r="T852" s="15">
        <v>72.099999999999994</v>
      </c>
      <c r="U852" s="15">
        <v>110.27</v>
      </c>
      <c r="V852" s="15">
        <v>0</v>
      </c>
      <c r="W852" s="27">
        <f>EV_Data[[#This Row],[ev_sales]]/EV_Data[[#This Row],[total_vehicle_sales]]</f>
        <v>5.5099976492185357E-2</v>
      </c>
      <c r="X852" s="27">
        <f>EV_Data[[#This Row],[petrol_car_sales]]/EV_Data[[#This Row],[total_vehicle_sales]]</f>
        <v>0.8315123718409545</v>
      </c>
      <c r="Y852" s="27">
        <f>EV_Data[[#This Row],[diesel_car_sales]]/EV_Data[[#This Row],[total_vehicle_sales]]</f>
        <v>0.11338765166686013</v>
      </c>
      <c r="Z852" s="27">
        <f>EV_Data[[#This Row],[petrol_car Market Share]]+EV_Data[[#This Row],[desil_car Market Share]]</f>
        <v>0.94490002350781466</v>
      </c>
      <c r="AB852" s="15"/>
    </row>
    <row r="853" spans="1:28">
      <c r="A853" s="15" t="s">
        <v>49</v>
      </c>
      <c r="B853" s="15" t="s">
        <v>37</v>
      </c>
      <c r="C853" s="15">
        <v>2021</v>
      </c>
      <c r="D853" s="15" t="s">
        <v>27</v>
      </c>
      <c r="E853" s="15" t="s">
        <v>25</v>
      </c>
      <c r="F853" s="15">
        <v>33891</v>
      </c>
      <c r="G853" s="15">
        <v>359081</v>
      </c>
      <c r="H853" s="15">
        <v>31224</v>
      </c>
      <c r="I853" s="15">
        <v>424196</v>
      </c>
      <c r="J853" s="15">
        <v>7.99</v>
      </c>
      <c r="K853" s="15">
        <v>91122</v>
      </c>
      <c r="L853" s="15">
        <v>38.200000000000003</v>
      </c>
      <c r="M853" s="15">
        <v>371</v>
      </c>
      <c r="N853" s="15">
        <v>1.5269999999999999</v>
      </c>
      <c r="O853" s="15">
        <v>0.10299999999999999</v>
      </c>
      <c r="P853" s="15">
        <v>32350</v>
      </c>
      <c r="Q853" s="15">
        <v>81.2</v>
      </c>
      <c r="R853" s="15">
        <v>94.6</v>
      </c>
      <c r="S853" s="15">
        <v>5930</v>
      </c>
      <c r="T853" s="15">
        <v>72.099999999999994</v>
      </c>
      <c r="U853" s="15">
        <v>108.83</v>
      </c>
      <c r="V853" s="15">
        <v>0</v>
      </c>
      <c r="W853" s="27">
        <f>EV_Data[[#This Row],[ev_sales]]/EV_Data[[#This Row],[total_vehicle_sales]]</f>
        <v>7.98946713311771E-2</v>
      </c>
      <c r="X853" s="27">
        <f>EV_Data[[#This Row],[petrol_car_sales]]/EV_Data[[#This Row],[total_vehicle_sales]]</f>
        <v>0.84649784533564676</v>
      </c>
      <c r="Y853" s="27">
        <f>EV_Data[[#This Row],[diesel_car_sales]]/EV_Data[[#This Row],[total_vehicle_sales]]</f>
        <v>7.3607483333176169E-2</v>
      </c>
      <c r="Z853" s="27">
        <f>EV_Data[[#This Row],[petrol_car Market Share]]+EV_Data[[#This Row],[desil_car Market Share]]</f>
        <v>0.92010532866882289</v>
      </c>
      <c r="AB853" s="15"/>
    </row>
    <row r="854" spans="1:28">
      <c r="A854" s="15" t="s">
        <v>49</v>
      </c>
      <c r="B854" s="15" t="s">
        <v>37</v>
      </c>
      <c r="C854" s="15">
        <v>2022</v>
      </c>
      <c r="D854" s="15" t="s">
        <v>24</v>
      </c>
      <c r="E854" s="15" t="s">
        <v>25</v>
      </c>
      <c r="F854" s="15">
        <v>9271</v>
      </c>
      <c r="G854" s="15">
        <v>149487</v>
      </c>
      <c r="H854" s="15">
        <v>99658</v>
      </c>
      <c r="I854" s="15">
        <v>258416</v>
      </c>
      <c r="J854" s="15">
        <v>3.59</v>
      </c>
      <c r="K854" s="15">
        <v>127353</v>
      </c>
      <c r="L854" s="15">
        <v>38</v>
      </c>
      <c r="M854" s="15">
        <v>402</v>
      </c>
      <c r="N854" s="15">
        <v>1.573</v>
      </c>
      <c r="O854" s="15">
        <v>0.111</v>
      </c>
      <c r="P854" s="15">
        <v>32123</v>
      </c>
      <c r="Q854" s="15">
        <v>81.3</v>
      </c>
      <c r="R854" s="15">
        <v>93.9</v>
      </c>
      <c r="S854" s="15">
        <v>5455</v>
      </c>
      <c r="T854" s="15">
        <v>74.599999999999994</v>
      </c>
      <c r="U854" s="15">
        <v>86.61</v>
      </c>
      <c r="V854" s="15">
        <v>0</v>
      </c>
      <c r="W854" s="27">
        <f>EV_Data[[#This Row],[ev_sales]]/EV_Data[[#This Row],[total_vehicle_sales]]</f>
        <v>3.5876261531793699E-2</v>
      </c>
      <c r="X854" s="27">
        <f>EV_Data[[#This Row],[petrol_car_sales]]/EV_Data[[#This Row],[total_vehicle_sales]]</f>
        <v>0.57847424308092377</v>
      </c>
      <c r="Y854" s="27">
        <f>EV_Data[[#This Row],[diesel_car_sales]]/EV_Data[[#This Row],[total_vehicle_sales]]</f>
        <v>0.38564949538728255</v>
      </c>
      <c r="Z854" s="27">
        <f>EV_Data[[#This Row],[petrol_car Market Share]]+EV_Data[[#This Row],[desil_car Market Share]]</f>
        <v>0.96412373846820631</v>
      </c>
      <c r="AB854" s="15"/>
    </row>
    <row r="855" spans="1:28">
      <c r="A855" s="15" t="s">
        <v>49</v>
      </c>
      <c r="B855" s="15" t="s">
        <v>37</v>
      </c>
      <c r="C855" s="15">
        <v>2022</v>
      </c>
      <c r="D855" s="15" t="s">
        <v>26</v>
      </c>
      <c r="E855" s="15" t="s">
        <v>25</v>
      </c>
      <c r="F855" s="15">
        <v>103921</v>
      </c>
      <c r="G855" s="15">
        <v>800753</v>
      </c>
      <c r="H855" s="15">
        <v>109194</v>
      </c>
      <c r="I855" s="15">
        <v>1013868</v>
      </c>
      <c r="J855" s="15">
        <v>10.25</v>
      </c>
      <c r="K855" s="15">
        <v>127353</v>
      </c>
      <c r="L855" s="15">
        <v>38</v>
      </c>
      <c r="M855" s="15">
        <v>402</v>
      </c>
      <c r="N855" s="15">
        <v>1.573</v>
      </c>
      <c r="O855" s="15">
        <v>0.111</v>
      </c>
      <c r="P855" s="15">
        <v>32123</v>
      </c>
      <c r="Q855" s="15">
        <v>81.3</v>
      </c>
      <c r="R855" s="15">
        <v>93.9</v>
      </c>
      <c r="S855" s="15">
        <v>5455</v>
      </c>
      <c r="T855" s="15">
        <v>74.599999999999994</v>
      </c>
      <c r="U855" s="15">
        <v>83.97</v>
      </c>
      <c r="V855" s="15">
        <v>0</v>
      </c>
      <c r="W855" s="27">
        <f>EV_Data[[#This Row],[ev_sales]]/EV_Data[[#This Row],[total_vehicle_sales]]</f>
        <v>0.10249953642880533</v>
      </c>
      <c r="X855" s="27">
        <f>EV_Data[[#This Row],[petrol_car_sales]]/EV_Data[[#This Row],[total_vehicle_sales]]</f>
        <v>0.78980005286684263</v>
      </c>
      <c r="Y855" s="27">
        <f>EV_Data[[#This Row],[diesel_car_sales]]/EV_Data[[#This Row],[total_vehicle_sales]]</f>
        <v>0.10770041070435205</v>
      </c>
      <c r="Z855" s="27">
        <f>EV_Data[[#This Row],[petrol_car Market Share]]+EV_Data[[#This Row],[desil_car Market Share]]</f>
        <v>0.89750046357119473</v>
      </c>
      <c r="AB855" s="15"/>
    </row>
    <row r="856" spans="1:28">
      <c r="A856" s="15" t="s">
        <v>49</v>
      </c>
      <c r="B856" s="15" t="s">
        <v>37</v>
      </c>
      <c r="C856" s="15">
        <v>2022</v>
      </c>
      <c r="D856" s="15" t="s">
        <v>27</v>
      </c>
      <c r="E856" s="15" t="s">
        <v>25</v>
      </c>
      <c r="F856" s="15">
        <v>63946</v>
      </c>
      <c r="G856" s="15">
        <v>337000</v>
      </c>
      <c r="H856" s="15">
        <v>29304</v>
      </c>
      <c r="I856" s="15">
        <v>430250</v>
      </c>
      <c r="J856" s="15">
        <v>14.86</v>
      </c>
      <c r="K856" s="15">
        <v>127353</v>
      </c>
      <c r="L856" s="15">
        <v>38</v>
      </c>
      <c r="M856" s="15">
        <v>402</v>
      </c>
      <c r="N856" s="15">
        <v>1.573</v>
      </c>
      <c r="O856" s="15">
        <v>0.111</v>
      </c>
      <c r="P856" s="15">
        <v>32123</v>
      </c>
      <c r="Q856" s="15">
        <v>81.3</v>
      </c>
      <c r="R856" s="15">
        <v>93.9</v>
      </c>
      <c r="S856" s="15">
        <v>5455</v>
      </c>
      <c r="T856" s="15">
        <v>74.599999999999994</v>
      </c>
      <c r="U856" s="15">
        <v>88.68</v>
      </c>
      <c r="V856" s="15">
        <v>0</v>
      </c>
      <c r="W856" s="27">
        <f>EV_Data[[#This Row],[ev_sales]]/EV_Data[[#This Row],[total_vehicle_sales]]</f>
        <v>0.14862521789657177</v>
      </c>
      <c r="X856" s="27">
        <f>EV_Data[[#This Row],[petrol_car_sales]]/EV_Data[[#This Row],[total_vehicle_sales]]</f>
        <v>0.78326554328878562</v>
      </c>
      <c r="Y856" s="27">
        <f>EV_Data[[#This Row],[diesel_car_sales]]/EV_Data[[#This Row],[total_vehicle_sales]]</f>
        <v>6.8109238814642648E-2</v>
      </c>
      <c r="Z856" s="27">
        <f>EV_Data[[#This Row],[petrol_car Market Share]]+EV_Data[[#This Row],[desil_car Market Share]]</f>
        <v>0.85137478210342832</v>
      </c>
      <c r="AB856" s="15"/>
    </row>
    <row r="857" spans="1:28">
      <c r="A857" s="15" t="s">
        <v>49</v>
      </c>
      <c r="B857" s="15" t="s">
        <v>37</v>
      </c>
      <c r="C857" s="15">
        <v>2023</v>
      </c>
      <c r="D857" s="15" t="s">
        <v>24</v>
      </c>
      <c r="E857" s="15" t="s">
        <v>25</v>
      </c>
      <c r="F857" s="15">
        <v>9985</v>
      </c>
      <c r="G857" s="15">
        <v>147944</v>
      </c>
      <c r="H857" s="15">
        <v>98630</v>
      </c>
      <c r="I857" s="15">
        <v>256559</v>
      </c>
      <c r="J857" s="15">
        <v>3.89</v>
      </c>
      <c r="K857" s="15">
        <v>172705</v>
      </c>
      <c r="L857" s="15">
        <v>39.6</v>
      </c>
      <c r="M857" s="15">
        <v>430</v>
      </c>
      <c r="N857" s="15">
        <v>1.587</v>
      </c>
      <c r="O857" s="15">
        <v>0.11700000000000001</v>
      </c>
      <c r="P857" s="15">
        <v>33307</v>
      </c>
      <c r="Q857" s="15">
        <v>81.400000000000006</v>
      </c>
      <c r="R857" s="15">
        <v>91.9</v>
      </c>
      <c r="S857" s="15">
        <v>5356</v>
      </c>
      <c r="T857" s="15">
        <v>76.2</v>
      </c>
      <c r="U857" s="15">
        <v>7.7</v>
      </c>
      <c r="V857" s="15">
        <v>0</v>
      </c>
      <c r="W857" s="27">
        <f>EV_Data[[#This Row],[ev_sales]]/EV_Data[[#This Row],[total_vehicle_sales]]</f>
        <v>3.8918923132690728E-2</v>
      </c>
      <c r="X857" s="27">
        <f>EV_Data[[#This Row],[petrol_car_sales]]/EV_Data[[#This Row],[total_vehicle_sales]]</f>
        <v>0.57664708702481693</v>
      </c>
      <c r="Y857" s="27">
        <f>EV_Data[[#This Row],[diesel_car_sales]]/EV_Data[[#This Row],[total_vehicle_sales]]</f>
        <v>0.38443398984249239</v>
      </c>
      <c r="Z857" s="27">
        <f>EV_Data[[#This Row],[petrol_car Market Share]]+EV_Data[[#This Row],[desil_car Market Share]]</f>
        <v>0.96108107686730926</v>
      </c>
      <c r="AB857" s="15"/>
    </row>
    <row r="858" spans="1:28">
      <c r="A858" s="15" t="s">
        <v>49</v>
      </c>
      <c r="B858" s="15" t="s">
        <v>37</v>
      </c>
      <c r="C858" s="15">
        <v>2023</v>
      </c>
      <c r="D858" s="15" t="s">
        <v>26</v>
      </c>
      <c r="E858" s="15" t="s">
        <v>25</v>
      </c>
      <c r="F858" s="15">
        <v>115542</v>
      </c>
      <c r="G858" s="15">
        <v>812687</v>
      </c>
      <c r="H858" s="15">
        <v>110821</v>
      </c>
      <c r="I858" s="15">
        <v>1039050</v>
      </c>
      <c r="J858" s="15">
        <v>11.12</v>
      </c>
      <c r="K858" s="15">
        <v>172705</v>
      </c>
      <c r="L858" s="15">
        <v>39.6</v>
      </c>
      <c r="M858" s="15">
        <v>430</v>
      </c>
      <c r="N858" s="15">
        <v>1.587</v>
      </c>
      <c r="O858" s="15">
        <v>0.11700000000000001</v>
      </c>
      <c r="P858" s="15">
        <v>33307</v>
      </c>
      <c r="Q858" s="15">
        <v>81.400000000000006</v>
      </c>
      <c r="R858" s="15">
        <v>91.9</v>
      </c>
      <c r="S858" s="15">
        <v>5356</v>
      </c>
      <c r="T858" s="15">
        <v>76.2</v>
      </c>
      <c r="U858" s="15">
        <v>11.18</v>
      </c>
      <c r="V858" s="15">
        <v>0</v>
      </c>
      <c r="W858" s="27">
        <f>EV_Data[[#This Row],[ev_sales]]/EV_Data[[#This Row],[total_vehicle_sales]]</f>
        <v>0.11119965352966653</v>
      </c>
      <c r="X858" s="27">
        <f>EV_Data[[#This Row],[petrol_car_sales]]/EV_Data[[#This Row],[total_vehicle_sales]]</f>
        <v>0.7821442663971897</v>
      </c>
      <c r="Y858" s="27">
        <f>EV_Data[[#This Row],[diesel_car_sales]]/EV_Data[[#This Row],[total_vehicle_sales]]</f>
        <v>0.10665608007314374</v>
      </c>
      <c r="Z858" s="27">
        <f>EV_Data[[#This Row],[petrol_car Market Share]]+EV_Data[[#This Row],[desil_car Market Share]]</f>
        <v>0.88880034647033346</v>
      </c>
      <c r="AB858" s="15"/>
    </row>
    <row r="859" spans="1:28">
      <c r="A859" s="15" t="s">
        <v>49</v>
      </c>
      <c r="B859" s="15" t="s">
        <v>37</v>
      </c>
      <c r="C859" s="15">
        <v>2023</v>
      </c>
      <c r="D859" s="15" t="s">
        <v>27</v>
      </c>
      <c r="E859" s="15" t="s">
        <v>25</v>
      </c>
      <c r="F859" s="15">
        <v>68756</v>
      </c>
      <c r="G859" s="15">
        <v>329053</v>
      </c>
      <c r="H859" s="15">
        <v>28613</v>
      </c>
      <c r="I859" s="15">
        <v>426422</v>
      </c>
      <c r="J859" s="15">
        <v>16.12</v>
      </c>
      <c r="K859" s="15">
        <v>172705</v>
      </c>
      <c r="L859" s="15">
        <v>39.6</v>
      </c>
      <c r="M859" s="15">
        <v>430</v>
      </c>
      <c r="N859" s="15">
        <v>1.587</v>
      </c>
      <c r="O859" s="15">
        <v>0.11700000000000001</v>
      </c>
      <c r="P859" s="15">
        <v>33307</v>
      </c>
      <c r="Q859" s="15">
        <v>81.400000000000006</v>
      </c>
      <c r="R859" s="15">
        <v>91.9</v>
      </c>
      <c r="S859" s="15">
        <v>5356</v>
      </c>
      <c r="T859" s="15">
        <v>76.2</v>
      </c>
      <c r="U859" s="15">
        <v>7.52</v>
      </c>
      <c r="V859" s="15">
        <v>0</v>
      </c>
      <c r="W859" s="27">
        <f>EV_Data[[#This Row],[ev_sales]]/EV_Data[[#This Row],[total_vehicle_sales]]</f>
        <v>0.16123933568155488</v>
      </c>
      <c r="X859" s="27">
        <f>EV_Data[[#This Row],[petrol_car_sales]]/EV_Data[[#This Row],[total_vehicle_sales]]</f>
        <v>0.77166046779950381</v>
      </c>
      <c r="Y859" s="27">
        <f>EV_Data[[#This Row],[diesel_car_sales]]/EV_Data[[#This Row],[total_vehicle_sales]]</f>
        <v>6.7100196518941335E-2</v>
      </c>
      <c r="Z859" s="27">
        <f>EV_Data[[#This Row],[petrol_car Market Share]]+EV_Data[[#This Row],[desil_car Market Share]]</f>
        <v>0.83876066431844509</v>
      </c>
      <c r="AB859" s="15"/>
    </row>
    <row r="860" spans="1:28">
      <c r="A860" s="15" t="s">
        <v>49</v>
      </c>
      <c r="B860" s="15" t="s">
        <v>37</v>
      </c>
      <c r="C860" s="15">
        <v>2024</v>
      </c>
      <c r="D860" s="15" t="s">
        <v>24</v>
      </c>
      <c r="E860" s="15" t="s">
        <v>25</v>
      </c>
      <c r="F860" s="15">
        <v>11947</v>
      </c>
      <c r="G860" s="15">
        <v>144313</v>
      </c>
      <c r="H860" s="15">
        <v>96208</v>
      </c>
      <c r="I860" s="15">
        <v>252468</v>
      </c>
      <c r="J860" s="15">
        <v>4.7300000000000004</v>
      </c>
      <c r="K860" s="15">
        <v>211626</v>
      </c>
      <c r="L860" s="15">
        <v>42.4</v>
      </c>
      <c r="M860" s="15">
        <v>456</v>
      </c>
      <c r="N860" s="15">
        <v>1.5469999999999999</v>
      </c>
      <c r="O860" s="15">
        <v>0.125</v>
      </c>
      <c r="P860" s="15">
        <v>34764</v>
      </c>
      <c r="Q860" s="15">
        <v>81.5</v>
      </c>
      <c r="R860" s="15">
        <v>88.9</v>
      </c>
      <c r="S860" s="15">
        <v>5171</v>
      </c>
      <c r="T860" s="15">
        <v>79.099999999999994</v>
      </c>
      <c r="U860" s="15">
        <v>19.649999999999999</v>
      </c>
      <c r="V860" s="15">
        <v>0</v>
      </c>
      <c r="W860" s="27">
        <f>EV_Data[[#This Row],[ev_sales]]/EV_Data[[#This Row],[total_vehicle_sales]]</f>
        <v>4.7320848582790689E-2</v>
      </c>
      <c r="X860" s="27">
        <f>EV_Data[[#This Row],[petrol_car_sales]]/EV_Data[[#This Row],[total_vehicle_sales]]</f>
        <v>0.57160907520953153</v>
      </c>
      <c r="Y860" s="27">
        <f>EV_Data[[#This Row],[diesel_car_sales]]/EV_Data[[#This Row],[total_vehicle_sales]]</f>
        <v>0.3810700762076778</v>
      </c>
      <c r="Z860" s="27">
        <f>EV_Data[[#This Row],[petrol_car Market Share]]+EV_Data[[#This Row],[desil_car Market Share]]</f>
        <v>0.95267915141720927</v>
      </c>
      <c r="AB860" s="15"/>
    </row>
    <row r="861" spans="1:28">
      <c r="A861" s="15" t="s">
        <v>49</v>
      </c>
      <c r="B861" s="15" t="s">
        <v>37</v>
      </c>
      <c r="C861" s="15">
        <v>2024</v>
      </c>
      <c r="D861" s="15" t="s">
        <v>26</v>
      </c>
      <c r="E861" s="15" t="s">
        <v>25</v>
      </c>
      <c r="F861" s="15">
        <v>138551</v>
      </c>
      <c r="G861" s="15">
        <v>779889</v>
      </c>
      <c r="H861" s="15">
        <v>106348</v>
      </c>
      <c r="I861" s="15">
        <v>1024788</v>
      </c>
      <c r="J861" s="15">
        <v>13.52</v>
      </c>
      <c r="K861" s="15">
        <v>211626</v>
      </c>
      <c r="L861" s="15">
        <v>42.4</v>
      </c>
      <c r="M861" s="15">
        <v>456</v>
      </c>
      <c r="N861" s="15">
        <v>1.5469999999999999</v>
      </c>
      <c r="O861" s="15">
        <v>0.125</v>
      </c>
      <c r="P861" s="15">
        <v>34764</v>
      </c>
      <c r="Q861" s="15">
        <v>81.5</v>
      </c>
      <c r="R861" s="15">
        <v>88.9</v>
      </c>
      <c r="S861" s="15">
        <v>5171</v>
      </c>
      <c r="T861" s="15">
        <v>79.099999999999994</v>
      </c>
      <c r="U861" s="15">
        <v>19.91</v>
      </c>
      <c r="V861" s="15">
        <v>0</v>
      </c>
      <c r="W861" s="27">
        <f>EV_Data[[#This Row],[ev_sales]]/EV_Data[[#This Row],[total_vehicle_sales]]</f>
        <v>0.13519967056600976</v>
      </c>
      <c r="X861" s="27">
        <f>EV_Data[[#This Row],[petrol_car_sales]]/EV_Data[[#This Row],[total_vehicle_sales]]</f>
        <v>0.76102471925900772</v>
      </c>
      <c r="Y861" s="27">
        <f>EV_Data[[#This Row],[diesel_car_sales]]/EV_Data[[#This Row],[total_vehicle_sales]]</f>
        <v>0.10377561017498253</v>
      </c>
      <c r="Z861" s="27">
        <f>EV_Data[[#This Row],[petrol_car Market Share]]+EV_Data[[#This Row],[desil_car Market Share]]</f>
        <v>0.86480032943399021</v>
      </c>
      <c r="AB861" s="15"/>
    </row>
    <row r="862" spans="1:28">
      <c r="A862" s="15" t="s">
        <v>49</v>
      </c>
      <c r="B862" s="15" t="s">
        <v>37</v>
      </c>
      <c r="C862" s="15">
        <v>2024</v>
      </c>
      <c r="D862" s="15" t="s">
        <v>27</v>
      </c>
      <c r="E862" s="15" t="s">
        <v>25</v>
      </c>
      <c r="F862" s="15">
        <v>82777</v>
      </c>
      <c r="G862" s="15">
        <v>312313</v>
      </c>
      <c r="H862" s="15">
        <v>27158</v>
      </c>
      <c r="I862" s="15">
        <v>422248</v>
      </c>
      <c r="J862" s="15">
        <v>19.600000000000001</v>
      </c>
      <c r="K862" s="15">
        <v>211626</v>
      </c>
      <c r="L862" s="15">
        <v>42.4</v>
      </c>
      <c r="M862" s="15">
        <v>456</v>
      </c>
      <c r="N862" s="15">
        <v>1.5469999999999999</v>
      </c>
      <c r="O862" s="15">
        <v>0.125</v>
      </c>
      <c r="P862" s="15">
        <v>34764</v>
      </c>
      <c r="Q862" s="15">
        <v>81.5</v>
      </c>
      <c r="R862" s="15">
        <v>88.9</v>
      </c>
      <c r="S862" s="15">
        <v>5171</v>
      </c>
      <c r="T862" s="15">
        <v>79.099999999999994</v>
      </c>
      <c r="U862" s="15">
        <v>20.39</v>
      </c>
      <c r="V862" s="15">
        <v>0</v>
      </c>
      <c r="W862" s="27">
        <f>EV_Data[[#This Row],[ev_sales]]/EV_Data[[#This Row],[total_vehicle_sales]]</f>
        <v>0.19603882078778348</v>
      </c>
      <c r="X862" s="27">
        <f>EV_Data[[#This Row],[petrol_car_sales]]/EV_Data[[#This Row],[total_vehicle_sales]]</f>
        <v>0.73964352702677094</v>
      </c>
      <c r="Y862" s="27">
        <f>EV_Data[[#This Row],[diesel_car_sales]]/EV_Data[[#This Row],[total_vehicle_sales]]</f>
        <v>6.4317652185445523E-2</v>
      </c>
      <c r="Z862" s="27">
        <f>EV_Data[[#This Row],[petrol_car Market Share]]+EV_Data[[#This Row],[desil_car Market Share]]</f>
        <v>0.80396117921221644</v>
      </c>
      <c r="AB862" s="15"/>
    </row>
    <row r="863" spans="1:28">
      <c r="A863" s="15" t="s">
        <v>49</v>
      </c>
      <c r="B863" s="15" t="s">
        <v>37</v>
      </c>
      <c r="C863" s="15">
        <v>2025</v>
      </c>
      <c r="D863" s="15" t="s">
        <v>24</v>
      </c>
      <c r="E863" s="15" t="s">
        <v>25</v>
      </c>
      <c r="F863" s="15">
        <v>13924</v>
      </c>
      <c r="G863" s="15">
        <v>145444</v>
      </c>
      <c r="H863" s="15">
        <v>96962</v>
      </c>
      <c r="I863" s="15">
        <v>256330</v>
      </c>
      <c r="J863" s="15">
        <v>5.43</v>
      </c>
      <c r="K863" s="15">
        <v>249268</v>
      </c>
      <c r="L863" s="15">
        <v>44.6</v>
      </c>
      <c r="M863" s="15">
        <v>480</v>
      </c>
      <c r="N863" s="15">
        <v>1.51</v>
      </c>
      <c r="O863" s="15">
        <v>0.13</v>
      </c>
      <c r="P863" s="15">
        <v>35678</v>
      </c>
      <c r="Q863" s="15">
        <v>81.400000000000006</v>
      </c>
      <c r="R863" s="15">
        <v>87.1</v>
      </c>
      <c r="S863" s="15">
        <v>5060</v>
      </c>
      <c r="T863" s="15">
        <v>83.3</v>
      </c>
      <c r="U863" s="15">
        <v>16.55</v>
      </c>
      <c r="V863" s="15">
        <v>0</v>
      </c>
      <c r="W863" s="27">
        <f>EV_Data[[#This Row],[ev_sales]]/EV_Data[[#This Row],[total_vehicle_sales]]</f>
        <v>5.4320602348535092E-2</v>
      </c>
      <c r="X863" s="27">
        <f>EV_Data[[#This Row],[petrol_car_sales]]/EV_Data[[#This Row],[total_vehicle_sales]]</f>
        <v>0.56740919907931187</v>
      </c>
      <c r="Y863" s="27">
        <f>EV_Data[[#This Row],[diesel_car_sales]]/EV_Data[[#This Row],[total_vehicle_sales]]</f>
        <v>0.3782701985721531</v>
      </c>
      <c r="Z863" s="27">
        <f>EV_Data[[#This Row],[petrol_car Market Share]]+EV_Data[[#This Row],[desil_car Market Share]]</f>
        <v>0.94567939765146503</v>
      </c>
      <c r="AB863" s="15"/>
    </row>
    <row r="864" spans="1:28">
      <c r="A864" s="15" t="s">
        <v>49</v>
      </c>
      <c r="B864" s="15" t="s">
        <v>37</v>
      </c>
      <c r="C864" s="15">
        <v>2025</v>
      </c>
      <c r="D864" s="15" t="s">
        <v>26</v>
      </c>
      <c r="E864" s="15" t="s">
        <v>25</v>
      </c>
      <c r="F864" s="15">
        <v>161254</v>
      </c>
      <c r="G864" s="15">
        <v>772425</v>
      </c>
      <c r="H864" s="15">
        <v>105331</v>
      </c>
      <c r="I864" s="15">
        <v>1039010</v>
      </c>
      <c r="J864" s="15">
        <v>15.52</v>
      </c>
      <c r="K864" s="15">
        <v>249268</v>
      </c>
      <c r="L864" s="15">
        <v>44.6</v>
      </c>
      <c r="M864" s="15">
        <v>480</v>
      </c>
      <c r="N864" s="15">
        <v>1.51</v>
      </c>
      <c r="O864" s="15">
        <v>0.13</v>
      </c>
      <c r="P864" s="15">
        <v>35678</v>
      </c>
      <c r="Q864" s="15">
        <v>81.400000000000006</v>
      </c>
      <c r="R864" s="15">
        <v>87.1</v>
      </c>
      <c r="S864" s="15">
        <v>5060</v>
      </c>
      <c r="T864" s="15">
        <v>83.3</v>
      </c>
      <c r="U864" s="15">
        <v>16.39</v>
      </c>
      <c r="V864" s="15">
        <v>0</v>
      </c>
      <c r="W864" s="27">
        <f>EV_Data[[#This Row],[ev_sales]]/EV_Data[[#This Row],[total_vehicle_sales]]</f>
        <v>0.15519966121596521</v>
      </c>
      <c r="X864" s="27">
        <f>EV_Data[[#This Row],[petrol_car_sales]]/EV_Data[[#This Row],[total_vehicle_sales]]</f>
        <v>0.74342402864265023</v>
      </c>
      <c r="Y864" s="27">
        <f>EV_Data[[#This Row],[diesel_car_sales]]/EV_Data[[#This Row],[total_vehicle_sales]]</f>
        <v>0.10137631014138458</v>
      </c>
      <c r="Z864" s="27">
        <f>EV_Data[[#This Row],[petrol_car Market Share]]+EV_Data[[#This Row],[desil_car Market Share]]</f>
        <v>0.84480033878403482</v>
      </c>
      <c r="AB864" s="15"/>
    </row>
    <row r="865" spans="1:28">
      <c r="A865" s="15" t="s">
        <v>49</v>
      </c>
      <c r="B865" s="15" t="s">
        <v>37</v>
      </c>
      <c r="C865" s="15">
        <v>2025</v>
      </c>
      <c r="D865" s="15" t="s">
        <v>27</v>
      </c>
      <c r="E865" s="15" t="s">
        <v>25</v>
      </c>
      <c r="F865" s="15">
        <v>97283</v>
      </c>
      <c r="G865" s="15">
        <v>308206</v>
      </c>
      <c r="H865" s="15">
        <v>26801</v>
      </c>
      <c r="I865" s="15">
        <v>432290</v>
      </c>
      <c r="J865" s="15">
        <v>22.5</v>
      </c>
      <c r="K865" s="15">
        <v>249268</v>
      </c>
      <c r="L865" s="15">
        <v>44.6</v>
      </c>
      <c r="M865" s="15">
        <v>480</v>
      </c>
      <c r="N865" s="15">
        <v>1.51</v>
      </c>
      <c r="O865" s="15">
        <v>0.13</v>
      </c>
      <c r="P865" s="15">
        <v>35678</v>
      </c>
      <c r="Q865" s="15">
        <v>81.400000000000006</v>
      </c>
      <c r="R865" s="15">
        <v>87.1</v>
      </c>
      <c r="S865" s="15">
        <v>5060</v>
      </c>
      <c r="T865" s="15">
        <v>83.3</v>
      </c>
      <c r="U865" s="15">
        <v>17.52</v>
      </c>
      <c r="V865" s="15">
        <v>0</v>
      </c>
      <c r="W865" s="27">
        <f>EV_Data[[#This Row],[ev_sales]]/EV_Data[[#This Row],[total_vehicle_sales]]</f>
        <v>0.22504106039926902</v>
      </c>
      <c r="X865" s="27">
        <f>EV_Data[[#This Row],[petrol_car_sales]]/EV_Data[[#This Row],[total_vehicle_sales]]</f>
        <v>0.71296120659742301</v>
      </c>
      <c r="Y865" s="27">
        <f>EV_Data[[#This Row],[diesel_car_sales]]/EV_Data[[#This Row],[total_vehicle_sales]]</f>
        <v>6.1997733003307964E-2</v>
      </c>
      <c r="Z865" s="27">
        <f>EV_Data[[#This Row],[petrol_car Market Share]]+EV_Data[[#This Row],[desil_car Market Share]]</f>
        <v>0.77495893960073103</v>
      </c>
      <c r="AB865" s="15"/>
    </row>
    <row r="866" spans="1:28">
      <c r="A866" s="15" t="s">
        <v>50</v>
      </c>
      <c r="B866" s="15" t="s">
        <v>29</v>
      </c>
      <c r="C866" s="15">
        <v>2010</v>
      </c>
      <c r="D866" s="15" t="s">
        <v>24</v>
      </c>
      <c r="E866" s="15" t="s">
        <v>25</v>
      </c>
      <c r="F866" s="15">
        <v>5</v>
      </c>
      <c r="G866" s="15">
        <v>87781</v>
      </c>
      <c r="H866" s="15">
        <v>58520</v>
      </c>
      <c r="I866" s="15">
        <v>146306</v>
      </c>
      <c r="J866" s="15">
        <v>0</v>
      </c>
      <c r="K866" s="15">
        <v>51</v>
      </c>
      <c r="L866" s="15">
        <v>2.2000000000000002</v>
      </c>
      <c r="M866" s="15">
        <v>125</v>
      </c>
      <c r="N866" s="15">
        <v>1.21</v>
      </c>
      <c r="O866" s="31">
        <v>0.18099999999999999</v>
      </c>
      <c r="P866" s="15">
        <v>30720</v>
      </c>
      <c r="Q866" s="15">
        <v>78.7</v>
      </c>
      <c r="R866" s="15">
        <v>89.9</v>
      </c>
      <c r="S866" s="15">
        <v>0</v>
      </c>
      <c r="T866" s="15">
        <v>47.5</v>
      </c>
      <c r="U866" s="15">
        <v>0</v>
      </c>
      <c r="V866" s="15">
        <v>0</v>
      </c>
      <c r="W866" s="27">
        <f>EV_Data[[#This Row],[ev_sales]]/EV_Data[[#This Row],[total_vehicle_sales]]</f>
        <v>3.4174948395827924E-5</v>
      </c>
      <c r="X866" s="27">
        <f>EV_Data[[#This Row],[petrol_car_sales]]/EV_Data[[#This Row],[total_vehicle_sales]]</f>
        <v>0.59998222902683418</v>
      </c>
      <c r="Y866" s="27">
        <f>EV_Data[[#This Row],[diesel_car_sales]]/EV_Data[[#This Row],[total_vehicle_sales]]</f>
        <v>0.39998359602477002</v>
      </c>
      <c r="Z866" s="27">
        <f>EV_Data[[#This Row],[petrol_car Market Share]]+EV_Data[[#This Row],[desil_car Market Share]]</f>
        <v>0.99996582505160414</v>
      </c>
      <c r="AB866" s="15"/>
    </row>
    <row r="867" spans="1:28">
      <c r="A867" s="15" t="s">
        <v>50</v>
      </c>
      <c r="B867" s="15" t="s">
        <v>29</v>
      </c>
      <c r="C867" s="15">
        <v>2010</v>
      </c>
      <c r="D867" s="15" t="s">
        <v>26</v>
      </c>
      <c r="E867" s="15" t="s">
        <v>25</v>
      </c>
      <c r="F867" s="15">
        <v>57</v>
      </c>
      <c r="G867" s="15">
        <v>503052</v>
      </c>
      <c r="H867" s="15">
        <v>68598</v>
      </c>
      <c r="I867" s="15">
        <v>571707</v>
      </c>
      <c r="J867" s="15">
        <v>0.01</v>
      </c>
      <c r="K867" s="15">
        <v>51</v>
      </c>
      <c r="L867" s="15">
        <v>2.2000000000000002</v>
      </c>
      <c r="M867" s="15">
        <v>125</v>
      </c>
      <c r="N867" s="15">
        <v>1.21</v>
      </c>
      <c r="O867" s="31">
        <v>0.18099999999999999</v>
      </c>
      <c r="P867" s="15">
        <v>30720</v>
      </c>
      <c r="Q867" s="15">
        <v>78.7</v>
      </c>
      <c r="R867" s="15">
        <v>89.9</v>
      </c>
      <c r="S867" s="15">
        <v>0</v>
      </c>
      <c r="T867" s="15">
        <v>47.5</v>
      </c>
      <c r="U867" s="15">
        <v>0</v>
      </c>
      <c r="V867" s="15">
        <v>0</v>
      </c>
      <c r="W867" s="27">
        <f>EV_Data[[#This Row],[ev_sales]]/EV_Data[[#This Row],[total_vehicle_sales]]</f>
        <v>9.9701420482869728E-5</v>
      </c>
      <c r="X867" s="27">
        <f>EV_Data[[#This Row],[petrol_car_sales]]/EV_Data[[#This Row],[total_vehicle_sales]]</f>
        <v>0.87991226274997503</v>
      </c>
      <c r="Y867" s="27">
        <f>EV_Data[[#This Row],[diesel_car_sales]]/EV_Data[[#This Row],[total_vehicle_sales]]</f>
        <v>0.11998803582954205</v>
      </c>
      <c r="Z867" s="27">
        <f>EV_Data[[#This Row],[petrol_car Market Share]]+EV_Data[[#This Row],[desil_car Market Share]]</f>
        <v>0.99990029857951712</v>
      </c>
      <c r="AB867" s="15"/>
    </row>
    <row r="868" spans="1:28">
      <c r="A868" s="15" t="s">
        <v>50</v>
      </c>
      <c r="B868" s="15" t="s">
        <v>29</v>
      </c>
      <c r="C868" s="15">
        <v>2010</v>
      </c>
      <c r="D868" s="15" t="s">
        <v>27</v>
      </c>
      <c r="E868" s="15" t="s">
        <v>25</v>
      </c>
      <c r="F868" s="15">
        <v>36</v>
      </c>
      <c r="G868" s="15">
        <v>225706</v>
      </c>
      <c r="H868" s="15">
        <v>19627</v>
      </c>
      <c r="I868" s="15">
        <v>245369</v>
      </c>
      <c r="J868" s="15">
        <v>0.01</v>
      </c>
      <c r="K868" s="15">
        <v>51</v>
      </c>
      <c r="L868" s="15">
        <v>2.2000000000000002</v>
      </c>
      <c r="M868" s="15">
        <v>125</v>
      </c>
      <c r="N868" s="15">
        <v>1.21</v>
      </c>
      <c r="O868" s="31">
        <v>0.18099999999999999</v>
      </c>
      <c r="P868" s="15">
        <v>30720</v>
      </c>
      <c r="Q868" s="15">
        <v>78.7</v>
      </c>
      <c r="R868" s="15">
        <v>89.9</v>
      </c>
      <c r="S868" s="15">
        <v>0</v>
      </c>
      <c r="T868" s="15">
        <v>47.5</v>
      </c>
      <c r="U868" s="15">
        <v>0</v>
      </c>
      <c r="V868" s="15">
        <v>0</v>
      </c>
      <c r="W868" s="27">
        <f>EV_Data[[#This Row],[ev_sales]]/EV_Data[[#This Row],[total_vehicle_sales]]</f>
        <v>1.4671780053715017E-4</v>
      </c>
      <c r="X868" s="27">
        <f>EV_Data[[#This Row],[petrol_car_sales]]/EV_Data[[#This Row],[total_vehicle_sales]]</f>
        <v>0.91986355244550044</v>
      </c>
      <c r="Y868" s="27">
        <f>EV_Data[[#This Row],[diesel_car_sales]]/EV_Data[[#This Row],[total_vehicle_sales]]</f>
        <v>7.9989729753962402E-2</v>
      </c>
      <c r="Z868" s="27">
        <f>EV_Data[[#This Row],[petrol_car Market Share]]+EV_Data[[#This Row],[desil_car Market Share]]</f>
        <v>0.99985328219946279</v>
      </c>
      <c r="AB868" s="15"/>
    </row>
    <row r="869" spans="1:28">
      <c r="A869" s="15" t="s">
        <v>50</v>
      </c>
      <c r="B869" s="15" t="s">
        <v>29</v>
      </c>
      <c r="C869" s="15">
        <v>2011</v>
      </c>
      <c r="D869" s="15" t="s">
        <v>24</v>
      </c>
      <c r="E869" s="15" t="s">
        <v>25</v>
      </c>
      <c r="F869" s="15">
        <v>9</v>
      </c>
      <c r="G869" s="15">
        <v>79589</v>
      </c>
      <c r="H869" s="15">
        <v>53059</v>
      </c>
      <c r="I869" s="15">
        <v>132657</v>
      </c>
      <c r="J869" s="15">
        <v>0.01</v>
      </c>
      <c r="K869" s="15">
        <v>194</v>
      </c>
      <c r="L869" s="15">
        <v>2.6</v>
      </c>
      <c r="M869" s="15">
        <v>129</v>
      </c>
      <c r="N869" s="15">
        <v>1.1870000000000001</v>
      </c>
      <c r="O869" s="15">
        <v>0.191</v>
      </c>
      <c r="P869" s="15">
        <v>29742</v>
      </c>
      <c r="Q869" s="15">
        <v>78.7</v>
      </c>
      <c r="R869" s="15">
        <v>87.8</v>
      </c>
      <c r="S869" s="15">
        <v>684</v>
      </c>
      <c r="T869" s="15">
        <v>49</v>
      </c>
      <c r="U869" s="15">
        <v>80</v>
      </c>
      <c r="V869" s="15">
        <v>0</v>
      </c>
      <c r="W869" s="27">
        <f>EV_Data[[#This Row],[ev_sales]]/EV_Data[[#This Row],[total_vehicle_sales]]</f>
        <v>6.7844139397091753E-5</v>
      </c>
      <c r="X869" s="27">
        <f>EV_Data[[#This Row],[petrol_car_sales]]/EV_Data[[#This Row],[total_vehicle_sales]]</f>
        <v>0.59996080116390393</v>
      </c>
      <c r="Y869" s="27">
        <f>EV_Data[[#This Row],[diesel_car_sales]]/EV_Data[[#This Row],[total_vehicle_sales]]</f>
        <v>0.39997135469669903</v>
      </c>
      <c r="Z869" s="27">
        <f>EV_Data[[#This Row],[petrol_car Market Share]]+EV_Data[[#This Row],[desil_car Market Share]]</f>
        <v>0.99993215586060291</v>
      </c>
      <c r="AB869" s="15"/>
    </row>
    <row r="870" spans="1:28">
      <c r="A870" s="15" t="s">
        <v>50</v>
      </c>
      <c r="B870" s="15" t="s">
        <v>29</v>
      </c>
      <c r="C870" s="15">
        <v>2011</v>
      </c>
      <c r="D870" s="15" t="s">
        <v>26</v>
      </c>
      <c r="E870" s="15" t="s">
        <v>25</v>
      </c>
      <c r="F870" s="15">
        <v>109</v>
      </c>
      <c r="G870" s="15">
        <v>478930</v>
      </c>
      <c r="H870" s="15">
        <v>65309</v>
      </c>
      <c r="I870" s="15">
        <v>544348</v>
      </c>
      <c r="J870" s="15">
        <v>0.02</v>
      </c>
      <c r="K870" s="15">
        <v>194</v>
      </c>
      <c r="L870" s="15">
        <v>2.6</v>
      </c>
      <c r="M870" s="15">
        <v>129</v>
      </c>
      <c r="N870" s="15">
        <v>1.1870000000000001</v>
      </c>
      <c r="O870" s="15">
        <v>0.191</v>
      </c>
      <c r="P870" s="15">
        <v>29742</v>
      </c>
      <c r="Q870" s="15">
        <v>78.7</v>
      </c>
      <c r="R870" s="15">
        <v>87.8</v>
      </c>
      <c r="S870" s="15">
        <v>684</v>
      </c>
      <c r="T870" s="15">
        <v>49</v>
      </c>
      <c r="U870" s="15">
        <v>91.23</v>
      </c>
      <c r="V870" s="15">
        <v>0</v>
      </c>
      <c r="W870" s="27">
        <f>EV_Data[[#This Row],[ev_sales]]/EV_Data[[#This Row],[total_vehicle_sales]]</f>
        <v>2.0023955263912056E-4</v>
      </c>
      <c r="X870" s="27">
        <f>EV_Data[[#This Row],[petrol_car_sales]]/EV_Data[[#This Row],[total_vehicle_sales]]</f>
        <v>0.87982320133444047</v>
      </c>
      <c r="Y870" s="27">
        <f>EV_Data[[#This Row],[diesel_car_sales]]/EV_Data[[#This Row],[total_vehicle_sales]]</f>
        <v>0.11997655911292041</v>
      </c>
      <c r="Z870" s="27">
        <f>EV_Data[[#This Row],[petrol_car Market Share]]+EV_Data[[#This Row],[desil_car Market Share]]</f>
        <v>0.99979976044736085</v>
      </c>
      <c r="AB870" s="15"/>
    </row>
    <row r="871" spans="1:28">
      <c r="A871" s="15" t="s">
        <v>50</v>
      </c>
      <c r="B871" s="15" t="s">
        <v>29</v>
      </c>
      <c r="C871" s="15">
        <v>2011</v>
      </c>
      <c r="D871" s="15" t="s">
        <v>27</v>
      </c>
      <c r="E871" s="15" t="s">
        <v>25</v>
      </c>
      <c r="F871" s="15">
        <v>65</v>
      </c>
      <c r="G871" s="15">
        <v>206014</v>
      </c>
      <c r="H871" s="15">
        <v>17914</v>
      </c>
      <c r="I871" s="15">
        <v>223993</v>
      </c>
      <c r="J871" s="15">
        <v>0.03</v>
      </c>
      <c r="K871" s="15">
        <v>194</v>
      </c>
      <c r="L871" s="15">
        <v>2.6</v>
      </c>
      <c r="M871" s="15">
        <v>129</v>
      </c>
      <c r="N871" s="15">
        <v>1.1870000000000001</v>
      </c>
      <c r="O871" s="15">
        <v>0.191</v>
      </c>
      <c r="P871" s="15">
        <v>29742</v>
      </c>
      <c r="Q871" s="15">
        <v>78.7</v>
      </c>
      <c r="R871" s="15">
        <v>87.8</v>
      </c>
      <c r="S871" s="15">
        <v>684</v>
      </c>
      <c r="T871" s="15">
        <v>49</v>
      </c>
      <c r="U871" s="15">
        <v>80.56</v>
      </c>
      <c r="V871" s="15">
        <v>0</v>
      </c>
      <c r="W871" s="27">
        <f>EV_Data[[#This Row],[ev_sales]]/EV_Data[[#This Row],[total_vehicle_sales]]</f>
        <v>2.9018763979231496E-4</v>
      </c>
      <c r="X871" s="27">
        <f>EV_Data[[#This Row],[petrol_car_sales]]/EV_Data[[#This Row],[total_vehicle_sales]]</f>
        <v>0.9197340988334457</v>
      </c>
      <c r="Y871" s="27">
        <f>EV_Data[[#This Row],[diesel_car_sales]]/EV_Data[[#This Row],[total_vehicle_sales]]</f>
        <v>7.9975713526761999E-2</v>
      </c>
      <c r="Z871" s="27">
        <f>EV_Data[[#This Row],[petrol_car Market Share]]+EV_Data[[#This Row],[desil_car Market Share]]</f>
        <v>0.99970981236020773</v>
      </c>
      <c r="AB871" s="15"/>
    </row>
    <row r="872" spans="1:28">
      <c r="A872" s="15" t="s">
        <v>50</v>
      </c>
      <c r="B872" s="15" t="s">
        <v>29</v>
      </c>
      <c r="C872" s="15">
        <v>2012</v>
      </c>
      <c r="D872" s="15" t="s">
        <v>24</v>
      </c>
      <c r="E872" s="15" t="s">
        <v>25</v>
      </c>
      <c r="F872" s="15">
        <v>17</v>
      </c>
      <c r="G872" s="15">
        <v>70979</v>
      </c>
      <c r="H872" s="15">
        <v>47320</v>
      </c>
      <c r="I872" s="15">
        <v>118316</v>
      </c>
      <c r="J872" s="15">
        <v>0.01</v>
      </c>
      <c r="K872" s="15">
        <v>343</v>
      </c>
      <c r="L872" s="15">
        <v>2.9</v>
      </c>
      <c r="M872" s="15">
        <v>146</v>
      </c>
      <c r="N872" s="15">
        <v>1.173</v>
      </c>
      <c r="O872" s="15">
        <v>0.19800000000000001</v>
      </c>
      <c r="P872" s="15">
        <v>28432</v>
      </c>
      <c r="Q872" s="15">
        <v>78.7</v>
      </c>
      <c r="R872" s="15">
        <v>85.6</v>
      </c>
      <c r="S872" s="15">
        <v>1392</v>
      </c>
      <c r="T872" s="15">
        <v>49.2</v>
      </c>
      <c r="U872" s="15">
        <v>84.39</v>
      </c>
      <c r="V872" s="15">
        <v>0</v>
      </c>
      <c r="W872" s="27">
        <f>EV_Data[[#This Row],[ev_sales]]/EV_Data[[#This Row],[total_vehicle_sales]]</f>
        <v>1.4368301835761859E-4</v>
      </c>
      <c r="X872" s="27">
        <f>EV_Data[[#This Row],[petrol_car_sales]]/EV_Data[[#This Row],[total_vehicle_sales]]</f>
        <v>0.59991040941208285</v>
      </c>
      <c r="Y872" s="27">
        <f>EV_Data[[#This Row],[diesel_car_sales]]/EV_Data[[#This Row],[total_vehicle_sales]]</f>
        <v>0.3999459075695595</v>
      </c>
      <c r="Z872" s="27">
        <f>EV_Data[[#This Row],[petrol_car Market Share]]+EV_Data[[#This Row],[desil_car Market Share]]</f>
        <v>0.99985631698164235</v>
      </c>
      <c r="AB872" s="15"/>
    </row>
    <row r="873" spans="1:28">
      <c r="A873" s="15" t="s">
        <v>50</v>
      </c>
      <c r="B873" s="15" t="s">
        <v>29</v>
      </c>
      <c r="C873" s="15">
        <v>2012</v>
      </c>
      <c r="D873" s="15" t="s">
        <v>26</v>
      </c>
      <c r="E873" s="15" t="s">
        <v>25</v>
      </c>
      <c r="F873" s="15">
        <v>197</v>
      </c>
      <c r="G873" s="15">
        <v>432966</v>
      </c>
      <c r="H873" s="15">
        <v>59041</v>
      </c>
      <c r="I873" s="15">
        <v>492204</v>
      </c>
      <c r="J873" s="15">
        <v>0.04</v>
      </c>
      <c r="K873" s="15">
        <v>343</v>
      </c>
      <c r="L873" s="15">
        <v>2.9</v>
      </c>
      <c r="M873" s="15">
        <v>146</v>
      </c>
      <c r="N873" s="15">
        <v>1.173</v>
      </c>
      <c r="O873" s="15">
        <v>0.19800000000000001</v>
      </c>
      <c r="P873" s="15">
        <v>28432</v>
      </c>
      <c r="Q873" s="15">
        <v>78.7</v>
      </c>
      <c r="R873" s="15">
        <v>85.6</v>
      </c>
      <c r="S873" s="15">
        <v>1392</v>
      </c>
      <c r="T873" s="15">
        <v>49.2</v>
      </c>
      <c r="U873" s="15">
        <v>80.73</v>
      </c>
      <c r="V873" s="15">
        <v>0</v>
      </c>
      <c r="W873" s="27">
        <f>EV_Data[[#This Row],[ev_sales]]/EV_Data[[#This Row],[total_vehicle_sales]]</f>
        <v>4.0024055066598401E-4</v>
      </c>
      <c r="X873" s="27">
        <f>EV_Data[[#This Row],[petrol_car_sales]]/EV_Data[[#This Row],[total_vehicle_sales]]</f>
        <v>0.87964746324694643</v>
      </c>
      <c r="Y873" s="27">
        <f>EV_Data[[#This Row],[diesel_car_sales]]/EV_Data[[#This Row],[total_vehicle_sales]]</f>
        <v>0.11995229620238763</v>
      </c>
      <c r="Z873" s="27">
        <f>EV_Data[[#This Row],[petrol_car Market Share]]+EV_Data[[#This Row],[desil_car Market Share]]</f>
        <v>0.9995997594493341</v>
      </c>
      <c r="AB873" s="15"/>
    </row>
    <row r="874" spans="1:28">
      <c r="A874" s="15" t="s">
        <v>50</v>
      </c>
      <c r="B874" s="15" t="s">
        <v>29</v>
      </c>
      <c r="C874" s="15">
        <v>2012</v>
      </c>
      <c r="D874" s="15" t="s">
        <v>27</v>
      </c>
      <c r="E874" s="15" t="s">
        <v>25</v>
      </c>
      <c r="F874" s="15">
        <v>115</v>
      </c>
      <c r="G874" s="15">
        <v>181784</v>
      </c>
      <c r="H874" s="15">
        <v>15807</v>
      </c>
      <c r="I874" s="15">
        <v>197706</v>
      </c>
      <c r="J874" s="15">
        <v>0.06</v>
      </c>
      <c r="K874" s="15">
        <v>343</v>
      </c>
      <c r="L874" s="15">
        <v>2.9</v>
      </c>
      <c r="M874" s="15">
        <v>146</v>
      </c>
      <c r="N874" s="15">
        <v>1.173</v>
      </c>
      <c r="O874" s="15">
        <v>0.19800000000000001</v>
      </c>
      <c r="P874" s="15">
        <v>28432</v>
      </c>
      <c r="Q874" s="15">
        <v>78.7</v>
      </c>
      <c r="R874" s="15">
        <v>85.6</v>
      </c>
      <c r="S874" s="15">
        <v>1392</v>
      </c>
      <c r="T874" s="15">
        <v>49.2</v>
      </c>
      <c r="U874" s="15">
        <v>78.73</v>
      </c>
      <c r="V874" s="15">
        <v>0</v>
      </c>
      <c r="W874" s="27">
        <f>EV_Data[[#This Row],[ev_sales]]/EV_Data[[#This Row],[total_vehicle_sales]]</f>
        <v>5.8167177526225811E-4</v>
      </c>
      <c r="X874" s="27">
        <f>EV_Data[[#This Row],[petrol_car_sales]]/EV_Data[[#This Row],[total_vehicle_sales]]</f>
        <v>0.91946627821108107</v>
      </c>
      <c r="Y874" s="27">
        <f>EV_Data[[#This Row],[diesel_car_sales]]/EV_Data[[#This Row],[total_vehicle_sales]]</f>
        <v>7.9952050013656642E-2</v>
      </c>
      <c r="Z874" s="27">
        <f>EV_Data[[#This Row],[petrol_car Market Share]]+EV_Data[[#This Row],[desil_car Market Share]]</f>
        <v>0.99941832822473775</v>
      </c>
      <c r="AB874" s="15"/>
    </row>
    <row r="875" spans="1:28">
      <c r="A875" s="15" t="s">
        <v>50</v>
      </c>
      <c r="B875" s="15" t="s">
        <v>29</v>
      </c>
      <c r="C875" s="15">
        <v>2013</v>
      </c>
      <c r="D875" s="15" t="s">
        <v>24</v>
      </c>
      <c r="E875" s="15" t="s">
        <v>25</v>
      </c>
      <c r="F875" s="15">
        <v>48</v>
      </c>
      <c r="G875" s="15">
        <v>63243</v>
      </c>
      <c r="H875" s="15">
        <v>42162</v>
      </c>
      <c r="I875" s="15">
        <v>105453</v>
      </c>
      <c r="J875" s="15">
        <v>0.05</v>
      </c>
      <c r="K875" s="15">
        <v>513</v>
      </c>
      <c r="L875" s="15">
        <v>3.6</v>
      </c>
      <c r="M875" s="15">
        <v>151</v>
      </c>
      <c r="N875" s="15">
        <v>1.17</v>
      </c>
      <c r="O875" s="15">
        <v>0.20599999999999999</v>
      </c>
      <c r="P875" s="15">
        <v>27959</v>
      </c>
      <c r="Q875" s="15">
        <v>79.3</v>
      </c>
      <c r="R875" s="15">
        <v>84.3</v>
      </c>
      <c r="S875" s="15">
        <v>2102</v>
      </c>
      <c r="T875" s="15">
        <v>53.6</v>
      </c>
      <c r="U875" s="15">
        <v>112.53</v>
      </c>
      <c r="V875" s="15">
        <v>0</v>
      </c>
      <c r="W875" s="27">
        <f>EV_Data[[#This Row],[ev_sales]]/EV_Data[[#This Row],[total_vehicle_sales]]</f>
        <v>4.5517908452106625E-4</v>
      </c>
      <c r="X875" s="27">
        <f>EV_Data[[#This Row],[petrol_car_sales]]/EV_Data[[#This Row],[total_vehicle_sales]]</f>
        <v>0.59972689254928735</v>
      </c>
      <c r="Y875" s="27">
        <f>EV_Data[[#This Row],[diesel_car_sales]]/EV_Data[[#This Row],[total_vehicle_sales]]</f>
        <v>0.39981792836619157</v>
      </c>
      <c r="Z875" s="27">
        <f>EV_Data[[#This Row],[petrol_car Market Share]]+EV_Data[[#This Row],[desil_car Market Share]]</f>
        <v>0.99954482091547892</v>
      </c>
      <c r="AB875" s="15"/>
    </row>
    <row r="876" spans="1:28">
      <c r="A876" s="15" t="s">
        <v>50</v>
      </c>
      <c r="B876" s="15" t="s">
        <v>29</v>
      </c>
      <c r="C876" s="15">
        <v>2013</v>
      </c>
      <c r="D876" s="15" t="s">
        <v>26</v>
      </c>
      <c r="E876" s="15" t="s">
        <v>25</v>
      </c>
      <c r="F876" s="15">
        <v>559</v>
      </c>
      <c r="G876" s="15">
        <v>377628</v>
      </c>
      <c r="H876" s="15">
        <v>51495</v>
      </c>
      <c r="I876" s="15">
        <v>429682</v>
      </c>
      <c r="J876" s="15">
        <v>0.13</v>
      </c>
      <c r="K876" s="15">
        <v>513</v>
      </c>
      <c r="L876" s="15">
        <v>3.6</v>
      </c>
      <c r="M876" s="15">
        <v>151</v>
      </c>
      <c r="N876" s="15">
        <v>1.17</v>
      </c>
      <c r="O876" s="15">
        <v>0.20599999999999999</v>
      </c>
      <c r="P876" s="15">
        <v>27959</v>
      </c>
      <c r="Q876" s="15">
        <v>79.3</v>
      </c>
      <c r="R876" s="15">
        <v>84.3</v>
      </c>
      <c r="S876" s="15">
        <v>2102</v>
      </c>
      <c r="T876" s="15">
        <v>53.6</v>
      </c>
      <c r="U876" s="15">
        <v>183.76</v>
      </c>
      <c r="V876" s="15">
        <v>0</v>
      </c>
      <c r="W876" s="27">
        <f>EV_Data[[#This Row],[ev_sales]]/EV_Data[[#This Row],[total_vehicle_sales]]</f>
        <v>1.3009621068604223E-3</v>
      </c>
      <c r="X876" s="27">
        <f>EV_Data[[#This Row],[petrol_car_sales]]/EV_Data[[#This Row],[total_vehicle_sales]]</f>
        <v>0.87885459479335881</v>
      </c>
      <c r="Y876" s="27">
        <f>EV_Data[[#This Row],[diesel_car_sales]]/EV_Data[[#This Row],[total_vehicle_sales]]</f>
        <v>0.11984444309978076</v>
      </c>
      <c r="Z876" s="27">
        <f>EV_Data[[#This Row],[petrol_car Market Share]]+EV_Data[[#This Row],[desil_car Market Share]]</f>
        <v>0.99869903789313952</v>
      </c>
      <c r="AB876" s="15"/>
    </row>
    <row r="877" spans="1:28">
      <c r="A877" s="15" t="s">
        <v>50</v>
      </c>
      <c r="B877" s="15" t="s">
        <v>29</v>
      </c>
      <c r="C877" s="15">
        <v>2013</v>
      </c>
      <c r="D877" s="15" t="s">
        <v>27</v>
      </c>
      <c r="E877" s="15" t="s">
        <v>25</v>
      </c>
      <c r="F877" s="15">
        <v>334</v>
      </c>
      <c r="G877" s="15">
        <v>162708</v>
      </c>
      <c r="H877" s="15">
        <v>14148</v>
      </c>
      <c r="I877" s="15">
        <v>177190</v>
      </c>
      <c r="J877" s="15">
        <v>0.19</v>
      </c>
      <c r="K877" s="15">
        <v>513</v>
      </c>
      <c r="L877" s="15">
        <v>3.6</v>
      </c>
      <c r="M877" s="15">
        <v>151</v>
      </c>
      <c r="N877" s="15">
        <v>1.17</v>
      </c>
      <c r="O877" s="15">
        <v>0.20599999999999999</v>
      </c>
      <c r="P877" s="15">
        <v>27959</v>
      </c>
      <c r="Q877" s="15">
        <v>79.3</v>
      </c>
      <c r="R877" s="15">
        <v>84.3</v>
      </c>
      <c r="S877" s="15">
        <v>2102</v>
      </c>
      <c r="T877" s="15">
        <v>53.6</v>
      </c>
      <c r="U877" s="15">
        <v>190.43</v>
      </c>
      <c r="V877" s="15">
        <v>0</v>
      </c>
      <c r="W877" s="27">
        <f>EV_Data[[#This Row],[ev_sales]]/EV_Data[[#This Row],[total_vehicle_sales]]</f>
        <v>1.8849822224730516E-3</v>
      </c>
      <c r="X877" s="27">
        <f>EV_Data[[#This Row],[petrol_car_sales]]/EV_Data[[#This Row],[total_vehicle_sales]]</f>
        <v>0.91826852531181213</v>
      </c>
      <c r="Y877" s="27">
        <f>EV_Data[[#This Row],[diesel_car_sales]]/EV_Data[[#This Row],[total_vehicle_sales]]</f>
        <v>7.9846492465714763E-2</v>
      </c>
      <c r="Z877" s="27">
        <f>EV_Data[[#This Row],[petrol_car Market Share]]+EV_Data[[#This Row],[desil_car Market Share]]</f>
        <v>0.99811501777752687</v>
      </c>
      <c r="AB877" s="15"/>
    </row>
    <row r="878" spans="1:28">
      <c r="A878" s="15" t="s">
        <v>50</v>
      </c>
      <c r="B878" s="15" t="s">
        <v>29</v>
      </c>
      <c r="C878" s="15">
        <v>2014</v>
      </c>
      <c r="D878" s="15" t="s">
        <v>24</v>
      </c>
      <c r="E878" s="15" t="s">
        <v>25</v>
      </c>
      <c r="F878" s="15">
        <v>84</v>
      </c>
      <c r="G878" s="15">
        <v>79781</v>
      </c>
      <c r="H878" s="15">
        <v>53187</v>
      </c>
      <c r="I878" s="15">
        <v>133052</v>
      </c>
      <c r="J878" s="15">
        <v>0.06</v>
      </c>
      <c r="K878" s="15">
        <v>1289</v>
      </c>
      <c r="L878" s="15">
        <v>4.4000000000000004</v>
      </c>
      <c r="M878" s="15">
        <v>159</v>
      </c>
      <c r="N878" s="15">
        <v>1.17</v>
      </c>
      <c r="O878" s="15">
        <v>0.216</v>
      </c>
      <c r="P878" s="15">
        <v>26581</v>
      </c>
      <c r="Q878" s="15">
        <v>79.7</v>
      </c>
      <c r="R878" s="15">
        <v>82.6</v>
      </c>
      <c r="S878" s="15">
        <v>2788</v>
      </c>
      <c r="T878" s="15">
        <v>54.9</v>
      </c>
      <c r="U878" s="15">
        <v>110.55</v>
      </c>
      <c r="V878" s="15">
        <v>0</v>
      </c>
      <c r="W878" s="27">
        <f>EV_Data[[#This Row],[ev_sales]]/EV_Data[[#This Row],[total_vehicle_sales]]</f>
        <v>6.3133211075369026E-4</v>
      </c>
      <c r="X878" s="27">
        <f>EV_Data[[#This Row],[petrol_car_sales]]/EV_Data[[#This Row],[total_vehicle_sales]]</f>
        <v>0.59962270390524008</v>
      </c>
      <c r="Y878" s="27">
        <f>EV_Data[[#This Row],[diesel_car_sales]]/EV_Data[[#This Row],[total_vehicle_sales]]</f>
        <v>0.39974596398400625</v>
      </c>
      <c r="Z878" s="27">
        <f>EV_Data[[#This Row],[petrol_car Market Share]]+EV_Data[[#This Row],[desil_car Market Share]]</f>
        <v>0.99936866788924639</v>
      </c>
      <c r="AB878" s="15"/>
    </row>
    <row r="879" spans="1:28">
      <c r="A879" s="15" t="s">
        <v>50</v>
      </c>
      <c r="B879" s="15" t="s">
        <v>29</v>
      </c>
      <c r="C879" s="15">
        <v>2014</v>
      </c>
      <c r="D879" s="15" t="s">
        <v>26</v>
      </c>
      <c r="E879" s="15" t="s">
        <v>25</v>
      </c>
      <c r="F879" s="15">
        <v>963</v>
      </c>
      <c r="G879" s="15">
        <v>470168</v>
      </c>
      <c r="H879" s="15">
        <v>64114</v>
      </c>
      <c r="I879" s="15">
        <v>535245</v>
      </c>
      <c r="J879" s="15">
        <v>0.18</v>
      </c>
      <c r="K879" s="15">
        <v>1289</v>
      </c>
      <c r="L879" s="15">
        <v>4.4000000000000004</v>
      </c>
      <c r="M879" s="15">
        <v>159</v>
      </c>
      <c r="N879" s="15">
        <v>1.17</v>
      </c>
      <c r="O879" s="15">
        <v>0.216</v>
      </c>
      <c r="P879" s="15">
        <v>26581</v>
      </c>
      <c r="Q879" s="15">
        <v>79.7</v>
      </c>
      <c r="R879" s="15">
        <v>82.6</v>
      </c>
      <c r="S879" s="15">
        <v>2788</v>
      </c>
      <c r="T879" s="15">
        <v>54.9</v>
      </c>
      <c r="U879" s="15">
        <v>72.27</v>
      </c>
      <c r="V879" s="15">
        <v>0</v>
      </c>
      <c r="W879" s="27">
        <f>EV_Data[[#This Row],[ev_sales]]/EV_Data[[#This Row],[total_vehicle_sales]]</f>
        <v>1.7991760782445421E-3</v>
      </c>
      <c r="X879" s="27">
        <f>EV_Data[[#This Row],[petrol_car_sales]]/EV_Data[[#This Row],[total_vehicle_sales]]</f>
        <v>0.87841642612261672</v>
      </c>
      <c r="Y879" s="27">
        <f>EV_Data[[#This Row],[diesel_car_sales]]/EV_Data[[#This Row],[total_vehicle_sales]]</f>
        <v>0.11978439779913871</v>
      </c>
      <c r="Z879" s="27">
        <f>EV_Data[[#This Row],[petrol_car Market Share]]+EV_Data[[#This Row],[desil_car Market Share]]</f>
        <v>0.99820082392175546</v>
      </c>
      <c r="AB879" s="15"/>
    </row>
    <row r="880" spans="1:28">
      <c r="A880" s="15" t="s">
        <v>50</v>
      </c>
      <c r="B880" s="15" t="s">
        <v>29</v>
      </c>
      <c r="C880" s="15">
        <v>2014</v>
      </c>
      <c r="D880" s="15" t="s">
        <v>27</v>
      </c>
      <c r="E880" s="15" t="s">
        <v>25</v>
      </c>
      <c r="F880" s="15">
        <v>582</v>
      </c>
      <c r="G880" s="15">
        <v>204450</v>
      </c>
      <c r="H880" s="15">
        <v>17778</v>
      </c>
      <c r="I880" s="15">
        <v>222810</v>
      </c>
      <c r="J880" s="15">
        <v>0.26</v>
      </c>
      <c r="K880" s="15">
        <v>1289</v>
      </c>
      <c r="L880" s="15">
        <v>4.4000000000000004</v>
      </c>
      <c r="M880" s="15">
        <v>159</v>
      </c>
      <c r="N880" s="15">
        <v>1.17</v>
      </c>
      <c r="O880" s="15">
        <v>0.216</v>
      </c>
      <c r="P880" s="15">
        <v>26581</v>
      </c>
      <c r="Q880" s="15">
        <v>79.7</v>
      </c>
      <c r="R880" s="15">
        <v>82.6</v>
      </c>
      <c r="S880" s="15">
        <v>2788</v>
      </c>
      <c r="T880" s="15">
        <v>54.9</v>
      </c>
      <c r="U880" s="15">
        <v>74.25</v>
      </c>
      <c r="V880" s="15">
        <v>0</v>
      </c>
      <c r="W880" s="27">
        <f>EV_Data[[#This Row],[ev_sales]]/EV_Data[[#This Row],[total_vehicle_sales]]</f>
        <v>2.6120910192540731E-3</v>
      </c>
      <c r="X880" s="27">
        <f>EV_Data[[#This Row],[petrol_car_sales]]/EV_Data[[#This Row],[total_vehicle_sales]]</f>
        <v>0.91759795341322203</v>
      </c>
      <c r="Y880" s="27">
        <f>EV_Data[[#This Row],[diesel_car_sales]]/EV_Data[[#This Row],[total_vehicle_sales]]</f>
        <v>7.9789955567523899E-2</v>
      </c>
      <c r="Z880" s="27">
        <f>EV_Data[[#This Row],[petrol_car Market Share]]+EV_Data[[#This Row],[desil_car Market Share]]</f>
        <v>0.99738790898074592</v>
      </c>
      <c r="AB880" s="15"/>
    </row>
    <row r="881" spans="1:28">
      <c r="A881" s="15" t="s">
        <v>50</v>
      </c>
      <c r="B881" s="15" t="s">
        <v>29</v>
      </c>
      <c r="C881" s="15">
        <v>2015</v>
      </c>
      <c r="D881" s="15" t="s">
        <v>24</v>
      </c>
      <c r="E881" s="15" t="s">
        <v>25</v>
      </c>
      <c r="F881" s="15">
        <v>156</v>
      </c>
      <c r="G881" s="15">
        <v>92038</v>
      </c>
      <c r="H881" s="15">
        <v>61358</v>
      </c>
      <c r="I881" s="15">
        <v>153552</v>
      </c>
      <c r="J881" s="15">
        <v>0.1</v>
      </c>
      <c r="K881" s="15">
        <v>2016</v>
      </c>
      <c r="L881" s="15">
        <v>5.0999999999999996</v>
      </c>
      <c r="M881" s="15">
        <v>172</v>
      </c>
      <c r="N881" s="15">
        <v>1.173</v>
      </c>
      <c r="O881" s="15">
        <v>0.221</v>
      </c>
      <c r="P881" s="15">
        <v>25880</v>
      </c>
      <c r="Q881" s="15">
        <v>79.8</v>
      </c>
      <c r="R881" s="15">
        <v>83</v>
      </c>
      <c r="S881" s="15">
        <v>3514</v>
      </c>
      <c r="T881" s="15">
        <v>56.1</v>
      </c>
      <c r="U881" s="15">
        <v>109.36</v>
      </c>
      <c r="V881" s="15">
        <v>0</v>
      </c>
      <c r="W881" s="27">
        <f>EV_Data[[#This Row],[ev_sales]]/EV_Data[[#This Row],[total_vehicle_sales]]</f>
        <v>1.0159424820256331E-3</v>
      </c>
      <c r="X881" s="27">
        <f>EV_Data[[#This Row],[petrol_car_sales]]/EV_Data[[#This Row],[total_vehicle_sales]]</f>
        <v>0.5993930394915078</v>
      </c>
      <c r="Y881" s="27">
        <f>EV_Data[[#This Row],[diesel_car_sales]]/EV_Data[[#This Row],[total_vehicle_sales]]</f>
        <v>0.39959101802646663</v>
      </c>
      <c r="Z881" s="27">
        <f>EV_Data[[#This Row],[petrol_car Market Share]]+EV_Data[[#This Row],[desil_car Market Share]]</f>
        <v>0.99898405751797448</v>
      </c>
      <c r="AB881" s="15"/>
    </row>
    <row r="882" spans="1:28">
      <c r="A882" s="15" t="s">
        <v>50</v>
      </c>
      <c r="B882" s="15" t="s">
        <v>29</v>
      </c>
      <c r="C882" s="15">
        <v>2015</v>
      </c>
      <c r="D882" s="15" t="s">
        <v>26</v>
      </c>
      <c r="E882" s="15" t="s">
        <v>25</v>
      </c>
      <c r="F882" s="15">
        <v>1785</v>
      </c>
      <c r="G882" s="15">
        <v>540115</v>
      </c>
      <c r="H882" s="15">
        <v>73652</v>
      </c>
      <c r="I882" s="15">
        <v>615552</v>
      </c>
      <c r="J882" s="15">
        <v>0.28999999999999998</v>
      </c>
      <c r="K882" s="15">
        <v>2016</v>
      </c>
      <c r="L882" s="15">
        <v>5.0999999999999996</v>
      </c>
      <c r="M882" s="15">
        <v>172</v>
      </c>
      <c r="N882" s="15">
        <v>1.173</v>
      </c>
      <c r="O882" s="15">
        <v>0.221</v>
      </c>
      <c r="P882" s="15">
        <v>25880</v>
      </c>
      <c r="Q882" s="15">
        <v>79.8</v>
      </c>
      <c r="R882" s="15">
        <v>83</v>
      </c>
      <c r="S882" s="15">
        <v>3514</v>
      </c>
      <c r="T882" s="15">
        <v>56.1</v>
      </c>
      <c r="U882" s="15">
        <v>85.36</v>
      </c>
      <c r="V882" s="15">
        <v>0</v>
      </c>
      <c r="W882" s="27">
        <f>EV_Data[[#This Row],[ev_sales]]/EV_Data[[#This Row],[total_vehicle_sales]]</f>
        <v>2.8998362445414845E-3</v>
      </c>
      <c r="X882" s="27">
        <f>EV_Data[[#This Row],[petrol_car_sales]]/EV_Data[[#This Row],[total_vehicle_sales]]</f>
        <v>0.87744820908712828</v>
      </c>
      <c r="Y882" s="27">
        <f>EV_Data[[#This Row],[diesel_car_sales]]/EV_Data[[#This Row],[total_vehicle_sales]]</f>
        <v>0.11965195466833022</v>
      </c>
      <c r="Z882" s="27">
        <f>EV_Data[[#This Row],[petrol_car Market Share]]+EV_Data[[#This Row],[desil_car Market Share]]</f>
        <v>0.99710016375545851</v>
      </c>
      <c r="AB882" s="15"/>
    </row>
    <row r="883" spans="1:28">
      <c r="A883" s="15" t="s">
        <v>50</v>
      </c>
      <c r="B883" s="15" t="s">
        <v>29</v>
      </c>
      <c r="C883" s="15">
        <v>2015</v>
      </c>
      <c r="D883" s="15" t="s">
        <v>27</v>
      </c>
      <c r="E883" s="15" t="s">
        <v>25</v>
      </c>
      <c r="F883" s="15">
        <v>1071</v>
      </c>
      <c r="G883" s="15">
        <v>233344</v>
      </c>
      <c r="H883" s="15">
        <v>20291</v>
      </c>
      <c r="I883" s="15">
        <v>254706</v>
      </c>
      <c r="J883" s="15">
        <v>0.42</v>
      </c>
      <c r="K883" s="15">
        <v>2016</v>
      </c>
      <c r="L883" s="15">
        <v>5.0999999999999996</v>
      </c>
      <c r="M883" s="15">
        <v>172</v>
      </c>
      <c r="N883" s="15">
        <v>1.173</v>
      </c>
      <c r="O883" s="15">
        <v>0.221</v>
      </c>
      <c r="P883" s="15">
        <v>25880</v>
      </c>
      <c r="Q883" s="15">
        <v>79.8</v>
      </c>
      <c r="R883" s="15">
        <v>83</v>
      </c>
      <c r="S883" s="15">
        <v>3514</v>
      </c>
      <c r="T883" s="15">
        <v>56.1</v>
      </c>
      <c r="U883" s="15">
        <v>84.02</v>
      </c>
      <c r="V883" s="15">
        <v>0</v>
      </c>
      <c r="W883" s="27">
        <f>EV_Data[[#This Row],[ev_sales]]/EV_Data[[#This Row],[total_vehicle_sales]]</f>
        <v>4.2048479423335136E-3</v>
      </c>
      <c r="X883" s="27">
        <f>EV_Data[[#This Row],[petrol_car_sales]]/EV_Data[[#This Row],[total_vehicle_sales]]</f>
        <v>0.91613075467401628</v>
      </c>
      <c r="Y883" s="27">
        <f>EV_Data[[#This Row],[diesel_car_sales]]/EV_Data[[#This Row],[total_vehicle_sales]]</f>
        <v>7.9664397383650165E-2</v>
      </c>
      <c r="Z883" s="27">
        <f>EV_Data[[#This Row],[petrol_car Market Share]]+EV_Data[[#This Row],[desil_car Market Share]]</f>
        <v>0.99579515205766644</v>
      </c>
      <c r="AB883" s="15"/>
    </row>
    <row r="884" spans="1:28">
      <c r="A884" s="15" t="s">
        <v>50</v>
      </c>
      <c r="B884" s="15" t="s">
        <v>29</v>
      </c>
      <c r="C884" s="15">
        <v>2016</v>
      </c>
      <c r="D884" s="15" t="s">
        <v>24</v>
      </c>
      <c r="E884" s="15" t="s">
        <v>25</v>
      </c>
      <c r="F884" s="15">
        <v>230</v>
      </c>
      <c r="G884" s="15">
        <v>103535</v>
      </c>
      <c r="H884" s="15">
        <v>69023</v>
      </c>
      <c r="I884" s="15">
        <v>172788</v>
      </c>
      <c r="J884" s="15">
        <v>0.13</v>
      </c>
      <c r="K884" s="15">
        <v>2922</v>
      </c>
      <c r="L884" s="15">
        <v>5.9</v>
      </c>
      <c r="M884" s="15">
        <v>186</v>
      </c>
      <c r="N884" s="15">
        <v>1.2</v>
      </c>
      <c r="O884" s="15">
        <v>0.22</v>
      </c>
      <c r="P884" s="15">
        <v>26400</v>
      </c>
      <c r="Q884" s="15">
        <v>79.8</v>
      </c>
      <c r="R884" s="15">
        <v>82</v>
      </c>
      <c r="S884" s="15">
        <v>3964</v>
      </c>
      <c r="T884" s="15">
        <v>57.4</v>
      </c>
      <c r="U884" s="15">
        <v>47.44</v>
      </c>
      <c r="V884" s="15">
        <v>0</v>
      </c>
      <c r="W884" s="27">
        <f>EV_Data[[#This Row],[ev_sales]]/EV_Data[[#This Row],[total_vehicle_sales]]</f>
        <v>1.3311109567794061E-3</v>
      </c>
      <c r="X884" s="27">
        <f>EV_Data[[#This Row],[petrol_car_sales]]/EV_Data[[#This Row],[total_vehicle_sales]]</f>
        <v>0.59920249091372091</v>
      </c>
      <c r="Y884" s="27">
        <f>EV_Data[[#This Row],[diesel_car_sales]]/EV_Data[[#This Row],[total_vehicle_sales]]</f>
        <v>0.39946639812949974</v>
      </c>
      <c r="Z884" s="27">
        <f>EV_Data[[#This Row],[petrol_car Market Share]]+EV_Data[[#This Row],[desil_car Market Share]]</f>
        <v>0.99866888904322071</v>
      </c>
      <c r="AB884" s="15"/>
    </row>
    <row r="885" spans="1:28">
      <c r="A885" s="15" t="s">
        <v>50</v>
      </c>
      <c r="B885" s="15" t="s">
        <v>29</v>
      </c>
      <c r="C885" s="15">
        <v>2016</v>
      </c>
      <c r="D885" s="15" t="s">
        <v>26</v>
      </c>
      <c r="E885" s="15" t="s">
        <v>25</v>
      </c>
      <c r="F885" s="15">
        <v>2653</v>
      </c>
      <c r="G885" s="15">
        <v>612062</v>
      </c>
      <c r="H885" s="15">
        <v>83463</v>
      </c>
      <c r="I885" s="15">
        <v>698178</v>
      </c>
      <c r="J885" s="15">
        <v>0.38</v>
      </c>
      <c r="K885" s="15">
        <v>2922</v>
      </c>
      <c r="L885" s="15">
        <v>5.9</v>
      </c>
      <c r="M885" s="15">
        <v>186</v>
      </c>
      <c r="N885" s="15">
        <v>1.2</v>
      </c>
      <c r="O885" s="15">
        <v>0.22</v>
      </c>
      <c r="P885" s="15">
        <v>26400</v>
      </c>
      <c r="Q885" s="15">
        <v>79.8</v>
      </c>
      <c r="R885" s="15">
        <v>82</v>
      </c>
      <c r="S885" s="15">
        <v>3964</v>
      </c>
      <c r="T885" s="15">
        <v>57.4</v>
      </c>
      <c r="U885" s="15">
        <v>48.63</v>
      </c>
      <c r="V885" s="15">
        <v>0</v>
      </c>
      <c r="W885" s="27">
        <f>EV_Data[[#This Row],[ev_sales]]/EV_Data[[#This Row],[total_vehicle_sales]]</f>
        <v>3.7998905723182338E-3</v>
      </c>
      <c r="X885" s="27">
        <f>EV_Data[[#This Row],[petrol_car_sales]]/EV_Data[[#This Row],[total_vehicle_sales]]</f>
        <v>0.87665609629635999</v>
      </c>
      <c r="Y885" s="27">
        <f>EV_Data[[#This Row],[diesel_car_sales]]/EV_Data[[#This Row],[total_vehicle_sales]]</f>
        <v>0.11954401313132181</v>
      </c>
      <c r="Z885" s="27">
        <f>EV_Data[[#This Row],[petrol_car Market Share]]+EV_Data[[#This Row],[desil_car Market Share]]</f>
        <v>0.99620010942768178</v>
      </c>
      <c r="AB885" s="15"/>
    </row>
    <row r="886" spans="1:28">
      <c r="A886" s="15" t="s">
        <v>50</v>
      </c>
      <c r="B886" s="15" t="s">
        <v>29</v>
      </c>
      <c r="C886" s="15">
        <v>2016</v>
      </c>
      <c r="D886" s="15" t="s">
        <v>27</v>
      </c>
      <c r="E886" s="15" t="s">
        <v>25</v>
      </c>
      <c r="F886" s="15">
        <v>1589</v>
      </c>
      <c r="G886" s="15">
        <v>263788</v>
      </c>
      <c r="H886" s="15">
        <v>22938</v>
      </c>
      <c r="I886" s="15">
        <v>288315</v>
      </c>
      <c r="J886" s="15">
        <v>0.55000000000000004</v>
      </c>
      <c r="K886" s="15">
        <v>2922</v>
      </c>
      <c r="L886" s="15">
        <v>5.9</v>
      </c>
      <c r="M886" s="15">
        <v>186</v>
      </c>
      <c r="N886" s="15">
        <v>1.2</v>
      </c>
      <c r="O886" s="15">
        <v>0.22</v>
      </c>
      <c r="P886" s="15">
        <v>26400</v>
      </c>
      <c r="Q886" s="15">
        <v>79.8</v>
      </c>
      <c r="R886" s="15">
        <v>82</v>
      </c>
      <c r="S886" s="15">
        <v>3964</v>
      </c>
      <c r="T886" s="15">
        <v>57.4</v>
      </c>
      <c r="U886" s="15">
        <v>48.37</v>
      </c>
      <c r="V886" s="15">
        <v>0</v>
      </c>
      <c r="W886" s="27">
        <f>EV_Data[[#This Row],[ev_sales]]/EV_Data[[#This Row],[total_vehicle_sales]]</f>
        <v>5.5113330905433291E-3</v>
      </c>
      <c r="X886" s="27">
        <f>EV_Data[[#This Row],[petrol_car_sales]]/EV_Data[[#This Row],[total_vehicle_sales]]</f>
        <v>0.91492985103099045</v>
      </c>
      <c r="Y886" s="27">
        <f>EV_Data[[#This Row],[diesel_car_sales]]/EV_Data[[#This Row],[total_vehicle_sales]]</f>
        <v>7.9558815878466263E-2</v>
      </c>
      <c r="Z886" s="27">
        <f>EV_Data[[#This Row],[petrol_car Market Share]]+EV_Data[[#This Row],[desil_car Market Share]]</f>
        <v>0.9944886669094567</v>
      </c>
      <c r="AB886" s="15"/>
    </row>
    <row r="887" spans="1:28">
      <c r="A887" s="15" t="s">
        <v>50</v>
      </c>
      <c r="B887" s="15" t="s">
        <v>29</v>
      </c>
      <c r="C887" s="15">
        <v>2017</v>
      </c>
      <c r="D887" s="15" t="s">
        <v>24</v>
      </c>
      <c r="E887" s="15" t="s">
        <v>25</v>
      </c>
      <c r="F887" s="15">
        <v>483</v>
      </c>
      <c r="G887" s="15">
        <v>111517</v>
      </c>
      <c r="H887" s="15">
        <v>74345</v>
      </c>
      <c r="I887" s="15">
        <v>186345</v>
      </c>
      <c r="J887" s="15">
        <v>0.26</v>
      </c>
      <c r="K887" s="15">
        <v>3895</v>
      </c>
      <c r="L887" s="15">
        <v>7.8</v>
      </c>
      <c r="M887" s="15">
        <v>225</v>
      </c>
      <c r="N887" s="15">
        <v>1.2370000000000001</v>
      </c>
      <c r="O887" s="15">
        <v>0.216</v>
      </c>
      <c r="P887" s="15">
        <v>27770</v>
      </c>
      <c r="Q887" s="15">
        <v>80.2</v>
      </c>
      <c r="R887" s="15">
        <v>83.6</v>
      </c>
      <c r="S887" s="15">
        <v>4460</v>
      </c>
      <c r="T887" s="15">
        <v>61.7</v>
      </c>
      <c r="U887" s="15">
        <v>110</v>
      </c>
      <c r="V887" s="15">
        <v>0</v>
      </c>
      <c r="W887" s="27">
        <f>EV_Data[[#This Row],[ev_sales]]/EV_Data[[#This Row],[total_vehicle_sales]]</f>
        <v>2.5919665137245432E-3</v>
      </c>
      <c r="X887" s="27">
        <f>EV_Data[[#This Row],[petrol_car_sales]]/EV_Data[[#This Row],[total_vehicle_sales]]</f>
        <v>0.59844374681370571</v>
      </c>
      <c r="Y887" s="27">
        <f>EV_Data[[#This Row],[diesel_car_sales]]/EV_Data[[#This Row],[total_vehicle_sales]]</f>
        <v>0.39896428667256972</v>
      </c>
      <c r="Z887" s="27">
        <f>EV_Data[[#This Row],[petrol_car Market Share]]+EV_Data[[#This Row],[desil_car Market Share]]</f>
        <v>0.99740803348627538</v>
      </c>
      <c r="AB887" s="15"/>
    </row>
    <row r="888" spans="1:28">
      <c r="A888" s="15" t="s">
        <v>50</v>
      </c>
      <c r="B888" s="15" t="s">
        <v>29</v>
      </c>
      <c r="C888" s="15">
        <v>2017</v>
      </c>
      <c r="D888" s="15" t="s">
        <v>26</v>
      </c>
      <c r="E888" s="15" t="s">
        <v>25</v>
      </c>
      <c r="F888" s="15">
        <v>5682</v>
      </c>
      <c r="G888" s="15">
        <v>670676</v>
      </c>
      <c r="H888" s="15">
        <v>91456</v>
      </c>
      <c r="I888" s="15">
        <v>767814</v>
      </c>
      <c r="J888" s="15">
        <v>0.74</v>
      </c>
      <c r="K888" s="15">
        <v>3895</v>
      </c>
      <c r="L888" s="15">
        <v>7.8</v>
      </c>
      <c r="M888" s="15">
        <v>225</v>
      </c>
      <c r="N888" s="15">
        <v>1.2370000000000001</v>
      </c>
      <c r="O888" s="15">
        <v>0.216</v>
      </c>
      <c r="P888" s="15">
        <v>27770</v>
      </c>
      <c r="Q888" s="15">
        <v>80.2</v>
      </c>
      <c r="R888" s="15">
        <v>83.6</v>
      </c>
      <c r="S888" s="15">
        <v>4460</v>
      </c>
      <c r="T888" s="15">
        <v>61.7</v>
      </c>
      <c r="U888" s="15">
        <v>114.17</v>
      </c>
      <c r="V888" s="15">
        <v>0</v>
      </c>
      <c r="W888" s="27">
        <f>EV_Data[[#This Row],[ev_sales]]/EV_Data[[#This Row],[total_vehicle_sales]]</f>
        <v>7.4002297431409172E-3</v>
      </c>
      <c r="X888" s="27">
        <f>EV_Data[[#This Row],[petrol_car_sales]]/EV_Data[[#This Row],[total_vehicle_sales]]</f>
        <v>0.8734875894422347</v>
      </c>
      <c r="Y888" s="27">
        <f>EV_Data[[#This Row],[diesel_car_sales]]/EV_Data[[#This Row],[total_vehicle_sales]]</f>
        <v>0.11911218081462438</v>
      </c>
      <c r="Z888" s="27">
        <f>EV_Data[[#This Row],[petrol_car Market Share]]+EV_Data[[#This Row],[desil_car Market Share]]</f>
        <v>0.99259977025685908</v>
      </c>
      <c r="AB888" s="15"/>
    </row>
    <row r="889" spans="1:28">
      <c r="A889" s="15" t="s">
        <v>50</v>
      </c>
      <c r="B889" s="15" t="s">
        <v>29</v>
      </c>
      <c r="C889" s="15">
        <v>2017</v>
      </c>
      <c r="D889" s="15" t="s">
        <v>27</v>
      </c>
      <c r="E889" s="15" t="s">
        <v>25</v>
      </c>
      <c r="F889" s="15">
        <v>3417</v>
      </c>
      <c r="G889" s="15">
        <v>289810</v>
      </c>
      <c r="H889" s="15">
        <v>25201</v>
      </c>
      <c r="I889" s="15">
        <v>318428</v>
      </c>
      <c r="J889" s="15">
        <v>1.07</v>
      </c>
      <c r="K889" s="15">
        <v>3895</v>
      </c>
      <c r="L889" s="15">
        <v>7.8</v>
      </c>
      <c r="M889" s="15">
        <v>225</v>
      </c>
      <c r="N889" s="15">
        <v>1.2370000000000001</v>
      </c>
      <c r="O889" s="15">
        <v>0.216</v>
      </c>
      <c r="P889" s="15">
        <v>27770</v>
      </c>
      <c r="Q889" s="15">
        <v>80.2</v>
      </c>
      <c r="R889" s="15">
        <v>83.6</v>
      </c>
      <c r="S889" s="15">
        <v>4460</v>
      </c>
      <c r="T889" s="15">
        <v>61.7</v>
      </c>
      <c r="U889" s="15">
        <v>115.04</v>
      </c>
      <c r="V889" s="15">
        <v>0</v>
      </c>
      <c r="W889" s="27">
        <f>EV_Data[[#This Row],[ev_sales]]/EV_Data[[#This Row],[total_vehicle_sales]]</f>
        <v>1.0730840252741593E-2</v>
      </c>
      <c r="X889" s="27">
        <f>EV_Data[[#This Row],[petrol_car_sales]]/EV_Data[[#This Row],[total_vehicle_sales]]</f>
        <v>0.91012725011619577</v>
      </c>
      <c r="Y889" s="27">
        <f>EV_Data[[#This Row],[diesel_car_sales]]/EV_Data[[#This Row],[total_vehicle_sales]]</f>
        <v>7.9141909631062601E-2</v>
      </c>
      <c r="Z889" s="27">
        <f>EV_Data[[#This Row],[petrol_car Market Share]]+EV_Data[[#This Row],[desil_car Market Share]]</f>
        <v>0.98926915974725838</v>
      </c>
      <c r="AB889" s="15"/>
    </row>
    <row r="890" spans="1:28">
      <c r="A890" s="15" t="s">
        <v>50</v>
      </c>
      <c r="B890" s="15" t="s">
        <v>29</v>
      </c>
      <c r="C890" s="15">
        <v>2018</v>
      </c>
      <c r="D890" s="15" t="s">
        <v>24</v>
      </c>
      <c r="E890" s="15" t="s">
        <v>25</v>
      </c>
      <c r="F890" s="15">
        <v>711</v>
      </c>
      <c r="G890" s="15">
        <v>112464</v>
      </c>
      <c r="H890" s="15">
        <v>74976</v>
      </c>
      <c r="I890" s="15">
        <v>188151</v>
      </c>
      <c r="J890" s="15">
        <v>0.38</v>
      </c>
      <c r="K890" s="15">
        <v>5672</v>
      </c>
      <c r="L890" s="15">
        <v>9.1</v>
      </c>
      <c r="M890" s="15">
        <v>262</v>
      </c>
      <c r="N890" s="15">
        <v>1.2729999999999999</v>
      </c>
      <c r="O890" s="15">
        <v>0.217</v>
      </c>
      <c r="P890" s="15">
        <v>28848</v>
      </c>
      <c r="Q890" s="15">
        <v>80.2</v>
      </c>
      <c r="R890" s="15">
        <v>83.7</v>
      </c>
      <c r="S890" s="15">
        <v>5013</v>
      </c>
      <c r="T890" s="15">
        <v>63.6</v>
      </c>
      <c r="U890" s="15">
        <v>47.2</v>
      </c>
      <c r="V890" s="15">
        <v>0</v>
      </c>
      <c r="W890" s="27">
        <f>EV_Data[[#This Row],[ev_sales]]/EV_Data[[#This Row],[total_vehicle_sales]]</f>
        <v>3.7788797295789022E-3</v>
      </c>
      <c r="X890" s="27">
        <f>EV_Data[[#This Row],[petrol_car_sales]]/EV_Data[[#This Row],[total_vehicle_sales]]</f>
        <v>0.59773267216225268</v>
      </c>
      <c r="Y890" s="27">
        <f>EV_Data[[#This Row],[diesel_car_sales]]/EV_Data[[#This Row],[total_vehicle_sales]]</f>
        <v>0.39848844810816841</v>
      </c>
      <c r="Z890" s="27">
        <f>EV_Data[[#This Row],[petrol_car Market Share]]+EV_Data[[#This Row],[desil_car Market Share]]</f>
        <v>0.99622112027042109</v>
      </c>
      <c r="AB890" s="15"/>
    </row>
    <row r="891" spans="1:28">
      <c r="A891" s="15" t="s">
        <v>50</v>
      </c>
      <c r="B891" s="15" t="s">
        <v>29</v>
      </c>
      <c r="C891" s="15">
        <v>2018</v>
      </c>
      <c r="D891" s="15" t="s">
        <v>26</v>
      </c>
      <c r="E891" s="15" t="s">
        <v>25</v>
      </c>
      <c r="F891" s="15">
        <v>8223</v>
      </c>
      <c r="G891" s="15">
        <v>662790</v>
      </c>
      <c r="H891" s="15">
        <v>90380</v>
      </c>
      <c r="I891" s="15">
        <v>761393</v>
      </c>
      <c r="J891" s="15">
        <v>1.08</v>
      </c>
      <c r="K891" s="15">
        <v>5672</v>
      </c>
      <c r="L891" s="15">
        <v>9.1</v>
      </c>
      <c r="M891" s="15">
        <v>262</v>
      </c>
      <c r="N891" s="15">
        <v>1.2729999999999999</v>
      </c>
      <c r="O891" s="15">
        <v>0.217</v>
      </c>
      <c r="P891" s="15">
        <v>28848</v>
      </c>
      <c r="Q891" s="15">
        <v>80.2</v>
      </c>
      <c r="R891" s="15">
        <v>83.7</v>
      </c>
      <c r="S891" s="15">
        <v>5013</v>
      </c>
      <c r="T891" s="15">
        <v>63.6</v>
      </c>
      <c r="U891" s="15">
        <v>44.72</v>
      </c>
      <c r="V891" s="15">
        <v>0</v>
      </c>
      <c r="W891" s="27">
        <f>EV_Data[[#This Row],[ev_sales]]/EV_Data[[#This Row],[total_vehicle_sales]]</f>
        <v>1.0799941685831102E-2</v>
      </c>
      <c r="X891" s="27">
        <f>EV_Data[[#This Row],[petrol_car_sales]]/EV_Data[[#This Row],[total_vehicle_sales]]</f>
        <v>0.87049657666934155</v>
      </c>
      <c r="Y891" s="27">
        <f>EV_Data[[#This Row],[diesel_car_sales]]/EV_Data[[#This Row],[total_vehicle_sales]]</f>
        <v>0.11870348164482732</v>
      </c>
      <c r="Z891" s="27">
        <f>EV_Data[[#This Row],[petrol_car Market Share]]+EV_Data[[#This Row],[desil_car Market Share]]</f>
        <v>0.98920005831416891</v>
      </c>
      <c r="AB891" s="15"/>
    </row>
    <row r="892" spans="1:28">
      <c r="A892" s="15" t="s">
        <v>50</v>
      </c>
      <c r="B892" s="15" t="s">
        <v>29</v>
      </c>
      <c r="C892" s="15">
        <v>2018</v>
      </c>
      <c r="D892" s="15" t="s">
        <v>27</v>
      </c>
      <c r="E892" s="15" t="s">
        <v>25</v>
      </c>
      <c r="F892" s="15">
        <v>4873</v>
      </c>
      <c r="G892" s="15">
        <v>281824</v>
      </c>
      <c r="H892" s="15">
        <v>24506</v>
      </c>
      <c r="I892" s="15">
        <v>311203</v>
      </c>
      <c r="J892" s="15">
        <v>1.57</v>
      </c>
      <c r="K892" s="15">
        <v>5672</v>
      </c>
      <c r="L892" s="15">
        <v>9.1</v>
      </c>
      <c r="M892" s="15">
        <v>262</v>
      </c>
      <c r="N892" s="15">
        <v>1.2729999999999999</v>
      </c>
      <c r="O892" s="15">
        <v>0.217</v>
      </c>
      <c r="P892" s="15">
        <v>28848</v>
      </c>
      <c r="Q892" s="15">
        <v>80.2</v>
      </c>
      <c r="R892" s="15">
        <v>83.7</v>
      </c>
      <c r="S892" s="15">
        <v>5013</v>
      </c>
      <c r="T892" s="15">
        <v>63.6</v>
      </c>
      <c r="U892" s="15">
        <v>42.61</v>
      </c>
      <c r="V892" s="15">
        <v>0</v>
      </c>
      <c r="W892" s="27">
        <f>EV_Data[[#This Row],[ev_sales]]/EV_Data[[#This Row],[total_vehicle_sales]]</f>
        <v>1.5658589409485127E-2</v>
      </c>
      <c r="X892" s="27">
        <f>EV_Data[[#This Row],[petrol_car_sales]]/EV_Data[[#This Row],[total_vehicle_sales]]</f>
        <v>0.90559538307792664</v>
      </c>
      <c r="Y892" s="27">
        <f>EV_Data[[#This Row],[diesel_car_sales]]/EV_Data[[#This Row],[total_vehicle_sales]]</f>
        <v>7.8746027512588246E-2</v>
      </c>
      <c r="Z892" s="27">
        <f>EV_Data[[#This Row],[petrol_car Market Share]]+EV_Data[[#This Row],[desil_car Market Share]]</f>
        <v>0.98434141059051483</v>
      </c>
      <c r="AB892" s="15"/>
    </row>
    <row r="893" spans="1:28">
      <c r="A893" s="15" t="s">
        <v>50</v>
      </c>
      <c r="B893" s="15" t="s">
        <v>29</v>
      </c>
      <c r="C893" s="15">
        <v>2019</v>
      </c>
      <c r="D893" s="15" t="s">
        <v>24</v>
      </c>
      <c r="E893" s="15" t="s">
        <v>25</v>
      </c>
      <c r="F893" s="15">
        <v>957</v>
      </c>
      <c r="G893" s="15">
        <v>110233</v>
      </c>
      <c r="H893" s="15">
        <v>73488</v>
      </c>
      <c r="I893" s="15">
        <v>184678</v>
      </c>
      <c r="J893" s="15">
        <v>0.52</v>
      </c>
      <c r="K893" s="15">
        <v>8112</v>
      </c>
      <c r="L893" s="15">
        <v>9.1999999999999993</v>
      </c>
      <c r="M893" s="15">
        <v>290</v>
      </c>
      <c r="N893" s="15">
        <v>1.34</v>
      </c>
      <c r="O893" s="15">
        <v>0.219</v>
      </c>
      <c r="P893" s="15">
        <v>29815</v>
      </c>
      <c r="Q893" s="15">
        <v>80.5</v>
      </c>
      <c r="R893" s="15">
        <v>79.099999999999994</v>
      </c>
      <c r="S893" s="15">
        <v>5540</v>
      </c>
      <c r="T893" s="15">
        <v>67.599999999999994</v>
      </c>
      <c r="U893" s="15">
        <v>34.6</v>
      </c>
      <c r="V893" s="15">
        <v>0</v>
      </c>
      <c r="W893" s="27">
        <f>EV_Data[[#This Row],[ev_sales]]/EV_Data[[#This Row],[total_vehicle_sales]]</f>
        <v>5.1819924408971294E-3</v>
      </c>
      <c r="X893" s="27">
        <f>EV_Data[[#This Row],[petrol_car_sales]]/EV_Data[[#This Row],[total_vehicle_sales]]</f>
        <v>0.59689297046751644</v>
      </c>
      <c r="Y893" s="27">
        <f>EV_Data[[#This Row],[diesel_car_sales]]/EV_Data[[#This Row],[total_vehicle_sales]]</f>
        <v>0.39792503709158644</v>
      </c>
      <c r="Z893" s="27">
        <f>EV_Data[[#This Row],[petrol_car Market Share]]+EV_Data[[#This Row],[desil_car Market Share]]</f>
        <v>0.99481800755910288</v>
      </c>
      <c r="AB893" s="15"/>
    </row>
    <row r="894" spans="1:28">
      <c r="A894" s="15" t="s">
        <v>50</v>
      </c>
      <c r="B894" s="15" t="s">
        <v>29</v>
      </c>
      <c r="C894" s="15">
        <v>2019</v>
      </c>
      <c r="D894" s="15" t="s">
        <v>26</v>
      </c>
      <c r="E894" s="15" t="s">
        <v>25</v>
      </c>
      <c r="F894" s="15">
        <v>10973</v>
      </c>
      <c r="G894" s="15">
        <v>642819</v>
      </c>
      <c r="H894" s="15">
        <v>87657</v>
      </c>
      <c r="I894" s="15">
        <v>741449</v>
      </c>
      <c r="J894" s="15">
        <v>1.48</v>
      </c>
      <c r="K894" s="15">
        <v>8112</v>
      </c>
      <c r="L894" s="15">
        <v>9.1999999999999993</v>
      </c>
      <c r="M894" s="15">
        <v>290</v>
      </c>
      <c r="N894" s="15">
        <v>1.34</v>
      </c>
      <c r="O894" s="15">
        <v>0.219</v>
      </c>
      <c r="P894" s="15">
        <v>29815</v>
      </c>
      <c r="Q894" s="15">
        <v>80.5</v>
      </c>
      <c r="R894" s="15">
        <v>79.099999999999994</v>
      </c>
      <c r="S894" s="15">
        <v>5540</v>
      </c>
      <c r="T894" s="15">
        <v>67.599999999999994</v>
      </c>
      <c r="U894" s="15">
        <v>33.44</v>
      </c>
      <c r="V894" s="15">
        <v>0</v>
      </c>
      <c r="W894" s="27">
        <f>EV_Data[[#This Row],[ev_sales]]/EV_Data[[#This Row],[total_vehicle_sales]]</f>
        <v>1.4799399554116332E-2</v>
      </c>
      <c r="X894" s="27">
        <f>EV_Data[[#This Row],[petrol_car_sales]]/EV_Data[[#This Row],[total_vehicle_sales]]</f>
        <v>0.86697669023762924</v>
      </c>
      <c r="Y894" s="27">
        <f>EV_Data[[#This Row],[diesel_car_sales]]/EV_Data[[#This Row],[total_vehicle_sales]]</f>
        <v>0.11822391020825437</v>
      </c>
      <c r="Z894" s="27">
        <f>EV_Data[[#This Row],[petrol_car Market Share]]+EV_Data[[#This Row],[desil_car Market Share]]</f>
        <v>0.98520060044588365</v>
      </c>
      <c r="AB894" s="15"/>
    </row>
    <row r="895" spans="1:28">
      <c r="A895" s="15" t="s">
        <v>50</v>
      </c>
      <c r="B895" s="15" t="s">
        <v>29</v>
      </c>
      <c r="C895" s="15">
        <v>2019</v>
      </c>
      <c r="D895" s="15" t="s">
        <v>27</v>
      </c>
      <c r="E895" s="15" t="s">
        <v>25</v>
      </c>
      <c r="F895" s="15">
        <v>6702</v>
      </c>
      <c r="G895" s="15">
        <v>281138</v>
      </c>
      <c r="H895" s="15">
        <v>24447</v>
      </c>
      <c r="I895" s="15">
        <v>312287</v>
      </c>
      <c r="J895" s="15">
        <v>2.15</v>
      </c>
      <c r="K895" s="15">
        <v>8112</v>
      </c>
      <c r="L895" s="15">
        <v>9.1999999999999993</v>
      </c>
      <c r="M895" s="15">
        <v>290</v>
      </c>
      <c r="N895" s="15">
        <v>1.34</v>
      </c>
      <c r="O895" s="15">
        <v>0.219</v>
      </c>
      <c r="P895" s="15">
        <v>29815</v>
      </c>
      <c r="Q895" s="15">
        <v>80.5</v>
      </c>
      <c r="R895" s="15">
        <v>79.099999999999994</v>
      </c>
      <c r="S895" s="15">
        <v>5540</v>
      </c>
      <c r="T895" s="15">
        <v>67.599999999999994</v>
      </c>
      <c r="U895" s="15">
        <v>37.53</v>
      </c>
      <c r="V895" s="15">
        <v>0</v>
      </c>
      <c r="W895" s="27">
        <f>EV_Data[[#This Row],[ev_sales]]/EV_Data[[#This Row],[total_vehicle_sales]]</f>
        <v>2.1461027836573408E-2</v>
      </c>
      <c r="X895" s="27">
        <f>EV_Data[[#This Row],[petrol_car_sales]]/EV_Data[[#This Row],[total_vehicle_sales]]</f>
        <v>0.9002552139538309</v>
      </c>
      <c r="Y895" s="27">
        <f>EV_Data[[#This Row],[diesel_car_sales]]/EV_Data[[#This Row],[total_vehicle_sales]]</f>
        <v>7.8283758209595655E-2</v>
      </c>
      <c r="Z895" s="27">
        <f>EV_Data[[#This Row],[petrol_car Market Share]]+EV_Data[[#This Row],[desil_car Market Share]]</f>
        <v>0.97853897216342656</v>
      </c>
      <c r="AB895" s="15"/>
    </row>
    <row r="896" spans="1:28">
      <c r="A896" s="15" t="s">
        <v>50</v>
      </c>
      <c r="B896" s="15" t="s">
        <v>29</v>
      </c>
      <c r="C896" s="15">
        <v>2020</v>
      </c>
      <c r="D896" s="15" t="s">
        <v>24</v>
      </c>
      <c r="E896" s="15" t="s">
        <v>25</v>
      </c>
      <c r="F896" s="15">
        <v>1863</v>
      </c>
      <c r="G896" s="15">
        <v>76196</v>
      </c>
      <c r="H896" s="15">
        <v>50798</v>
      </c>
      <c r="I896" s="15">
        <v>128857</v>
      </c>
      <c r="J896" s="15">
        <v>1.45</v>
      </c>
      <c r="K896" s="15">
        <v>10324</v>
      </c>
      <c r="L896" s="15">
        <v>12.5</v>
      </c>
      <c r="M896" s="15">
        <v>342</v>
      </c>
      <c r="N896" s="15">
        <v>1.48</v>
      </c>
      <c r="O896" s="15">
        <v>0.24</v>
      </c>
      <c r="P896" s="15">
        <v>29562</v>
      </c>
      <c r="Q896" s="15">
        <v>80.8</v>
      </c>
      <c r="R896" s="15">
        <v>75.2</v>
      </c>
      <c r="S896" s="15">
        <v>6020</v>
      </c>
      <c r="T896" s="15">
        <v>69.5</v>
      </c>
      <c r="U896" s="15">
        <v>94.67</v>
      </c>
      <c r="V896" s="15">
        <v>0</v>
      </c>
      <c r="W896" s="27">
        <f>EV_Data[[#This Row],[ev_sales]]/EV_Data[[#This Row],[total_vehicle_sales]]</f>
        <v>1.4457887425595815E-2</v>
      </c>
      <c r="X896" s="27">
        <f>EV_Data[[#This Row],[petrol_car_sales]]/EV_Data[[#This Row],[total_vehicle_sales]]</f>
        <v>0.59132216332834076</v>
      </c>
      <c r="Y896" s="27">
        <f>EV_Data[[#This Row],[diesel_car_sales]]/EV_Data[[#This Row],[total_vehicle_sales]]</f>
        <v>0.39421994924606346</v>
      </c>
      <c r="Z896" s="27">
        <f>EV_Data[[#This Row],[petrol_car Market Share]]+EV_Data[[#This Row],[desil_car Market Share]]</f>
        <v>0.98554211257440416</v>
      </c>
      <c r="AB896" s="15"/>
    </row>
    <row r="897" spans="1:28">
      <c r="A897" s="15" t="s">
        <v>50</v>
      </c>
      <c r="B897" s="15" t="s">
        <v>29</v>
      </c>
      <c r="C897" s="15">
        <v>2020</v>
      </c>
      <c r="D897" s="15" t="s">
        <v>26</v>
      </c>
      <c r="E897" s="15" t="s">
        <v>25</v>
      </c>
      <c r="F897" s="15">
        <v>21262</v>
      </c>
      <c r="G897" s="15">
        <v>434320</v>
      </c>
      <c r="H897" s="15">
        <v>59225</v>
      </c>
      <c r="I897" s="15">
        <v>514807</v>
      </c>
      <c r="J897" s="15">
        <v>4.13</v>
      </c>
      <c r="K897" s="15">
        <v>10324</v>
      </c>
      <c r="L897" s="15">
        <v>12.5</v>
      </c>
      <c r="M897" s="15">
        <v>342</v>
      </c>
      <c r="N897" s="15">
        <v>1.48</v>
      </c>
      <c r="O897" s="15">
        <v>0.24</v>
      </c>
      <c r="P897" s="15">
        <v>29562</v>
      </c>
      <c r="Q897" s="15">
        <v>80.8</v>
      </c>
      <c r="R897" s="15">
        <v>75.2</v>
      </c>
      <c r="S897" s="15">
        <v>6020</v>
      </c>
      <c r="T897" s="15">
        <v>69.5</v>
      </c>
      <c r="U897" s="15">
        <v>93.77</v>
      </c>
      <c r="V897" s="15">
        <v>0</v>
      </c>
      <c r="W897" s="27">
        <f>EV_Data[[#This Row],[ev_sales]]/EV_Data[[#This Row],[total_vehicle_sales]]</f>
        <v>4.1300914711726922E-2</v>
      </c>
      <c r="X897" s="27">
        <f>EV_Data[[#This Row],[petrol_car_sales]]/EV_Data[[#This Row],[total_vehicle_sales]]</f>
        <v>0.8436559720438922</v>
      </c>
      <c r="Y897" s="27">
        <f>EV_Data[[#This Row],[diesel_car_sales]]/EV_Data[[#This Row],[total_vehicle_sales]]</f>
        <v>0.11504311324438091</v>
      </c>
      <c r="Z897" s="27">
        <f>EV_Data[[#This Row],[petrol_car Market Share]]+EV_Data[[#This Row],[desil_car Market Share]]</f>
        <v>0.95869908528827308</v>
      </c>
      <c r="AB897" s="15"/>
    </row>
    <row r="898" spans="1:28">
      <c r="A898" s="15" t="s">
        <v>50</v>
      </c>
      <c r="B898" s="15" t="s">
        <v>29</v>
      </c>
      <c r="C898" s="15">
        <v>2020</v>
      </c>
      <c r="D898" s="15" t="s">
        <v>27</v>
      </c>
      <c r="E898" s="15" t="s">
        <v>25</v>
      </c>
      <c r="F898" s="15">
        <v>12601</v>
      </c>
      <c r="G898" s="15">
        <v>181987</v>
      </c>
      <c r="H898" s="15">
        <v>15825</v>
      </c>
      <c r="I898" s="15">
        <v>210413</v>
      </c>
      <c r="J898" s="15">
        <v>5.99</v>
      </c>
      <c r="K898" s="15">
        <v>10324</v>
      </c>
      <c r="L898" s="15">
        <v>12.5</v>
      </c>
      <c r="M898" s="15">
        <v>342</v>
      </c>
      <c r="N898" s="15">
        <v>1.48</v>
      </c>
      <c r="O898" s="15">
        <v>0.24</v>
      </c>
      <c r="P898" s="15">
        <v>29562</v>
      </c>
      <c r="Q898" s="15">
        <v>80.8</v>
      </c>
      <c r="R898" s="15">
        <v>75.2</v>
      </c>
      <c r="S898" s="15">
        <v>6020</v>
      </c>
      <c r="T898" s="15">
        <v>69.5</v>
      </c>
      <c r="U898" s="15">
        <v>88.02</v>
      </c>
      <c r="V898" s="15">
        <v>0</v>
      </c>
      <c r="W898" s="27">
        <f>EV_Data[[#This Row],[ev_sales]]/EV_Data[[#This Row],[total_vehicle_sales]]</f>
        <v>5.9886984169229086E-2</v>
      </c>
      <c r="X898" s="27">
        <f>EV_Data[[#This Row],[petrol_car_sales]]/EV_Data[[#This Row],[total_vehicle_sales]]</f>
        <v>0.86490378446198668</v>
      </c>
      <c r="Y898" s="27">
        <f>EV_Data[[#This Row],[diesel_car_sales]]/EV_Data[[#This Row],[total_vehicle_sales]]</f>
        <v>7.5209231368784255E-2</v>
      </c>
      <c r="Z898" s="27">
        <f>EV_Data[[#This Row],[petrol_car Market Share]]+EV_Data[[#This Row],[desil_car Market Share]]</f>
        <v>0.94011301583077089</v>
      </c>
      <c r="AB898" s="15"/>
    </row>
    <row r="899" spans="1:28">
      <c r="A899" s="15" t="s">
        <v>50</v>
      </c>
      <c r="B899" s="15" t="s">
        <v>29</v>
      </c>
      <c r="C899" s="15">
        <v>2021</v>
      </c>
      <c r="D899" s="15" t="s">
        <v>24</v>
      </c>
      <c r="E899" s="15" t="s">
        <v>25</v>
      </c>
      <c r="F899" s="15">
        <v>3409</v>
      </c>
      <c r="G899" s="15">
        <v>78002</v>
      </c>
      <c r="H899" s="15">
        <v>52001</v>
      </c>
      <c r="I899" s="15">
        <v>133412</v>
      </c>
      <c r="J899" s="15">
        <v>2.56</v>
      </c>
      <c r="K899" s="15">
        <v>15373</v>
      </c>
      <c r="L899" s="15">
        <v>14.9</v>
      </c>
      <c r="M899" s="15">
        <v>363</v>
      </c>
      <c r="N899" s="15">
        <v>1.673</v>
      </c>
      <c r="O899" s="15">
        <v>0.28000000000000003</v>
      </c>
      <c r="P899" s="15">
        <v>30251</v>
      </c>
      <c r="Q899" s="15">
        <v>81.2</v>
      </c>
      <c r="R899" s="15">
        <v>72</v>
      </c>
      <c r="S899" s="15">
        <v>6568</v>
      </c>
      <c r="T899" s="15">
        <v>72.8</v>
      </c>
      <c r="U899" s="15">
        <v>82.98</v>
      </c>
      <c r="V899" s="15">
        <v>0</v>
      </c>
      <c r="W899" s="27">
        <f>EV_Data[[#This Row],[ev_sales]]/EV_Data[[#This Row],[total_vehicle_sales]]</f>
        <v>2.555242406979882E-2</v>
      </c>
      <c r="X899" s="27">
        <f>EV_Data[[#This Row],[petrol_car_sales]]/EV_Data[[#This Row],[total_vehicle_sales]]</f>
        <v>0.58467004467364259</v>
      </c>
      <c r="Y899" s="27">
        <f>EV_Data[[#This Row],[diesel_car_sales]]/EV_Data[[#This Row],[total_vehicle_sales]]</f>
        <v>0.38977753125655862</v>
      </c>
      <c r="Z899" s="27">
        <f>EV_Data[[#This Row],[petrol_car Market Share]]+EV_Data[[#This Row],[desil_car Market Share]]</f>
        <v>0.97444757593020115</v>
      </c>
      <c r="AB899" s="15"/>
    </row>
    <row r="900" spans="1:28">
      <c r="A900" s="15" t="s">
        <v>50</v>
      </c>
      <c r="B900" s="15" t="s">
        <v>29</v>
      </c>
      <c r="C900" s="15">
        <v>2021</v>
      </c>
      <c r="D900" s="15" t="s">
        <v>26</v>
      </c>
      <c r="E900" s="15" t="s">
        <v>25</v>
      </c>
      <c r="F900" s="15">
        <v>38644</v>
      </c>
      <c r="G900" s="15">
        <v>431842</v>
      </c>
      <c r="H900" s="15">
        <v>58888</v>
      </c>
      <c r="I900" s="15">
        <v>529374</v>
      </c>
      <c r="J900" s="15">
        <v>7.3</v>
      </c>
      <c r="K900" s="15">
        <v>15373</v>
      </c>
      <c r="L900" s="15">
        <v>14.9</v>
      </c>
      <c r="M900" s="15">
        <v>363</v>
      </c>
      <c r="N900" s="15">
        <v>1.673</v>
      </c>
      <c r="O900" s="15">
        <v>0.28000000000000003</v>
      </c>
      <c r="P900" s="15">
        <v>30251</v>
      </c>
      <c r="Q900" s="15">
        <v>81.2</v>
      </c>
      <c r="R900" s="15">
        <v>72</v>
      </c>
      <c r="S900" s="15">
        <v>6568</v>
      </c>
      <c r="T900" s="15">
        <v>72.8</v>
      </c>
      <c r="U900" s="15">
        <v>81.75</v>
      </c>
      <c r="V900" s="15">
        <v>0</v>
      </c>
      <c r="W900" s="27">
        <f>EV_Data[[#This Row],[ev_sales]]/EV_Data[[#This Row],[total_vehicle_sales]]</f>
        <v>7.299942951486095E-2</v>
      </c>
      <c r="X900" s="27">
        <f>EV_Data[[#This Row],[petrol_car_sales]]/EV_Data[[#This Row],[total_vehicle_sales]]</f>
        <v>0.81575974641746662</v>
      </c>
      <c r="Y900" s="27">
        <f>EV_Data[[#This Row],[diesel_car_sales]]/EV_Data[[#This Row],[total_vehicle_sales]]</f>
        <v>0.11124082406767238</v>
      </c>
      <c r="Z900" s="27">
        <f>EV_Data[[#This Row],[petrol_car Market Share]]+EV_Data[[#This Row],[desil_car Market Share]]</f>
        <v>0.92700057048513895</v>
      </c>
      <c r="AB900" s="15"/>
    </row>
    <row r="901" spans="1:28">
      <c r="A901" s="15" t="s">
        <v>50</v>
      </c>
      <c r="B901" s="15" t="s">
        <v>29</v>
      </c>
      <c r="C901" s="15">
        <v>2021</v>
      </c>
      <c r="D901" s="15" t="s">
        <v>27</v>
      </c>
      <c r="E901" s="15" t="s">
        <v>25</v>
      </c>
      <c r="F901" s="15">
        <v>23271</v>
      </c>
      <c r="G901" s="15">
        <v>180855</v>
      </c>
      <c r="H901" s="15">
        <v>15726</v>
      </c>
      <c r="I901" s="15">
        <v>219852</v>
      </c>
      <c r="J901" s="15">
        <v>10.58</v>
      </c>
      <c r="K901" s="15">
        <v>15373</v>
      </c>
      <c r="L901" s="15">
        <v>14.9</v>
      </c>
      <c r="M901" s="15">
        <v>363</v>
      </c>
      <c r="N901" s="15">
        <v>1.673</v>
      </c>
      <c r="O901" s="15">
        <v>0.28000000000000003</v>
      </c>
      <c r="P901" s="15">
        <v>30251</v>
      </c>
      <c r="Q901" s="15">
        <v>81.2</v>
      </c>
      <c r="R901" s="15">
        <v>72</v>
      </c>
      <c r="S901" s="15">
        <v>6568</v>
      </c>
      <c r="T901" s="15">
        <v>72.8</v>
      </c>
      <c r="U901" s="15">
        <v>84.68</v>
      </c>
      <c r="V901" s="15">
        <v>0</v>
      </c>
      <c r="W901" s="27">
        <f>EV_Data[[#This Row],[ev_sales]]/EV_Data[[#This Row],[total_vehicle_sales]]</f>
        <v>0.10584847988646907</v>
      </c>
      <c r="X901" s="27">
        <f>EV_Data[[#This Row],[petrol_car_sales]]/EV_Data[[#This Row],[total_vehicle_sales]]</f>
        <v>0.82262158179138689</v>
      </c>
      <c r="Y901" s="27">
        <f>EV_Data[[#This Row],[diesel_car_sales]]/EV_Data[[#This Row],[total_vehicle_sales]]</f>
        <v>7.1529938322143993E-2</v>
      </c>
      <c r="Z901" s="27">
        <f>EV_Data[[#This Row],[petrol_car Market Share]]+EV_Data[[#This Row],[desil_car Market Share]]</f>
        <v>0.89415152011353083</v>
      </c>
      <c r="AB901" s="15"/>
    </row>
    <row r="902" spans="1:28">
      <c r="A902" s="15" t="s">
        <v>50</v>
      </c>
      <c r="B902" s="15" t="s">
        <v>29</v>
      </c>
      <c r="C902" s="15">
        <v>2022</v>
      </c>
      <c r="D902" s="15" t="s">
        <v>24</v>
      </c>
      <c r="E902" s="15" t="s">
        <v>25</v>
      </c>
      <c r="F902" s="15">
        <v>3540</v>
      </c>
      <c r="G902" s="15">
        <v>71603</v>
      </c>
      <c r="H902" s="15">
        <v>47736</v>
      </c>
      <c r="I902" s="15">
        <v>122879</v>
      </c>
      <c r="J902" s="15">
        <v>2.88</v>
      </c>
      <c r="K902" s="15">
        <v>23376</v>
      </c>
      <c r="L902" s="15">
        <v>15.3</v>
      </c>
      <c r="M902" s="15">
        <v>398</v>
      </c>
      <c r="N902" s="15">
        <v>1.7969999999999999</v>
      </c>
      <c r="O902" s="15">
        <v>0.307</v>
      </c>
      <c r="P902" s="15">
        <v>29259</v>
      </c>
      <c r="Q902" s="15">
        <v>81.2</v>
      </c>
      <c r="R902" s="15">
        <v>75.2</v>
      </c>
      <c r="S902" s="15">
        <v>7044</v>
      </c>
      <c r="T902" s="15">
        <v>75.7</v>
      </c>
      <c r="U902" s="15">
        <v>3.84</v>
      </c>
      <c r="V902" s="15">
        <v>0</v>
      </c>
      <c r="W902" s="27">
        <f>EV_Data[[#This Row],[ev_sales]]/EV_Data[[#This Row],[total_vehicle_sales]]</f>
        <v>2.880882819684405E-2</v>
      </c>
      <c r="X902" s="27">
        <f>EV_Data[[#This Row],[petrol_car_sales]]/EV_Data[[#This Row],[total_vehicle_sales]]</f>
        <v>0.58271144784706908</v>
      </c>
      <c r="Y902" s="27">
        <f>EV_Data[[#This Row],[diesel_car_sales]]/EV_Data[[#This Row],[total_vehicle_sales]]</f>
        <v>0.38847972395608688</v>
      </c>
      <c r="Z902" s="27">
        <f>EV_Data[[#This Row],[petrol_car Market Share]]+EV_Data[[#This Row],[desil_car Market Share]]</f>
        <v>0.97119117180315595</v>
      </c>
      <c r="AB902" s="15"/>
    </row>
    <row r="903" spans="1:28">
      <c r="A903" s="15" t="s">
        <v>50</v>
      </c>
      <c r="B903" s="15" t="s">
        <v>29</v>
      </c>
      <c r="C903" s="15">
        <v>2022</v>
      </c>
      <c r="D903" s="15" t="s">
        <v>26</v>
      </c>
      <c r="E903" s="15" t="s">
        <v>25</v>
      </c>
      <c r="F903" s="15">
        <v>40060</v>
      </c>
      <c r="G903" s="15">
        <v>393097</v>
      </c>
      <c r="H903" s="15">
        <v>53604</v>
      </c>
      <c r="I903" s="15">
        <v>486761</v>
      </c>
      <c r="J903" s="15">
        <v>8.23</v>
      </c>
      <c r="K903" s="15">
        <v>23376</v>
      </c>
      <c r="L903" s="15">
        <v>15.3</v>
      </c>
      <c r="M903" s="15">
        <v>398</v>
      </c>
      <c r="N903" s="15">
        <v>1.7969999999999999</v>
      </c>
      <c r="O903" s="15">
        <v>0.307</v>
      </c>
      <c r="P903" s="15">
        <v>29259</v>
      </c>
      <c r="Q903" s="15">
        <v>81.2</v>
      </c>
      <c r="R903" s="15">
        <v>75.2</v>
      </c>
      <c r="S903" s="15">
        <v>7044</v>
      </c>
      <c r="T903" s="15">
        <v>75.7</v>
      </c>
      <c r="U903" s="15">
        <v>3.66</v>
      </c>
      <c r="V903" s="15">
        <v>0</v>
      </c>
      <c r="W903" s="27">
        <f>EV_Data[[#This Row],[ev_sales]]/EV_Data[[#This Row],[total_vehicle_sales]]</f>
        <v>8.2299115993269792E-2</v>
      </c>
      <c r="X903" s="27">
        <f>EV_Data[[#This Row],[petrol_car_sales]]/EV_Data[[#This Row],[total_vehicle_sales]]</f>
        <v>0.80757702445347923</v>
      </c>
      <c r="Y903" s="27">
        <f>EV_Data[[#This Row],[diesel_car_sales]]/EV_Data[[#This Row],[total_vehicle_sales]]</f>
        <v>0.11012385955325098</v>
      </c>
      <c r="Z903" s="27">
        <f>EV_Data[[#This Row],[petrol_car Market Share]]+EV_Data[[#This Row],[desil_car Market Share]]</f>
        <v>0.91770088400673022</v>
      </c>
      <c r="AB903" s="15"/>
    </row>
    <row r="904" spans="1:28">
      <c r="A904" s="15" t="s">
        <v>50</v>
      </c>
      <c r="B904" s="15" t="s">
        <v>29</v>
      </c>
      <c r="C904" s="15">
        <v>2022</v>
      </c>
      <c r="D904" s="15" t="s">
        <v>27</v>
      </c>
      <c r="E904" s="15" t="s">
        <v>25</v>
      </c>
      <c r="F904" s="15">
        <v>24337</v>
      </c>
      <c r="G904" s="15">
        <v>165236</v>
      </c>
      <c r="H904" s="15">
        <v>14368</v>
      </c>
      <c r="I904" s="15">
        <v>203941</v>
      </c>
      <c r="J904" s="15">
        <v>11.93</v>
      </c>
      <c r="K904" s="15">
        <v>23376</v>
      </c>
      <c r="L904" s="15">
        <v>15.3</v>
      </c>
      <c r="M904" s="15">
        <v>398</v>
      </c>
      <c r="N904" s="15">
        <v>1.7969999999999999</v>
      </c>
      <c r="O904" s="15">
        <v>0.307</v>
      </c>
      <c r="P904" s="15">
        <v>29259</v>
      </c>
      <c r="Q904" s="15">
        <v>81.2</v>
      </c>
      <c r="R904" s="15">
        <v>75.2</v>
      </c>
      <c r="S904" s="15">
        <v>7044</v>
      </c>
      <c r="T904" s="15">
        <v>75.7</v>
      </c>
      <c r="U904" s="15">
        <v>4.58</v>
      </c>
      <c r="V904" s="15">
        <v>0</v>
      </c>
      <c r="W904" s="27">
        <f>EV_Data[[#This Row],[ev_sales]]/EV_Data[[#This Row],[total_vehicle_sales]]</f>
        <v>0.11933353273740935</v>
      </c>
      <c r="X904" s="27">
        <f>EV_Data[[#This Row],[petrol_car_sales]]/EV_Data[[#This Row],[total_vehicle_sales]]</f>
        <v>0.81021471896283725</v>
      </c>
      <c r="Y904" s="27">
        <f>EV_Data[[#This Row],[diesel_car_sales]]/EV_Data[[#This Row],[total_vehicle_sales]]</f>
        <v>7.0451748299753356E-2</v>
      </c>
      <c r="Z904" s="27">
        <f>EV_Data[[#This Row],[petrol_car Market Share]]+EV_Data[[#This Row],[desil_car Market Share]]</f>
        <v>0.88066646726259057</v>
      </c>
      <c r="AB904" s="15"/>
    </row>
    <row r="905" spans="1:28">
      <c r="A905" s="15" t="s">
        <v>50</v>
      </c>
      <c r="B905" s="15" t="s">
        <v>29</v>
      </c>
      <c r="C905" s="15">
        <v>2023</v>
      </c>
      <c r="D905" s="15" t="s">
        <v>24</v>
      </c>
      <c r="E905" s="15" t="s">
        <v>25</v>
      </c>
      <c r="F905" s="15">
        <v>4203</v>
      </c>
      <c r="G905" s="15">
        <v>83449</v>
      </c>
      <c r="H905" s="15">
        <v>55632</v>
      </c>
      <c r="I905" s="15">
        <v>143284</v>
      </c>
      <c r="J905" s="15">
        <v>2.93</v>
      </c>
      <c r="K905" s="15">
        <v>32345</v>
      </c>
      <c r="L905" s="15">
        <v>17.5</v>
      </c>
      <c r="M905" s="15">
        <v>431</v>
      </c>
      <c r="N905" s="15">
        <v>1.8129999999999999</v>
      </c>
      <c r="O905" s="15">
        <v>0.309</v>
      </c>
      <c r="P905" s="15">
        <v>32207</v>
      </c>
      <c r="Q905" s="15">
        <v>81.2</v>
      </c>
      <c r="R905" s="15">
        <v>75.599999999999994</v>
      </c>
      <c r="S905" s="15">
        <v>7094</v>
      </c>
      <c r="T905" s="15">
        <v>78.400000000000006</v>
      </c>
      <c r="U905" s="15">
        <v>18.73</v>
      </c>
      <c r="V905" s="15">
        <v>0</v>
      </c>
      <c r="W905" s="27">
        <f>EV_Data[[#This Row],[ev_sales]]/EV_Data[[#This Row],[total_vehicle_sales]]</f>
        <v>2.9333351944390164E-2</v>
      </c>
      <c r="X905" s="27">
        <f>EV_Data[[#This Row],[petrol_car_sales]]/EV_Data[[#This Row],[total_vehicle_sales]]</f>
        <v>0.5824027804918902</v>
      </c>
      <c r="Y905" s="27">
        <f>EV_Data[[#This Row],[diesel_car_sales]]/EV_Data[[#This Row],[total_vehicle_sales]]</f>
        <v>0.38826386756371961</v>
      </c>
      <c r="Z905" s="27">
        <f>EV_Data[[#This Row],[petrol_car Market Share]]+EV_Data[[#This Row],[desil_car Market Share]]</f>
        <v>0.97066664805560987</v>
      </c>
      <c r="AB905" s="15"/>
    </row>
    <row r="906" spans="1:28">
      <c r="A906" s="15" t="s">
        <v>50</v>
      </c>
      <c r="B906" s="15" t="s">
        <v>29</v>
      </c>
      <c r="C906" s="15">
        <v>2023</v>
      </c>
      <c r="D906" s="15" t="s">
        <v>26</v>
      </c>
      <c r="E906" s="15" t="s">
        <v>25</v>
      </c>
      <c r="F906" s="15">
        <v>48369</v>
      </c>
      <c r="G906" s="15">
        <v>465367</v>
      </c>
      <c r="H906" s="15">
        <v>63459</v>
      </c>
      <c r="I906" s="15">
        <v>577195</v>
      </c>
      <c r="J906" s="15">
        <v>8.3800000000000008</v>
      </c>
      <c r="K906" s="15">
        <v>32345</v>
      </c>
      <c r="L906" s="15">
        <v>17.5</v>
      </c>
      <c r="M906" s="15">
        <v>431</v>
      </c>
      <c r="N906" s="15">
        <v>1.8129999999999999</v>
      </c>
      <c r="O906" s="15">
        <v>0.309</v>
      </c>
      <c r="P906" s="15">
        <v>32207</v>
      </c>
      <c r="Q906" s="15">
        <v>81.2</v>
      </c>
      <c r="R906" s="15">
        <v>75.599999999999994</v>
      </c>
      <c r="S906" s="15">
        <v>7094</v>
      </c>
      <c r="T906" s="15">
        <v>78.400000000000006</v>
      </c>
      <c r="U906" s="15">
        <v>20.74</v>
      </c>
      <c r="V906" s="15">
        <v>0</v>
      </c>
      <c r="W906" s="27">
        <f>EV_Data[[#This Row],[ev_sales]]/EV_Data[[#This Row],[total_vehicle_sales]]</f>
        <v>8.3800102218487688E-2</v>
      </c>
      <c r="X906" s="27">
        <f>EV_Data[[#This Row],[petrol_car_sales]]/EV_Data[[#This Row],[total_vehicle_sales]]</f>
        <v>0.80625611794973973</v>
      </c>
      <c r="Y906" s="27">
        <f>EV_Data[[#This Row],[diesel_car_sales]]/EV_Data[[#This Row],[total_vehicle_sales]]</f>
        <v>0.10994377983177263</v>
      </c>
      <c r="Z906" s="27">
        <f>EV_Data[[#This Row],[petrol_car Market Share]]+EV_Data[[#This Row],[desil_car Market Share]]</f>
        <v>0.91619989778151234</v>
      </c>
      <c r="AB906" s="15"/>
    </row>
    <row r="907" spans="1:28">
      <c r="A907" s="15" t="s">
        <v>50</v>
      </c>
      <c r="B907" s="15" t="s">
        <v>29</v>
      </c>
      <c r="C907" s="15">
        <v>2023</v>
      </c>
      <c r="D907" s="15" t="s">
        <v>27</v>
      </c>
      <c r="E907" s="15" t="s">
        <v>25</v>
      </c>
      <c r="F907" s="15">
        <v>29006</v>
      </c>
      <c r="G907" s="15">
        <v>192930</v>
      </c>
      <c r="H907" s="15">
        <v>16777</v>
      </c>
      <c r="I907" s="15">
        <v>238713</v>
      </c>
      <c r="J907" s="15">
        <v>12.15</v>
      </c>
      <c r="K907" s="15">
        <v>32345</v>
      </c>
      <c r="L907" s="15">
        <v>17.5</v>
      </c>
      <c r="M907" s="15">
        <v>431</v>
      </c>
      <c r="N907" s="15">
        <v>1.8129999999999999</v>
      </c>
      <c r="O907" s="15">
        <v>0.309</v>
      </c>
      <c r="P907" s="15">
        <v>32207</v>
      </c>
      <c r="Q907" s="15">
        <v>81.2</v>
      </c>
      <c r="R907" s="15">
        <v>75.599999999999994</v>
      </c>
      <c r="S907" s="15">
        <v>7094</v>
      </c>
      <c r="T907" s="15">
        <v>78.400000000000006</v>
      </c>
      <c r="U907" s="15">
        <v>19.18</v>
      </c>
      <c r="V907" s="15">
        <v>0</v>
      </c>
      <c r="W907" s="27">
        <f>EV_Data[[#This Row],[ev_sales]]/EV_Data[[#This Row],[total_vehicle_sales]]</f>
        <v>0.12150993033475345</v>
      </c>
      <c r="X907" s="27">
        <f>EV_Data[[#This Row],[petrol_car_sales]]/EV_Data[[#This Row],[total_vehicle_sales]]</f>
        <v>0.80820902087443913</v>
      </c>
      <c r="Y907" s="27">
        <f>EV_Data[[#This Row],[diesel_car_sales]]/EV_Data[[#This Row],[total_vehicle_sales]]</f>
        <v>7.0281048790807377E-2</v>
      </c>
      <c r="Z907" s="27">
        <f>EV_Data[[#This Row],[petrol_car Market Share]]+EV_Data[[#This Row],[desil_car Market Share]]</f>
        <v>0.87849006966524645</v>
      </c>
      <c r="AB907" s="15"/>
    </row>
    <row r="908" spans="1:28">
      <c r="A908" s="15" t="s">
        <v>50</v>
      </c>
      <c r="B908" s="15" t="s">
        <v>29</v>
      </c>
      <c r="C908" s="15">
        <v>2024</v>
      </c>
      <c r="D908" s="15" t="s">
        <v>24</v>
      </c>
      <c r="E908" s="15" t="s">
        <v>25</v>
      </c>
      <c r="F908" s="15">
        <v>5138</v>
      </c>
      <c r="G908" s="15">
        <v>83531</v>
      </c>
      <c r="H908" s="15">
        <v>55687</v>
      </c>
      <c r="I908" s="15">
        <v>144356</v>
      </c>
      <c r="J908" s="15">
        <v>3.56</v>
      </c>
      <c r="K908" s="15">
        <v>42696</v>
      </c>
      <c r="L908" s="15">
        <v>20.6</v>
      </c>
      <c r="M908" s="15">
        <v>461</v>
      </c>
      <c r="N908" s="15">
        <v>1.72</v>
      </c>
      <c r="O908" s="15">
        <v>0.28100000000000003</v>
      </c>
      <c r="P908" s="15">
        <v>33322</v>
      </c>
      <c r="Q908" s="15">
        <v>81.3</v>
      </c>
      <c r="R908" s="15">
        <v>74.2</v>
      </c>
      <c r="S908" s="15">
        <v>7109</v>
      </c>
      <c r="T908" s="15">
        <v>80.099999999999994</v>
      </c>
      <c r="U908" s="15">
        <v>22.25</v>
      </c>
      <c r="V908" s="15">
        <v>0</v>
      </c>
      <c r="W908" s="27">
        <f>EV_Data[[#This Row],[ev_sales]]/EV_Data[[#This Row],[total_vehicle_sales]]</f>
        <v>3.559256283077946E-2</v>
      </c>
      <c r="X908" s="27">
        <f>EV_Data[[#This Row],[petrol_car_sales]]/EV_Data[[#This Row],[total_vehicle_sales]]</f>
        <v>0.57864584776524708</v>
      </c>
      <c r="Y908" s="27">
        <f>EV_Data[[#This Row],[diesel_car_sales]]/EV_Data[[#This Row],[total_vehicle_sales]]</f>
        <v>0.38576158940397354</v>
      </c>
      <c r="Z908" s="27">
        <f>EV_Data[[#This Row],[petrol_car Market Share]]+EV_Data[[#This Row],[desil_car Market Share]]</f>
        <v>0.96440743716922062</v>
      </c>
      <c r="AB908" s="15"/>
    </row>
    <row r="909" spans="1:28">
      <c r="A909" s="15" t="s">
        <v>50</v>
      </c>
      <c r="B909" s="15" t="s">
        <v>29</v>
      </c>
      <c r="C909" s="15">
        <v>2024</v>
      </c>
      <c r="D909" s="15" t="s">
        <v>26</v>
      </c>
      <c r="E909" s="15" t="s">
        <v>25</v>
      </c>
      <c r="F909" s="15">
        <v>60168</v>
      </c>
      <c r="G909" s="15">
        <v>467681</v>
      </c>
      <c r="H909" s="15">
        <v>63775</v>
      </c>
      <c r="I909" s="15">
        <v>591624</v>
      </c>
      <c r="J909" s="15">
        <v>10.17</v>
      </c>
      <c r="K909" s="15">
        <v>42696</v>
      </c>
      <c r="L909" s="15">
        <v>20.6</v>
      </c>
      <c r="M909" s="15">
        <v>461</v>
      </c>
      <c r="N909" s="15">
        <v>1.72</v>
      </c>
      <c r="O909" s="15">
        <v>0.28100000000000003</v>
      </c>
      <c r="P909" s="15">
        <v>33322</v>
      </c>
      <c r="Q909" s="15">
        <v>81.3</v>
      </c>
      <c r="R909" s="15">
        <v>74.2</v>
      </c>
      <c r="S909" s="15">
        <v>7109</v>
      </c>
      <c r="T909" s="15">
        <v>80.099999999999994</v>
      </c>
      <c r="U909" s="15">
        <v>24.39</v>
      </c>
      <c r="V909" s="15">
        <v>0</v>
      </c>
      <c r="W909" s="27">
        <f>EV_Data[[#This Row],[ev_sales]]/EV_Data[[#This Row],[total_vehicle_sales]]</f>
        <v>0.10169972820575231</v>
      </c>
      <c r="X909" s="27">
        <f>EV_Data[[#This Row],[petrol_car_sales]]/EV_Data[[#This Row],[total_vehicle_sales]]</f>
        <v>0.7905037659053723</v>
      </c>
      <c r="Y909" s="27">
        <f>EV_Data[[#This Row],[diesel_car_sales]]/EV_Data[[#This Row],[total_vehicle_sales]]</f>
        <v>0.10779650588887536</v>
      </c>
      <c r="Z909" s="27">
        <f>EV_Data[[#This Row],[petrol_car Market Share]]+EV_Data[[#This Row],[desil_car Market Share]]</f>
        <v>0.89830027179424765</v>
      </c>
      <c r="AB909" s="15"/>
    </row>
    <row r="910" spans="1:28">
      <c r="A910" s="15" t="s">
        <v>50</v>
      </c>
      <c r="B910" s="15" t="s">
        <v>29</v>
      </c>
      <c r="C910" s="15">
        <v>2024</v>
      </c>
      <c r="D910" s="15" t="s">
        <v>27</v>
      </c>
      <c r="E910" s="15" t="s">
        <v>25</v>
      </c>
      <c r="F910" s="15">
        <v>35282</v>
      </c>
      <c r="G910" s="15">
        <v>187658</v>
      </c>
      <c r="H910" s="15">
        <v>16318</v>
      </c>
      <c r="I910" s="15">
        <v>239258</v>
      </c>
      <c r="J910" s="15">
        <v>14.75</v>
      </c>
      <c r="K910" s="15">
        <v>42696</v>
      </c>
      <c r="L910" s="15">
        <v>20.6</v>
      </c>
      <c r="M910" s="15">
        <v>461</v>
      </c>
      <c r="N910" s="15">
        <v>1.72</v>
      </c>
      <c r="O910" s="15">
        <v>0.28100000000000003</v>
      </c>
      <c r="P910" s="15">
        <v>33322</v>
      </c>
      <c r="Q910" s="15">
        <v>81.3</v>
      </c>
      <c r="R910" s="15">
        <v>74.2</v>
      </c>
      <c r="S910" s="15">
        <v>7109</v>
      </c>
      <c r="T910" s="15">
        <v>80.099999999999994</v>
      </c>
      <c r="U910" s="15">
        <v>21.64</v>
      </c>
      <c r="V910" s="15">
        <v>0</v>
      </c>
      <c r="W910" s="27">
        <f>EV_Data[[#This Row],[ev_sales]]/EV_Data[[#This Row],[total_vehicle_sales]]</f>
        <v>0.14746424361985805</v>
      </c>
      <c r="X910" s="27">
        <f>EV_Data[[#This Row],[petrol_car_sales]]/EV_Data[[#This Row],[total_vehicle_sales]]</f>
        <v>0.78433323023681545</v>
      </c>
      <c r="Y910" s="27">
        <f>EV_Data[[#This Row],[diesel_car_sales]]/EV_Data[[#This Row],[total_vehicle_sales]]</f>
        <v>6.8202526143326447E-2</v>
      </c>
      <c r="Z910" s="27">
        <f>EV_Data[[#This Row],[petrol_car Market Share]]+EV_Data[[#This Row],[desil_car Market Share]]</f>
        <v>0.8525357563801419</v>
      </c>
      <c r="AB910" s="15"/>
    </row>
    <row r="911" spans="1:28">
      <c r="A911" s="15" t="s">
        <v>50</v>
      </c>
      <c r="B911" s="15" t="s">
        <v>29</v>
      </c>
      <c r="C911" s="15">
        <v>2025</v>
      </c>
      <c r="D911" s="15" t="s">
        <v>24</v>
      </c>
      <c r="E911" s="15" t="s">
        <v>25</v>
      </c>
      <c r="F911" s="15">
        <v>6460</v>
      </c>
      <c r="G911" s="15">
        <v>89337</v>
      </c>
      <c r="H911" s="15">
        <v>59558</v>
      </c>
      <c r="I911" s="15">
        <v>155355</v>
      </c>
      <c r="J911" s="15">
        <v>4.16</v>
      </c>
      <c r="K911" s="15">
        <v>50087</v>
      </c>
      <c r="L911" s="15">
        <v>22.6</v>
      </c>
      <c r="M911" s="15">
        <v>477</v>
      </c>
      <c r="N911" s="15">
        <v>1.59</v>
      </c>
      <c r="O911" s="15">
        <v>0.25600000000000001</v>
      </c>
      <c r="P911" s="15">
        <v>34583</v>
      </c>
      <c r="Q911" s="15">
        <v>81.2</v>
      </c>
      <c r="R911" s="15">
        <v>70.5</v>
      </c>
      <c r="S911" s="15">
        <v>6986</v>
      </c>
      <c r="T911" s="15">
        <v>83.4</v>
      </c>
      <c r="U911" s="15">
        <v>25.73</v>
      </c>
      <c r="V911" s="15">
        <v>0</v>
      </c>
      <c r="W911" s="27">
        <f>EV_Data[[#This Row],[ev_sales]]/EV_Data[[#This Row],[total_vehicle_sales]]</f>
        <v>4.1582182742750474E-2</v>
      </c>
      <c r="X911" s="27">
        <f>EV_Data[[#This Row],[petrol_car_sales]]/EV_Data[[#This Row],[total_vehicle_sales]]</f>
        <v>0.57505069035434975</v>
      </c>
      <c r="Y911" s="27">
        <f>EV_Data[[#This Row],[diesel_car_sales]]/EV_Data[[#This Row],[total_vehicle_sales]]</f>
        <v>0.38336712690289981</v>
      </c>
      <c r="Z911" s="27">
        <f>EV_Data[[#This Row],[petrol_car Market Share]]+EV_Data[[#This Row],[desil_car Market Share]]</f>
        <v>0.9584178172572495</v>
      </c>
      <c r="AB911" s="15"/>
    </row>
    <row r="912" spans="1:28">
      <c r="A912" s="15" t="s">
        <v>50</v>
      </c>
      <c r="B912" s="15" t="s">
        <v>29</v>
      </c>
      <c r="C912" s="15">
        <v>2025</v>
      </c>
      <c r="D912" s="15" t="s">
        <v>26</v>
      </c>
      <c r="E912" s="15" t="s">
        <v>25</v>
      </c>
      <c r="F912" s="15">
        <v>73568</v>
      </c>
      <c r="G912" s="15">
        <v>480205</v>
      </c>
      <c r="H912" s="15">
        <v>65483</v>
      </c>
      <c r="I912" s="15">
        <v>619256</v>
      </c>
      <c r="J912" s="15">
        <v>11.88</v>
      </c>
      <c r="K912" s="15">
        <v>50087</v>
      </c>
      <c r="L912" s="15">
        <v>22.6</v>
      </c>
      <c r="M912" s="15">
        <v>477</v>
      </c>
      <c r="N912" s="15">
        <v>1.59</v>
      </c>
      <c r="O912" s="15">
        <v>0.25600000000000001</v>
      </c>
      <c r="P912" s="15">
        <v>34583</v>
      </c>
      <c r="Q912" s="15">
        <v>81.2</v>
      </c>
      <c r="R912" s="15">
        <v>70.5</v>
      </c>
      <c r="S912" s="15">
        <v>6986</v>
      </c>
      <c r="T912" s="15">
        <v>83.4</v>
      </c>
      <c r="U912" s="15">
        <v>22.27</v>
      </c>
      <c r="V912" s="15">
        <v>0</v>
      </c>
      <c r="W912" s="27">
        <f>EV_Data[[#This Row],[ev_sales]]/EV_Data[[#This Row],[total_vehicle_sales]]</f>
        <v>0.11880062526644877</v>
      </c>
      <c r="X912" s="27">
        <f>EV_Data[[#This Row],[petrol_car_sales]]/EV_Data[[#This Row],[total_vehicle_sales]]</f>
        <v>0.7754547392354697</v>
      </c>
      <c r="Y912" s="27">
        <f>EV_Data[[#This Row],[diesel_car_sales]]/EV_Data[[#This Row],[total_vehicle_sales]]</f>
        <v>0.10574463549808157</v>
      </c>
      <c r="Z912" s="27">
        <f>EV_Data[[#This Row],[petrol_car Market Share]]+EV_Data[[#This Row],[desil_car Market Share]]</f>
        <v>0.88119937473355126</v>
      </c>
      <c r="AB912" s="15"/>
    </row>
    <row r="913" spans="1:28">
      <c r="A913" s="15" t="s">
        <v>50</v>
      </c>
      <c r="B913" s="15" t="s">
        <v>29</v>
      </c>
      <c r="C913" s="15">
        <v>2025</v>
      </c>
      <c r="D913" s="15" t="s">
        <v>27</v>
      </c>
      <c r="E913" s="15" t="s">
        <v>25</v>
      </c>
      <c r="F913" s="15">
        <v>43923</v>
      </c>
      <c r="G913" s="15">
        <v>194172</v>
      </c>
      <c r="H913" s="15">
        <v>16885</v>
      </c>
      <c r="I913" s="15">
        <v>254980</v>
      </c>
      <c r="J913" s="15">
        <v>17.23</v>
      </c>
      <c r="K913" s="15">
        <v>50087</v>
      </c>
      <c r="L913" s="15">
        <v>22.6</v>
      </c>
      <c r="M913" s="15">
        <v>477</v>
      </c>
      <c r="N913" s="15">
        <v>1.59</v>
      </c>
      <c r="O913" s="15">
        <v>0.25600000000000001</v>
      </c>
      <c r="P913" s="15">
        <v>34583</v>
      </c>
      <c r="Q913" s="15">
        <v>81.2</v>
      </c>
      <c r="R913" s="15">
        <v>70.5</v>
      </c>
      <c r="S913" s="15">
        <v>6986</v>
      </c>
      <c r="T913" s="15">
        <v>83.4</v>
      </c>
      <c r="U913" s="15">
        <v>24.49</v>
      </c>
      <c r="V913" s="15">
        <v>0</v>
      </c>
      <c r="W913" s="27">
        <f>EV_Data[[#This Row],[ev_sales]]/EV_Data[[#This Row],[total_vehicle_sales]]</f>
        <v>0.17226056945642795</v>
      </c>
      <c r="X913" s="27">
        <f>EV_Data[[#This Row],[petrol_car_sales]]/EV_Data[[#This Row],[total_vehicle_sales]]</f>
        <v>0.76151855047454697</v>
      </c>
      <c r="Y913" s="27">
        <f>EV_Data[[#This Row],[diesel_car_sales]]/EV_Data[[#This Row],[total_vehicle_sales]]</f>
        <v>6.6220880069025018E-2</v>
      </c>
      <c r="Z913" s="27">
        <f>EV_Data[[#This Row],[petrol_car Market Share]]+EV_Data[[#This Row],[desil_car Market Share]]</f>
        <v>0.82773943054357202</v>
      </c>
      <c r="AB913" s="15"/>
    </row>
    <row r="914" spans="1:28">
      <c r="A914" s="15" t="s">
        <v>51</v>
      </c>
      <c r="B914" s="15" t="s">
        <v>29</v>
      </c>
      <c r="C914" s="15">
        <v>2010</v>
      </c>
      <c r="D914" s="15" t="s">
        <v>24</v>
      </c>
      <c r="E914" s="15" t="s">
        <v>25</v>
      </c>
      <c r="F914" s="15">
        <v>5</v>
      </c>
      <c r="G914" s="15">
        <v>27387</v>
      </c>
      <c r="H914" s="15">
        <v>18258</v>
      </c>
      <c r="I914" s="15">
        <v>45650</v>
      </c>
      <c r="J914" s="15">
        <v>0.01</v>
      </c>
      <c r="K914" s="15">
        <v>109</v>
      </c>
      <c r="L914" s="15">
        <v>2.9</v>
      </c>
      <c r="M914" s="15">
        <v>121</v>
      </c>
      <c r="N914" s="15">
        <v>1.56</v>
      </c>
      <c r="O914" s="31">
        <v>0.13200000000000001</v>
      </c>
      <c r="P914" s="15">
        <v>52754</v>
      </c>
      <c r="Q914" s="15">
        <v>85.1</v>
      </c>
      <c r="R914" s="15">
        <v>19.5</v>
      </c>
      <c r="S914" s="15">
        <v>0</v>
      </c>
      <c r="T914" s="15">
        <v>64.5</v>
      </c>
      <c r="U914" s="15">
        <v>0</v>
      </c>
      <c r="V914" s="15">
        <v>0</v>
      </c>
      <c r="W914" s="27">
        <f>EV_Data[[#This Row],[ev_sales]]/EV_Data[[#This Row],[total_vehicle_sales]]</f>
        <v>1.095290251916758E-4</v>
      </c>
      <c r="X914" s="27">
        <f>EV_Data[[#This Row],[petrol_car_sales]]/EV_Data[[#This Row],[total_vehicle_sales]]</f>
        <v>0.59993428258488501</v>
      </c>
      <c r="Y914" s="27">
        <f>EV_Data[[#This Row],[diesel_car_sales]]/EV_Data[[#This Row],[total_vehicle_sales]]</f>
        <v>0.39995618838992331</v>
      </c>
      <c r="Z914" s="27">
        <f>EV_Data[[#This Row],[petrol_car Market Share]]+EV_Data[[#This Row],[desil_car Market Share]]</f>
        <v>0.99989047097480832</v>
      </c>
      <c r="AB914" s="15"/>
    </row>
    <row r="915" spans="1:28">
      <c r="A915" s="15" t="s">
        <v>51</v>
      </c>
      <c r="B915" s="15" t="s">
        <v>29</v>
      </c>
      <c r="C915" s="15">
        <v>2010</v>
      </c>
      <c r="D915" s="15" t="s">
        <v>26</v>
      </c>
      <c r="E915" s="15" t="s">
        <v>25</v>
      </c>
      <c r="F915" s="15">
        <v>54</v>
      </c>
      <c r="G915" s="15">
        <v>157706</v>
      </c>
      <c r="H915" s="15">
        <v>21505</v>
      </c>
      <c r="I915" s="15">
        <v>179265</v>
      </c>
      <c r="J915" s="15">
        <v>0.03</v>
      </c>
      <c r="K915" s="15">
        <v>109</v>
      </c>
      <c r="L915" s="15">
        <v>2.9</v>
      </c>
      <c r="M915" s="15">
        <v>121</v>
      </c>
      <c r="N915" s="15">
        <v>1.56</v>
      </c>
      <c r="O915" s="31">
        <v>0.13200000000000001</v>
      </c>
      <c r="P915" s="15">
        <v>52754</v>
      </c>
      <c r="Q915" s="15">
        <v>85.1</v>
      </c>
      <c r="R915" s="15">
        <v>19.5</v>
      </c>
      <c r="S915" s="15">
        <v>0</v>
      </c>
      <c r="T915" s="15">
        <v>64.5</v>
      </c>
      <c r="U915" s="15">
        <v>0</v>
      </c>
      <c r="V915" s="15">
        <v>0</v>
      </c>
      <c r="W915" s="27">
        <f>EV_Data[[#This Row],[ev_sales]]/EV_Data[[#This Row],[total_vehicle_sales]]</f>
        <v>3.0123002259225168E-4</v>
      </c>
      <c r="X915" s="27">
        <f>EV_Data[[#This Row],[petrol_car_sales]]/EV_Data[[#This Row],[total_vehicle_sales]]</f>
        <v>0.87973670264691939</v>
      </c>
      <c r="Y915" s="27">
        <f>EV_Data[[#This Row],[diesel_car_sales]]/EV_Data[[#This Row],[total_vehicle_sales]]</f>
        <v>0.11996206733048838</v>
      </c>
      <c r="Z915" s="27">
        <f>EV_Data[[#This Row],[petrol_car Market Share]]+EV_Data[[#This Row],[desil_car Market Share]]</f>
        <v>0.99969876997740781</v>
      </c>
      <c r="AB915" s="15"/>
    </row>
    <row r="916" spans="1:28">
      <c r="A916" s="15" t="s">
        <v>51</v>
      </c>
      <c r="B916" s="15" t="s">
        <v>29</v>
      </c>
      <c r="C916" s="15">
        <v>2010</v>
      </c>
      <c r="D916" s="15" t="s">
        <v>27</v>
      </c>
      <c r="E916" s="15" t="s">
        <v>25</v>
      </c>
      <c r="F916" s="15">
        <v>32</v>
      </c>
      <c r="G916" s="15">
        <v>67925</v>
      </c>
      <c r="H916" s="15">
        <v>5907</v>
      </c>
      <c r="I916" s="15">
        <v>73864</v>
      </c>
      <c r="J916" s="15">
        <v>0.04</v>
      </c>
      <c r="K916" s="15">
        <v>109</v>
      </c>
      <c r="L916" s="15">
        <v>2.9</v>
      </c>
      <c r="M916" s="15">
        <v>121</v>
      </c>
      <c r="N916" s="15">
        <v>1.56</v>
      </c>
      <c r="O916" s="31">
        <v>0.13200000000000001</v>
      </c>
      <c r="P916" s="15">
        <v>52754</v>
      </c>
      <c r="Q916" s="15">
        <v>85.1</v>
      </c>
      <c r="R916" s="15">
        <v>19.5</v>
      </c>
      <c r="S916" s="15">
        <v>0</v>
      </c>
      <c r="T916" s="15">
        <v>64.5</v>
      </c>
      <c r="U916" s="15">
        <v>0</v>
      </c>
      <c r="V916" s="15">
        <v>0</v>
      </c>
      <c r="W916" s="27">
        <f>EV_Data[[#This Row],[ev_sales]]/EV_Data[[#This Row],[total_vehicle_sales]]</f>
        <v>4.3322863641286687E-4</v>
      </c>
      <c r="X916" s="27">
        <f>EV_Data[[#This Row],[petrol_car_sales]]/EV_Data[[#This Row],[total_vehicle_sales]]</f>
        <v>0.91959547276074949</v>
      </c>
      <c r="Y916" s="27">
        <f>EV_Data[[#This Row],[diesel_car_sales]]/EV_Data[[#This Row],[total_vehicle_sales]]</f>
        <v>7.9971298602837651E-2</v>
      </c>
      <c r="Z916" s="27">
        <f>EV_Data[[#This Row],[petrol_car Market Share]]+EV_Data[[#This Row],[desil_car Market Share]]</f>
        <v>0.99956677136358718</v>
      </c>
      <c r="AB916" s="15"/>
    </row>
    <row r="917" spans="1:28">
      <c r="A917" s="15" t="s">
        <v>51</v>
      </c>
      <c r="B917" s="15" t="s">
        <v>29</v>
      </c>
      <c r="C917" s="15">
        <v>2011</v>
      </c>
      <c r="D917" s="15" t="s">
        <v>24</v>
      </c>
      <c r="E917" s="15" t="s">
        <v>25</v>
      </c>
      <c r="F917" s="15">
        <v>29</v>
      </c>
      <c r="G917" s="15">
        <v>25180</v>
      </c>
      <c r="H917" s="15">
        <v>16786</v>
      </c>
      <c r="I917" s="15">
        <v>41995</v>
      </c>
      <c r="J917" s="15">
        <v>7.0000000000000007E-2</v>
      </c>
      <c r="K917" s="15">
        <v>432</v>
      </c>
      <c r="L917" s="15">
        <v>4.8</v>
      </c>
      <c r="M917" s="15">
        <v>131</v>
      </c>
      <c r="N917" s="15">
        <v>1.5129999999999999</v>
      </c>
      <c r="O917" s="15">
        <v>0.124</v>
      </c>
      <c r="P917" s="15">
        <v>51125</v>
      </c>
      <c r="Q917" s="15">
        <v>84.7</v>
      </c>
      <c r="R917" s="15">
        <v>19.5</v>
      </c>
      <c r="S917" s="15">
        <v>2235</v>
      </c>
      <c r="T917" s="15">
        <v>66</v>
      </c>
      <c r="U917" s="15">
        <v>300</v>
      </c>
      <c r="V917" s="15">
        <v>0</v>
      </c>
      <c r="W917" s="27">
        <f>EV_Data[[#This Row],[ev_sales]]/EV_Data[[#This Row],[total_vehicle_sales]]</f>
        <v>6.9055839980950112E-4</v>
      </c>
      <c r="X917" s="27">
        <f>EV_Data[[#This Row],[petrol_car_sales]]/EV_Data[[#This Row],[total_vehicle_sales]]</f>
        <v>0.59959518990355998</v>
      </c>
      <c r="Y917" s="27">
        <f>EV_Data[[#This Row],[diesel_car_sales]]/EV_Data[[#This Row],[total_vehicle_sales]]</f>
        <v>0.39971425169663055</v>
      </c>
      <c r="Z917" s="27">
        <f>EV_Data[[#This Row],[petrol_car Market Share]]+EV_Data[[#This Row],[desil_car Market Share]]</f>
        <v>0.99930944160019053</v>
      </c>
      <c r="AB917" s="15"/>
    </row>
    <row r="918" spans="1:28">
      <c r="A918" s="15" t="s">
        <v>51</v>
      </c>
      <c r="B918" s="15" t="s">
        <v>29</v>
      </c>
      <c r="C918" s="15">
        <v>2011</v>
      </c>
      <c r="D918" s="15" t="s">
        <v>26</v>
      </c>
      <c r="E918" s="15" t="s">
        <v>25</v>
      </c>
      <c r="F918" s="15">
        <v>336</v>
      </c>
      <c r="G918" s="15">
        <v>147374</v>
      </c>
      <c r="H918" s="15">
        <v>20096</v>
      </c>
      <c r="I918" s="15">
        <v>167806</v>
      </c>
      <c r="J918" s="15">
        <v>0.2</v>
      </c>
      <c r="K918" s="15">
        <v>432</v>
      </c>
      <c r="L918" s="15">
        <v>4.8</v>
      </c>
      <c r="M918" s="15">
        <v>131</v>
      </c>
      <c r="N918" s="15">
        <v>1.5129999999999999</v>
      </c>
      <c r="O918" s="15">
        <v>0.124</v>
      </c>
      <c r="P918" s="15">
        <v>51125</v>
      </c>
      <c r="Q918" s="15">
        <v>84.7</v>
      </c>
      <c r="R918" s="15">
        <v>19.5</v>
      </c>
      <c r="S918" s="15">
        <v>2235</v>
      </c>
      <c r="T918" s="15">
        <v>66</v>
      </c>
      <c r="U918" s="15">
        <v>300</v>
      </c>
      <c r="V918" s="15">
        <v>0</v>
      </c>
      <c r="W918" s="27">
        <f>EV_Data[[#This Row],[ev_sales]]/EV_Data[[#This Row],[total_vehicle_sales]]</f>
        <v>2.0023121938428901E-3</v>
      </c>
      <c r="X918" s="27">
        <f>EV_Data[[#This Row],[petrol_car_sales]]/EV_Data[[#This Row],[total_vehicle_sales]]</f>
        <v>0.87824034897441094</v>
      </c>
      <c r="Y918" s="27">
        <f>EV_Data[[#This Row],[diesel_car_sales]]/EV_Data[[#This Row],[total_vehicle_sales]]</f>
        <v>0.11975733883174618</v>
      </c>
      <c r="Z918" s="27">
        <f>EV_Data[[#This Row],[petrol_car Market Share]]+EV_Data[[#This Row],[desil_car Market Share]]</f>
        <v>0.99799768780615716</v>
      </c>
      <c r="AB918" s="15"/>
    </row>
    <row r="919" spans="1:28">
      <c r="A919" s="15" t="s">
        <v>51</v>
      </c>
      <c r="B919" s="15" t="s">
        <v>29</v>
      </c>
      <c r="C919" s="15">
        <v>2011</v>
      </c>
      <c r="D919" s="15" t="s">
        <v>27</v>
      </c>
      <c r="E919" s="15" t="s">
        <v>25</v>
      </c>
      <c r="F919" s="15">
        <v>203</v>
      </c>
      <c r="G919" s="15">
        <v>64347</v>
      </c>
      <c r="H919" s="15">
        <v>5595</v>
      </c>
      <c r="I919" s="15">
        <v>70145</v>
      </c>
      <c r="J919" s="15">
        <v>0.28999999999999998</v>
      </c>
      <c r="K919" s="15">
        <v>432</v>
      </c>
      <c r="L919" s="15">
        <v>4.8</v>
      </c>
      <c r="M919" s="15">
        <v>131</v>
      </c>
      <c r="N919" s="15">
        <v>1.5129999999999999</v>
      </c>
      <c r="O919" s="15">
        <v>0.124</v>
      </c>
      <c r="P919" s="15">
        <v>51125</v>
      </c>
      <c r="Q919" s="15">
        <v>84.7</v>
      </c>
      <c r="R919" s="15">
        <v>19.5</v>
      </c>
      <c r="S919" s="15">
        <v>2235</v>
      </c>
      <c r="T919" s="15">
        <v>66</v>
      </c>
      <c r="U919" s="15">
        <v>300</v>
      </c>
      <c r="V919" s="15">
        <v>0</v>
      </c>
      <c r="W919" s="27">
        <f>EV_Data[[#This Row],[ev_sales]]/EV_Data[[#This Row],[total_vehicle_sales]]</f>
        <v>2.8940052747879392E-3</v>
      </c>
      <c r="X919" s="27">
        <f>EV_Data[[#This Row],[petrol_car_sales]]/EV_Data[[#This Row],[total_vehicle_sales]]</f>
        <v>0.91734264737329818</v>
      </c>
      <c r="Y919" s="27">
        <f>EV_Data[[#This Row],[diesel_car_sales]]/EV_Data[[#This Row],[total_vehicle_sales]]</f>
        <v>7.9763347351913899E-2</v>
      </c>
      <c r="Z919" s="27">
        <f>EV_Data[[#This Row],[petrol_car Market Share]]+EV_Data[[#This Row],[desil_car Market Share]]</f>
        <v>0.99710599472521211</v>
      </c>
      <c r="AB919" s="15"/>
    </row>
    <row r="920" spans="1:28">
      <c r="A920" s="15" t="s">
        <v>51</v>
      </c>
      <c r="B920" s="15" t="s">
        <v>29</v>
      </c>
      <c r="C920" s="15">
        <v>2012</v>
      </c>
      <c r="D920" s="15" t="s">
        <v>24</v>
      </c>
      <c r="E920" s="15" t="s">
        <v>25</v>
      </c>
      <c r="F920" s="15">
        <v>54</v>
      </c>
      <c r="G920" s="15">
        <v>24205</v>
      </c>
      <c r="H920" s="15">
        <v>16136</v>
      </c>
      <c r="I920" s="15">
        <v>40395</v>
      </c>
      <c r="J920" s="15">
        <v>0.13</v>
      </c>
      <c r="K920" s="15">
        <v>720</v>
      </c>
      <c r="L920" s="15">
        <v>6.9</v>
      </c>
      <c r="M920" s="15">
        <v>150</v>
      </c>
      <c r="N920" s="15">
        <v>1.4830000000000001</v>
      </c>
      <c r="O920" s="15">
        <v>0.11700000000000001</v>
      </c>
      <c r="P920" s="15">
        <v>52345</v>
      </c>
      <c r="Q920" s="15">
        <v>85.1</v>
      </c>
      <c r="R920" s="15">
        <v>19.399999999999999</v>
      </c>
      <c r="S920" s="15">
        <v>4560</v>
      </c>
      <c r="T920" s="15">
        <v>68.900000000000006</v>
      </c>
      <c r="U920" s="15">
        <v>228.63</v>
      </c>
      <c r="V920" s="15">
        <v>0</v>
      </c>
      <c r="W920" s="27">
        <f>EV_Data[[#This Row],[ev_sales]]/EV_Data[[#This Row],[total_vehicle_sales]]</f>
        <v>1.336799108800594E-3</v>
      </c>
      <c r="X920" s="27">
        <f>EV_Data[[#This Row],[petrol_car_sales]]/EV_Data[[#This Row],[total_vehicle_sales]]</f>
        <v>0.59920782275034035</v>
      </c>
      <c r="Y920" s="27">
        <f>EV_Data[[#This Row],[diesel_car_sales]]/EV_Data[[#This Row],[total_vehicle_sales]]</f>
        <v>0.39945537814085902</v>
      </c>
      <c r="Z920" s="27">
        <f>EV_Data[[#This Row],[petrol_car Market Share]]+EV_Data[[#This Row],[desil_car Market Share]]</f>
        <v>0.99866320089119931</v>
      </c>
      <c r="AB920" s="15"/>
    </row>
    <row r="921" spans="1:28">
      <c r="A921" s="15" t="s">
        <v>51</v>
      </c>
      <c r="B921" s="15" t="s">
        <v>29</v>
      </c>
      <c r="C921" s="15">
        <v>2012</v>
      </c>
      <c r="D921" s="15" t="s">
        <v>26</v>
      </c>
      <c r="E921" s="15" t="s">
        <v>25</v>
      </c>
      <c r="F921" s="15">
        <v>614</v>
      </c>
      <c r="G921" s="15">
        <v>141675</v>
      </c>
      <c r="H921" s="15">
        <v>19319</v>
      </c>
      <c r="I921" s="15">
        <v>161608</v>
      </c>
      <c r="J921" s="15">
        <v>0.38</v>
      </c>
      <c r="K921" s="15">
        <v>720</v>
      </c>
      <c r="L921" s="15">
        <v>6.9</v>
      </c>
      <c r="M921" s="15">
        <v>150</v>
      </c>
      <c r="N921" s="15">
        <v>1.4830000000000001</v>
      </c>
      <c r="O921" s="15">
        <v>0.11700000000000001</v>
      </c>
      <c r="P921" s="15">
        <v>52345</v>
      </c>
      <c r="Q921" s="15">
        <v>85.1</v>
      </c>
      <c r="R921" s="15">
        <v>19.399999999999999</v>
      </c>
      <c r="S921" s="15">
        <v>4560</v>
      </c>
      <c r="T921" s="15">
        <v>68.900000000000006</v>
      </c>
      <c r="U921" s="15">
        <v>82.74</v>
      </c>
      <c r="V921" s="15">
        <v>0</v>
      </c>
      <c r="W921" s="27">
        <f>EV_Data[[#This Row],[ev_sales]]/EV_Data[[#This Row],[total_vehicle_sales]]</f>
        <v>3.7993168655017077E-3</v>
      </c>
      <c r="X921" s="27">
        <f>EV_Data[[#This Row],[petrol_car_sales]]/EV_Data[[#This Row],[total_vehicle_sales]]</f>
        <v>0.87665833374585411</v>
      </c>
      <c r="Y921" s="27">
        <f>EV_Data[[#This Row],[diesel_car_sales]]/EV_Data[[#This Row],[total_vehicle_sales]]</f>
        <v>0.11954234938864412</v>
      </c>
      <c r="Z921" s="27">
        <f>EV_Data[[#This Row],[petrol_car Market Share]]+EV_Data[[#This Row],[desil_car Market Share]]</f>
        <v>0.99620068313449828</v>
      </c>
      <c r="AB921" s="15"/>
    </row>
    <row r="922" spans="1:28">
      <c r="A922" s="15" t="s">
        <v>51</v>
      </c>
      <c r="B922" s="15" t="s">
        <v>29</v>
      </c>
      <c r="C922" s="15">
        <v>2012</v>
      </c>
      <c r="D922" s="15" t="s">
        <v>27</v>
      </c>
      <c r="E922" s="15" t="s">
        <v>25</v>
      </c>
      <c r="F922" s="15">
        <v>372</v>
      </c>
      <c r="G922" s="15">
        <v>61715</v>
      </c>
      <c r="H922" s="15">
        <v>5367</v>
      </c>
      <c r="I922" s="15">
        <v>67454</v>
      </c>
      <c r="J922" s="15">
        <v>0.55000000000000004</v>
      </c>
      <c r="K922" s="15">
        <v>720</v>
      </c>
      <c r="L922" s="15">
        <v>6.9</v>
      </c>
      <c r="M922" s="15">
        <v>150</v>
      </c>
      <c r="N922" s="15">
        <v>1.4830000000000001</v>
      </c>
      <c r="O922" s="15">
        <v>0.11700000000000001</v>
      </c>
      <c r="P922" s="15">
        <v>52345</v>
      </c>
      <c r="Q922" s="15">
        <v>85.1</v>
      </c>
      <c r="R922" s="15">
        <v>19.399999999999999</v>
      </c>
      <c r="S922" s="15">
        <v>4560</v>
      </c>
      <c r="T922" s="15">
        <v>68.900000000000006</v>
      </c>
      <c r="U922" s="15">
        <v>83.25</v>
      </c>
      <c r="V922" s="15">
        <v>0</v>
      </c>
      <c r="W922" s="27">
        <f>EV_Data[[#This Row],[ev_sales]]/EV_Data[[#This Row],[total_vehicle_sales]]</f>
        <v>5.5148693924748715E-3</v>
      </c>
      <c r="X922" s="27">
        <f>EV_Data[[#This Row],[petrol_car_sales]]/EV_Data[[#This Row],[total_vehicle_sales]]</f>
        <v>0.91491979719512562</v>
      </c>
      <c r="Y922" s="27">
        <f>EV_Data[[#This Row],[diesel_car_sales]]/EV_Data[[#This Row],[total_vehicle_sales]]</f>
        <v>7.9565333412399561E-2</v>
      </c>
      <c r="Z922" s="27">
        <f>EV_Data[[#This Row],[petrol_car Market Share]]+EV_Data[[#This Row],[desil_car Market Share]]</f>
        <v>0.99448513060752519</v>
      </c>
      <c r="AB922" s="15"/>
    </row>
    <row r="923" spans="1:28">
      <c r="A923" s="15" t="s">
        <v>51</v>
      </c>
      <c r="B923" s="15" t="s">
        <v>29</v>
      </c>
      <c r="C923" s="15">
        <v>2013</v>
      </c>
      <c r="D923" s="15" t="s">
        <v>24</v>
      </c>
      <c r="E923" s="15" t="s">
        <v>25</v>
      </c>
      <c r="F923" s="15">
        <v>131</v>
      </c>
      <c r="G923" s="15">
        <v>23731</v>
      </c>
      <c r="H923" s="15">
        <v>15820</v>
      </c>
      <c r="I923" s="15">
        <v>39682</v>
      </c>
      <c r="J923" s="15">
        <v>0.33</v>
      </c>
      <c r="K923" s="15">
        <v>974</v>
      </c>
      <c r="L923" s="15">
        <v>8.8000000000000007</v>
      </c>
      <c r="M923" s="15">
        <v>160</v>
      </c>
      <c r="N923" s="15">
        <v>1.4470000000000001</v>
      </c>
      <c r="O923" s="15">
        <v>0.111</v>
      </c>
      <c r="P923" s="15">
        <v>52102</v>
      </c>
      <c r="Q923" s="15">
        <v>85.5</v>
      </c>
      <c r="R923" s="15">
        <v>19.2</v>
      </c>
      <c r="S923" s="15">
        <v>4548</v>
      </c>
      <c r="T923" s="15">
        <v>71.8</v>
      </c>
      <c r="U923" s="15">
        <v>197.01</v>
      </c>
      <c r="V923" s="15">
        <v>0</v>
      </c>
      <c r="W923" s="27">
        <f>EV_Data[[#This Row],[ev_sales]]/EV_Data[[#This Row],[total_vehicle_sales]]</f>
        <v>3.3012448969305984E-3</v>
      </c>
      <c r="X923" s="27">
        <f>EV_Data[[#This Row],[petrol_car_sales]]/EV_Data[[#This Row],[total_vehicle_sales]]</f>
        <v>0.59802933319893148</v>
      </c>
      <c r="Y923" s="27">
        <f>EV_Data[[#This Row],[diesel_car_sales]]/EV_Data[[#This Row],[total_vehicle_sales]]</f>
        <v>0.3986694219041379</v>
      </c>
      <c r="Z923" s="27">
        <f>EV_Data[[#This Row],[petrol_car Market Share]]+EV_Data[[#This Row],[desil_car Market Share]]</f>
        <v>0.99669875510306938</v>
      </c>
      <c r="AB923" s="15"/>
    </row>
    <row r="924" spans="1:28">
      <c r="A924" s="15" t="s">
        <v>51</v>
      </c>
      <c r="B924" s="15" t="s">
        <v>29</v>
      </c>
      <c r="C924" s="15">
        <v>2013</v>
      </c>
      <c r="D924" s="15" t="s">
        <v>26</v>
      </c>
      <c r="E924" s="15" t="s">
        <v>25</v>
      </c>
      <c r="F924" s="15">
        <v>1546</v>
      </c>
      <c r="G924" s="15">
        <v>143390</v>
      </c>
      <c r="H924" s="15">
        <v>19553</v>
      </c>
      <c r="I924" s="15">
        <v>164489</v>
      </c>
      <c r="J924" s="15">
        <v>0.94</v>
      </c>
      <c r="K924" s="15">
        <v>974</v>
      </c>
      <c r="L924" s="15">
        <v>8.8000000000000007</v>
      </c>
      <c r="M924" s="15">
        <v>160</v>
      </c>
      <c r="N924" s="15">
        <v>1.4470000000000001</v>
      </c>
      <c r="O924" s="15">
        <v>0.111</v>
      </c>
      <c r="P924" s="15">
        <v>52102</v>
      </c>
      <c r="Q924" s="15">
        <v>85.5</v>
      </c>
      <c r="R924" s="15">
        <v>19.2</v>
      </c>
      <c r="S924" s="15">
        <v>4548</v>
      </c>
      <c r="T924" s="15">
        <v>71.8</v>
      </c>
      <c r="U924" s="15">
        <v>151.79</v>
      </c>
      <c r="V924" s="15">
        <v>0</v>
      </c>
      <c r="W924" s="27">
        <f>EV_Data[[#This Row],[ev_sales]]/EV_Data[[#This Row],[total_vehicle_sales]]</f>
        <v>9.398804783298579E-3</v>
      </c>
      <c r="X924" s="27">
        <f>EV_Data[[#This Row],[petrol_car_sales]]/EV_Data[[#This Row],[total_vehicle_sales]]</f>
        <v>0.87173002450011849</v>
      </c>
      <c r="Y924" s="27">
        <f>EV_Data[[#This Row],[diesel_car_sales]]/EV_Data[[#This Row],[total_vehicle_sales]]</f>
        <v>0.11887117071658287</v>
      </c>
      <c r="Z924" s="27">
        <f>EV_Data[[#This Row],[petrol_car Market Share]]+EV_Data[[#This Row],[desil_car Market Share]]</f>
        <v>0.99060119521670131</v>
      </c>
      <c r="AB924" s="15"/>
    </row>
    <row r="925" spans="1:28">
      <c r="A925" s="15" t="s">
        <v>51</v>
      </c>
      <c r="B925" s="15" t="s">
        <v>29</v>
      </c>
      <c r="C925" s="15">
        <v>2013</v>
      </c>
      <c r="D925" s="15" t="s">
        <v>27</v>
      </c>
      <c r="E925" s="15" t="s">
        <v>25</v>
      </c>
      <c r="F925" s="15">
        <v>909</v>
      </c>
      <c r="G925" s="15">
        <v>60510</v>
      </c>
      <c r="H925" s="15">
        <v>5262</v>
      </c>
      <c r="I925" s="15">
        <v>66681</v>
      </c>
      <c r="J925" s="15">
        <v>1.36</v>
      </c>
      <c r="K925" s="15">
        <v>974</v>
      </c>
      <c r="L925" s="15">
        <v>8.8000000000000007</v>
      </c>
      <c r="M925" s="15">
        <v>160</v>
      </c>
      <c r="N925" s="15">
        <v>1.4470000000000001</v>
      </c>
      <c r="O925" s="15">
        <v>0.111</v>
      </c>
      <c r="P925" s="15">
        <v>52102</v>
      </c>
      <c r="Q925" s="15">
        <v>85.5</v>
      </c>
      <c r="R925" s="15">
        <v>19.2</v>
      </c>
      <c r="S925" s="15">
        <v>4548</v>
      </c>
      <c r="T925" s="15">
        <v>71.8</v>
      </c>
      <c r="U925" s="15">
        <v>144.35</v>
      </c>
      <c r="V925" s="15">
        <v>0</v>
      </c>
      <c r="W925" s="27">
        <f>EV_Data[[#This Row],[ev_sales]]/EV_Data[[#This Row],[total_vehicle_sales]]</f>
        <v>1.3632069105142395E-2</v>
      </c>
      <c r="X925" s="27">
        <f>EV_Data[[#This Row],[petrol_car_sales]]/EV_Data[[#This Row],[total_vehicle_sales]]</f>
        <v>0.90745489719710259</v>
      </c>
      <c r="Y925" s="27">
        <f>EV_Data[[#This Row],[diesel_car_sales]]/EV_Data[[#This Row],[total_vehicle_sales]]</f>
        <v>7.8913033697754986E-2</v>
      </c>
      <c r="Z925" s="27">
        <f>EV_Data[[#This Row],[petrol_car Market Share]]+EV_Data[[#This Row],[desil_car Market Share]]</f>
        <v>0.98636793089485764</v>
      </c>
      <c r="AB925" s="15"/>
    </row>
    <row r="926" spans="1:28">
      <c r="A926" s="15" t="s">
        <v>51</v>
      </c>
      <c r="B926" s="15" t="s">
        <v>29</v>
      </c>
      <c r="C926" s="15">
        <v>2014</v>
      </c>
      <c r="D926" s="15" t="s">
        <v>24</v>
      </c>
      <c r="E926" s="15" t="s">
        <v>25</v>
      </c>
      <c r="F926" s="15">
        <v>208</v>
      </c>
      <c r="G926" s="15">
        <v>27668</v>
      </c>
      <c r="H926" s="15">
        <v>18445</v>
      </c>
      <c r="I926" s="15">
        <v>46321</v>
      </c>
      <c r="J926" s="15">
        <v>0.45</v>
      </c>
      <c r="K926" s="15">
        <v>1843</v>
      </c>
      <c r="L926" s="15">
        <v>11.2</v>
      </c>
      <c r="M926" s="15">
        <v>154</v>
      </c>
      <c r="N926" s="15">
        <v>1.4370000000000001</v>
      </c>
      <c r="O926" s="15">
        <v>0.106</v>
      </c>
      <c r="P926" s="15">
        <v>50923</v>
      </c>
      <c r="Q926" s="15">
        <v>85.7</v>
      </c>
      <c r="R926" s="15">
        <v>19.100000000000001</v>
      </c>
      <c r="S926" s="15">
        <v>4539</v>
      </c>
      <c r="T926" s="15">
        <v>72.900000000000006</v>
      </c>
      <c r="U926" s="15">
        <v>58.78</v>
      </c>
      <c r="V926" s="15">
        <v>0</v>
      </c>
      <c r="W926" s="27">
        <f>EV_Data[[#This Row],[ev_sales]]/EV_Data[[#This Row],[total_vehicle_sales]]</f>
        <v>4.4904039204680382E-3</v>
      </c>
      <c r="X926" s="27">
        <f>EV_Data[[#This Row],[petrol_car_sales]]/EV_Data[[#This Row],[total_vehicle_sales]]</f>
        <v>0.59731007534379654</v>
      </c>
      <c r="Y926" s="27">
        <f>EV_Data[[#This Row],[diesel_car_sales]]/EV_Data[[#This Row],[total_vehicle_sales]]</f>
        <v>0.39819952073573539</v>
      </c>
      <c r="Z926" s="27">
        <f>EV_Data[[#This Row],[petrol_car Market Share]]+EV_Data[[#This Row],[desil_car Market Share]]</f>
        <v>0.99550959607953193</v>
      </c>
      <c r="AB926" s="15"/>
    </row>
    <row r="927" spans="1:28">
      <c r="A927" s="15" t="s">
        <v>51</v>
      </c>
      <c r="B927" s="15" t="s">
        <v>29</v>
      </c>
      <c r="C927" s="15">
        <v>2014</v>
      </c>
      <c r="D927" s="15" t="s">
        <v>26</v>
      </c>
      <c r="E927" s="15" t="s">
        <v>25</v>
      </c>
      <c r="F927" s="15">
        <v>2394</v>
      </c>
      <c r="G927" s="15">
        <v>162453</v>
      </c>
      <c r="H927" s="15">
        <v>22153</v>
      </c>
      <c r="I927" s="15">
        <v>187000</v>
      </c>
      <c r="J927" s="15">
        <v>1.28</v>
      </c>
      <c r="K927" s="15">
        <v>1843</v>
      </c>
      <c r="L927" s="15">
        <v>11.2</v>
      </c>
      <c r="M927" s="15">
        <v>154</v>
      </c>
      <c r="N927" s="15">
        <v>1.4370000000000001</v>
      </c>
      <c r="O927" s="15">
        <v>0.106</v>
      </c>
      <c r="P927" s="15">
        <v>50923</v>
      </c>
      <c r="Q927" s="15">
        <v>85.7</v>
      </c>
      <c r="R927" s="15">
        <v>19.100000000000001</v>
      </c>
      <c r="S927" s="15">
        <v>4539</v>
      </c>
      <c r="T927" s="15">
        <v>72.900000000000006</v>
      </c>
      <c r="U927" s="15">
        <v>54.85</v>
      </c>
      <c r="V927" s="15">
        <v>0</v>
      </c>
      <c r="W927" s="27">
        <f>EV_Data[[#This Row],[ev_sales]]/EV_Data[[#This Row],[total_vehicle_sales]]</f>
        <v>1.2802139037433154E-2</v>
      </c>
      <c r="X927" s="27">
        <f>EV_Data[[#This Row],[petrol_car_sales]]/EV_Data[[#This Row],[total_vehicle_sales]]</f>
        <v>0.86873262032085563</v>
      </c>
      <c r="Y927" s="27">
        <f>EV_Data[[#This Row],[diesel_car_sales]]/EV_Data[[#This Row],[total_vehicle_sales]]</f>
        <v>0.11846524064171123</v>
      </c>
      <c r="Z927" s="27">
        <f>EV_Data[[#This Row],[petrol_car Market Share]]+EV_Data[[#This Row],[desil_car Market Share]]</f>
        <v>0.9871978609625669</v>
      </c>
      <c r="AB927" s="15"/>
    </row>
    <row r="928" spans="1:28">
      <c r="A928" s="15" t="s">
        <v>51</v>
      </c>
      <c r="B928" s="15" t="s">
        <v>29</v>
      </c>
      <c r="C928" s="15">
        <v>2014</v>
      </c>
      <c r="D928" s="15" t="s">
        <v>27</v>
      </c>
      <c r="E928" s="15" t="s">
        <v>25</v>
      </c>
      <c r="F928" s="15">
        <v>1398</v>
      </c>
      <c r="G928" s="15">
        <v>68033</v>
      </c>
      <c r="H928" s="15">
        <v>5916</v>
      </c>
      <c r="I928" s="15">
        <v>75347</v>
      </c>
      <c r="J928" s="15">
        <v>1.86</v>
      </c>
      <c r="K928" s="15">
        <v>1843</v>
      </c>
      <c r="L928" s="15">
        <v>11.2</v>
      </c>
      <c r="M928" s="15">
        <v>154</v>
      </c>
      <c r="N928" s="15">
        <v>1.4370000000000001</v>
      </c>
      <c r="O928" s="15">
        <v>0.106</v>
      </c>
      <c r="P928" s="15">
        <v>50923</v>
      </c>
      <c r="Q928" s="15">
        <v>85.7</v>
      </c>
      <c r="R928" s="15">
        <v>19.100000000000001</v>
      </c>
      <c r="S928" s="15">
        <v>4539</v>
      </c>
      <c r="T928" s="15">
        <v>72.900000000000006</v>
      </c>
      <c r="U928" s="15">
        <v>53.8</v>
      </c>
      <c r="V928" s="15">
        <v>0</v>
      </c>
      <c r="W928" s="27">
        <f>EV_Data[[#This Row],[ev_sales]]/EV_Data[[#This Row],[total_vehicle_sales]]</f>
        <v>1.8554156104423535E-2</v>
      </c>
      <c r="X928" s="27">
        <f>EV_Data[[#This Row],[petrol_car_sales]]/EV_Data[[#This Row],[total_vehicle_sales]]</f>
        <v>0.90292911462964687</v>
      </c>
      <c r="Y928" s="27">
        <f>EV_Data[[#This Row],[diesel_car_sales]]/EV_Data[[#This Row],[total_vehicle_sales]]</f>
        <v>7.8516729265929633E-2</v>
      </c>
      <c r="Z928" s="27">
        <f>EV_Data[[#This Row],[petrol_car Market Share]]+EV_Data[[#This Row],[desil_car Market Share]]</f>
        <v>0.98144584389557654</v>
      </c>
      <c r="AB928" s="15"/>
    </row>
    <row r="929" spans="1:28">
      <c r="A929" s="15" t="s">
        <v>51</v>
      </c>
      <c r="B929" s="15" t="s">
        <v>29</v>
      </c>
      <c r="C929" s="15">
        <v>2015</v>
      </c>
      <c r="D929" s="15" t="s">
        <v>24</v>
      </c>
      <c r="E929" s="15" t="s">
        <v>25</v>
      </c>
      <c r="F929" s="15">
        <v>451</v>
      </c>
      <c r="G929" s="15">
        <v>31009</v>
      </c>
      <c r="H929" s="15">
        <v>20673</v>
      </c>
      <c r="I929" s="15">
        <v>52133</v>
      </c>
      <c r="J929" s="15">
        <v>0.87</v>
      </c>
      <c r="K929" s="15">
        <v>2970</v>
      </c>
      <c r="L929" s="15">
        <v>13</v>
      </c>
      <c r="M929" s="15">
        <v>177</v>
      </c>
      <c r="N929" s="15">
        <v>1.43</v>
      </c>
      <c r="O929" s="15">
        <v>0.10199999999999999</v>
      </c>
      <c r="P929" s="15">
        <v>51149</v>
      </c>
      <c r="Q929" s="15">
        <v>86.1</v>
      </c>
      <c r="R929" s="15">
        <v>19.2</v>
      </c>
      <c r="S929" s="15">
        <v>4442</v>
      </c>
      <c r="T929" s="15">
        <v>76.3</v>
      </c>
      <c r="U929" s="15">
        <v>116.83</v>
      </c>
      <c r="V929" s="15">
        <v>0</v>
      </c>
      <c r="W929" s="27">
        <f>EV_Data[[#This Row],[ev_sales]]/EV_Data[[#This Row],[total_vehicle_sales]]</f>
        <v>8.6509504536474019E-3</v>
      </c>
      <c r="X929" s="27">
        <f>EV_Data[[#This Row],[petrol_car_sales]]/EV_Data[[#This Row],[total_vehicle_sales]]</f>
        <v>0.59480559338614702</v>
      </c>
      <c r="Y929" s="27">
        <f>EV_Data[[#This Row],[diesel_car_sales]]/EV_Data[[#This Row],[total_vehicle_sales]]</f>
        <v>0.39654345616020564</v>
      </c>
      <c r="Z929" s="27">
        <f>EV_Data[[#This Row],[petrol_car Market Share]]+EV_Data[[#This Row],[desil_car Market Share]]</f>
        <v>0.99134904954635261</v>
      </c>
      <c r="AB929" s="15"/>
    </row>
    <row r="930" spans="1:28">
      <c r="A930" s="15" t="s">
        <v>51</v>
      </c>
      <c r="B930" s="15" t="s">
        <v>29</v>
      </c>
      <c r="C930" s="15">
        <v>2015</v>
      </c>
      <c r="D930" s="15" t="s">
        <v>26</v>
      </c>
      <c r="E930" s="15" t="s">
        <v>25</v>
      </c>
      <c r="F930" s="15">
        <v>5040</v>
      </c>
      <c r="G930" s="15">
        <v>175132</v>
      </c>
      <c r="H930" s="15">
        <v>23882</v>
      </c>
      <c r="I930" s="15">
        <v>204054</v>
      </c>
      <c r="J930" s="15">
        <v>2.4700000000000002</v>
      </c>
      <c r="K930" s="15">
        <v>2970</v>
      </c>
      <c r="L930" s="15">
        <v>13</v>
      </c>
      <c r="M930" s="15">
        <v>177</v>
      </c>
      <c r="N930" s="15">
        <v>1.43</v>
      </c>
      <c r="O930" s="15">
        <v>0.10199999999999999</v>
      </c>
      <c r="P930" s="15">
        <v>51149</v>
      </c>
      <c r="Q930" s="15">
        <v>86.1</v>
      </c>
      <c r="R930" s="15">
        <v>19.2</v>
      </c>
      <c r="S930" s="15">
        <v>4442</v>
      </c>
      <c r="T930" s="15">
        <v>76.3</v>
      </c>
      <c r="U930" s="15">
        <v>110.53</v>
      </c>
      <c r="V930" s="15">
        <v>0</v>
      </c>
      <c r="W930" s="27">
        <f>EV_Data[[#This Row],[ev_sales]]/EV_Data[[#This Row],[total_vehicle_sales]]</f>
        <v>2.4699344291217031E-2</v>
      </c>
      <c r="X930" s="27">
        <f>EV_Data[[#This Row],[petrol_car_sales]]/EV_Data[[#This Row],[total_vehicle_sales]]</f>
        <v>0.85826300881139306</v>
      </c>
      <c r="Y930" s="27">
        <f>EV_Data[[#This Row],[diesel_car_sales]]/EV_Data[[#This Row],[total_vehicle_sales]]</f>
        <v>0.11703764689738991</v>
      </c>
      <c r="Z930" s="27">
        <f>EV_Data[[#This Row],[petrol_car Market Share]]+EV_Data[[#This Row],[desil_car Market Share]]</f>
        <v>0.97530065570878299</v>
      </c>
      <c r="AB930" s="15"/>
    </row>
    <row r="931" spans="1:28">
      <c r="A931" s="15" t="s">
        <v>51</v>
      </c>
      <c r="B931" s="15" t="s">
        <v>29</v>
      </c>
      <c r="C931" s="15">
        <v>2015</v>
      </c>
      <c r="D931" s="15" t="s">
        <v>27</v>
      </c>
      <c r="E931" s="15" t="s">
        <v>25</v>
      </c>
      <c r="F931" s="15">
        <v>3079</v>
      </c>
      <c r="G931" s="15">
        <v>76271</v>
      </c>
      <c r="H931" s="15">
        <v>6632</v>
      </c>
      <c r="I931" s="15">
        <v>85982</v>
      </c>
      <c r="J931" s="15">
        <v>3.58</v>
      </c>
      <c r="K931" s="15">
        <v>2970</v>
      </c>
      <c r="L931" s="15">
        <v>13</v>
      </c>
      <c r="M931" s="15">
        <v>177</v>
      </c>
      <c r="N931" s="15">
        <v>1.43</v>
      </c>
      <c r="O931" s="15">
        <v>0.10199999999999999</v>
      </c>
      <c r="P931" s="15">
        <v>51149</v>
      </c>
      <c r="Q931" s="15">
        <v>86.1</v>
      </c>
      <c r="R931" s="15">
        <v>19.2</v>
      </c>
      <c r="S931" s="15">
        <v>4442</v>
      </c>
      <c r="T931" s="15">
        <v>76.3</v>
      </c>
      <c r="U931" s="15">
        <v>120.24</v>
      </c>
      <c r="V931" s="15">
        <v>0</v>
      </c>
      <c r="W931" s="27">
        <f>EV_Data[[#This Row],[ev_sales]]/EV_Data[[#This Row],[total_vehicle_sales]]</f>
        <v>3.5809820660138166E-2</v>
      </c>
      <c r="X931" s="27">
        <f>EV_Data[[#This Row],[petrol_car_sales]]/EV_Data[[#This Row],[total_vehicle_sales]]</f>
        <v>0.88705775627456906</v>
      </c>
      <c r="Y931" s="27">
        <f>EV_Data[[#This Row],[diesel_car_sales]]/EV_Data[[#This Row],[total_vehicle_sales]]</f>
        <v>7.7132423065292735E-2</v>
      </c>
      <c r="Z931" s="27">
        <f>EV_Data[[#This Row],[petrol_car Market Share]]+EV_Data[[#This Row],[desil_car Market Share]]</f>
        <v>0.96419017933986184</v>
      </c>
      <c r="AB931" s="15"/>
    </row>
    <row r="932" spans="1:28">
      <c r="A932" s="15" t="s">
        <v>51</v>
      </c>
      <c r="B932" s="15" t="s">
        <v>29</v>
      </c>
      <c r="C932" s="15">
        <v>2016</v>
      </c>
      <c r="D932" s="15" t="s">
        <v>24</v>
      </c>
      <c r="E932" s="15" t="s">
        <v>25</v>
      </c>
      <c r="F932" s="15">
        <v>663</v>
      </c>
      <c r="G932" s="15">
        <v>32090</v>
      </c>
      <c r="H932" s="15">
        <v>21393</v>
      </c>
      <c r="I932" s="15">
        <v>54146</v>
      </c>
      <c r="J932" s="15">
        <v>1.22</v>
      </c>
      <c r="K932" s="15">
        <v>4094</v>
      </c>
      <c r="L932" s="15">
        <v>14.3</v>
      </c>
      <c r="M932" s="15">
        <v>193</v>
      </c>
      <c r="N932" s="15">
        <v>1.4370000000000001</v>
      </c>
      <c r="O932" s="15">
        <v>0.1</v>
      </c>
      <c r="P932" s="15">
        <v>51881</v>
      </c>
      <c r="Q932" s="15">
        <v>86.3</v>
      </c>
      <c r="R932" s="15">
        <v>18.7</v>
      </c>
      <c r="S932" s="15">
        <v>4903</v>
      </c>
      <c r="T932" s="15">
        <v>77.3</v>
      </c>
      <c r="U932" s="15">
        <v>47.01</v>
      </c>
      <c r="V932" s="15">
        <v>0</v>
      </c>
      <c r="W932" s="27">
        <f>EV_Data[[#This Row],[ev_sales]]/EV_Data[[#This Row],[total_vehicle_sales]]</f>
        <v>1.2244671813245669E-2</v>
      </c>
      <c r="X932" s="27">
        <f>EV_Data[[#This Row],[petrol_car_sales]]/EV_Data[[#This Row],[total_vehicle_sales]]</f>
        <v>0.59265689062904003</v>
      </c>
      <c r="Y932" s="27">
        <f>EV_Data[[#This Row],[diesel_car_sales]]/EV_Data[[#This Row],[total_vehicle_sales]]</f>
        <v>0.39509843755771434</v>
      </c>
      <c r="Z932" s="27">
        <f>EV_Data[[#This Row],[petrol_car Market Share]]+EV_Data[[#This Row],[desil_car Market Share]]</f>
        <v>0.98775532818675438</v>
      </c>
      <c r="AB932" s="15"/>
    </row>
    <row r="933" spans="1:28">
      <c r="A933" s="15" t="s">
        <v>51</v>
      </c>
      <c r="B933" s="15" t="s">
        <v>29</v>
      </c>
      <c r="C933" s="15">
        <v>2016</v>
      </c>
      <c r="D933" s="15" t="s">
        <v>26</v>
      </c>
      <c r="E933" s="15" t="s">
        <v>25</v>
      </c>
      <c r="F933" s="15">
        <v>7643</v>
      </c>
      <c r="G933" s="15">
        <v>185429</v>
      </c>
      <c r="H933" s="15">
        <v>25286</v>
      </c>
      <c r="I933" s="15">
        <v>218358</v>
      </c>
      <c r="J933" s="15">
        <v>3.5</v>
      </c>
      <c r="K933" s="15">
        <v>4094</v>
      </c>
      <c r="L933" s="15">
        <v>14.3</v>
      </c>
      <c r="M933" s="15">
        <v>193</v>
      </c>
      <c r="N933" s="15">
        <v>1.4370000000000001</v>
      </c>
      <c r="O933" s="15">
        <v>0.1</v>
      </c>
      <c r="P933" s="15">
        <v>51881</v>
      </c>
      <c r="Q933" s="15">
        <v>86.3</v>
      </c>
      <c r="R933" s="15">
        <v>18.7</v>
      </c>
      <c r="S933" s="15">
        <v>4903</v>
      </c>
      <c r="T933" s="15">
        <v>77.3</v>
      </c>
      <c r="U933" s="15">
        <v>51.65</v>
      </c>
      <c r="V933" s="15">
        <v>0</v>
      </c>
      <c r="W933" s="27">
        <f>EV_Data[[#This Row],[ev_sales]]/EV_Data[[#This Row],[total_vehicle_sales]]</f>
        <v>3.5002152428580589E-2</v>
      </c>
      <c r="X933" s="27">
        <f>EV_Data[[#This Row],[petrol_car_sales]]/EV_Data[[#This Row],[total_vehicle_sales]]</f>
        <v>0.84919718993579352</v>
      </c>
      <c r="Y933" s="27">
        <f>EV_Data[[#This Row],[diesel_car_sales]]/EV_Data[[#This Row],[total_vehicle_sales]]</f>
        <v>0.1158006576356259</v>
      </c>
      <c r="Z933" s="27">
        <f>EV_Data[[#This Row],[petrol_car Market Share]]+EV_Data[[#This Row],[desil_car Market Share]]</f>
        <v>0.96499784757141938</v>
      </c>
      <c r="AB933" s="15"/>
    </row>
    <row r="934" spans="1:28">
      <c r="A934" s="15" t="s">
        <v>51</v>
      </c>
      <c r="B934" s="15" t="s">
        <v>29</v>
      </c>
      <c r="C934" s="15">
        <v>2016</v>
      </c>
      <c r="D934" s="15" t="s">
        <v>27</v>
      </c>
      <c r="E934" s="15" t="s">
        <v>25</v>
      </c>
      <c r="F934" s="15">
        <v>4600</v>
      </c>
      <c r="G934" s="15">
        <v>79155</v>
      </c>
      <c r="H934" s="15">
        <v>6883</v>
      </c>
      <c r="I934" s="15">
        <v>90638</v>
      </c>
      <c r="J934" s="15">
        <v>5.08</v>
      </c>
      <c r="K934" s="15">
        <v>4094</v>
      </c>
      <c r="L934" s="15">
        <v>14.3</v>
      </c>
      <c r="M934" s="15">
        <v>193</v>
      </c>
      <c r="N934" s="15">
        <v>1.4370000000000001</v>
      </c>
      <c r="O934" s="15">
        <v>0.1</v>
      </c>
      <c r="P934" s="15">
        <v>51881</v>
      </c>
      <c r="Q934" s="15">
        <v>86.3</v>
      </c>
      <c r="R934" s="15">
        <v>18.7</v>
      </c>
      <c r="S934" s="15">
        <v>4903</v>
      </c>
      <c r="T934" s="15">
        <v>77.3</v>
      </c>
      <c r="U934" s="15">
        <v>49.4</v>
      </c>
      <c r="V934" s="15">
        <v>0</v>
      </c>
      <c r="W934" s="27">
        <f>EV_Data[[#This Row],[ev_sales]]/EV_Data[[#This Row],[total_vehicle_sales]]</f>
        <v>5.0751340497363136E-2</v>
      </c>
      <c r="X934" s="27">
        <f>EV_Data[[#This Row],[petrol_car_sales]]/EV_Data[[#This Row],[total_vehicle_sales]]</f>
        <v>0.87330920805843026</v>
      </c>
      <c r="Y934" s="27">
        <f>EV_Data[[#This Row],[diesel_car_sales]]/EV_Data[[#This Row],[total_vehicle_sales]]</f>
        <v>7.5939451444206621E-2</v>
      </c>
      <c r="Z934" s="27">
        <f>EV_Data[[#This Row],[petrol_car Market Share]]+EV_Data[[#This Row],[desil_car Market Share]]</f>
        <v>0.94924865950263693</v>
      </c>
      <c r="AB934" s="15"/>
    </row>
    <row r="935" spans="1:28">
      <c r="A935" s="15" t="s">
        <v>51</v>
      </c>
      <c r="B935" s="15" t="s">
        <v>29</v>
      </c>
      <c r="C935" s="15">
        <v>2017</v>
      </c>
      <c r="D935" s="15" t="s">
        <v>24</v>
      </c>
      <c r="E935" s="15" t="s">
        <v>25</v>
      </c>
      <c r="F935" s="15">
        <v>1093</v>
      </c>
      <c r="G935" s="15">
        <v>32384</v>
      </c>
      <c r="H935" s="15">
        <v>21590</v>
      </c>
      <c r="I935" s="15">
        <v>55067</v>
      </c>
      <c r="J935" s="15">
        <v>1.98</v>
      </c>
      <c r="K935" s="15">
        <v>5258</v>
      </c>
      <c r="L935" s="15">
        <v>15.5</v>
      </c>
      <c r="M935" s="15">
        <v>229</v>
      </c>
      <c r="N935" s="15">
        <v>1.4670000000000001</v>
      </c>
      <c r="O935" s="15">
        <v>0.1</v>
      </c>
      <c r="P935" s="15">
        <v>51106</v>
      </c>
      <c r="Q935" s="15">
        <v>86.5</v>
      </c>
      <c r="R935" s="15">
        <v>18.5</v>
      </c>
      <c r="S935" s="15">
        <v>5281</v>
      </c>
      <c r="T935" s="15">
        <v>79.7</v>
      </c>
      <c r="U935" s="15">
        <v>64.86</v>
      </c>
      <c r="V935" s="15">
        <v>0</v>
      </c>
      <c r="W935" s="27">
        <f>EV_Data[[#This Row],[ev_sales]]/EV_Data[[#This Row],[total_vehicle_sales]]</f>
        <v>1.984854813227523E-2</v>
      </c>
      <c r="X935" s="27">
        <f>EV_Data[[#This Row],[petrol_car_sales]]/EV_Data[[#This Row],[total_vehicle_sales]]</f>
        <v>0.58808360724208686</v>
      </c>
      <c r="Y935" s="27">
        <f>EV_Data[[#This Row],[diesel_car_sales]]/EV_Data[[#This Row],[total_vehicle_sales]]</f>
        <v>0.39206784462563787</v>
      </c>
      <c r="Z935" s="27">
        <f>EV_Data[[#This Row],[petrol_car Market Share]]+EV_Data[[#This Row],[desil_car Market Share]]</f>
        <v>0.98015145186772479</v>
      </c>
      <c r="AB935" s="15"/>
    </row>
    <row r="936" spans="1:28">
      <c r="A936" s="15" t="s">
        <v>51</v>
      </c>
      <c r="B936" s="15" t="s">
        <v>29</v>
      </c>
      <c r="C936" s="15">
        <v>2017</v>
      </c>
      <c r="D936" s="15" t="s">
        <v>26</v>
      </c>
      <c r="E936" s="15" t="s">
        <v>25</v>
      </c>
      <c r="F936" s="15">
        <v>12432</v>
      </c>
      <c r="G936" s="15">
        <v>182010</v>
      </c>
      <c r="H936" s="15">
        <v>24820</v>
      </c>
      <c r="I936" s="15">
        <v>219262</v>
      </c>
      <c r="J936" s="15">
        <v>5.67</v>
      </c>
      <c r="K936" s="15">
        <v>5258</v>
      </c>
      <c r="L936" s="15">
        <v>15.5</v>
      </c>
      <c r="M936" s="15">
        <v>229</v>
      </c>
      <c r="N936" s="15">
        <v>1.4670000000000001</v>
      </c>
      <c r="O936" s="15">
        <v>0.1</v>
      </c>
      <c r="P936" s="15">
        <v>51106</v>
      </c>
      <c r="Q936" s="15">
        <v>86.5</v>
      </c>
      <c r="R936" s="15">
        <v>18.5</v>
      </c>
      <c r="S936" s="15">
        <v>5281</v>
      </c>
      <c r="T936" s="15">
        <v>79.7</v>
      </c>
      <c r="U936" s="15">
        <v>62.66</v>
      </c>
      <c r="V936" s="15">
        <v>0</v>
      </c>
      <c r="W936" s="27">
        <f>EV_Data[[#This Row],[ev_sales]]/EV_Data[[#This Row],[total_vehicle_sales]]</f>
        <v>5.6699291258859266E-2</v>
      </c>
      <c r="X936" s="27">
        <f>EV_Data[[#This Row],[petrol_car_sales]]/EV_Data[[#This Row],[total_vehicle_sales]]</f>
        <v>0.83010279939068332</v>
      </c>
      <c r="Y936" s="27">
        <f>EV_Data[[#This Row],[diesel_car_sales]]/EV_Data[[#This Row],[total_vehicle_sales]]</f>
        <v>0.11319790935045744</v>
      </c>
      <c r="Z936" s="27">
        <f>EV_Data[[#This Row],[petrol_car Market Share]]+EV_Data[[#This Row],[desil_car Market Share]]</f>
        <v>0.9433007087411408</v>
      </c>
      <c r="AB936" s="15"/>
    </row>
    <row r="937" spans="1:28">
      <c r="A937" s="15" t="s">
        <v>51</v>
      </c>
      <c r="B937" s="15" t="s">
        <v>29</v>
      </c>
      <c r="C937" s="15">
        <v>2017</v>
      </c>
      <c r="D937" s="15" t="s">
        <v>27</v>
      </c>
      <c r="E937" s="15" t="s">
        <v>25</v>
      </c>
      <c r="F937" s="15">
        <v>7607</v>
      </c>
      <c r="G937" s="15">
        <v>78123</v>
      </c>
      <c r="H937" s="15">
        <v>6793</v>
      </c>
      <c r="I937" s="15">
        <v>92523</v>
      </c>
      <c r="J937" s="15">
        <v>8.2200000000000006</v>
      </c>
      <c r="K937" s="15">
        <v>5258</v>
      </c>
      <c r="L937" s="15">
        <v>15.5</v>
      </c>
      <c r="M937" s="15">
        <v>229</v>
      </c>
      <c r="N937" s="15">
        <v>1.4670000000000001</v>
      </c>
      <c r="O937" s="15">
        <v>0.1</v>
      </c>
      <c r="P937" s="15">
        <v>51106</v>
      </c>
      <c r="Q937" s="15">
        <v>86.5</v>
      </c>
      <c r="R937" s="15">
        <v>18.5</v>
      </c>
      <c r="S937" s="15">
        <v>5281</v>
      </c>
      <c r="T937" s="15">
        <v>79.7</v>
      </c>
      <c r="U937" s="15">
        <v>65.37</v>
      </c>
      <c r="V937" s="15">
        <v>0</v>
      </c>
      <c r="W937" s="27">
        <f>EV_Data[[#This Row],[ev_sales]]/EV_Data[[#This Row],[total_vehicle_sales]]</f>
        <v>8.221739459377668E-2</v>
      </c>
      <c r="X937" s="27">
        <f>EV_Data[[#This Row],[petrol_car_sales]]/EV_Data[[#This Row],[total_vehicle_sales]]</f>
        <v>0.84436302324827339</v>
      </c>
      <c r="Y937" s="27">
        <f>EV_Data[[#This Row],[diesel_car_sales]]/EV_Data[[#This Row],[total_vehicle_sales]]</f>
        <v>7.3419582157949914E-2</v>
      </c>
      <c r="Z937" s="27">
        <f>EV_Data[[#This Row],[petrol_car Market Share]]+EV_Data[[#This Row],[desil_car Market Share]]</f>
        <v>0.91778260540622325</v>
      </c>
      <c r="AB937" s="15"/>
    </row>
    <row r="938" spans="1:28">
      <c r="A938" s="15" t="s">
        <v>51</v>
      </c>
      <c r="B938" s="15" t="s">
        <v>29</v>
      </c>
      <c r="C938" s="15">
        <v>2018</v>
      </c>
      <c r="D938" s="15" t="s">
        <v>24</v>
      </c>
      <c r="E938" s="15" t="s">
        <v>25</v>
      </c>
      <c r="F938" s="15">
        <v>1500</v>
      </c>
      <c r="G938" s="15">
        <v>33332</v>
      </c>
      <c r="H938" s="15">
        <v>22222</v>
      </c>
      <c r="I938" s="15">
        <v>57054</v>
      </c>
      <c r="J938" s="15">
        <v>2.63</v>
      </c>
      <c r="K938" s="15">
        <v>7633</v>
      </c>
      <c r="L938" s="15">
        <v>17.5</v>
      </c>
      <c r="M938" s="15">
        <v>262</v>
      </c>
      <c r="N938" s="15">
        <v>1.4970000000000001</v>
      </c>
      <c r="O938" s="15">
        <v>0.10100000000000001</v>
      </c>
      <c r="P938" s="15">
        <v>51422</v>
      </c>
      <c r="Q938" s="15">
        <v>87</v>
      </c>
      <c r="R938" s="15">
        <v>17.7</v>
      </c>
      <c r="S938" s="15">
        <v>5618</v>
      </c>
      <c r="T938" s="15">
        <v>83</v>
      </c>
      <c r="U938" s="15">
        <v>37.24</v>
      </c>
      <c r="V938" s="15">
        <v>0</v>
      </c>
      <c r="W938" s="27">
        <f>EV_Data[[#This Row],[ev_sales]]/EV_Data[[#This Row],[total_vehicle_sales]]</f>
        <v>2.6290882322010725E-2</v>
      </c>
      <c r="X938" s="27">
        <f>EV_Data[[#This Row],[petrol_car_sales]]/EV_Data[[#This Row],[total_vehicle_sales]]</f>
        <v>0.58421845970484099</v>
      </c>
      <c r="Y938" s="27">
        <f>EV_Data[[#This Row],[diesel_car_sales]]/EV_Data[[#This Row],[total_vehicle_sales]]</f>
        <v>0.38949065797314825</v>
      </c>
      <c r="Z938" s="27">
        <f>EV_Data[[#This Row],[petrol_car Market Share]]+EV_Data[[#This Row],[desil_car Market Share]]</f>
        <v>0.97370911767798929</v>
      </c>
      <c r="AB938" s="15"/>
    </row>
    <row r="939" spans="1:28">
      <c r="A939" s="15" t="s">
        <v>51</v>
      </c>
      <c r="B939" s="15" t="s">
        <v>29</v>
      </c>
      <c r="C939" s="15">
        <v>2018</v>
      </c>
      <c r="D939" s="15" t="s">
        <v>26</v>
      </c>
      <c r="E939" s="15" t="s">
        <v>25</v>
      </c>
      <c r="F939" s="15">
        <v>16733</v>
      </c>
      <c r="G939" s="15">
        <v>181347</v>
      </c>
      <c r="H939" s="15">
        <v>24729</v>
      </c>
      <c r="I939" s="15">
        <v>222809</v>
      </c>
      <c r="J939" s="15">
        <v>7.51</v>
      </c>
      <c r="K939" s="15">
        <v>7633</v>
      </c>
      <c r="L939" s="15">
        <v>17.5</v>
      </c>
      <c r="M939" s="15">
        <v>262</v>
      </c>
      <c r="N939" s="15">
        <v>1.4970000000000001</v>
      </c>
      <c r="O939" s="15">
        <v>0.10100000000000001</v>
      </c>
      <c r="P939" s="15">
        <v>51422</v>
      </c>
      <c r="Q939" s="15">
        <v>87</v>
      </c>
      <c r="R939" s="15">
        <v>17.7</v>
      </c>
      <c r="S939" s="15">
        <v>5618</v>
      </c>
      <c r="T939" s="15">
        <v>83</v>
      </c>
      <c r="U939" s="15">
        <v>34.6</v>
      </c>
      <c r="V939" s="15">
        <v>0</v>
      </c>
      <c r="W939" s="27">
        <f>EV_Data[[#This Row],[ev_sales]]/EV_Data[[#This Row],[total_vehicle_sales]]</f>
        <v>7.5100197927372769E-2</v>
      </c>
      <c r="X939" s="27">
        <f>EV_Data[[#This Row],[petrol_car_sales]]/EV_Data[[#This Row],[total_vehicle_sales]]</f>
        <v>0.81391236440179704</v>
      </c>
      <c r="Y939" s="27">
        <f>EV_Data[[#This Row],[diesel_car_sales]]/EV_Data[[#This Row],[total_vehicle_sales]]</f>
        <v>0.11098743767083018</v>
      </c>
      <c r="Z939" s="27">
        <f>EV_Data[[#This Row],[petrol_car Market Share]]+EV_Data[[#This Row],[desil_car Market Share]]</f>
        <v>0.92489980207262723</v>
      </c>
      <c r="AB939" s="15"/>
    </row>
    <row r="940" spans="1:28">
      <c r="A940" s="15" t="s">
        <v>51</v>
      </c>
      <c r="B940" s="15" t="s">
        <v>29</v>
      </c>
      <c r="C940" s="15">
        <v>2018</v>
      </c>
      <c r="D940" s="15" t="s">
        <v>27</v>
      </c>
      <c r="E940" s="15" t="s">
        <v>25</v>
      </c>
      <c r="F940" s="15">
        <v>10303</v>
      </c>
      <c r="G940" s="15">
        <v>77569</v>
      </c>
      <c r="H940" s="15">
        <v>6745</v>
      </c>
      <c r="I940" s="15">
        <v>94617</v>
      </c>
      <c r="J940" s="15">
        <v>10.89</v>
      </c>
      <c r="K940" s="15">
        <v>7633</v>
      </c>
      <c r="L940" s="15">
        <v>17.5</v>
      </c>
      <c r="M940" s="15">
        <v>262</v>
      </c>
      <c r="N940" s="15">
        <v>1.4970000000000001</v>
      </c>
      <c r="O940" s="15">
        <v>0.10100000000000001</v>
      </c>
      <c r="P940" s="15">
        <v>51422</v>
      </c>
      <c r="Q940" s="15">
        <v>87</v>
      </c>
      <c r="R940" s="15">
        <v>17.7</v>
      </c>
      <c r="S940" s="15">
        <v>5618</v>
      </c>
      <c r="T940" s="15">
        <v>83</v>
      </c>
      <c r="U940" s="15">
        <v>35.44</v>
      </c>
      <c r="V940" s="15">
        <v>0</v>
      </c>
      <c r="W940" s="27">
        <f>EV_Data[[#This Row],[ev_sales]]/EV_Data[[#This Row],[total_vehicle_sales]]</f>
        <v>0.10889163680945285</v>
      </c>
      <c r="X940" s="27">
        <f>EV_Data[[#This Row],[petrol_car_sales]]/EV_Data[[#This Row],[total_vehicle_sales]]</f>
        <v>0.81982096240633295</v>
      </c>
      <c r="Y940" s="27">
        <f>EV_Data[[#This Row],[diesel_car_sales]]/EV_Data[[#This Row],[total_vehicle_sales]]</f>
        <v>7.128740078421425E-2</v>
      </c>
      <c r="Z940" s="27">
        <f>EV_Data[[#This Row],[petrol_car Market Share]]+EV_Data[[#This Row],[desil_car Market Share]]</f>
        <v>0.8911083631905472</v>
      </c>
      <c r="AB940" s="15"/>
    </row>
    <row r="941" spans="1:28">
      <c r="A941" s="15" t="s">
        <v>51</v>
      </c>
      <c r="B941" s="15" t="s">
        <v>29</v>
      </c>
      <c r="C941" s="15">
        <v>2019</v>
      </c>
      <c r="D941" s="15" t="s">
        <v>24</v>
      </c>
      <c r="E941" s="15" t="s">
        <v>25</v>
      </c>
      <c r="F941" s="15">
        <v>2120</v>
      </c>
      <c r="G941" s="15">
        <v>30580</v>
      </c>
      <c r="H941" s="15">
        <v>20386</v>
      </c>
      <c r="I941" s="15">
        <v>53086</v>
      </c>
      <c r="J941" s="15">
        <v>3.99</v>
      </c>
      <c r="K941" s="15">
        <v>10289</v>
      </c>
      <c r="L941" s="15">
        <v>17.7</v>
      </c>
      <c r="M941" s="15">
        <v>307</v>
      </c>
      <c r="N941" s="15">
        <v>1.617</v>
      </c>
      <c r="O941" s="15">
        <v>0.10100000000000001</v>
      </c>
      <c r="P941" s="15">
        <v>51731</v>
      </c>
      <c r="Q941" s="15">
        <v>88</v>
      </c>
      <c r="R941" s="15">
        <v>17.100000000000001</v>
      </c>
      <c r="S941" s="15">
        <v>5894</v>
      </c>
      <c r="T941" s="15">
        <v>83.8</v>
      </c>
      <c r="U941" s="15">
        <v>41.33</v>
      </c>
      <c r="V941" s="15">
        <v>0</v>
      </c>
      <c r="W941" s="27">
        <f>EV_Data[[#This Row],[ev_sales]]/EV_Data[[#This Row],[total_vehicle_sales]]</f>
        <v>3.9935199487623856E-2</v>
      </c>
      <c r="X941" s="27">
        <f>EV_Data[[#This Row],[petrol_car_sales]]/EV_Data[[#This Row],[total_vehicle_sales]]</f>
        <v>0.5760464152507252</v>
      </c>
      <c r="Y941" s="27">
        <f>EV_Data[[#This Row],[diesel_car_sales]]/EV_Data[[#This Row],[total_vehicle_sales]]</f>
        <v>0.38401838526165089</v>
      </c>
      <c r="Z941" s="27">
        <f>EV_Data[[#This Row],[petrol_car Market Share]]+EV_Data[[#This Row],[desil_car Market Share]]</f>
        <v>0.96006480051237608</v>
      </c>
      <c r="AB941" s="15"/>
    </row>
    <row r="942" spans="1:28">
      <c r="A942" s="15" t="s">
        <v>51</v>
      </c>
      <c r="B942" s="15" t="s">
        <v>29</v>
      </c>
      <c r="C942" s="15">
        <v>2019</v>
      </c>
      <c r="D942" s="15" t="s">
        <v>26</v>
      </c>
      <c r="E942" s="15" t="s">
        <v>25</v>
      </c>
      <c r="F942" s="15">
        <v>24617</v>
      </c>
      <c r="G942" s="15">
        <v>168195</v>
      </c>
      <c r="H942" s="15">
        <v>22936</v>
      </c>
      <c r="I942" s="15">
        <v>215748</v>
      </c>
      <c r="J942" s="15">
        <v>11.41</v>
      </c>
      <c r="K942" s="15">
        <v>10289</v>
      </c>
      <c r="L942" s="15">
        <v>17.7</v>
      </c>
      <c r="M942" s="15">
        <v>307</v>
      </c>
      <c r="N942" s="15">
        <v>1.617</v>
      </c>
      <c r="O942" s="15">
        <v>0.10100000000000001</v>
      </c>
      <c r="P942" s="15">
        <v>51731</v>
      </c>
      <c r="Q942" s="15">
        <v>88</v>
      </c>
      <c r="R942" s="15">
        <v>17.100000000000001</v>
      </c>
      <c r="S942" s="15">
        <v>5894</v>
      </c>
      <c r="T942" s="15">
        <v>83.8</v>
      </c>
      <c r="U942" s="15">
        <v>47.12</v>
      </c>
      <c r="V942" s="15">
        <v>0</v>
      </c>
      <c r="W942" s="27">
        <f>EV_Data[[#This Row],[ev_sales]]/EV_Data[[#This Row],[total_vehicle_sales]]</f>
        <v>0.1141007100876949</v>
      </c>
      <c r="X942" s="27">
        <f>EV_Data[[#This Row],[petrol_car_sales]]/EV_Data[[#This Row],[total_vehicle_sales]]</f>
        <v>0.77959007731242003</v>
      </c>
      <c r="Y942" s="27">
        <f>EV_Data[[#This Row],[diesel_car_sales]]/EV_Data[[#This Row],[total_vehicle_sales]]</f>
        <v>0.10630921259988504</v>
      </c>
      <c r="Z942" s="27">
        <f>EV_Data[[#This Row],[petrol_car Market Share]]+EV_Data[[#This Row],[desil_car Market Share]]</f>
        <v>0.88589928991230504</v>
      </c>
      <c r="AB942" s="15"/>
    </row>
    <row r="943" spans="1:28">
      <c r="A943" s="15" t="s">
        <v>51</v>
      </c>
      <c r="B943" s="15" t="s">
        <v>29</v>
      </c>
      <c r="C943" s="15">
        <v>2019</v>
      </c>
      <c r="D943" s="15" t="s">
        <v>27</v>
      </c>
      <c r="E943" s="15" t="s">
        <v>25</v>
      </c>
      <c r="F943" s="15">
        <v>14999</v>
      </c>
      <c r="G943" s="15">
        <v>69608</v>
      </c>
      <c r="H943" s="15">
        <v>6053</v>
      </c>
      <c r="I943" s="15">
        <v>90660</v>
      </c>
      <c r="J943" s="15">
        <v>16.54</v>
      </c>
      <c r="K943" s="15">
        <v>10289</v>
      </c>
      <c r="L943" s="15">
        <v>17.7</v>
      </c>
      <c r="M943" s="15">
        <v>307</v>
      </c>
      <c r="N943" s="15">
        <v>1.617</v>
      </c>
      <c r="O943" s="15">
        <v>0.10100000000000001</v>
      </c>
      <c r="P943" s="15">
        <v>51731</v>
      </c>
      <c r="Q943" s="15">
        <v>88</v>
      </c>
      <c r="R943" s="15">
        <v>17.100000000000001</v>
      </c>
      <c r="S943" s="15">
        <v>5894</v>
      </c>
      <c r="T943" s="15">
        <v>83.8</v>
      </c>
      <c r="U943" s="15">
        <v>45.58</v>
      </c>
      <c r="V943" s="15">
        <v>0</v>
      </c>
      <c r="W943" s="27">
        <f>EV_Data[[#This Row],[ev_sales]]/EV_Data[[#This Row],[total_vehicle_sales]]</f>
        <v>0.16544231193470108</v>
      </c>
      <c r="X943" s="27">
        <f>EV_Data[[#This Row],[petrol_car_sales]]/EV_Data[[#This Row],[total_vehicle_sales]]</f>
        <v>0.76779174939333772</v>
      </c>
      <c r="Y943" s="27">
        <f>EV_Data[[#This Row],[diesel_car_sales]]/EV_Data[[#This Row],[total_vehicle_sales]]</f>
        <v>6.6765938671961178E-2</v>
      </c>
      <c r="Z943" s="27">
        <f>EV_Data[[#This Row],[petrol_car Market Share]]+EV_Data[[#This Row],[desil_car Market Share]]</f>
        <v>0.83455768806529895</v>
      </c>
      <c r="AB943" s="15"/>
    </row>
    <row r="944" spans="1:28">
      <c r="A944" s="15" t="s">
        <v>51</v>
      </c>
      <c r="B944" s="15" t="s">
        <v>29</v>
      </c>
      <c r="C944" s="15">
        <v>2020</v>
      </c>
      <c r="D944" s="15" t="s">
        <v>24</v>
      </c>
      <c r="E944" s="15" t="s">
        <v>25</v>
      </c>
      <c r="F944" s="15">
        <v>3595</v>
      </c>
      <c r="G944" s="15">
        <v>23507</v>
      </c>
      <c r="H944" s="15">
        <v>15672</v>
      </c>
      <c r="I944" s="15">
        <v>42774</v>
      </c>
      <c r="J944" s="15">
        <v>8.4</v>
      </c>
      <c r="K944" s="15">
        <v>14330</v>
      </c>
      <c r="L944" s="15">
        <v>18.8</v>
      </c>
      <c r="M944" s="15">
        <v>347</v>
      </c>
      <c r="N944" s="15">
        <v>1.7569999999999999</v>
      </c>
      <c r="O944" s="15">
        <v>0.114</v>
      </c>
      <c r="P944" s="15">
        <v>53986</v>
      </c>
      <c r="Q944" s="15">
        <v>88.7</v>
      </c>
      <c r="R944" s="15">
        <v>16.100000000000001</v>
      </c>
      <c r="S944" s="15">
        <v>5725</v>
      </c>
      <c r="T944" s="15">
        <v>89.3</v>
      </c>
      <c r="U944" s="15">
        <v>69.58</v>
      </c>
      <c r="V944" s="15">
        <v>0</v>
      </c>
      <c r="W944" s="27">
        <f>EV_Data[[#This Row],[ev_sales]]/EV_Data[[#This Row],[total_vehicle_sales]]</f>
        <v>8.4046383316968246E-2</v>
      </c>
      <c r="X944" s="27">
        <f>EV_Data[[#This Row],[petrol_car_sales]]/EV_Data[[#This Row],[total_vehicle_sales]]</f>
        <v>0.54956281853462385</v>
      </c>
      <c r="Y944" s="27">
        <f>EV_Data[[#This Row],[diesel_car_sales]]/EV_Data[[#This Row],[total_vehicle_sales]]</f>
        <v>0.36639079814840791</v>
      </c>
      <c r="Z944" s="27">
        <f>EV_Data[[#This Row],[petrol_car Market Share]]+EV_Data[[#This Row],[desil_car Market Share]]</f>
        <v>0.91595361668303177</v>
      </c>
      <c r="AB944" s="15"/>
    </row>
    <row r="945" spans="1:28">
      <c r="A945" s="15" t="s">
        <v>51</v>
      </c>
      <c r="B945" s="15" t="s">
        <v>29</v>
      </c>
      <c r="C945" s="15">
        <v>2020</v>
      </c>
      <c r="D945" s="15" t="s">
        <v>26</v>
      </c>
      <c r="E945" s="15" t="s">
        <v>25</v>
      </c>
      <c r="F945" s="15">
        <v>41275</v>
      </c>
      <c r="G945" s="15">
        <v>114957</v>
      </c>
      <c r="H945" s="15">
        <v>15676</v>
      </c>
      <c r="I945" s="15">
        <v>171908</v>
      </c>
      <c r="J945" s="15">
        <v>24.01</v>
      </c>
      <c r="K945" s="15">
        <v>14330</v>
      </c>
      <c r="L945" s="15">
        <v>18.8</v>
      </c>
      <c r="M945" s="15">
        <v>347</v>
      </c>
      <c r="N945" s="15">
        <v>1.7569999999999999</v>
      </c>
      <c r="O945" s="15">
        <v>0.114</v>
      </c>
      <c r="P945" s="15">
        <v>53986</v>
      </c>
      <c r="Q945" s="15">
        <v>88.7</v>
      </c>
      <c r="R945" s="15">
        <v>16.100000000000001</v>
      </c>
      <c r="S945" s="15">
        <v>5725</v>
      </c>
      <c r="T945" s="15">
        <v>89.3</v>
      </c>
      <c r="U945" s="15">
        <v>67.67</v>
      </c>
      <c r="V945" s="15">
        <v>0</v>
      </c>
      <c r="W945" s="27">
        <f>EV_Data[[#This Row],[ev_sales]]/EV_Data[[#This Row],[total_vehicle_sales]]</f>
        <v>0.24009935546920447</v>
      </c>
      <c r="X945" s="27">
        <f>EV_Data[[#This Row],[petrol_car_sales]]/EV_Data[[#This Row],[total_vehicle_sales]]</f>
        <v>0.6687123345045024</v>
      </c>
      <c r="Y945" s="27">
        <f>EV_Data[[#This Row],[diesel_car_sales]]/EV_Data[[#This Row],[total_vehicle_sales]]</f>
        <v>9.1188310026293129E-2</v>
      </c>
      <c r="Z945" s="27">
        <f>EV_Data[[#This Row],[petrol_car Market Share]]+EV_Data[[#This Row],[desil_car Market Share]]</f>
        <v>0.75990064453079553</v>
      </c>
      <c r="AB945" s="15"/>
    </row>
    <row r="946" spans="1:28">
      <c r="A946" s="15" t="s">
        <v>51</v>
      </c>
      <c r="B946" s="15" t="s">
        <v>29</v>
      </c>
      <c r="C946" s="15">
        <v>2020</v>
      </c>
      <c r="D946" s="15" t="s">
        <v>27</v>
      </c>
      <c r="E946" s="15" t="s">
        <v>25</v>
      </c>
      <c r="F946" s="15">
        <v>24658</v>
      </c>
      <c r="G946" s="15">
        <v>42475</v>
      </c>
      <c r="H946" s="15">
        <v>3694</v>
      </c>
      <c r="I946" s="15">
        <v>70827</v>
      </c>
      <c r="J946" s="15">
        <v>34.81</v>
      </c>
      <c r="K946" s="15">
        <v>14330</v>
      </c>
      <c r="L946" s="15">
        <v>18.8</v>
      </c>
      <c r="M946" s="15">
        <v>347</v>
      </c>
      <c r="N946" s="15">
        <v>1.7569999999999999</v>
      </c>
      <c r="O946" s="15">
        <v>0.114</v>
      </c>
      <c r="P946" s="15">
        <v>53986</v>
      </c>
      <c r="Q946" s="15">
        <v>88.7</v>
      </c>
      <c r="R946" s="15">
        <v>16.100000000000001</v>
      </c>
      <c r="S946" s="15">
        <v>5725</v>
      </c>
      <c r="T946" s="15">
        <v>89.3</v>
      </c>
      <c r="U946" s="15">
        <v>64.400000000000006</v>
      </c>
      <c r="V946" s="15">
        <v>0</v>
      </c>
      <c r="W946" s="27">
        <f>EV_Data[[#This Row],[ev_sales]]/EV_Data[[#This Row],[total_vehicle_sales]]</f>
        <v>0.34814406935208325</v>
      </c>
      <c r="X946" s="27">
        <f>EV_Data[[#This Row],[petrol_car_sales]]/EV_Data[[#This Row],[total_vehicle_sales]]</f>
        <v>0.59970067911954483</v>
      </c>
      <c r="Y946" s="27">
        <f>EV_Data[[#This Row],[diesel_car_sales]]/EV_Data[[#This Row],[total_vehicle_sales]]</f>
        <v>5.215525152837195E-2</v>
      </c>
      <c r="Z946" s="27">
        <f>EV_Data[[#This Row],[petrol_car Market Share]]+EV_Data[[#This Row],[desil_car Market Share]]</f>
        <v>0.6518559306479168</v>
      </c>
      <c r="AB946" s="15"/>
    </row>
    <row r="947" spans="1:28">
      <c r="A947" s="15" t="s">
        <v>51</v>
      </c>
      <c r="B947" s="15" t="s">
        <v>29</v>
      </c>
      <c r="C947" s="15">
        <v>2021</v>
      </c>
      <c r="D947" s="15" t="s">
        <v>24</v>
      </c>
      <c r="E947" s="15" t="s">
        <v>25</v>
      </c>
      <c r="F947" s="15">
        <v>6335</v>
      </c>
      <c r="G947" s="15">
        <v>23368</v>
      </c>
      <c r="H947" s="15">
        <v>15579</v>
      </c>
      <c r="I947" s="15">
        <v>45282</v>
      </c>
      <c r="J947" s="15">
        <v>13.99</v>
      </c>
      <c r="K947" s="15">
        <v>15476</v>
      </c>
      <c r="L947" s="15">
        <v>20.7</v>
      </c>
      <c r="M947" s="15">
        <v>378</v>
      </c>
      <c r="N947" s="15">
        <v>1.9830000000000001</v>
      </c>
      <c r="O947" s="15">
        <v>0.14000000000000001</v>
      </c>
      <c r="P947" s="15">
        <v>54611</v>
      </c>
      <c r="Q947" s="15">
        <v>88.6</v>
      </c>
      <c r="R947" s="15">
        <v>15.5</v>
      </c>
      <c r="S947" s="15">
        <v>5412</v>
      </c>
      <c r="T947" s="15">
        <v>89.8</v>
      </c>
      <c r="U947" s="15">
        <v>76.22</v>
      </c>
      <c r="V947" s="15">
        <v>0</v>
      </c>
      <c r="W947" s="27">
        <f>EV_Data[[#This Row],[ev_sales]]/EV_Data[[#This Row],[total_vehicle_sales]]</f>
        <v>0.13990106444061659</v>
      </c>
      <c r="X947" s="27">
        <f>EV_Data[[#This Row],[petrol_car_sales]]/EV_Data[[#This Row],[total_vehicle_sales]]</f>
        <v>0.51605494456958612</v>
      </c>
      <c r="Y947" s="27">
        <f>EV_Data[[#This Row],[diesel_car_sales]]/EV_Data[[#This Row],[total_vehicle_sales]]</f>
        <v>0.34404399098979727</v>
      </c>
      <c r="Z947" s="27">
        <f>EV_Data[[#This Row],[petrol_car Market Share]]+EV_Data[[#This Row],[desil_car Market Share]]</f>
        <v>0.86009893555938333</v>
      </c>
      <c r="AB947" s="15"/>
    </row>
    <row r="948" spans="1:28">
      <c r="A948" s="15" t="s">
        <v>51</v>
      </c>
      <c r="B948" s="15" t="s">
        <v>29</v>
      </c>
      <c r="C948" s="15">
        <v>2021</v>
      </c>
      <c r="D948" s="15" t="s">
        <v>26</v>
      </c>
      <c r="E948" s="15" t="s">
        <v>25</v>
      </c>
      <c r="F948" s="15">
        <v>73125</v>
      </c>
      <c r="G948" s="15">
        <v>96645</v>
      </c>
      <c r="H948" s="15">
        <v>13179</v>
      </c>
      <c r="I948" s="15">
        <v>182949</v>
      </c>
      <c r="J948" s="15">
        <v>39.97</v>
      </c>
      <c r="K948" s="15">
        <v>15476</v>
      </c>
      <c r="L948" s="15">
        <v>20.7</v>
      </c>
      <c r="M948" s="15">
        <v>378</v>
      </c>
      <c r="N948" s="15">
        <v>1.9830000000000001</v>
      </c>
      <c r="O948" s="15">
        <v>0.14000000000000001</v>
      </c>
      <c r="P948" s="15">
        <v>54611</v>
      </c>
      <c r="Q948" s="15">
        <v>88.6</v>
      </c>
      <c r="R948" s="15">
        <v>15.5</v>
      </c>
      <c r="S948" s="15">
        <v>5412</v>
      </c>
      <c r="T948" s="15">
        <v>89.8</v>
      </c>
      <c r="U948" s="15">
        <v>77.17</v>
      </c>
      <c r="V948" s="15">
        <v>0</v>
      </c>
      <c r="W948" s="27">
        <f>EV_Data[[#This Row],[ev_sales]]/EV_Data[[#This Row],[total_vehicle_sales]]</f>
        <v>0.39970155617139203</v>
      </c>
      <c r="X948" s="27">
        <f>EV_Data[[#This Row],[petrol_car_sales]]/EV_Data[[#This Row],[total_vehicle_sales]]</f>
        <v>0.52826197464867253</v>
      </c>
      <c r="Y948" s="27">
        <f>EV_Data[[#This Row],[diesel_car_sales]]/EV_Data[[#This Row],[total_vehicle_sales]]</f>
        <v>7.2036469179935392E-2</v>
      </c>
      <c r="Z948" s="27">
        <f>EV_Data[[#This Row],[petrol_car Market Share]]+EV_Data[[#This Row],[desil_car Market Share]]</f>
        <v>0.60029844382860786</v>
      </c>
      <c r="AB948" s="15"/>
    </row>
    <row r="949" spans="1:28">
      <c r="A949" s="15" t="s">
        <v>51</v>
      </c>
      <c r="B949" s="15" t="s">
        <v>29</v>
      </c>
      <c r="C949" s="15">
        <v>2021</v>
      </c>
      <c r="D949" s="15" t="s">
        <v>27</v>
      </c>
      <c r="E949" s="15" t="s">
        <v>31</v>
      </c>
      <c r="F949" s="15">
        <v>44384</v>
      </c>
      <c r="G949" s="15">
        <v>29621</v>
      </c>
      <c r="H949" s="15">
        <v>2576</v>
      </c>
      <c r="I949" s="15">
        <v>76581</v>
      </c>
      <c r="J949" s="15">
        <v>57.96</v>
      </c>
      <c r="K949" s="15">
        <v>15476</v>
      </c>
      <c r="L949" s="15">
        <v>20.7</v>
      </c>
      <c r="M949" s="15">
        <v>378</v>
      </c>
      <c r="N949" s="15">
        <v>1.9830000000000001</v>
      </c>
      <c r="O949" s="15">
        <v>0.14000000000000001</v>
      </c>
      <c r="P949" s="15">
        <v>54611</v>
      </c>
      <c r="Q949" s="15">
        <v>88.6</v>
      </c>
      <c r="R949" s="15">
        <v>15.5</v>
      </c>
      <c r="S949" s="15">
        <v>5412</v>
      </c>
      <c r="T949" s="15">
        <v>89.8</v>
      </c>
      <c r="U949" s="15">
        <v>80</v>
      </c>
      <c r="V949" s="15">
        <v>1</v>
      </c>
      <c r="W949" s="27">
        <f>EV_Data[[#This Row],[ev_sales]]/EV_Data[[#This Row],[total_vehicle_sales]]</f>
        <v>0.57956934487666656</v>
      </c>
      <c r="X949" s="27">
        <f>EV_Data[[#This Row],[petrol_car_sales]]/EV_Data[[#This Row],[total_vehicle_sales]]</f>
        <v>0.38679306877685066</v>
      </c>
      <c r="Y949" s="27">
        <f>EV_Data[[#This Row],[diesel_car_sales]]/EV_Data[[#This Row],[total_vehicle_sales]]</f>
        <v>3.3637586346482812E-2</v>
      </c>
      <c r="Z949" s="27">
        <f>EV_Data[[#This Row],[petrol_car Market Share]]+EV_Data[[#This Row],[desil_car Market Share]]</f>
        <v>0.42043065512333344</v>
      </c>
      <c r="AB949" s="15"/>
    </row>
    <row r="950" spans="1:28">
      <c r="A950" s="15" t="s">
        <v>51</v>
      </c>
      <c r="B950" s="15" t="s">
        <v>29</v>
      </c>
      <c r="C950" s="15">
        <v>2022</v>
      </c>
      <c r="D950" s="15" t="s">
        <v>24</v>
      </c>
      <c r="E950" s="15" t="s">
        <v>25</v>
      </c>
      <c r="F950" s="15">
        <v>7293</v>
      </c>
      <c r="G950" s="15">
        <v>20695</v>
      </c>
      <c r="H950" s="15">
        <v>13796</v>
      </c>
      <c r="I950" s="15">
        <v>41784</v>
      </c>
      <c r="J950" s="15">
        <v>17.45</v>
      </c>
      <c r="K950" s="15">
        <v>21283</v>
      </c>
      <c r="L950" s="15">
        <v>21.9</v>
      </c>
      <c r="M950" s="15">
        <v>408</v>
      </c>
      <c r="N950" s="15">
        <v>2.093</v>
      </c>
      <c r="O950" s="15">
        <v>0.16400000000000001</v>
      </c>
      <c r="P950" s="15">
        <v>55893</v>
      </c>
      <c r="Q950" s="15">
        <v>88.2</v>
      </c>
      <c r="R950" s="15">
        <v>14.7</v>
      </c>
      <c r="S950" s="15">
        <v>5061</v>
      </c>
      <c r="T950" s="15">
        <v>90.9</v>
      </c>
      <c r="U950" s="15">
        <v>15.12</v>
      </c>
      <c r="V950" s="15">
        <v>0</v>
      </c>
      <c r="W950" s="27">
        <f>EV_Data[[#This Row],[ev_sales]]/EV_Data[[#This Row],[total_vehicle_sales]]</f>
        <v>0.17454049396898336</v>
      </c>
      <c r="X950" s="27">
        <f>EV_Data[[#This Row],[petrol_car_sales]]/EV_Data[[#This Row],[total_vehicle_sales]]</f>
        <v>0.49528527666092287</v>
      </c>
      <c r="Y950" s="27">
        <f>EV_Data[[#This Row],[diesel_car_sales]]/EV_Data[[#This Row],[total_vehicle_sales]]</f>
        <v>0.33017422937009383</v>
      </c>
      <c r="Z950" s="27">
        <f>EV_Data[[#This Row],[petrol_car Market Share]]+EV_Data[[#This Row],[desil_car Market Share]]</f>
        <v>0.8254595060310167</v>
      </c>
      <c r="AB950" s="15"/>
    </row>
    <row r="951" spans="1:28">
      <c r="A951" s="15" t="s">
        <v>51</v>
      </c>
      <c r="B951" s="15" t="s">
        <v>29</v>
      </c>
      <c r="C951" s="15">
        <v>2022</v>
      </c>
      <c r="D951" s="15" t="s">
        <v>26</v>
      </c>
      <c r="E951" s="15" t="s">
        <v>31</v>
      </c>
      <c r="F951" s="15">
        <v>82922</v>
      </c>
      <c r="G951" s="15">
        <v>73352</v>
      </c>
      <c r="H951" s="15">
        <v>10003</v>
      </c>
      <c r="I951" s="15">
        <v>166277</v>
      </c>
      <c r="J951" s="15">
        <v>49.87</v>
      </c>
      <c r="K951" s="15">
        <v>21283</v>
      </c>
      <c r="L951" s="15">
        <v>21.9</v>
      </c>
      <c r="M951" s="15">
        <v>408</v>
      </c>
      <c r="N951" s="15">
        <v>2.093</v>
      </c>
      <c r="O951" s="15">
        <v>0.16400000000000001</v>
      </c>
      <c r="P951" s="15">
        <v>55893</v>
      </c>
      <c r="Q951" s="15">
        <v>88.2</v>
      </c>
      <c r="R951" s="15">
        <v>14.7</v>
      </c>
      <c r="S951" s="15">
        <v>5061</v>
      </c>
      <c r="T951" s="15">
        <v>90.9</v>
      </c>
      <c r="U951" s="15">
        <v>13.4</v>
      </c>
      <c r="V951" s="15">
        <v>0</v>
      </c>
      <c r="W951" s="27">
        <f>EV_Data[[#This Row],[ev_sales]]/EV_Data[[#This Row],[total_vehicle_sales]]</f>
        <v>0.4986979558207088</v>
      </c>
      <c r="X951" s="27">
        <f>EV_Data[[#This Row],[petrol_car_sales]]/EV_Data[[#This Row],[total_vehicle_sales]]</f>
        <v>0.4411433932534265</v>
      </c>
      <c r="Y951" s="27">
        <f>EV_Data[[#This Row],[diesel_car_sales]]/EV_Data[[#This Row],[total_vehicle_sales]]</f>
        <v>6.0158650925864671E-2</v>
      </c>
      <c r="Z951" s="27">
        <f>EV_Data[[#This Row],[petrol_car Market Share]]+EV_Data[[#This Row],[desil_car Market Share]]</f>
        <v>0.50130204417929114</v>
      </c>
      <c r="AB951" s="15"/>
    </row>
    <row r="952" spans="1:28">
      <c r="A952" s="15" t="s">
        <v>51</v>
      </c>
      <c r="B952" s="15" t="s">
        <v>29</v>
      </c>
      <c r="C952" s="15">
        <v>2022</v>
      </c>
      <c r="D952" s="15" t="s">
        <v>27</v>
      </c>
      <c r="E952" s="15" t="s">
        <v>31</v>
      </c>
      <c r="F952" s="15">
        <v>50761</v>
      </c>
      <c r="G952" s="15">
        <v>17881</v>
      </c>
      <c r="H952" s="15">
        <v>1555</v>
      </c>
      <c r="I952" s="15">
        <v>70197</v>
      </c>
      <c r="J952" s="15">
        <v>72.31</v>
      </c>
      <c r="K952" s="15">
        <v>21283</v>
      </c>
      <c r="L952" s="15">
        <v>21.9</v>
      </c>
      <c r="M952" s="15">
        <v>408</v>
      </c>
      <c r="N952" s="15">
        <v>2.093</v>
      </c>
      <c r="O952" s="15">
        <v>0.16400000000000001</v>
      </c>
      <c r="P952" s="15">
        <v>55893</v>
      </c>
      <c r="Q952" s="15">
        <v>88.2</v>
      </c>
      <c r="R952" s="15">
        <v>14.7</v>
      </c>
      <c r="S952" s="15">
        <v>5061</v>
      </c>
      <c r="T952" s="15">
        <v>90.9</v>
      </c>
      <c r="U952" s="15">
        <v>14.37</v>
      </c>
      <c r="V952" s="15">
        <v>1</v>
      </c>
      <c r="W952" s="27">
        <f>EV_Data[[#This Row],[ev_sales]]/EV_Data[[#This Row],[total_vehicle_sales]]</f>
        <v>0.723122070743764</v>
      </c>
      <c r="X952" s="27">
        <f>EV_Data[[#This Row],[petrol_car_sales]]/EV_Data[[#This Row],[total_vehicle_sales]]</f>
        <v>0.25472598544097325</v>
      </c>
      <c r="Y952" s="27">
        <f>EV_Data[[#This Row],[diesel_car_sales]]/EV_Data[[#This Row],[total_vehicle_sales]]</f>
        <v>2.215194381526276E-2</v>
      </c>
      <c r="Z952" s="27">
        <f>EV_Data[[#This Row],[petrol_car Market Share]]+EV_Data[[#This Row],[desil_car Market Share]]</f>
        <v>0.276877929256236</v>
      </c>
      <c r="AB952" s="15"/>
    </row>
    <row r="953" spans="1:28">
      <c r="A953" s="15" t="s">
        <v>51</v>
      </c>
      <c r="B953" s="15" t="s">
        <v>29</v>
      </c>
      <c r="C953" s="15">
        <v>2023</v>
      </c>
      <c r="D953" s="15" t="s">
        <v>24</v>
      </c>
      <c r="E953" s="15" t="s">
        <v>25</v>
      </c>
      <c r="F953" s="15">
        <v>6977</v>
      </c>
      <c r="G953" s="15">
        <v>21754</v>
      </c>
      <c r="H953" s="15">
        <v>14503</v>
      </c>
      <c r="I953" s="15">
        <v>43234</v>
      </c>
      <c r="J953" s="15">
        <v>16.14</v>
      </c>
      <c r="K953" s="15">
        <v>29553</v>
      </c>
      <c r="L953" s="15">
        <v>25.3</v>
      </c>
      <c r="M953" s="15">
        <v>438</v>
      </c>
      <c r="N953" s="15">
        <v>2.097</v>
      </c>
      <c r="O953" s="15">
        <v>0.16800000000000001</v>
      </c>
      <c r="P953" s="15">
        <v>56992</v>
      </c>
      <c r="Q953" s="15">
        <v>88.4</v>
      </c>
      <c r="R953" s="15">
        <v>14.1</v>
      </c>
      <c r="S953" s="15">
        <v>2456</v>
      </c>
      <c r="T953" s="15">
        <v>91.6</v>
      </c>
      <c r="U953" s="15">
        <v>-4.33</v>
      </c>
      <c r="V953" s="15">
        <v>0</v>
      </c>
      <c r="W953" s="27">
        <f>EV_Data[[#This Row],[ev_sales]]/EV_Data[[#This Row],[total_vehicle_sales]]</f>
        <v>0.16137761946616089</v>
      </c>
      <c r="X953" s="27">
        <f>EV_Data[[#This Row],[petrol_car_sales]]/EV_Data[[#This Row],[total_vehicle_sales]]</f>
        <v>0.50316880233149841</v>
      </c>
      <c r="Y953" s="27">
        <f>EV_Data[[#This Row],[diesel_car_sales]]/EV_Data[[#This Row],[total_vehicle_sales]]</f>
        <v>0.33545357820234073</v>
      </c>
      <c r="Z953" s="27">
        <f>EV_Data[[#This Row],[petrol_car Market Share]]+EV_Data[[#This Row],[desil_car Market Share]]</f>
        <v>0.83862238053383908</v>
      </c>
      <c r="AB953" s="15"/>
    </row>
    <row r="954" spans="1:28">
      <c r="A954" s="15" t="s">
        <v>51</v>
      </c>
      <c r="B954" s="15" t="s">
        <v>29</v>
      </c>
      <c r="C954" s="15">
        <v>2023</v>
      </c>
      <c r="D954" s="15" t="s">
        <v>26</v>
      </c>
      <c r="E954" s="15" t="s">
        <v>31</v>
      </c>
      <c r="F954" s="15">
        <v>84170</v>
      </c>
      <c r="G954" s="15">
        <v>78590</v>
      </c>
      <c r="H954" s="15">
        <v>11253</v>
      </c>
      <c r="I954" s="15">
        <v>174013</v>
      </c>
      <c r="J954" s="15">
        <v>48.37</v>
      </c>
      <c r="K954" s="15">
        <v>29553</v>
      </c>
      <c r="L954" s="15">
        <v>25.3</v>
      </c>
      <c r="M954" s="15">
        <v>438</v>
      </c>
      <c r="N954" s="15">
        <v>2.097</v>
      </c>
      <c r="O954" s="15">
        <v>0.16800000000000001</v>
      </c>
      <c r="P954" s="15">
        <v>56992</v>
      </c>
      <c r="Q954" s="15">
        <v>88.4</v>
      </c>
      <c r="R954" s="15">
        <v>14.1</v>
      </c>
      <c r="S954" s="15">
        <v>2456</v>
      </c>
      <c r="T954" s="15">
        <v>91.6</v>
      </c>
      <c r="U954" s="15">
        <v>1.51</v>
      </c>
      <c r="V954" s="15">
        <v>0</v>
      </c>
      <c r="W954" s="27">
        <f>EV_Data[[#This Row],[ev_sales]]/EV_Data[[#This Row],[total_vehicle_sales]]</f>
        <v>0.48369949371598675</v>
      </c>
      <c r="X954" s="27">
        <f>EV_Data[[#This Row],[petrol_car_sales]]/EV_Data[[#This Row],[total_vehicle_sales]]</f>
        <v>0.45163292397694427</v>
      </c>
      <c r="Y954" s="27">
        <f>EV_Data[[#This Row],[diesel_car_sales]]/EV_Data[[#This Row],[total_vehicle_sales]]</f>
        <v>6.466758230706901E-2</v>
      </c>
      <c r="Z954" s="27">
        <f>EV_Data[[#This Row],[petrol_car Market Share]]+EV_Data[[#This Row],[desil_car Market Share]]</f>
        <v>0.51630050628401325</v>
      </c>
      <c r="AB954" s="15"/>
    </row>
    <row r="955" spans="1:28">
      <c r="A955" s="15" t="s">
        <v>51</v>
      </c>
      <c r="B955" s="15" t="s">
        <v>29</v>
      </c>
      <c r="C955" s="15">
        <v>2023</v>
      </c>
      <c r="D955" s="15" t="s">
        <v>27</v>
      </c>
      <c r="E955" s="15" t="s">
        <v>31</v>
      </c>
      <c r="F955" s="15">
        <v>51268</v>
      </c>
      <c r="G955" s="15">
        <v>19214</v>
      </c>
      <c r="H955" s="15">
        <v>1920</v>
      </c>
      <c r="I955" s="15">
        <v>72402</v>
      </c>
      <c r="J955" s="15">
        <v>70.81</v>
      </c>
      <c r="K955" s="15">
        <v>29553</v>
      </c>
      <c r="L955" s="15">
        <v>25.3</v>
      </c>
      <c r="M955" s="15">
        <v>438</v>
      </c>
      <c r="N955" s="15">
        <v>2.097</v>
      </c>
      <c r="O955" s="15">
        <v>0.16800000000000001</v>
      </c>
      <c r="P955" s="15">
        <v>56992</v>
      </c>
      <c r="Q955" s="15">
        <v>88.4</v>
      </c>
      <c r="R955" s="15">
        <v>14.1</v>
      </c>
      <c r="S955" s="15">
        <v>2456</v>
      </c>
      <c r="T955" s="15">
        <v>91.6</v>
      </c>
      <c r="U955" s="15">
        <v>1</v>
      </c>
      <c r="V955" s="15">
        <v>1</v>
      </c>
      <c r="W955" s="27">
        <f>EV_Data[[#This Row],[ev_sales]]/EV_Data[[#This Row],[total_vehicle_sales]]</f>
        <v>0.7081019861329797</v>
      </c>
      <c r="X955" s="27">
        <f>EV_Data[[#This Row],[petrol_car_sales]]/EV_Data[[#This Row],[total_vehicle_sales]]</f>
        <v>0.26537940940857985</v>
      </c>
      <c r="Y955" s="27">
        <f>EV_Data[[#This Row],[diesel_car_sales]]/EV_Data[[#This Row],[total_vehicle_sales]]</f>
        <v>2.6518604458440374E-2</v>
      </c>
      <c r="Z955" s="27">
        <f>EV_Data[[#This Row],[petrol_car Market Share]]+EV_Data[[#This Row],[desil_car Market Share]]</f>
        <v>0.29189801386702025</v>
      </c>
      <c r="AB955" s="15"/>
    </row>
    <row r="956" spans="1:28">
      <c r="A956" s="15" t="s">
        <v>51</v>
      </c>
      <c r="B956" s="15" t="s">
        <v>29</v>
      </c>
      <c r="C956" s="15">
        <v>2024</v>
      </c>
      <c r="D956" s="15" t="s">
        <v>24</v>
      </c>
      <c r="E956" s="15" t="s">
        <v>25</v>
      </c>
      <c r="F956" s="15">
        <v>7746</v>
      </c>
      <c r="G956" s="15">
        <v>21616</v>
      </c>
      <c r="H956" s="15">
        <v>14411</v>
      </c>
      <c r="I956" s="15">
        <v>43773</v>
      </c>
      <c r="J956" s="15">
        <v>17.7</v>
      </c>
      <c r="K956" s="15">
        <v>35576</v>
      </c>
      <c r="L956" s="15">
        <v>26.7</v>
      </c>
      <c r="M956" s="15">
        <v>466</v>
      </c>
      <c r="N956" s="15">
        <v>2</v>
      </c>
      <c r="O956" s="15">
        <v>0.155</v>
      </c>
      <c r="P956" s="15">
        <v>57305</v>
      </c>
      <c r="Q956" s="15">
        <v>88.8</v>
      </c>
      <c r="R956" s="15">
        <v>13.2</v>
      </c>
      <c r="S956" s="15">
        <v>0</v>
      </c>
      <c r="T956" s="15">
        <v>92.7</v>
      </c>
      <c r="U956" s="15">
        <v>11.02</v>
      </c>
      <c r="V956" s="15">
        <v>0</v>
      </c>
      <c r="W956" s="27">
        <f>EV_Data[[#This Row],[ev_sales]]/EV_Data[[#This Row],[total_vehicle_sales]]</f>
        <v>0.17695839901309027</v>
      </c>
      <c r="X956" s="27">
        <f>EV_Data[[#This Row],[petrol_car_sales]]/EV_Data[[#This Row],[total_vehicle_sales]]</f>
        <v>0.49382039156557694</v>
      </c>
      <c r="Y956" s="27">
        <f>EV_Data[[#This Row],[diesel_car_sales]]/EV_Data[[#This Row],[total_vehicle_sales]]</f>
        <v>0.32922120942133276</v>
      </c>
      <c r="Z956" s="27">
        <f>EV_Data[[#This Row],[petrol_car Market Share]]+EV_Data[[#This Row],[desil_car Market Share]]</f>
        <v>0.8230416009869097</v>
      </c>
      <c r="AB956" s="15"/>
    </row>
    <row r="957" spans="1:28">
      <c r="A957" s="15" t="s">
        <v>51</v>
      </c>
      <c r="B957" s="15" t="s">
        <v>29</v>
      </c>
      <c r="C957" s="15">
        <v>2024</v>
      </c>
      <c r="D957" s="15" t="s">
        <v>26</v>
      </c>
      <c r="E957" s="15" t="s">
        <v>31</v>
      </c>
      <c r="F957" s="15">
        <v>88121</v>
      </c>
      <c r="G957" s="15">
        <v>75829</v>
      </c>
      <c r="H957" s="15">
        <v>10340</v>
      </c>
      <c r="I957" s="15">
        <v>174290</v>
      </c>
      <c r="J957" s="15">
        <v>50.56</v>
      </c>
      <c r="K957" s="15">
        <v>35576</v>
      </c>
      <c r="L957" s="15">
        <v>26.7</v>
      </c>
      <c r="M957" s="15">
        <v>466</v>
      </c>
      <c r="N957" s="15">
        <v>2</v>
      </c>
      <c r="O957" s="15">
        <v>0.155</v>
      </c>
      <c r="P957" s="15">
        <v>57305</v>
      </c>
      <c r="Q957" s="15">
        <v>88.8</v>
      </c>
      <c r="R957" s="15">
        <v>13.2</v>
      </c>
      <c r="S957" s="15">
        <v>0</v>
      </c>
      <c r="T957" s="15">
        <v>92.7</v>
      </c>
      <c r="U957" s="15">
        <v>4.6900000000000004</v>
      </c>
      <c r="V957" s="15">
        <v>1</v>
      </c>
      <c r="W957" s="27">
        <f>EV_Data[[#This Row],[ev_sales]]/EV_Data[[#This Row],[total_vehicle_sales]]</f>
        <v>0.50559986229846809</v>
      </c>
      <c r="X957" s="27">
        <f>EV_Data[[#This Row],[petrol_car_sales]]/EV_Data[[#This Row],[total_vehicle_sales]]</f>
        <v>0.43507372769522062</v>
      </c>
      <c r="Y957" s="27">
        <f>EV_Data[[#This Row],[diesel_car_sales]]/EV_Data[[#This Row],[total_vehicle_sales]]</f>
        <v>5.9326410006311323E-2</v>
      </c>
      <c r="Z957" s="27">
        <f>EV_Data[[#This Row],[petrol_car Market Share]]+EV_Data[[#This Row],[desil_car Market Share]]</f>
        <v>0.49440013770153196</v>
      </c>
      <c r="AB957" s="15"/>
    </row>
    <row r="958" spans="1:28">
      <c r="A958" s="15" t="s">
        <v>51</v>
      </c>
      <c r="B958" s="15" t="s">
        <v>29</v>
      </c>
      <c r="C958" s="15">
        <v>2024</v>
      </c>
      <c r="D958" s="15" t="s">
        <v>27</v>
      </c>
      <c r="E958" s="15" t="s">
        <v>31</v>
      </c>
      <c r="F958" s="15">
        <v>54057</v>
      </c>
      <c r="G958" s="15">
        <v>18104</v>
      </c>
      <c r="H958" s="15">
        <v>1574</v>
      </c>
      <c r="I958" s="15">
        <v>73735</v>
      </c>
      <c r="J958" s="15">
        <v>73.31</v>
      </c>
      <c r="K958" s="15">
        <v>35576</v>
      </c>
      <c r="L958" s="15">
        <v>26.7</v>
      </c>
      <c r="M958" s="15">
        <v>466</v>
      </c>
      <c r="N958" s="15">
        <v>2</v>
      </c>
      <c r="O958" s="15">
        <v>0.155</v>
      </c>
      <c r="P958" s="15">
        <v>57305</v>
      </c>
      <c r="Q958" s="15">
        <v>88.8</v>
      </c>
      <c r="R958" s="15">
        <v>13.2</v>
      </c>
      <c r="S958" s="15">
        <v>0</v>
      </c>
      <c r="T958" s="15">
        <v>92.7</v>
      </c>
      <c r="U958" s="15">
        <v>5.44</v>
      </c>
      <c r="V958" s="15">
        <v>1</v>
      </c>
      <c r="W958" s="27">
        <f>EV_Data[[#This Row],[ev_sales]]/EV_Data[[#This Row],[total_vehicle_sales]]</f>
        <v>0.73312538143351191</v>
      </c>
      <c r="X958" s="27">
        <f>EV_Data[[#This Row],[petrol_car_sales]]/EV_Data[[#This Row],[total_vehicle_sales]]</f>
        <v>0.24552790398047061</v>
      </c>
      <c r="Y958" s="27">
        <f>EV_Data[[#This Row],[diesel_car_sales]]/EV_Data[[#This Row],[total_vehicle_sales]]</f>
        <v>2.1346714586017494E-2</v>
      </c>
      <c r="Z958" s="27">
        <f>EV_Data[[#This Row],[petrol_car Market Share]]+EV_Data[[#This Row],[desil_car Market Share]]</f>
        <v>0.26687461856648809</v>
      </c>
      <c r="AB958" s="15"/>
    </row>
    <row r="959" spans="1:28">
      <c r="A959" s="15" t="s">
        <v>51</v>
      </c>
      <c r="B959" s="15" t="s">
        <v>29</v>
      </c>
      <c r="C959" s="15">
        <v>2025</v>
      </c>
      <c r="D959" s="15" t="s">
        <v>24</v>
      </c>
      <c r="E959" s="15" t="s">
        <v>25</v>
      </c>
      <c r="F959" s="15">
        <v>8259</v>
      </c>
      <c r="G959" s="15">
        <v>22172</v>
      </c>
      <c r="H959" s="15">
        <v>14781</v>
      </c>
      <c r="I959" s="15">
        <v>45212</v>
      </c>
      <c r="J959" s="15">
        <v>18.27</v>
      </c>
      <c r="K959" s="15">
        <v>45844</v>
      </c>
      <c r="L959" s="15">
        <v>26.6</v>
      </c>
      <c r="M959" s="15">
        <v>486</v>
      </c>
      <c r="N959" s="15">
        <v>1.93</v>
      </c>
      <c r="O959" s="15">
        <v>0.14099999999999999</v>
      </c>
      <c r="P959" s="15">
        <v>61242</v>
      </c>
      <c r="Q959" s="15">
        <v>89</v>
      </c>
      <c r="R959" s="15">
        <v>12.2</v>
      </c>
      <c r="S959" s="15">
        <v>0</v>
      </c>
      <c r="T959" s="17" t="s">
        <v>68</v>
      </c>
      <c r="U959" s="15">
        <v>6.62</v>
      </c>
      <c r="V959" s="15">
        <v>0</v>
      </c>
      <c r="W959" s="27">
        <f>EV_Data[[#This Row],[ev_sales]]/EV_Data[[#This Row],[total_vehicle_sales]]</f>
        <v>0.18267274174997788</v>
      </c>
      <c r="X959" s="27">
        <f>EV_Data[[#This Row],[petrol_car_sales]]/EV_Data[[#This Row],[total_vehicle_sales]]</f>
        <v>0.49040077855436609</v>
      </c>
      <c r="Y959" s="27">
        <f>EV_Data[[#This Row],[diesel_car_sales]]/EV_Data[[#This Row],[total_vehicle_sales]]</f>
        <v>0.32692647969565602</v>
      </c>
      <c r="Z959" s="27">
        <f>EV_Data[[#This Row],[petrol_car Market Share]]+EV_Data[[#This Row],[desil_car Market Share]]</f>
        <v>0.81732725825002217</v>
      </c>
      <c r="AB959" s="15"/>
    </row>
    <row r="960" spans="1:28">
      <c r="A960" s="15" t="s">
        <v>51</v>
      </c>
      <c r="B960" s="15" t="s">
        <v>29</v>
      </c>
      <c r="C960" s="15">
        <v>2025</v>
      </c>
      <c r="D960" s="15" t="s">
        <v>26</v>
      </c>
      <c r="E960" s="15" t="s">
        <v>31</v>
      </c>
      <c r="F960" s="15">
        <v>95051</v>
      </c>
      <c r="G960" s="15">
        <v>76624</v>
      </c>
      <c r="H960" s="15">
        <v>10449</v>
      </c>
      <c r="I960" s="15">
        <v>182124</v>
      </c>
      <c r="J960" s="15">
        <v>52.19</v>
      </c>
      <c r="K960" s="15">
        <v>45844</v>
      </c>
      <c r="L960" s="15">
        <v>26.6</v>
      </c>
      <c r="M960" s="15">
        <v>486</v>
      </c>
      <c r="N960" s="15">
        <v>1.93</v>
      </c>
      <c r="O960" s="15">
        <v>0.14099999999999999</v>
      </c>
      <c r="P960" s="15">
        <v>61242</v>
      </c>
      <c r="Q960" s="15">
        <v>89</v>
      </c>
      <c r="R960" s="15">
        <v>12.2</v>
      </c>
      <c r="S960" s="15">
        <v>0</v>
      </c>
      <c r="T960" s="17" t="s">
        <v>68</v>
      </c>
      <c r="U960" s="15">
        <v>7.86</v>
      </c>
      <c r="V960" s="15">
        <v>1</v>
      </c>
      <c r="W960" s="27">
        <f>EV_Data[[#This Row],[ev_sales]]/EV_Data[[#This Row],[total_vehicle_sales]]</f>
        <v>0.52190265972634031</v>
      </c>
      <c r="X960" s="27">
        <f>EV_Data[[#This Row],[petrol_car_sales]]/EV_Data[[#This Row],[total_vehicle_sales]]</f>
        <v>0.42072434165733236</v>
      </c>
      <c r="Y960" s="27">
        <f>EV_Data[[#This Row],[diesel_car_sales]]/EV_Data[[#This Row],[total_vehicle_sales]]</f>
        <v>5.7372998616327338E-2</v>
      </c>
      <c r="Z960" s="27">
        <f>EV_Data[[#This Row],[petrol_car Market Share]]+EV_Data[[#This Row],[desil_car Market Share]]</f>
        <v>0.47809734027365969</v>
      </c>
      <c r="AB960" s="15"/>
    </row>
    <row r="961" spans="1:28">
      <c r="A961" s="15" t="s">
        <v>51</v>
      </c>
      <c r="B961" s="15" t="s">
        <v>29</v>
      </c>
      <c r="C961" s="15">
        <v>2025</v>
      </c>
      <c r="D961" s="15" t="s">
        <v>27</v>
      </c>
      <c r="E961" s="15" t="s">
        <v>31</v>
      </c>
      <c r="F961" s="15">
        <v>57311</v>
      </c>
      <c r="G961" s="15">
        <v>16948</v>
      </c>
      <c r="H961" s="15">
        <v>1474</v>
      </c>
      <c r="I961" s="15">
        <v>75733</v>
      </c>
      <c r="J961" s="15">
        <v>75.680000000000007</v>
      </c>
      <c r="K961" s="15">
        <v>45844</v>
      </c>
      <c r="L961" s="15">
        <v>26.6</v>
      </c>
      <c r="M961" s="15">
        <v>486</v>
      </c>
      <c r="N961" s="15">
        <v>1.93</v>
      </c>
      <c r="O961" s="15">
        <v>0.14099999999999999</v>
      </c>
      <c r="P961" s="15">
        <v>61242</v>
      </c>
      <c r="Q961" s="15">
        <v>89</v>
      </c>
      <c r="R961" s="15">
        <v>12.2</v>
      </c>
      <c r="S961" s="15">
        <v>0</v>
      </c>
      <c r="T961" s="17" t="s">
        <v>68</v>
      </c>
      <c r="U961" s="15">
        <v>6.02</v>
      </c>
      <c r="V961" s="15">
        <v>1</v>
      </c>
      <c r="W961" s="27">
        <f>EV_Data[[#This Row],[ev_sales]]/EV_Data[[#This Row],[total_vehicle_sales]]</f>
        <v>0.75675068992381134</v>
      </c>
      <c r="X961" s="27">
        <f>EV_Data[[#This Row],[petrol_car_sales]]/EV_Data[[#This Row],[total_vehicle_sales]]</f>
        <v>0.22378619624206092</v>
      </c>
      <c r="Y961" s="27">
        <f>EV_Data[[#This Row],[diesel_car_sales]]/EV_Data[[#This Row],[total_vehicle_sales]]</f>
        <v>1.9463113834127792E-2</v>
      </c>
      <c r="Z961" s="27">
        <f>EV_Data[[#This Row],[petrol_car Market Share]]+EV_Data[[#This Row],[desil_car Market Share]]</f>
        <v>0.24324931007618872</v>
      </c>
      <c r="AB961" s="15"/>
    </row>
    <row r="962" spans="1:28">
      <c r="A962" s="15" t="s">
        <v>52</v>
      </c>
      <c r="B962" s="15" t="s">
        <v>29</v>
      </c>
      <c r="C962" s="15">
        <v>2010</v>
      </c>
      <c r="D962" s="15" t="s">
        <v>24</v>
      </c>
      <c r="E962" s="15" t="s">
        <v>25</v>
      </c>
      <c r="F962" s="15">
        <v>5</v>
      </c>
      <c r="G962" s="15">
        <v>25876</v>
      </c>
      <c r="H962" s="15">
        <v>17250</v>
      </c>
      <c r="I962" s="15">
        <v>43131</v>
      </c>
      <c r="J962" s="15">
        <v>0.01</v>
      </c>
      <c r="K962" s="15">
        <v>98</v>
      </c>
      <c r="L962" s="15">
        <v>2.9</v>
      </c>
      <c r="M962" s="15">
        <v>130</v>
      </c>
      <c r="N962" s="15">
        <v>1.4</v>
      </c>
      <c r="O962" s="31">
        <v>0.158</v>
      </c>
      <c r="P962" s="15">
        <v>74958</v>
      </c>
      <c r="Q962" s="15">
        <v>73.099999999999994</v>
      </c>
      <c r="R962" s="15">
        <v>16.100000000000001</v>
      </c>
      <c r="S962" s="15">
        <v>0</v>
      </c>
      <c r="T962" s="15">
        <v>58.1</v>
      </c>
      <c r="U962" s="15">
        <v>0</v>
      </c>
      <c r="V962" s="15">
        <v>0</v>
      </c>
      <c r="W962" s="27">
        <f>EV_Data[[#This Row],[ev_sales]]/EV_Data[[#This Row],[total_vehicle_sales]]</f>
        <v>1.1592590016461478E-4</v>
      </c>
      <c r="X962" s="27">
        <f>EV_Data[[#This Row],[petrol_car_sales]]/EV_Data[[#This Row],[total_vehicle_sales]]</f>
        <v>0.59993971853191441</v>
      </c>
      <c r="Y962" s="27">
        <f>EV_Data[[#This Row],[diesel_car_sales]]/EV_Data[[#This Row],[total_vehicle_sales]]</f>
        <v>0.39994435556792096</v>
      </c>
      <c r="Z962" s="27">
        <f>EV_Data[[#This Row],[petrol_car Market Share]]+EV_Data[[#This Row],[desil_car Market Share]]</f>
        <v>0.99988407409983537</v>
      </c>
      <c r="AB962" s="15"/>
    </row>
    <row r="963" spans="1:28">
      <c r="A963" s="15" t="s">
        <v>52</v>
      </c>
      <c r="B963" s="15" t="s">
        <v>29</v>
      </c>
      <c r="C963" s="15">
        <v>2010</v>
      </c>
      <c r="D963" s="15" t="s">
        <v>26</v>
      </c>
      <c r="E963" s="15" t="s">
        <v>25</v>
      </c>
      <c r="F963" s="15">
        <v>51</v>
      </c>
      <c r="G963" s="15">
        <v>150107</v>
      </c>
      <c r="H963" s="15">
        <v>20469</v>
      </c>
      <c r="I963" s="15">
        <v>170627</v>
      </c>
      <c r="J963" s="15">
        <v>0.03</v>
      </c>
      <c r="K963" s="15">
        <v>98</v>
      </c>
      <c r="L963" s="15">
        <v>2.9</v>
      </c>
      <c r="M963" s="15">
        <v>130</v>
      </c>
      <c r="N963" s="15">
        <v>1.4</v>
      </c>
      <c r="O963" s="31">
        <v>0.158</v>
      </c>
      <c r="P963" s="15">
        <v>74958</v>
      </c>
      <c r="Q963" s="15">
        <v>73.099999999999994</v>
      </c>
      <c r="R963" s="15">
        <v>16.100000000000001</v>
      </c>
      <c r="S963" s="15">
        <v>0</v>
      </c>
      <c r="T963" s="15">
        <v>58.1</v>
      </c>
      <c r="U963" s="15">
        <v>0</v>
      </c>
      <c r="V963" s="15">
        <v>0</v>
      </c>
      <c r="W963" s="27">
        <f>EV_Data[[#This Row],[ev_sales]]/EV_Data[[#This Row],[total_vehicle_sales]]</f>
        <v>2.9889759533954183E-4</v>
      </c>
      <c r="X963" s="27">
        <f>EV_Data[[#This Row],[petrol_car_sales]]/EV_Data[[#This Row],[total_vehicle_sales]]</f>
        <v>0.87973767340456077</v>
      </c>
      <c r="Y963" s="27">
        <f>EV_Data[[#This Row],[diesel_car_sales]]/EV_Data[[#This Row],[total_vehicle_sales]]</f>
        <v>0.11996342900009964</v>
      </c>
      <c r="Z963" s="27">
        <f>EV_Data[[#This Row],[petrol_car Market Share]]+EV_Data[[#This Row],[desil_car Market Share]]</f>
        <v>0.99970110240466037</v>
      </c>
      <c r="AB963" s="15"/>
    </row>
    <row r="964" spans="1:28">
      <c r="A964" s="15" t="s">
        <v>52</v>
      </c>
      <c r="B964" s="15" t="s">
        <v>29</v>
      </c>
      <c r="C964" s="15">
        <v>2010</v>
      </c>
      <c r="D964" s="15" t="s">
        <v>27</v>
      </c>
      <c r="E964" s="15" t="s">
        <v>25</v>
      </c>
      <c r="F964" s="15">
        <v>31</v>
      </c>
      <c r="G964" s="15">
        <v>65942</v>
      </c>
      <c r="H964" s="15">
        <v>5734</v>
      </c>
      <c r="I964" s="15">
        <v>71707</v>
      </c>
      <c r="J964" s="15">
        <v>0.04</v>
      </c>
      <c r="K964" s="15">
        <v>98</v>
      </c>
      <c r="L964" s="15">
        <v>2.9</v>
      </c>
      <c r="M964" s="15">
        <v>130</v>
      </c>
      <c r="N964" s="15">
        <v>1.4</v>
      </c>
      <c r="O964" s="31">
        <v>0.158</v>
      </c>
      <c r="P964" s="15">
        <v>74958</v>
      </c>
      <c r="Q964" s="15">
        <v>73.099999999999994</v>
      </c>
      <c r="R964" s="15">
        <v>16.100000000000001</v>
      </c>
      <c r="S964" s="15">
        <v>0</v>
      </c>
      <c r="T964" s="15">
        <v>58.1</v>
      </c>
      <c r="U964" s="15">
        <v>0</v>
      </c>
      <c r="V964" s="15">
        <v>0</v>
      </c>
      <c r="W964" s="27">
        <f>EV_Data[[#This Row],[ev_sales]]/EV_Data[[#This Row],[total_vehicle_sales]]</f>
        <v>4.32314836766285E-4</v>
      </c>
      <c r="X964" s="27">
        <f>EV_Data[[#This Row],[petrol_car_sales]]/EV_Data[[#This Row],[total_vehicle_sales]]</f>
        <v>0.91960338600136671</v>
      </c>
      <c r="Y964" s="27">
        <f>EV_Data[[#This Row],[diesel_car_sales]]/EV_Data[[#This Row],[total_vehicle_sales]]</f>
        <v>7.9964299161867036E-2</v>
      </c>
      <c r="Z964" s="27">
        <f>EV_Data[[#This Row],[petrol_car Market Share]]+EV_Data[[#This Row],[desil_car Market Share]]</f>
        <v>0.9995676851632338</v>
      </c>
      <c r="AB964" s="15"/>
    </row>
    <row r="965" spans="1:28">
      <c r="A965" s="15" t="s">
        <v>52</v>
      </c>
      <c r="B965" s="15" t="s">
        <v>29</v>
      </c>
      <c r="C965" s="15">
        <v>2011</v>
      </c>
      <c r="D965" s="15" t="s">
        <v>24</v>
      </c>
      <c r="E965" s="15" t="s">
        <v>25</v>
      </c>
      <c r="F965" s="15">
        <v>12</v>
      </c>
      <c r="G965" s="15">
        <v>25262</v>
      </c>
      <c r="H965" s="15">
        <v>16842</v>
      </c>
      <c r="I965" s="15">
        <v>42116</v>
      </c>
      <c r="J965" s="15">
        <v>0.03</v>
      </c>
      <c r="K965" s="15">
        <v>230</v>
      </c>
      <c r="L965" s="15">
        <v>4.2</v>
      </c>
      <c r="M965" s="15">
        <v>134</v>
      </c>
      <c r="N965" s="15">
        <v>1.417</v>
      </c>
      <c r="O965" s="15">
        <v>0.16200000000000001</v>
      </c>
      <c r="P965" s="15">
        <v>75673</v>
      </c>
      <c r="Q965" s="15">
        <v>73.599999999999994</v>
      </c>
      <c r="R965" s="15">
        <v>16.2</v>
      </c>
      <c r="S965" s="15">
        <v>0</v>
      </c>
      <c r="T965" s="15">
        <v>59.4</v>
      </c>
      <c r="U965" s="15">
        <v>140</v>
      </c>
      <c r="V965" s="15">
        <v>0</v>
      </c>
      <c r="W965" s="27">
        <f>EV_Data[[#This Row],[ev_sales]]/EV_Data[[#This Row],[total_vehicle_sales]]</f>
        <v>2.8492734352740051E-4</v>
      </c>
      <c r="X965" s="27">
        <f>EV_Data[[#This Row],[petrol_car_sales]]/EV_Data[[#This Row],[total_vehicle_sales]]</f>
        <v>0.59981954601576593</v>
      </c>
      <c r="Y965" s="27">
        <f>EV_Data[[#This Row],[diesel_car_sales]]/EV_Data[[#This Row],[total_vehicle_sales]]</f>
        <v>0.3998955266407066</v>
      </c>
      <c r="Z965" s="27">
        <f>EV_Data[[#This Row],[petrol_car Market Share]]+EV_Data[[#This Row],[desil_car Market Share]]</f>
        <v>0.99971507265647253</v>
      </c>
      <c r="AB965" s="15"/>
    </row>
    <row r="966" spans="1:28">
      <c r="A966" s="15" t="s">
        <v>52</v>
      </c>
      <c r="B966" s="15" t="s">
        <v>29</v>
      </c>
      <c r="C966" s="15">
        <v>2011</v>
      </c>
      <c r="D966" s="15" t="s">
        <v>26</v>
      </c>
      <c r="E966" s="15" t="s">
        <v>25</v>
      </c>
      <c r="F966" s="15">
        <v>132</v>
      </c>
      <c r="G966" s="15">
        <v>145420</v>
      </c>
      <c r="H966" s="15">
        <v>19830</v>
      </c>
      <c r="I966" s="15">
        <v>165382</v>
      </c>
      <c r="J966" s="15">
        <v>0.08</v>
      </c>
      <c r="K966" s="15">
        <v>230</v>
      </c>
      <c r="L966" s="15">
        <v>4.2</v>
      </c>
      <c r="M966" s="15">
        <v>134</v>
      </c>
      <c r="N966" s="15">
        <v>1.417</v>
      </c>
      <c r="O966" s="15">
        <v>0.16200000000000001</v>
      </c>
      <c r="P966" s="15">
        <v>75673</v>
      </c>
      <c r="Q966" s="15">
        <v>73.599999999999994</v>
      </c>
      <c r="R966" s="15">
        <v>16.2</v>
      </c>
      <c r="S966" s="15">
        <v>0</v>
      </c>
      <c r="T966" s="15">
        <v>59.4</v>
      </c>
      <c r="U966" s="15">
        <v>158.82</v>
      </c>
      <c r="V966" s="15">
        <v>0</v>
      </c>
      <c r="W966" s="27">
        <f>EV_Data[[#This Row],[ev_sales]]/EV_Data[[#This Row],[total_vehicle_sales]]</f>
        <v>7.9815215682480564E-4</v>
      </c>
      <c r="X966" s="27">
        <f>EV_Data[[#This Row],[petrol_car_sales]]/EV_Data[[#This Row],[total_vehicle_sales]]</f>
        <v>0.87929762610199413</v>
      </c>
      <c r="Y966" s="27">
        <f>EV_Data[[#This Row],[diesel_car_sales]]/EV_Data[[#This Row],[total_vehicle_sales]]</f>
        <v>0.11990422174118102</v>
      </c>
      <c r="Z966" s="27">
        <f>EV_Data[[#This Row],[petrol_car Market Share]]+EV_Data[[#This Row],[desil_car Market Share]]</f>
        <v>0.99920184784317512</v>
      </c>
      <c r="AB966" s="15"/>
    </row>
    <row r="967" spans="1:28">
      <c r="A967" s="15" t="s">
        <v>52</v>
      </c>
      <c r="B967" s="15" t="s">
        <v>29</v>
      </c>
      <c r="C967" s="15">
        <v>2011</v>
      </c>
      <c r="D967" s="15" t="s">
        <v>27</v>
      </c>
      <c r="E967" s="15" t="s">
        <v>25</v>
      </c>
      <c r="F967" s="15">
        <v>80</v>
      </c>
      <c r="G967" s="15">
        <v>62999</v>
      </c>
      <c r="H967" s="15">
        <v>5478</v>
      </c>
      <c r="I967" s="15">
        <v>68557</v>
      </c>
      <c r="J967" s="15">
        <v>0.12</v>
      </c>
      <c r="K967" s="15">
        <v>230</v>
      </c>
      <c r="L967" s="15">
        <v>4.2</v>
      </c>
      <c r="M967" s="15">
        <v>134</v>
      </c>
      <c r="N967" s="15">
        <v>1.417</v>
      </c>
      <c r="O967" s="15">
        <v>0.16200000000000001</v>
      </c>
      <c r="P967" s="15">
        <v>75673</v>
      </c>
      <c r="Q967" s="15">
        <v>73.599999999999994</v>
      </c>
      <c r="R967" s="15">
        <v>16.2</v>
      </c>
      <c r="S967" s="15">
        <v>0</v>
      </c>
      <c r="T967" s="15">
        <v>59.4</v>
      </c>
      <c r="U967" s="15">
        <v>158.06</v>
      </c>
      <c r="V967" s="15">
        <v>0</v>
      </c>
      <c r="W967" s="27">
        <f>EV_Data[[#This Row],[ev_sales]]/EV_Data[[#This Row],[total_vehicle_sales]]</f>
        <v>1.1669122044430183E-3</v>
      </c>
      <c r="X967" s="27">
        <f>EV_Data[[#This Row],[petrol_car_sales]]/EV_Data[[#This Row],[total_vehicle_sales]]</f>
        <v>0.91892877459632127</v>
      </c>
      <c r="Y967" s="27">
        <f>EV_Data[[#This Row],[diesel_car_sales]]/EV_Data[[#This Row],[total_vehicle_sales]]</f>
        <v>7.9904313199235674E-2</v>
      </c>
      <c r="Z967" s="27">
        <f>EV_Data[[#This Row],[petrol_car Market Share]]+EV_Data[[#This Row],[desil_car Market Share]]</f>
        <v>0.99883308779555691</v>
      </c>
      <c r="AB967" s="15"/>
    </row>
    <row r="968" spans="1:28">
      <c r="A968" s="15" t="s">
        <v>52</v>
      </c>
      <c r="B968" s="15" t="s">
        <v>29</v>
      </c>
      <c r="C968" s="15">
        <v>2012</v>
      </c>
      <c r="D968" s="15" t="s">
        <v>24</v>
      </c>
      <c r="E968" s="15" t="s">
        <v>25</v>
      </c>
      <c r="F968" s="15">
        <v>21</v>
      </c>
      <c r="G968" s="15">
        <v>27242</v>
      </c>
      <c r="H968" s="15">
        <v>18162</v>
      </c>
      <c r="I968" s="15">
        <v>45425</v>
      </c>
      <c r="J968" s="15">
        <v>0.05</v>
      </c>
      <c r="K968" s="15">
        <v>361</v>
      </c>
      <c r="L968" s="15">
        <v>5.9</v>
      </c>
      <c r="M968" s="15">
        <v>149</v>
      </c>
      <c r="N968" s="15">
        <v>1.407</v>
      </c>
      <c r="O968" s="15">
        <v>0.16700000000000001</v>
      </c>
      <c r="P968" s="15">
        <v>77325</v>
      </c>
      <c r="Q968" s="15">
        <v>73.599999999999994</v>
      </c>
      <c r="R968" s="15">
        <v>15.9</v>
      </c>
      <c r="S968" s="15">
        <v>0</v>
      </c>
      <c r="T968" s="15">
        <v>61.1</v>
      </c>
      <c r="U968" s="15">
        <v>104.94</v>
      </c>
      <c r="V968" s="15">
        <v>0</v>
      </c>
      <c r="W968" s="27">
        <f>EV_Data[[#This Row],[ev_sales]]/EV_Data[[#This Row],[total_vehicle_sales]]</f>
        <v>4.623004953219593E-4</v>
      </c>
      <c r="X968" s="27">
        <f>EV_Data[[#This Row],[petrol_car_sales]]/EV_Data[[#This Row],[total_vehicle_sales]]</f>
        <v>0.59971381397908641</v>
      </c>
      <c r="Y968" s="27">
        <f>EV_Data[[#This Row],[diesel_car_sales]]/EV_Data[[#This Row],[total_vehicle_sales]]</f>
        <v>0.39982388552559162</v>
      </c>
      <c r="Z968" s="27">
        <f>EV_Data[[#This Row],[petrol_car Market Share]]+EV_Data[[#This Row],[desil_car Market Share]]</f>
        <v>0.99953769950467808</v>
      </c>
      <c r="AB968" s="15"/>
    </row>
    <row r="969" spans="1:28">
      <c r="A969" s="15" t="s">
        <v>52</v>
      </c>
      <c r="B969" s="15" t="s">
        <v>29</v>
      </c>
      <c r="C969" s="15">
        <v>2012</v>
      </c>
      <c r="D969" s="15" t="s">
        <v>26</v>
      </c>
      <c r="E969" s="15" t="s">
        <v>25</v>
      </c>
      <c r="F969" s="15">
        <v>226</v>
      </c>
      <c r="G969" s="15">
        <v>152449</v>
      </c>
      <c r="H969" s="15">
        <v>20789</v>
      </c>
      <c r="I969" s="15">
        <v>173464</v>
      </c>
      <c r="J969" s="15">
        <v>0.13</v>
      </c>
      <c r="K969" s="15">
        <v>361</v>
      </c>
      <c r="L969" s="15">
        <v>5.9</v>
      </c>
      <c r="M969" s="15">
        <v>149</v>
      </c>
      <c r="N969" s="15">
        <v>1.407</v>
      </c>
      <c r="O969" s="15">
        <v>0.16700000000000001</v>
      </c>
      <c r="P969" s="15">
        <v>77325</v>
      </c>
      <c r="Q969" s="15">
        <v>73.599999999999994</v>
      </c>
      <c r="R969" s="15">
        <v>15.9</v>
      </c>
      <c r="S969" s="15">
        <v>0</v>
      </c>
      <c r="T969" s="15">
        <v>61.1</v>
      </c>
      <c r="U969" s="15">
        <v>71.209999999999994</v>
      </c>
      <c r="V969" s="15">
        <v>0</v>
      </c>
      <c r="W969" s="27">
        <f>EV_Data[[#This Row],[ev_sales]]/EV_Data[[#This Row],[total_vehicle_sales]]</f>
        <v>1.302863994834663E-3</v>
      </c>
      <c r="X969" s="27">
        <f>EV_Data[[#This Row],[petrol_car_sales]]/EV_Data[[#This Row],[total_vehicle_sales]]</f>
        <v>0.87885094313517498</v>
      </c>
      <c r="Y969" s="27">
        <f>EV_Data[[#This Row],[diesel_car_sales]]/EV_Data[[#This Row],[total_vehicle_sales]]</f>
        <v>0.11984619286999032</v>
      </c>
      <c r="Z969" s="27">
        <f>EV_Data[[#This Row],[petrol_car Market Share]]+EV_Data[[#This Row],[desil_car Market Share]]</f>
        <v>0.9986971360051653</v>
      </c>
      <c r="AB969" s="15"/>
    </row>
    <row r="970" spans="1:28">
      <c r="A970" s="15" t="s">
        <v>52</v>
      </c>
      <c r="B970" s="15" t="s">
        <v>29</v>
      </c>
      <c r="C970" s="15">
        <v>2012</v>
      </c>
      <c r="D970" s="15" t="s">
        <v>27</v>
      </c>
      <c r="E970" s="15" t="s">
        <v>25</v>
      </c>
      <c r="F970" s="15">
        <v>140</v>
      </c>
      <c r="G970" s="15">
        <v>68093</v>
      </c>
      <c r="H970" s="15">
        <v>5921</v>
      </c>
      <c r="I970" s="15">
        <v>74154</v>
      </c>
      <c r="J970" s="15">
        <v>0.19</v>
      </c>
      <c r="K970" s="15">
        <v>361</v>
      </c>
      <c r="L970" s="15">
        <v>5.9</v>
      </c>
      <c r="M970" s="15">
        <v>149</v>
      </c>
      <c r="N970" s="15">
        <v>1.407</v>
      </c>
      <c r="O970" s="15">
        <v>0.16700000000000001</v>
      </c>
      <c r="P970" s="15">
        <v>77325</v>
      </c>
      <c r="Q970" s="15">
        <v>73.599999999999994</v>
      </c>
      <c r="R970" s="15">
        <v>15.9</v>
      </c>
      <c r="S970" s="15">
        <v>0</v>
      </c>
      <c r="T970" s="15">
        <v>61.1</v>
      </c>
      <c r="U970" s="15">
        <v>112.51</v>
      </c>
      <c r="V970" s="15">
        <v>0</v>
      </c>
      <c r="W970" s="27">
        <f>EV_Data[[#This Row],[ev_sales]]/EV_Data[[#This Row],[total_vehicle_sales]]</f>
        <v>1.8879628880438008E-3</v>
      </c>
      <c r="X970" s="27">
        <f>EV_Data[[#This Row],[petrol_car_sales]]/EV_Data[[#This Row],[total_vehicle_sales]]</f>
        <v>0.91826469239690378</v>
      </c>
      <c r="Y970" s="27">
        <f>EV_Data[[#This Row],[diesel_car_sales]]/EV_Data[[#This Row],[total_vehicle_sales]]</f>
        <v>7.9847344715052462E-2</v>
      </c>
      <c r="Z970" s="27">
        <f>EV_Data[[#This Row],[petrol_car Market Share]]+EV_Data[[#This Row],[desil_car Market Share]]</f>
        <v>0.99811203711195629</v>
      </c>
      <c r="AB970" s="15"/>
    </row>
    <row r="971" spans="1:28">
      <c r="A971" s="15" t="s">
        <v>52</v>
      </c>
      <c r="B971" s="15" t="s">
        <v>29</v>
      </c>
      <c r="C971" s="15">
        <v>2013</v>
      </c>
      <c r="D971" s="15" t="s">
        <v>24</v>
      </c>
      <c r="E971" s="15" t="s">
        <v>25</v>
      </c>
      <c r="F971" s="15">
        <v>25</v>
      </c>
      <c r="G971" s="15">
        <v>26645</v>
      </c>
      <c r="H971" s="15">
        <v>17763</v>
      </c>
      <c r="I971" s="15">
        <v>44433</v>
      </c>
      <c r="J971" s="15">
        <v>0.06</v>
      </c>
      <c r="K971" s="15">
        <v>468</v>
      </c>
      <c r="L971" s="15">
        <v>6.8</v>
      </c>
      <c r="M971" s="15">
        <v>144</v>
      </c>
      <c r="N971" s="15">
        <v>1.373</v>
      </c>
      <c r="O971" s="15">
        <v>0.17199999999999999</v>
      </c>
      <c r="P971" s="15">
        <v>79469</v>
      </c>
      <c r="Q971" s="15">
        <v>73.7</v>
      </c>
      <c r="R971" s="15">
        <v>15.9</v>
      </c>
      <c r="S971" s="15">
        <v>0</v>
      </c>
      <c r="T971" s="15">
        <v>64</v>
      </c>
      <c r="U971" s="15">
        <v>71</v>
      </c>
      <c r="V971" s="15">
        <v>0</v>
      </c>
      <c r="W971" s="27">
        <f>EV_Data[[#This Row],[ev_sales]]/EV_Data[[#This Row],[total_vehicle_sales]]</f>
        <v>5.6264488105687216E-4</v>
      </c>
      <c r="X971" s="27">
        <f>EV_Data[[#This Row],[petrol_car_sales]]/EV_Data[[#This Row],[total_vehicle_sales]]</f>
        <v>0.59966691423041429</v>
      </c>
      <c r="Y971" s="27">
        <f>EV_Data[[#This Row],[diesel_car_sales]]/EV_Data[[#This Row],[total_vehicle_sales]]</f>
        <v>0.39977044088852881</v>
      </c>
      <c r="Z971" s="27">
        <f>EV_Data[[#This Row],[petrol_car Market Share]]+EV_Data[[#This Row],[desil_car Market Share]]</f>
        <v>0.99943735511894305</v>
      </c>
      <c r="AB971" s="15"/>
    </row>
    <row r="972" spans="1:28">
      <c r="A972" s="15" t="s">
        <v>52</v>
      </c>
      <c r="B972" s="15" t="s">
        <v>29</v>
      </c>
      <c r="C972" s="15">
        <v>2013</v>
      </c>
      <c r="D972" s="15" t="s">
        <v>26</v>
      </c>
      <c r="E972" s="15" t="s">
        <v>25</v>
      </c>
      <c r="F972" s="15">
        <v>287</v>
      </c>
      <c r="G972" s="15">
        <v>157620</v>
      </c>
      <c r="H972" s="15">
        <v>21494</v>
      </c>
      <c r="I972" s="15">
        <v>179401</v>
      </c>
      <c r="J972" s="15">
        <v>0.16</v>
      </c>
      <c r="K972" s="15">
        <v>468</v>
      </c>
      <c r="L972" s="15">
        <v>6.8</v>
      </c>
      <c r="M972" s="15">
        <v>144</v>
      </c>
      <c r="N972" s="15">
        <v>1.373</v>
      </c>
      <c r="O972" s="15">
        <v>0.17199999999999999</v>
      </c>
      <c r="P972" s="15">
        <v>79469</v>
      </c>
      <c r="Q972" s="15">
        <v>73.7</v>
      </c>
      <c r="R972" s="15">
        <v>15.9</v>
      </c>
      <c r="S972" s="15">
        <v>0</v>
      </c>
      <c r="T972" s="15">
        <v>64</v>
      </c>
      <c r="U972" s="15">
        <v>26.99</v>
      </c>
      <c r="V972" s="15">
        <v>0</v>
      </c>
      <c r="W972" s="27">
        <f>EV_Data[[#This Row],[ev_sales]]/EV_Data[[#This Row],[total_vehicle_sales]]</f>
        <v>1.599768117234575E-3</v>
      </c>
      <c r="X972" s="27">
        <f>EV_Data[[#This Row],[petrol_car_sales]]/EV_Data[[#This Row],[total_vehicle_sales]]</f>
        <v>0.87859042034325341</v>
      </c>
      <c r="Y972" s="27">
        <f>EV_Data[[#This Row],[diesel_car_sales]]/EV_Data[[#This Row],[total_vehicle_sales]]</f>
        <v>0.11980981153951205</v>
      </c>
      <c r="Z972" s="27">
        <f>EV_Data[[#This Row],[petrol_car Market Share]]+EV_Data[[#This Row],[desil_car Market Share]]</f>
        <v>0.9984002318827655</v>
      </c>
      <c r="AB972" s="15"/>
    </row>
    <row r="973" spans="1:28">
      <c r="A973" s="15" t="s">
        <v>52</v>
      </c>
      <c r="B973" s="15" t="s">
        <v>29</v>
      </c>
      <c r="C973" s="15">
        <v>2013</v>
      </c>
      <c r="D973" s="15" t="s">
        <v>27</v>
      </c>
      <c r="E973" s="15" t="s">
        <v>25</v>
      </c>
      <c r="F973" s="15">
        <v>172</v>
      </c>
      <c r="G973" s="15">
        <v>68096</v>
      </c>
      <c r="H973" s="15">
        <v>5921</v>
      </c>
      <c r="I973" s="15">
        <v>74189</v>
      </c>
      <c r="J973" s="15">
        <v>0.23</v>
      </c>
      <c r="K973" s="15">
        <v>468</v>
      </c>
      <c r="L973" s="15">
        <v>6.8</v>
      </c>
      <c r="M973" s="15">
        <v>144</v>
      </c>
      <c r="N973" s="15">
        <v>1.373</v>
      </c>
      <c r="O973" s="15">
        <v>0.17199999999999999</v>
      </c>
      <c r="P973" s="15">
        <v>79469</v>
      </c>
      <c r="Q973" s="15">
        <v>73.7</v>
      </c>
      <c r="R973" s="15">
        <v>15.9</v>
      </c>
      <c r="S973" s="15">
        <v>0</v>
      </c>
      <c r="T973" s="15">
        <v>64</v>
      </c>
      <c r="U973" s="15">
        <v>22.86</v>
      </c>
      <c r="V973" s="15">
        <v>0</v>
      </c>
      <c r="W973" s="27">
        <f>EV_Data[[#This Row],[ev_sales]]/EV_Data[[#This Row],[total_vehicle_sales]]</f>
        <v>2.3184029977489926E-3</v>
      </c>
      <c r="X973" s="27">
        <f>EV_Data[[#This Row],[petrol_car_sales]]/EV_Data[[#This Row],[total_vehicle_sales]]</f>
        <v>0.91787192171346155</v>
      </c>
      <c r="Y973" s="27">
        <f>EV_Data[[#This Row],[diesel_car_sales]]/EV_Data[[#This Row],[total_vehicle_sales]]</f>
        <v>7.9809675288789447E-2</v>
      </c>
      <c r="Z973" s="27">
        <f>EV_Data[[#This Row],[petrol_car Market Share]]+EV_Data[[#This Row],[desil_car Market Share]]</f>
        <v>0.99768159700225101</v>
      </c>
      <c r="AB973" s="15"/>
    </row>
    <row r="974" spans="1:28">
      <c r="A974" s="15" t="s">
        <v>52</v>
      </c>
      <c r="B974" s="15" t="s">
        <v>29</v>
      </c>
      <c r="C974" s="15">
        <v>2014</v>
      </c>
      <c r="D974" s="15" t="s">
        <v>24</v>
      </c>
      <c r="E974" s="15" t="s">
        <v>25</v>
      </c>
      <c r="F974" s="15">
        <v>121</v>
      </c>
      <c r="G974" s="15">
        <v>28420</v>
      </c>
      <c r="H974" s="15">
        <v>18947</v>
      </c>
      <c r="I974" s="15">
        <v>47488</v>
      </c>
      <c r="J974" s="15">
        <v>0.25</v>
      </c>
      <c r="K974" s="15">
        <v>1271</v>
      </c>
      <c r="L974" s="15">
        <v>8.1999999999999993</v>
      </c>
      <c r="M974" s="15">
        <v>156</v>
      </c>
      <c r="N974" s="15">
        <v>1.347</v>
      </c>
      <c r="O974" s="15">
        <v>0.17699999999999999</v>
      </c>
      <c r="P974" s="15">
        <v>79105</v>
      </c>
      <c r="Q974" s="15">
        <v>73.7</v>
      </c>
      <c r="R974" s="15">
        <v>15.8</v>
      </c>
      <c r="S974" s="15">
        <v>0</v>
      </c>
      <c r="T974" s="15">
        <v>66.7</v>
      </c>
      <c r="U974" s="15">
        <v>116.04</v>
      </c>
      <c r="V974" s="15">
        <v>0</v>
      </c>
      <c r="W974" s="27">
        <f>EV_Data[[#This Row],[ev_sales]]/EV_Data[[#This Row],[total_vehicle_sales]]</f>
        <v>2.5480121293800541E-3</v>
      </c>
      <c r="X974" s="27">
        <f>EV_Data[[#This Row],[petrol_car_sales]]/EV_Data[[#This Row],[total_vehicle_sales]]</f>
        <v>0.59846698113207553</v>
      </c>
      <c r="Y974" s="27">
        <f>EV_Data[[#This Row],[diesel_car_sales]]/EV_Data[[#This Row],[total_vehicle_sales]]</f>
        <v>0.39898500673854448</v>
      </c>
      <c r="Z974" s="27">
        <f>EV_Data[[#This Row],[petrol_car Market Share]]+EV_Data[[#This Row],[desil_car Market Share]]</f>
        <v>0.99745198787062006</v>
      </c>
      <c r="AB974" s="15"/>
    </row>
    <row r="975" spans="1:28">
      <c r="A975" s="15" t="s">
        <v>52</v>
      </c>
      <c r="B975" s="15" t="s">
        <v>29</v>
      </c>
      <c r="C975" s="15">
        <v>2014</v>
      </c>
      <c r="D975" s="15" t="s">
        <v>26</v>
      </c>
      <c r="E975" s="15" t="s">
        <v>25</v>
      </c>
      <c r="F975" s="15">
        <v>1378</v>
      </c>
      <c r="G975" s="15">
        <v>164924</v>
      </c>
      <c r="H975" s="15">
        <v>22490</v>
      </c>
      <c r="I975" s="15">
        <v>188792</v>
      </c>
      <c r="J975" s="15">
        <v>0.73</v>
      </c>
      <c r="K975" s="15">
        <v>1271</v>
      </c>
      <c r="L975" s="15">
        <v>8.1999999999999993</v>
      </c>
      <c r="M975" s="15">
        <v>156</v>
      </c>
      <c r="N975" s="15">
        <v>1.347</v>
      </c>
      <c r="O975" s="15">
        <v>0.17699999999999999</v>
      </c>
      <c r="P975" s="15">
        <v>79105</v>
      </c>
      <c r="Q975" s="15">
        <v>73.7</v>
      </c>
      <c r="R975" s="15">
        <v>15.8</v>
      </c>
      <c r="S975" s="15">
        <v>0</v>
      </c>
      <c r="T975" s="15">
        <v>66.7</v>
      </c>
      <c r="U975" s="15">
        <v>300</v>
      </c>
      <c r="V975" s="15">
        <v>0</v>
      </c>
      <c r="W975" s="27">
        <f>EV_Data[[#This Row],[ev_sales]]/EV_Data[[#This Row],[total_vehicle_sales]]</f>
        <v>7.2990380948345273E-3</v>
      </c>
      <c r="X975" s="27">
        <f>EV_Data[[#This Row],[petrol_car_sales]]/EV_Data[[#This Row],[total_vehicle_sales]]</f>
        <v>0.87357515148946985</v>
      </c>
      <c r="Y975" s="27">
        <f>EV_Data[[#This Row],[diesel_car_sales]]/EV_Data[[#This Row],[total_vehicle_sales]]</f>
        <v>0.11912581041569557</v>
      </c>
      <c r="Z975" s="27">
        <f>EV_Data[[#This Row],[petrol_car Market Share]]+EV_Data[[#This Row],[desil_car Market Share]]</f>
        <v>0.99270096190516544</v>
      </c>
      <c r="AB975" s="15"/>
    </row>
    <row r="976" spans="1:28">
      <c r="A976" s="15" t="s">
        <v>52</v>
      </c>
      <c r="B976" s="15" t="s">
        <v>29</v>
      </c>
      <c r="C976" s="15">
        <v>2014</v>
      </c>
      <c r="D976" s="15" t="s">
        <v>27</v>
      </c>
      <c r="E976" s="15" t="s">
        <v>25</v>
      </c>
      <c r="F976" s="15">
        <v>837</v>
      </c>
      <c r="G976" s="15">
        <v>72005</v>
      </c>
      <c r="H976" s="15">
        <v>6261</v>
      </c>
      <c r="I976" s="15">
        <v>79103</v>
      </c>
      <c r="J976" s="15">
        <v>1.06</v>
      </c>
      <c r="K976" s="15">
        <v>1271</v>
      </c>
      <c r="L976" s="15">
        <v>8.1999999999999993</v>
      </c>
      <c r="M976" s="15">
        <v>156</v>
      </c>
      <c r="N976" s="15">
        <v>1.347</v>
      </c>
      <c r="O976" s="15">
        <v>0.17699999999999999</v>
      </c>
      <c r="P976" s="15">
        <v>79105</v>
      </c>
      <c r="Q976" s="15">
        <v>73.7</v>
      </c>
      <c r="R976" s="15">
        <v>15.8</v>
      </c>
      <c r="S976" s="15">
        <v>0</v>
      </c>
      <c r="T976" s="15">
        <v>66.7</v>
      </c>
      <c r="U976" s="15">
        <v>300</v>
      </c>
      <c r="V976" s="15">
        <v>0</v>
      </c>
      <c r="W976" s="27">
        <f>EV_Data[[#This Row],[ev_sales]]/EV_Data[[#This Row],[total_vehicle_sales]]</f>
        <v>1.0581141043955349E-2</v>
      </c>
      <c r="X976" s="27">
        <f>EV_Data[[#This Row],[petrol_car_sales]]/EV_Data[[#This Row],[total_vehicle_sales]]</f>
        <v>0.91026888992832133</v>
      </c>
      <c r="Y976" s="27">
        <f>EV_Data[[#This Row],[diesel_car_sales]]/EV_Data[[#This Row],[total_vehicle_sales]]</f>
        <v>7.9149969027723352E-2</v>
      </c>
      <c r="Z976" s="27">
        <f>EV_Data[[#This Row],[petrol_car Market Share]]+EV_Data[[#This Row],[desil_car Market Share]]</f>
        <v>0.98941885895604464</v>
      </c>
      <c r="AB976" s="15"/>
    </row>
    <row r="977" spans="1:28">
      <c r="A977" s="15" t="s">
        <v>52</v>
      </c>
      <c r="B977" s="15" t="s">
        <v>29</v>
      </c>
      <c r="C977" s="15">
        <v>2015</v>
      </c>
      <c r="D977" s="15" t="s">
        <v>24</v>
      </c>
      <c r="E977" s="15" t="s">
        <v>25</v>
      </c>
      <c r="F977" s="15">
        <v>201</v>
      </c>
      <c r="G977" s="15">
        <v>28646</v>
      </c>
      <c r="H977" s="15">
        <v>19098</v>
      </c>
      <c r="I977" s="15">
        <v>47945</v>
      </c>
      <c r="J977" s="15">
        <v>0.42</v>
      </c>
      <c r="K977" s="15">
        <v>2022</v>
      </c>
      <c r="L977" s="15">
        <v>10</v>
      </c>
      <c r="M977" s="15">
        <v>175</v>
      </c>
      <c r="N977" s="15">
        <v>1.343</v>
      </c>
      <c r="O977" s="15">
        <v>0.17899999999999999</v>
      </c>
      <c r="P977" s="15">
        <v>82996</v>
      </c>
      <c r="Q977" s="15">
        <v>73.5</v>
      </c>
      <c r="R977" s="15">
        <v>15.9</v>
      </c>
      <c r="S977" s="15">
        <v>0</v>
      </c>
      <c r="T977" s="15">
        <v>67.5</v>
      </c>
      <c r="U977" s="15">
        <v>66.12</v>
      </c>
      <c r="V977" s="15">
        <v>0</v>
      </c>
      <c r="W977" s="27">
        <f>EV_Data[[#This Row],[ev_sales]]/EV_Data[[#This Row],[total_vehicle_sales]]</f>
        <v>4.1923036813014914E-3</v>
      </c>
      <c r="X977" s="27">
        <f>EV_Data[[#This Row],[petrol_car_sales]]/EV_Data[[#This Row],[total_vehicle_sales]]</f>
        <v>0.597476274898321</v>
      </c>
      <c r="Y977" s="27">
        <f>EV_Data[[#This Row],[diesel_car_sales]]/EV_Data[[#This Row],[total_vehicle_sales]]</f>
        <v>0.39833142142037753</v>
      </c>
      <c r="Z977" s="27">
        <f>EV_Data[[#This Row],[petrol_car Market Share]]+EV_Data[[#This Row],[desil_car Market Share]]</f>
        <v>0.99580769631869859</v>
      </c>
      <c r="AB977" s="15"/>
    </row>
    <row r="978" spans="1:28">
      <c r="A978" s="15" t="s">
        <v>52</v>
      </c>
      <c r="B978" s="15" t="s">
        <v>29</v>
      </c>
      <c r="C978" s="15">
        <v>2015</v>
      </c>
      <c r="D978" s="15" t="s">
        <v>26</v>
      </c>
      <c r="E978" s="15" t="s">
        <v>25</v>
      </c>
      <c r="F978" s="15">
        <v>2342</v>
      </c>
      <c r="G978" s="15">
        <v>169677</v>
      </c>
      <c r="H978" s="15">
        <v>23138</v>
      </c>
      <c r="I978" s="15">
        <v>195157</v>
      </c>
      <c r="J978" s="15">
        <v>1.2</v>
      </c>
      <c r="K978" s="15">
        <v>2022</v>
      </c>
      <c r="L978" s="15">
        <v>10</v>
      </c>
      <c r="M978" s="15">
        <v>175</v>
      </c>
      <c r="N978" s="15">
        <v>1.343</v>
      </c>
      <c r="O978" s="15">
        <v>0.17899999999999999</v>
      </c>
      <c r="P978" s="15">
        <v>82996</v>
      </c>
      <c r="Q978" s="15">
        <v>73.5</v>
      </c>
      <c r="R978" s="15">
        <v>15.9</v>
      </c>
      <c r="S978" s="15">
        <v>0</v>
      </c>
      <c r="T978" s="15">
        <v>67.5</v>
      </c>
      <c r="U978" s="15">
        <v>69.959999999999994</v>
      </c>
      <c r="V978" s="15">
        <v>0</v>
      </c>
      <c r="W978" s="27">
        <f>EV_Data[[#This Row],[ev_sales]]/EV_Data[[#This Row],[total_vehicle_sales]]</f>
        <v>1.2000594393232115E-2</v>
      </c>
      <c r="X978" s="27">
        <f>EV_Data[[#This Row],[petrol_car_sales]]/EV_Data[[#This Row],[total_vehicle_sales]]</f>
        <v>0.86943845211803827</v>
      </c>
      <c r="Y978" s="27">
        <f>EV_Data[[#This Row],[diesel_car_sales]]/EV_Data[[#This Row],[total_vehicle_sales]]</f>
        <v>0.11856095348872958</v>
      </c>
      <c r="Z978" s="27">
        <f>EV_Data[[#This Row],[petrol_car Market Share]]+EV_Data[[#This Row],[desil_car Market Share]]</f>
        <v>0.9879994056067678</v>
      </c>
      <c r="AB978" s="15"/>
    </row>
    <row r="979" spans="1:28">
      <c r="A979" s="15" t="s">
        <v>52</v>
      </c>
      <c r="B979" s="15" t="s">
        <v>29</v>
      </c>
      <c r="C979" s="15">
        <v>2015</v>
      </c>
      <c r="D979" s="15" t="s">
        <v>27</v>
      </c>
      <c r="E979" s="15" t="s">
        <v>25</v>
      </c>
      <c r="F979" s="15">
        <v>1399</v>
      </c>
      <c r="G979" s="15">
        <v>72659</v>
      </c>
      <c r="H979" s="15">
        <v>6318</v>
      </c>
      <c r="I979" s="15">
        <v>80376</v>
      </c>
      <c r="J979" s="15">
        <v>1.74</v>
      </c>
      <c r="K979" s="15">
        <v>2022</v>
      </c>
      <c r="L979" s="15">
        <v>10</v>
      </c>
      <c r="M979" s="15">
        <v>175</v>
      </c>
      <c r="N979" s="15">
        <v>1.343</v>
      </c>
      <c r="O979" s="15">
        <v>0.17899999999999999</v>
      </c>
      <c r="P979" s="15">
        <v>82996</v>
      </c>
      <c r="Q979" s="15">
        <v>73.5</v>
      </c>
      <c r="R979" s="15">
        <v>15.9</v>
      </c>
      <c r="S979" s="15">
        <v>0</v>
      </c>
      <c r="T979" s="15">
        <v>67.5</v>
      </c>
      <c r="U979" s="15">
        <v>67.14</v>
      </c>
      <c r="V979" s="15">
        <v>0</v>
      </c>
      <c r="W979" s="27">
        <f>EV_Data[[#This Row],[ev_sales]]/EV_Data[[#This Row],[total_vehicle_sales]]</f>
        <v>1.740569324176371E-2</v>
      </c>
      <c r="X979" s="27">
        <f>EV_Data[[#This Row],[petrol_car_sales]]/EV_Data[[#This Row],[total_vehicle_sales]]</f>
        <v>0.90398875286155067</v>
      </c>
      <c r="Y979" s="27">
        <f>EV_Data[[#This Row],[diesel_car_sales]]/EV_Data[[#This Row],[total_vehicle_sales]]</f>
        <v>7.8605553896685582E-2</v>
      </c>
      <c r="Z979" s="27">
        <f>EV_Data[[#This Row],[petrol_car Market Share]]+EV_Data[[#This Row],[desil_car Market Share]]</f>
        <v>0.98259430675823622</v>
      </c>
      <c r="AB979" s="15"/>
    </row>
    <row r="980" spans="1:28">
      <c r="A980" s="15" t="s">
        <v>52</v>
      </c>
      <c r="B980" s="15" t="s">
        <v>29</v>
      </c>
      <c r="C980" s="15">
        <v>2016</v>
      </c>
      <c r="D980" s="15" t="s">
        <v>24</v>
      </c>
      <c r="E980" s="15" t="s">
        <v>25</v>
      </c>
      <c r="F980" s="15">
        <v>266</v>
      </c>
      <c r="G980" s="15">
        <v>29057</v>
      </c>
      <c r="H980" s="15">
        <v>19371</v>
      </c>
      <c r="I980" s="15">
        <v>48694</v>
      </c>
      <c r="J980" s="15">
        <v>0.55000000000000004</v>
      </c>
      <c r="K980" s="15">
        <v>2937</v>
      </c>
      <c r="L980" s="15">
        <v>12.1</v>
      </c>
      <c r="M980" s="15">
        <v>197</v>
      </c>
      <c r="N980" s="15">
        <v>1.387</v>
      </c>
      <c r="O980" s="15">
        <v>0.18099999999999999</v>
      </c>
      <c r="P980" s="15">
        <v>82128</v>
      </c>
      <c r="Q980" s="15">
        <v>74.099999999999994</v>
      </c>
      <c r="R980" s="15">
        <v>15.7</v>
      </c>
      <c r="S980" s="15">
        <v>0</v>
      </c>
      <c r="T980" s="15">
        <v>71.2</v>
      </c>
      <c r="U980" s="15">
        <v>32.340000000000003</v>
      </c>
      <c r="V980" s="15">
        <v>0</v>
      </c>
      <c r="W980" s="27">
        <f>EV_Data[[#This Row],[ev_sales]]/EV_Data[[#This Row],[total_vehicle_sales]]</f>
        <v>5.4626853411097872E-3</v>
      </c>
      <c r="X980" s="27">
        <f>EV_Data[[#This Row],[petrol_car_sales]]/EV_Data[[#This Row],[total_vehicle_sales]]</f>
        <v>0.59672649607754547</v>
      </c>
      <c r="Y980" s="27">
        <f>EV_Data[[#This Row],[diesel_car_sales]]/EV_Data[[#This Row],[total_vehicle_sales]]</f>
        <v>0.39781081858134471</v>
      </c>
      <c r="Z980" s="27">
        <f>EV_Data[[#This Row],[petrol_car Market Share]]+EV_Data[[#This Row],[desil_car Market Share]]</f>
        <v>0.99453731465889017</v>
      </c>
      <c r="AB980" s="15"/>
    </row>
    <row r="981" spans="1:28">
      <c r="A981" s="15" t="s">
        <v>52</v>
      </c>
      <c r="B981" s="15" t="s">
        <v>29</v>
      </c>
      <c r="C981" s="15">
        <v>2016</v>
      </c>
      <c r="D981" s="15" t="s">
        <v>26</v>
      </c>
      <c r="E981" s="15" t="s">
        <v>25</v>
      </c>
      <c r="F981" s="15">
        <v>3011</v>
      </c>
      <c r="G981" s="15">
        <v>167228</v>
      </c>
      <c r="H981" s="15">
        <v>22804</v>
      </c>
      <c r="I981" s="15">
        <v>193043</v>
      </c>
      <c r="J981" s="15">
        <v>1.56</v>
      </c>
      <c r="K981" s="15">
        <v>2937</v>
      </c>
      <c r="L981" s="15">
        <v>12.1</v>
      </c>
      <c r="M981" s="15">
        <v>197</v>
      </c>
      <c r="N981" s="15">
        <v>1.387</v>
      </c>
      <c r="O981" s="15">
        <v>0.18099999999999999</v>
      </c>
      <c r="P981" s="15">
        <v>82128</v>
      </c>
      <c r="Q981" s="15">
        <v>74.099999999999994</v>
      </c>
      <c r="R981" s="15">
        <v>15.7</v>
      </c>
      <c r="S981" s="15">
        <v>0</v>
      </c>
      <c r="T981" s="15">
        <v>71.2</v>
      </c>
      <c r="U981" s="15">
        <v>28.57</v>
      </c>
      <c r="V981" s="15">
        <v>0</v>
      </c>
      <c r="W981" s="27">
        <f>EV_Data[[#This Row],[ev_sales]]/EV_Data[[#This Row],[total_vehicle_sales]]</f>
        <v>1.5597561165129012E-2</v>
      </c>
      <c r="X981" s="27">
        <f>EV_Data[[#This Row],[petrol_car_sales]]/EV_Data[[#This Row],[total_vehicle_sales]]</f>
        <v>0.86627331734380419</v>
      </c>
      <c r="Y981" s="27">
        <f>EV_Data[[#This Row],[diesel_car_sales]]/EV_Data[[#This Row],[total_vehicle_sales]]</f>
        <v>0.11812912149106676</v>
      </c>
      <c r="Z981" s="27">
        <f>EV_Data[[#This Row],[petrol_car Market Share]]+EV_Data[[#This Row],[desil_car Market Share]]</f>
        <v>0.984402438834871</v>
      </c>
      <c r="AB981" s="15"/>
    </row>
    <row r="982" spans="1:28">
      <c r="A982" s="15" t="s">
        <v>52</v>
      </c>
      <c r="B982" s="15" t="s">
        <v>29</v>
      </c>
      <c r="C982" s="15">
        <v>2016</v>
      </c>
      <c r="D982" s="15" t="s">
        <v>27</v>
      </c>
      <c r="E982" s="15" t="s">
        <v>25</v>
      </c>
      <c r="F982" s="15">
        <v>1836</v>
      </c>
      <c r="G982" s="15">
        <v>73003</v>
      </c>
      <c r="H982" s="15">
        <v>6348</v>
      </c>
      <c r="I982" s="15">
        <v>81187</v>
      </c>
      <c r="J982" s="15">
        <v>2.2599999999999998</v>
      </c>
      <c r="K982" s="15">
        <v>2937</v>
      </c>
      <c r="L982" s="15">
        <v>12.1</v>
      </c>
      <c r="M982" s="15">
        <v>197</v>
      </c>
      <c r="N982" s="15">
        <v>1.387</v>
      </c>
      <c r="O982" s="15">
        <v>0.18099999999999999</v>
      </c>
      <c r="P982" s="15">
        <v>82128</v>
      </c>
      <c r="Q982" s="15">
        <v>74.099999999999994</v>
      </c>
      <c r="R982" s="15">
        <v>15.7</v>
      </c>
      <c r="S982" s="15">
        <v>0</v>
      </c>
      <c r="T982" s="15">
        <v>71.2</v>
      </c>
      <c r="U982" s="15">
        <v>31.24</v>
      </c>
      <c r="V982" s="15">
        <v>0</v>
      </c>
      <c r="W982" s="27">
        <f>EV_Data[[#This Row],[ev_sales]]/EV_Data[[#This Row],[total_vehicle_sales]]</f>
        <v>2.2614457979725819E-2</v>
      </c>
      <c r="X982" s="27">
        <f>EV_Data[[#This Row],[petrol_car_sales]]/EV_Data[[#This Row],[total_vehicle_sales]]</f>
        <v>0.89919568403808492</v>
      </c>
      <c r="Y982" s="27">
        <f>EV_Data[[#This Row],[diesel_car_sales]]/EV_Data[[#This Row],[total_vehicle_sales]]</f>
        <v>7.8189857982189262E-2</v>
      </c>
      <c r="Z982" s="27">
        <f>EV_Data[[#This Row],[petrol_car Market Share]]+EV_Data[[#This Row],[desil_car Market Share]]</f>
        <v>0.97738554202027417</v>
      </c>
      <c r="AB982" s="15"/>
    </row>
    <row r="983" spans="1:28">
      <c r="A983" s="15" t="s">
        <v>52</v>
      </c>
      <c r="B983" s="15" t="s">
        <v>29</v>
      </c>
      <c r="C983" s="15">
        <v>2017</v>
      </c>
      <c r="D983" s="15" t="s">
        <v>24</v>
      </c>
      <c r="E983" s="15" t="s">
        <v>25</v>
      </c>
      <c r="F983" s="15">
        <v>314</v>
      </c>
      <c r="G983" s="15">
        <v>27889</v>
      </c>
      <c r="H983" s="15">
        <v>18593</v>
      </c>
      <c r="I983" s="15">
        <v>46796</v>
      </c>
      <c r="J983" s="15">
        <v>0.67</v>
      </c>
      <c r="K983" s="15">
        <v>3886</v>
      </c>
      <c r="L983" s="15">
        <v>13.6</v>
      </c>
      <c r="M983" s="15">
        <v>226</v>
      </c>
      <c r="N983" s="15">
        <v>1.427</v>
      </c>
      <c r="O983" s="15">
        <v>0.183</v>
      </c>
      <c r="P983" s="15">
        <v>83563</v>
      </c>
      <c r="Q983" s="15">
        <v>74.099999999999994</v>
      </c>
      <c r="R983" s="15">
        <v>15.5</v>
      </c>
      <c r="S983" s="15">
        <v>0</v>
      </c>
      <c r="T983" s="15">
        <v>74.5</v>
      </c>
      <c r="U983" s="15">
        <v>18.05</v>
      </c>
      <c r="V983" s="15">
        <v>0</v>
      </c>
      <c r="W983" s="27">
        <f>EV_Data[[#This Row],[ev_sales]]/EV_Data[[#This Row],[total_vehicle_sales]]</f>
        <v>6.7099752115565431E-3</v>
      </c>
      <c r="X983" s="27">
        <f>EV_Data[[#This Row],[petrol_car_sales]]/EV_Data[[#This Row],[total_vehicle_sales]]</f>
        <v>0.59596974100350453</v>
      </c>
      <c r="Y983" s="27">
        <f>EV_Data[[#This Row],[diesel_car_sales]]/EV_Data[[#This Row],[total_vehicle_sales]]</f>
        <v>0.39732028378493889</v>
      </c>
      <c r="Z983" s="27">
        <f>EV_Data[[#This Row],[petrol_car Market Share]]+EV_Data[[#This Row],[desil_car Market Share]]</f>
        <v>0.99329002478844342</v>
      </c>
      <c r="AB983" s="15"/>
    </row>
    <row r="984" spans="1:28">
      <c r="A984" s="15" t="s">
        <v>52</v>
      </c>
      <c r="B984" s="15" t="s">
        <v>29</v>
      </c>
      <c r="C984" s="15">
        <v>2017</v>
      </c>
      <c r="D984" s="15" t="s">
        <v>26</v>
      </c>
      <c r="E984" s="15" t="s">
        <v>25</v>
      </c>
      <c r="F984" s="15">
        <v>3582</v>
      </c>
      <c r="G984" s="15">
        <v>161008</v>
      </c>
      <c r="H984" s="15">
        <v>21956</v>
      </c>
      <c r="I984" s="15">
        <v>186546</v>
      </c>
      <c r="J984" s="15">
        <v>1.92</v>
      </c>
      <c r="K984" s="15">
        <v>3886</v>
      </c>
      <c r="L984" s="15">
        <v>13.6</v>
      </c>
      <c r="M984" s="15">
        <v>226</v>
      </c>
      <c r="N984" s="15">
        <v>1.427</v>
      </c>
      <c r="O984" s="15">
        <v>0.183</v>
      </c>
      <c r="P984" s="15">
        <v>83563</v>
      </c>
      <c r="Q984" s="15">
        <v>74.099999999999994</v>
      </c>
      <c r="R984" s="15">
        <v>15.5</v>
      </c>
      <c r="S984" s="15">
        <v>0</v>
      </c>
      <c r="T984" s="15">
        <v>74.5</v>
      </c>
      <c r="U984" s="15">
        <v>18.96</v>
      </c>
      <c r="V984" s="15">
        <v>0</v>
      </c>
      <c r="W984" s="27">
        <f>EV_Data[[#This Row],[ev_sales]]/EV_Data[[#This Row],[total_vehicle_sales]]</f>
        <v>1.9201698240648418E-2</v>
      </c>
      <c r="X984" s="27">
        <f>EV_Data[[#This Row],[petrol_car_sales]]/EV_Data[[#This Row],[total_vehicle_sales]]</f>
        <v>0.86310079015363506</v>
      </c>
      <c r="Y984" s="27">
        <f>EV_Data[[#This Row],[diesel_car_sales]]/EV_Data[[#This Row],[total_vehicle_sales]]</f>
        <v>0.11769751160571655</v>
      </c>
      <c r="Z984" s="27">
        <f>EV_Data[[#This Row],[petrol_car Market Share]]+EV_Data[[#This Row],[desil_car Market Share]]</f>
        <v>0.98079830175935157</v>
      </c>
      <c r="AB984" s="15"/>
    </row>
    <row r="985" spans="1:28">
      <c r="A985" s="15" t="s">
        <v>52</v>
      </c>
      <c r="B985" s="15" t="s">
        <v>29</v>
      </c>
      <c r="C985" s="15">
        <v>2017</v>
      </c>
      <c r="D985" s="15" t="s">
        <v>27</v>
      </c>
      <c r="E985" s="15" t="s">
        <v>25</v>
      </c>
      <c r="F985" s="15">
        <v>2153</v>
      </c>
      <c r="G985" s="15">
        <v>69173</v>
      </c>
      <c r="H985" s="15">
        <v>6015</v>
      </c>
      <c r="I985" s="15">
        <v>77341</v>
      </c>
      <c r="J985" s="15">
        <v>2.78</v>
      </c>
      <c r="K985" s="15">
        <v>3886</v>
      </c>
      <c r="L985" s="15">
        <v>13.6</v>
      </c>
      <c r="M985" s="15">
        <v>226</v>
      </c>
      <c r="N985" s="15">
        <v>1.427</v>
      </c>
      <c r="O985" s="15">
        <v>0.183</v>
      </c>
      <c r="P985" s="15">
        <v>83563</v>
      </c>
      <c r="Q985" s="15">
        <v>74.099999999999994</v>
      </c>
      <c r="R985" s="15">
        <v>15.5</v>
      </c>
      <c r="S985" s="15">
        <v>0</v>
      </c>
      <c r="T985" s="15">
        <v>74.5</v>
      </c>
      <c r="U985" s="15">
        <v>17.27</v>
      </c>
      <c r="V985" s="15">
        <v>0</v>
      </c>
      <c r="W985" s="27">
        <f>EV_Data[[#This Row],[ev_sales]]/EV_Data[[#This Row],[total_vehicle_sales]]</f>
        <v>2.7837757463699719E-2</v>
      </c>
      <c r="X985" s="27">
        <f>EV_Data[[#This Row],[petrol_car_sales]]/EV_Data[[#This Row],[total_vehicle_sales]]</f>
        <v>0.89438978032350236</v>
      </c>
      <c r="Y985" s="27">
        <f>EV_Data[[#This Row],[diesel_car_sales]]/EV_Data[[#This Row],[total_vehicle_sales]]</f>
        <v>7.7772462212797863E-2</v>
      </c>
      <c r="Z985" s="27">
        <f>EV_Data[[#This Row],[petrol_car Market Share]]+EV_Data[[#This Row],[desil_car Market Share]]</f>
        <v>0.97216224253630024</v>
      </c>
      <c r="AB985" s="15"/>
    </row>
    <row r="986" spans="1:28">
      <c r="A986" s="15" t="s">
        <v>52</v>
      </c>
      <c r="B986" s="15" t="s">
        <v>29</v>
      </c>
      <c r="C986" s="15">
        <v>2018</v>
      </c>
      <c r="D986" s="15" t="s">
        <v>24</v>
      </c>
      <c r="E986" s="15" t="s">
        <v>25</v>
      </c>
      <c r="F986" s="15">
        <v>471</v>
      </c>
      <c r="G986" s="15">
        <v>27455</v>
      </c>
      <c r="H986" s="15">
        <v>18304</v>
      </c>
      <c r="I986" s="15">
        <v>46230</v>
      </c>
      <c r="J986" s="15">
        <v>1.02</v>
      </c>
      <c r="K986" s="15">
        <v>5609</v>
      </c>
      <c r="L986" s="15">
        <v>15.4</v>
      </c>
      <c r="M986" s="15">
        <v>268</v>
      </c>
      <c r="N986" s="15">
        <v>1.47</v>
      </c>
      <c r="O986" s="15">
        <v>0.189</v>
      </c>
      <c r="P986" s="15">
        <v>83171</v>
      </c>
      <c r="Q986" s="15">
        <v>73.599999999999994</v>
      </c>
      <c r="R986" s="15">
        <v>15.4</v>
      </c>
      <c r="S986" s="15">
        <v>0</v>
      </c>
      <c r="T986" s="15">
        <v>77.5</v>
      </c>
      <c r="U986" s="15">
        <v>50</v>
      </c>
      <c r="V986" s="15">
        <v>0</v>
      </c>
      <c r="W986" s="27">
        <f>EV_Data[[#This Row],[ev_sales]]/EV_Data[[#This Row],[total_vehicle_sales]]</f>
        <v>1.0188189487345879E-2</v>
      </c>
      <c r="X986" s="27">
        <f>EV_Data[[#This Row],[petrol_car_sales]]/EV_Data[[#This Row],[total_vehicle_sales]]</f>
        <v>0.59387843391736972</v>
      </c>
      <c r="Y986" s="27">
        <f>EV_Data[[#This Row],[diesel_car_sales]]/EV_Data[[#This Row],[total_vehicle_sales]]</f>
        <v>0.39593337659528444</v>
      </c>
      <c r="Z986" s="27">
        <f>EV_Data[[#This Row],[petrol_car Market Share]]+EV_Data[[#This Row],[desil_car Market Share]]</f>
        <v>0.9898118105126541</v>
      </c>
      <c r="AB986" s="15"/>
    </row>
    <row r="987" spans="1:28">
      <c r="A987" s="15" t="s">
        <v>52</v>
      </c>
      <c r="B987" s="15" t="s">
        <v>29</v>
      </c>
      <c r="C987" s="15">
        <v>2018</v>
      </c>
      <c r="D987" s="15" t="s">
        <v>26</v>
      </c>
      <c r="E987" s="15" t="s">
        <v>25</v>
      </c>
      <c r="F987" s="15">
        <v>5483</v>
      </c>
      <c r="G987" s="15">
        <v>160987</v>
      </c>
      <c r="H987" s="15">
        <v>21953</v>
      </c>
      <c r="I987" s="15">
        <v>188423</v>
      </c>
      <c r="J987" s="15">
        <v>2.91</v>
      </c>
      <c r="K987" s="15">
        <v>5609</v>
      </c>
      <c r="L987" s="15">
        <v>15.4</v>
      </c>
      <c r="M987" s="15">
        <v>268</v>
      </c>
      <c r="N987" s="15">
        <v>1.47</v>
      </c>
      <c r="O987" s="15">
        <v>0.189</v>
      </c>
      <c r="P987" s="15">
        <v>83171</v>
      </c>
      <c r="Q987" s="15">
        <v>73.599999999999994</v>
      </c>
      <c r="R987" s="15">
        <v>15.4</v>
      </c>
      <c r="S987" s="15">
        <v>0</v>
      </c>
      <c r="T987" s="15">
        <v>77.5</v>
      </c>
      <c r="U987" s="15">
        <v>53.07</v>
      </c>
      <c r="V987" s="15">
        <v>0</v>
      </c>
      <c r="W987" s="27">
        <f>EV_Data[[#This Row],[ev_sales]]/EV_Data[[#This Row],[total_vehicle_sales]]</f>
        <v>2.9099419922196335E-2</v>
      </c>
      <c r="X987" s="27">
        <f>EV_Data[[#This Row],[petrol_car_sales]]/EV_Data[[#This Row],[total_vehicle_sales]]</f>
        <v>0.85439144902692343</v>
      </c>
      <c r="Y987" s="27">
        <f>EV_Data[[#This Row],[diesel_car_sales]]/EV_Data[[#This Row],[total_vehicle_sales]]</f>
        <v>0.1165091310508802</v>
      </c>
      <c r="Z987" s="27">
        <f>EV_Data[[#This Row],[petrol_car Market Share]]+EV_Data[[#This Row],[desil_car Market Share]]</f>
        <v>0.97090058007780367</v>
      </c>
      <c r="AB987" s="15"/>
    </row>
    <row r="988" spans="1:28">
      <c r="A988" s="15" t="s">
        <v>52</v>
      </c>
      <c r="B988" s="15" t="s">
        <v>29</v>
      </c>
      <c r="C988" s="15">
        <v>2018</v>
      </c>
      <c r="D988" s="15" t="s">
        <v>27</v>
      </c>
      <c r="E988" s="15" t="s">
        <v>25</v>
      </c>
      <c r="F988" s="15">
        <v>3295</v>
      </c>
      <c r="G988" s="15">
        <v>68804</v>
      </c>
      <c r="H988" s="15">
        <v>5983</v>
      </c>
      <c r="I988" s="15">
        <v>78082</v>
      </c>
      <c r="J988" s="15">
        <v>4.22</v>
      </c>
      <c r="K988" s="15">
        <v>5609</v>
      </c>
      <c r="L988" s="15">
        <v>15.4</v>
      </c>
      <c r="M988" s="15">
        <v>268</v>
      </c>
      <c r="N988" s="15">
        <v>1.47</v>
      </c>
      <c r="O988" s="15">
        <v>0.189</v>
      </c>
      <c r="P988" s="15">
        <v>83171</v>
      </c>
      <c r="Q988" s="15">
        <v>73.599999999999994</v>
      </c>
      <c r="R988" s="15">
        <v>15.4</v>
      </c>
      <c r="S988" s="15">
        <v>0</v>
      </c>
      <c r="T988" s="15">
        <v>77.5</v>
      </c>
      <c r="U988" s="15">
        <v>53.04</v>
      </c>
      <c r="V988" s="15">
        <v>0</v>
      </c>
      <c r="W988" s="27">
        <f>EV_Data[[#This Row],[ev_sales]]/EV_Data[[#This Row],[total_vehicle_sales]]</f>
        <v>4.2199226454240416E-2</v>
      </c>
      <c r="X988" s="27">
        <f>EV_Data[[#This Row],[petrol_car_sales]]/EV_Data[[#This Row],[total_vehicle_sales]]</f>
        <v>0.8811761993801388</v>
      </c>
      <c r="Y988" s="27">
        <f>EV_Data[[#This Row],[diesel_car_sales]]/EV_Data[[#This Row],[total_vehicle_sales]]</f>
        <v>7.6624574165620754E-2</v>
      </c>
      <c r="Z988" s="27">
        <f>EV_Data[[#This Row],[petrol_car Market Share]]+EV_Data[[#This Row],[desil_car Market Share]]</f>
        <v>0.95780077354575954</v>
      </c>
      <c r="AB988" s="15"/>
    </row>
    <row r="989" spans="1:28">
      <c r="A989" s="15" t="s">
        <v>52</v>
      </c>
      <c r="B989" s="15" t="s">
        <v>29</v>
      </c>
      <c r="C989" s="15">
        <v>2019</v>
      </c>
      <c r="D989" s="15" t="s">
        <v>24</v>
      </c>
      <c r="E989" s="15" t="s">
        <v>25</v>
      </c>
      <c r="F989" s="15">
        <v>678</v>
      </c>
      <c r="G989" s="15">
        <v>27316</v>
      </c>
      <c r="H989" s="15">
        <v>18211</v>
      </c>
      <c r="I989" s="15">
        <v>46205</v>
      </c>
      <c r="J989" s="15">
        <v>1.47</v>
      </c>
      <c r="K989" s="15">
        <v>6779</v>
      </c>
      <c r="L989" s="15">
        <v>16</v>
      </c>
      <c r="M989" s="15">
        <v>310</v>
      </c>
      <c r="N989" s="15">
        <v>1.5269999999999999</v>
      </c>
      <c r="O989" s="15">
        <v>0.192</v>
      </c>
      <c r="P989" s="15">
        <v>83108</v>
      </c>
      <c r="Q989" s="15">
        <v>74</v>
      </c>
      <c r="R989" s="15">
        <v>14.5</v>
      </c>
      <c r="S989" s="15">
        <v>0</v>
      </c>
      <c r="T989" s="15">
        <v>78.3</v>
      </c>
      <c r="U989" s="15">
        <v>43.95</v>
      </c>
      <c r="V989" s="15">
        <v>0</v>
      </c>
      <c r="W989" s="27">
        <f>EV_Data[[#This Row],[ev_sales]]/EV_Data[[#This Row],[total_vehicle_sales]]</f>
        <v>1.4673736608592143E-2</v>
      </c>
      <c r="X989" s="27">
        <f>EV_Data[[#This Row],[petrol_car_sales]]/EV_Data[[#This Row],[total_vehicle_sales]]</f>
        <v>0.59119142949897197</v>
      </c>
      <c r="Y989" s="27">
        <f>EV_Data[[#This Row],[diesel_car_sales]]/EV_Data[[#This Row],[total_vehicle_sales]]</f>
        <v>0.39413483389243587</v>
      </c>
      <c r="Z989" s="27">
        <f>EV_Data[[#This Row],[petrol_car Market Share]]+EV_Data[[#This Row],[desil_car Market Share]]</f>
        <v>0.98532626339140783</v>
      </c>
      <c r="AB989" s="15"/>
    </row>
    <row r="990" spans="1:28">
      <c r="A990" s="15" t="s">
        <v>52</v>
      </c>
      <c r="B990" s="15" t="s">
        <v>29</v>
      </c>
      <c r="C990" s="15">
        <v>2019</v>
      </c>
      <c r="D990" s="15" t="s">
        <v>26</v>
      </c>
      <c r="E990" s="15" t="s">
        <v>25</v>
      </c>
      <c r="F990" s="15">
        <v>7735</v>
      </c>
      <c r="G990" s="15">
        <v>155643</v>
      </c>
      <c r="H990" s="15">
        <v>21224</v>
      </c>
      <c r="I990" s="15">
        <v>184602</v>
      </c>
      <c r="J990" s="15">
        <v>4.1900000000000004</v>
      </c>
      <c r="K990" s="15">
        <v>6779</v>
      </c>
      <c r="L990" s="15">
        <v>16</v>
      </c>
      <c r="M990" s="15">
        <v>310</v>
      </c>
      <c r="N990" s="15">
        <v>1.5269999999999999</v>
      </c>
      <c r="O990" s="15">
        <v>0.192</v>
      </c>
      <c r="P990" s="15">
        <v>83108</v>
      </c>
      <c r="Q990" s="15">
        <v>74</v>
      </c>
      <c r="R990" s="15">
        <v>14.5</v>
      </c>
      <c r="S990" s="15">
        <v>0</v>
      </c>
      <c r="T990" s="15">
        <v>78.3</v>
      </c>
      <c r="U990" s="15">
        <v>41.07</v>
      </c>
      <c r="V990" s="15">
        <v>0</v>
      </c>
      <c r="W990" s="27">
        <f>EV_Data[[#This Row],[ev_sales]]/EV_Data[[#This Row],[total_vehicle_sales]]</f>
        <v>4.1900954485866893E-2</v>
      </c>
      <c r="X990" s="27">
        <f>EV_Data[[#This Row],[petrol_car_sales]]/EV_Data[[#This Row],[total_vehicle_sales]]</f>
        <v>0.84312737673481331</v>
      </c>
      <c r="Y990" s="27">
        <f>EV_Data[[#This Row],[diesel_car_sales]]/EV_Data[[#This Row],[total_vehicle_sales]]</f>
        <v>0.11497166877931983</v>
      </c>
      <c r="Z990" s="27">
        <f>EV_Data[[#This Row],[petrol_car Market Share]]+EV_Data[[#This Row],[desil_car Market Share]]</f>
        <v>0.95809904551413316</v>
      </c>
      <c r="AB990" s="15"/>
    </row>
    <row r="991" spans="1:28">
      <c r="A991" s="15" t="s">
        <v>52</v>
      </c>
      <c r="B991" s="15" t="s">
        <v>29</v>
      </c>
      <c r="C991" s="15">
        <v>2019</v>
      </c>
      <c r="D991" s="15" t="s">
        <v>27</v>
      </c>
      <c r="E991" s="15" t="s">
        <v>25</v>
      </c>
      <c r="F991" s="15">
        <v>4659</v>
      </c>
      <c r="G991" s="15">
        <v>66262</v>
      </c>
      <c r="H991" s="15">
        <v>5762</v>
      </c>
      <c r="I991" s="15">
        <v>76683</v>
      </c>
      <c r="J991" s="15">
        <v>6.08</v>
      </c>
      <c r="K991" s="15">
        <v>6779</v>
      </c>
      <c r="L991" s="15">
        <v>16</v>
      </c>
      <c r="M991" s="15">
        <v>310</v>
      </c>
      <c r="N991" s="15">
        <v>1.5269999999999999</v>
      </c>
      <c r="O991" s="15">
        <v>0.192</v>
      </c>
      <c r="P991" s="15">
        <v>83108</v>
      </c>
      <c r="Q991" s="15">
        <v>74</v>
      </c>
      <c r="R991" s="15">
        <v>14.5</v>
      </c>
      <c r="S991" s="15">
        <v>0</v>
      </c>
      <c r="T991" s="15">
        <v>78.3</v>
      </c>
      <c r="U991" s="15">
        <v>41.4</v>
      </c>
      <c r="V991" s="15">
        <v>0</v>
      </c>
      <c r="W991" s="27">
        <f>EV_Data[[#This Row],[ev_sales]]/EV_Data[[#This Row],[total_vehicle_sales]]</f>
        <v>6.0756621415437584E-2</v>
      </c>
      <c r="X991" s="27">
        <f>EV_Data[[#This Row],[petrol_car_sales]]/EV_Data[[#This Row],[total_vehicle_sales]]</f>
        <v>0.86410286504179545</v>
      </c>
      <c r="Y991" s="27">
        <f>EV_Data[[#This Row],[diesel_car_sales]]/EV_Data[[#This Row],[total_vehicle_sales]]</f>
        <v>7.5140513542766976E-2</v>
      </c>
      <c r="Z991" s="27">
        <f>EV_Data[[#This Row],[petrol_car Market Share]]+EV_Data[[#This Row],[desil_car Market Share]]</f>
        <v>0.93924337858456242</v>
      </c>
      <c r="AB991" s="15"/>
    </row>
    <row r="992" spans="1:28">
      <c r="A992" s="15" t="s">
        <v>52</v>
      </c>
      <c r="B992" s="15" t="s">
        <v>29</v>
      </c>
      <c r="C992" s="15">
        <v>2020</v>
      </c>
      <c r="D992" s="15" t="s">
        <v>24</v>
      </c>
      <c r="E992" s="15" t="s">
        <v>25</v>
      </c>
      <c r="F992" s="15">
        <v>1304</v>
      </c>
      <c r="G992" s="15">
        <v>20696</v>
      </c>
      <c r="H992" s="15">
        <v>13798</v>
      </c>
      <c r="I992" s="15">
        <v>35798</v>
      </c>
      <c r="J992" s="15">
        <v>3.64</v>
      </c>
      <c r="K992" s="15">
        <v>9057</v>
      </c>
      <c r="L992" s="15">
        <v>17</v>
      </c>
      <c r="M992" s="15">
        <v>347</v>
      </c>
      <c r="N992" s="15">
        <v>1.653</v>
      </c>
      <c r="O992" s="15">
        <v>0.19800000000000001</v>
      </c>
      <c r="P992" s="15">
        <v>87934</v>
      </c>
      <c r="Q992" s="15">
        <v>74.2</v>
      </c>
      <c r="R992" s="15">
        <v>13.7</v>
      </c>
      <c r="S992" s="15">
        <v>0</v>
      </c>
      <c r="T992" s="15">
        <v>82</v>
      </c>
      <c r="U992" s="15">
        <v>92.33</v>
      </c>
      <c r="V992" s="15">
        <v>0</v>
      </c>
      <c r="W992" s="27">
        <f>EV_Data[[#This Row],[ev_sales]]/EV_Data[[#This Row],[total_vehicle_sales]]</f>
        <v>3.642661601206771E-2</v>
      </c>
      <c r="X992" s="27">
        <f>EV_Data[[#This Row],[petrol_car_sales]]/EV_Data[[#This Row],[total_vehicle_sales]]</f>
        <v>0.57813285658416669</v>
      </c>
      <c r="Y992" s="27">
        <f>EV_Data[[#This Row],[diesel_car_sales]]/EV_Data[[#This Row],[total_vehicle_sales]]</f>
        <v>0.38544052740376555</v>
      </c>
      <c r="Z992" s="27">
        <f>EV_Data[[#This Row],[petrol_car Market Share]]+EV_Data[[#This Row],[desil_car Market Share]]</f>
        <v>0.96357338398793224</v>
      </c>
      <c r="AB992" s="15"/>
    </row>
    <row r="993" spans="1:28">
      <c r="A993" s="15" t="s">
        <v>52</v>
      </c>
      <c r="B993" s="15" t="s">
        <v>29</v>
      </c>
      <c r="C993" s="15">
        <v>2020</v>
      </c>
      <c r="D993" s="15" t="s">
        <v>26</v>
      </c>
      <c r="E993" s="15" t="s">
        <v>25</v>
      </c>
      <c r="F993" s="15">
        <v>14913</v>
      </c>
      <c r="G993" s="15">
        <v>112939</v>
      </c>
      <c r="H993" s="15">
        <v>15401</v>
      </c>
      <c r="I993" s="15">
        <v>143253</v>
      </c>
      <c r="J993" s="15">
        <v>10.41</v>
      </c>
      <c r="K993" s="15">
        <v>9057</v>
      </c>
      <c r="L993" s="15">
        <v>17</v>
      </c>
      <c r="M993" s="15">
        <v>347</v>
      </c>
      <c r="N993" s="15">
        <v>1.653</v>
      </c>
      <c r="O993" s="15">
        <v>0.19800000000000001</v>
      </c>
      <c r="P993" s="15">
        <v>87934</v>
      </c>
      <c r="Q993" s="15">
        <v>74.2</v>
      </c>
      <c r="R993" s="15">
        <v>13.7</v>
      </c>
      <c r="S993" s="15">
        <v>0</v>
      </c>
      <c r="T993" s="15">
        <v>82</v>
      </c>
      <c r="U993" s="15">
        <v>92.8</v>
      </c>
      <c r="V993" s="15">
        <v>0</v>
      </c>
      <c r="W993" s="27">
        <f>EV_Data[[#This Row],[ev_sales]]/EV_Data[[#This Row],[total_vehicle_sales]]</f>
        <v>0.10410253188414903</v>
      </c>
      <c r="X993" s="27">
        <f>EV_Data[[#This Row],[petrol_car_sales]]/EV_Data[[#This Row],[total_vehicle_sales]]</f>
        <v>0.78838837581062871</v>
      </c>
      <c r="Y993" s="27">
        <f>EV_Data[[#This Row],[diesel_car_sales]]/EV_Data[[#This Row],[total_vehicle_sales]]</f>
        <v>0.10750909230522222</v>
      </c>
      <c r="Z993" s="27">
        <f>EV_Data[[#This Row],[petrol_car Market Share]]+EV_Data[[#This Row],[desil_car Market Share]]</f>
        <v>0.89589746811585091</v>
      </c>
      <c r="AB993" s="15"/>
    </row>
    <row r="994" spans="1:28">
      <c r="A994" s="15" t="s">
        <v>52</v>
      </c>
      <c r="B994" s="15" t="s">
        <v>29</v>
      </c>
      <c r="C994" s="15">
        <v>2020</v>
      </c>
      <c r="D994" s="15" t="s">
        <v>27</v>
      </c>
      <c r="E994" s="15" t="s">
        <v>25</v>
      </c>
      <c r="F994" s="15">
        <v>8956</v>
      </c>
      <c r="G994" s="15">
        <v>46346</v>
      </c>
      <c r="H994" s="15">
        <v>4030</v>
      </c>
      <c r="I994" s="15">
        <v>59332</v>
      </c>
      <c r="J994" s="15">
        <v>15.09</v>
      </c>
      <c r="K994" s="15">
        <v>9057</v>
      </c>
      <c r="L994" s="15">
        <v>17</v>
      </c>
      <c r="M994" s="15">
        <v>347</v>
      </c>
      <c r="N994" s="15">
        <v>1.653</v>
      </c>
      <c r="O994" s="15">
        <v>0.19800000000000001</v>
      </c>
      <c r="P994" s="15">
        <v>87934</v>
      </c>
      <c r="Q994" s="15">
        <v>74.2</v>
      </c>
      <c r="R994" s="15">
        <v>13.7</v>
      </c>
      <c r="S994" s="15">
        <v>0</v>
      </c>
      <c r="T994" s="15">
        <v>82</v>
      </c>
      <c r="U994" s="15">
        <v>92.23</v>
      </c>
      <c r="V994" s="15">
        <v>0</v>
      </c>
      <c r="W994" s="27">
        <f>EV_Data[[#This Row],[ev_sales]]/EV_Data[[#This Row],[total_vehicle_sales]]</f>
        <v>0.15094721229690555</v>
      </c>
      <c r="X994" s="27">
        <f>EV_Data[[#This Row],[petrol_car_sales]]/EV_Data[[#This Row],[total_vehicle_sales]]</f>
        <v>0.7811299130317535</v>
      </c>
      <c r="Y994" s="27">
        <f>EV_Data[[#This Row],[diesel_car_sales]]/EV_Data[[#This Row],[total_vehicle_sales]]</f>
        <v>6.7922874671340935E-2</v>
      </c>
      <c r="Z994" s="27">
        <f>EV_Data[[#This Row],[petrol_car Market Share]]+EV_Data[[#This Row],[desil_car Market Share]]</f>
        <v>0.84905278770309445</v>
      </c>
      <c r="AB994" s="15"/>
    </row>
    <row r="995" spans="1:28">
      <c r="A995" s="15" t="s">
        <v>52</v>
      </c>
      <c r="B995" s="15" t="s">
        <v>29</v>
      </c>
      <c r="C995" s="15">
        <v>2021</v>
      </c>
      <c r="D995" s="15" t="s">
        <v>24</v>
      </c>
      <c r="E995" s="15" t="s">
        <v>25</v>
      </c>
      <c r="F995" s="15">
        <v>2189</v>
      </c>
      <c r="G995" s="15">
        <v>19672</v>
      </c>
      <c r="H995" s="15">
        <v>13114</v>
      </c>
      <c r="I995" s="15">
        <v>34975</v>
      </c>
      <c r="J995" s="15">
        <v>6.26</v>
      </c>
      <c r="K995" s="15">
        <v>12084</v>
      </c>
      <c r="L995" s="15">
        <v>18.2</v>
      </c>
      <c r="M995" s="15">
        <v>386</v>
      </c>
      <c r="N995" s="15">
        <v>1.8169999999999999</v>
      </c>
      <c r="O995" s="15">
        <v>0.20200000000000001</v>
      </c>
      <c r="P995" s="15">
        <v>90562</v>
      </c>
      <c r="Q995" s="15">
        <v>73.599999999999994</v>
      </c>
      <c r="R995" s="15">
        <v>13.1</v>
      </c>
      <c r="S995" s="15">
        <v>0</v>
      </c>
      <c r="T995" s="15">
        <v>84.3</v>
      </c>
      <c r="U995" s="15">
        <v>67.87</v>
      </c>
      <c r="V995" s="15">
        <v>0</v>
      </c>
      <c r="W995" s="27">
        <f>EV_Data[[#This Row],[ev_sales]]/EV_Data[[#This Row],[total_vehicle_sales]]</f>
        <v>6.2587562544674763E-2</v>
      </c>
      <c r="X995" s="27">
        <f>EV_Data[[#This Row],[petrol_car_sales]]/EV_Data[[#This Row],[total_vehicle_sales]]</f>
        <v>0.56245889921372405</v>
      </c>
      <c r="Y995" s="27">
        <f>EV_Data[[#This Row],[diesel_car_sales]]/EV_Data[[#This Row],[total_vehicle_sales]]</f>
        <v>0.37495353824160116</v>
      </c>
      <c r="Z995" s="27">
        <f>EV_Data[[#This Row],[petrol_car Market Share]]+EV_Data[[#This Row],[desil_car Market Share]]</f>
        <v>0.93741243745532521</v>
      </c>
      <c r="AB995" s="15"/>
    </row>
    <row r="996" spans="1:28">
      <c r="A996" s="15" t="s">
        <v>52</v>
      </c>
      <c r="B996" s="15" t="s">
        <v>29</v>
      </c>
      <c r="C996" s="15">
        <v>2021</v>
      </c>
      <c r="D996" s="15" t="s">
        <v>26</v>
      </c>
      <c r="E996" s="15" t="s">
        <v>25</v>
      </c>
      <c r="F996" s="15">
        <v>24555</v>
      </c>
      <c r="G996" s="15">
        <v>99246</v>
      </c>
      <c r="H996" s="15">
        <v>13534</v>
      </c>
      <c r="I996" s="15">
        <v>137335</v>
      </c>
      <c r="J996" s="15">
        <v>17.88</v>
      </c>
      <c r="K996" s="15">
        <v>12084</v>
      </c>
      <c r="L996" s="15">
        <v>18.2</v>
      </c>
      <c r="M996" s="15">
        <v>386</v>
      </c>
      <c r="N996" s="15">
        <v>1.8169999999999999</v>
      </c>
      <c r="O996" s="15">
        <v>0.20200000000000001</v>
      </c>
      <c r="P996" s="15">
        <v>90562</v>
      </c>
      <c r="Q996" s="15">
        <v>73.599999999999994</v>
      </c>
      <c r="R996" s="15">
        <v>13.1</v>
      </c>
      <c r="S996" s="15">
        <v>0</v>
      </c>
      <c r="T996" s="15">
        <v>84.3</v>
      </c>
      <c r="U996" s="15">
        <v>64.650000000000006</v>
      </c>
      <c r="V996" s="15">
        <v>0</v>
      </c>
      <c r="W996" s="27">
        <f>EV_Data[[#This Row],[ev_sales]]/EV_Data[[#This Row],[total_vehicle_sales]]</f>
        <v>0.17879637383041469</v>
      </c>
      <c r="X996" s="27">
        <f>EV_Data[[#This Row],[petrol_car_sales]]/EV_Data[[#This Row],[total_vehicle_sales]]</f>
        <v>0.72265627844322278</v>
      </c>
      <c r="Y996" s="27">
        <f>EV_Data[[#This Row],[diesel_car_sales]]/EV_Data[[#This Row],[total_vehicle_sales]]</f>
        <v>9.8547347726362547E-2</v>
      </c>
      <c r="Z996" s="27">
        <f>EV_Data[[#This Row],[petrol_car Market Share]]+EV_Data[[#This Row],[desil_car Market Share]]</f>
        <v>0.82120362616958531</v>
      </c>
      <c r="AB996" s="15"/>
    </row>
    <row r="997" spans="1:28">
      <c r="A997" s="15" t="s">
        <v>52</v>
      </c>
      <c r="B997" s="15" t="s">
        <v>29</v>
      </c>
      <c r="C997" s="15">
        <v>2021</v>
      </c>
      <c r="D997" s="15" t="s">
        <v>27</v>
      </c>
      <c r="E997" s="15" t="s">
        <v>25</v>
      </c>
      <c r="F997" s="15">
        <v>14992</v>
      </c>
      <c r="G997" s="15">
        <v>39409</v>
      </c>
      <c r="H997" s="15">
        <v>3427</v>
      </c>
      <c r="I997" s="15">
        <v>57828</v>
      </c>
      <c r="J997" s="15">
        <v>25.93</v>
      </c>
      <c r="K997" s="15">
        <v>12084</v>
      </c>
      <c r="L997" s="15">
        <v>18.2</v>
      </c>
      <c r="M997" s="15">
        <v>386</v>
      </c>
      <c r="N997" s="15">
        <v>1.8169999999999999</v>
      </c>
      <c r="O997" s="15">
        <v>0.20200000000000001</v>
      </c>
      <c r="P997" s="15">
        <v>90562</v>
      </c>
      <c r="Q997" s="15">
        <v>73.599999999999994</v>
      </c>
      <c r="R997" s="15">
        <v>13.1</v>
      </c>
      <c r="S997" s="15">
        <v>0</v>
      </c>
      <c r="T997" s="15">
        <v>84.3</v>
      </c>
      <c r="U997" s="15">
        <v>67.400000000000006</v>
      </c>
      <c r="V997" s="15">
        <v>0</v>
      </c>
      <c r="W997" s="27">
        <f>EV_Data[[#This Row],[ev_sales]]/EV_Data[[#This Row],[total_vehicle_sales]]</f>
        <v>0.25925157363215051</v>
      </c>
      <c r="X997" s="27">
        <f>EV_Data[[#This Row],[petrol_car_sales]]/EV_Data[[#This Row],[total_vehicle_sales]]</f>
        <v>0.68148647713910215</v>
      </c>
      <c r="Y997" s="27">
        <f>EV_Data[[#This Row],[diesel_car_sales]]/EV_Data[[#This Row],[total_vehicle_sales]]</f>
        <v>5.9261949228747321E-2</v>
      </c>
      <c r="Z997" s="27">
        <f>EV_Data[[#This Row],[petrol_car Market Share]]+EV_Data[[#This Row],[desil_car Market Share]]</f>
        <v>0.74074842636784943</v>
      </c>
      <c r="AB997" s="15"/>
    </row>
    <row r="998" spans="1:28">
      <c r="A998" s="15" t="s">
        <v>52</v>
      </c>
      <c r="B998" s="15" t="s">
        <v>29</v>
      </c>
      <c r="C998" s="15">
        <v>2022</v>
      </c>
      <c r="D998" s="15" t="s">
        <v>24</v>
      </c>
      <c r="E998" s="15" t="s">
        <v>25</v>
      </c>
      <c r="F998" s="15">
        <v>2725</v>
      </c>
      <c r="G998" s="15">
        <v>18906</v>
      </c>
      <c r="H998" s="15">
        <v>12604</v>
      </c>
      <c r="I998" s="15">
        <v>34235</v>
      </c>
      <c r="J998" s="15">
        <v>7.96</v>
      </c>
      <c r="K998" s="15">
        <v>15350</v>
      </c>
      <c r="L998" s="15">
        <v>21.1</v>
      </c>
      <c r="M998" s="15">
        <v>419</v>
      </c>
      <c r="N998" s="15">
        <v>1.9370000000000001</v>
      </c>
      <c r="O998" s="15">
        <v>0.21099999999999999</v>
      </c>
      <c r="P998" s="15">
        <v>94194</v>
      </c>
      <c r="Q998" s="15">
        <v>74.5</v>
      </c>
      <c r="R998" s="15">
        <v>13.2</v>
      </c>
      <c r="S998" s="15">
        <v>0</v>
      </c>
      <c r="T998" s="15">
        <v>85.4</v>
      </c>
      <c r="U998" s="15">
        <v>24.49</v>
      </c>
      <c r="V998" s="15">
        <v>0</v>
      </c>
      <c r="W998" s="27">
        <f>EV_Data[[#This Row],[ev_sales]]/EV_Data[[#This Row],[total_vehicle_sales]]</f>
        <v>7.9596903753468673E-2</v>
      </c>
      <c r="X998" s="27">
        <f>EV_Data[[#This Row],[petrol_car_sales]]/EV_Data[[#This Row],[total_vehicle_sales]]</f>
        <v>0.55224185774791879</v>
      </c>
      <c r="Y998" s="27">
        <f>EV_Data[[#This Row],[diesel_car_sales]]/EV_Data[[#This Row],[total_vehicle_sales]]</f>
        <v>0.36816123849861254</v>
      </c>
      <c r="Z998" s="27">
        <f>EV_Data[[#This Row],[petrol_car Market Share]]+EV_Data[[#This Row],[desil_car Market Share]]</f>
        <v>0.92040309624653127</v>
      </c>
      <c r="AB998" s="15"/>
    </row>
    <row r="999" spans="1:28">
      <c r="A999" s="15" t="s">
        <v>52</v>
      </c>
      <c r="B999" s="15" t="s">
        <v>29</v>
      </c>
      <c r="C999" s="15">
        <v>2022</v>
      </c>
      <c r="D999" s="15" t="s">
        <v>26</v>
      </c>
      <c r="E999" s="15" t="s">
        <v>25</v>
      </c>
      <c r="F999" s="15">
        <v>30949</v>
      </c>
      <c r="G999" s="15">
        <v>92534</v>
      </c>
      <c r="H999" s="15">
        <v>12618</v>
      </c>
      <c r="I999" s="15">
        <v>136101</v>
      </c>
      <c r="J999" s="15">
        <v>22.74</v>
      </c>
      <c r="K999" s="15">
        <v>15350</v>
      </c>
      <c r="L999" s="15">
        <v>21.1</v>
      </c>
      <c r="M999" s="15">
        <v>419</v>
      </c>
      <c r="N999" s="15">
        <v>1.9370000000000001</v>
      </c>
      <c r="O999" s="15">
        <v>0.21099999999999999</v>
      </c>
      <c r="P999" s="15">
        <v>94194</v>
      </c>
      <c r="Q999" s="15">
        <v>74.5</v>
      </c>
      <c r="R999" s="15">
        <v>13.2</v>
      </c>
      <c r="S999" s="15">
        <v>0</v>
      </c>
      <c r="T999" s="15">
        <v>85.4</v>
      </c>
      <c r="U999" s="15">
        <v>26.04</v>
      </c>
      <c r="V999" s="15">
        <v>0</v>
      </c>
      <c r="W999" s="27">
        <f>EV_Data[[#This Row],[ev_sales]]/EV_Data[[#This Row],[total_vehicle_sales]]</f>
        <v>0.22739730053416213</v>
      </c>
      <c r="X999" s="27">
        <f>EV_Data[[#This Row],[petrol_car_sales]]/EV_Data[[#This Row],[total_vehicle_sales]]</f>
        <v>0.67989213892623857</v>
      </c>
      <c r="Y999" s="27">
        <f>EV_Data[[#This Row],[diesel_car_sales]]/EV_Data[[#This Row],[total_vehicle_sales]]</f>
        <v>9.2710560539599265E-2</v>
      </c>
      <c r="Z999" s="27">
        <f>EV_Data[[#This Row],[petrol_car Market Share]]+EV_Data[[#This Row],[desil_car Market Share]]</f>
        <v>0.77260269946583782</v>
      </c>
      <c r="AB999" s="15"/>
    </row>
    <row r="1000" spans="1:28">
      <c r="A1000" s="15" t="s">
        <v>52</v>
      </c>
      <c r="B1000" s="15" t="s">
        <v>29</v>
      </c>
      <c r="C1000" s="15">
        <v>2022</v>
      </c>
      <c r="D1000" s="15" t="s">
        <v>27</v>
      </c>
      <c r="E1000" s="15" t="s">
        <v>25</v>
      </c>
      <c r="F1000" s="15">
        <v>18872</v>
      </c>
      <c r="G1000" s="15">
        <v>35293</v>
      </c>
      <c r="H1000" s="15">
        <v>3069</v>
      </c>
      <c r="I1000" s="15">
        <v>57234</v>
      </c>
      <c r="J1000" s="15">
        <v>32.97</v>
      </c>
      <c r="K1000" s="15">
        <v>15350</v>
      </c>
      <c r="L1000" s="15">
        <v>21.1</v>
      </c>
      <c r="M1000" s="15">
        <v>419</v>
      </c>
      <c r="N1000" s="15">
        <v>1.9370000000000001</v>
      </c>
      <c r="O1000" s="15">
        <v>0.21099999999999999</v>
      </c>
      <c r="P1000" s="15">
        <v>94194</v>
      </c>
      <c r="Q1000" s="15">
        <v>74.5</v>
      </c>
      <c r="R1000" s="15">
        <v>13.2</v>
      </c>
      <c r="S1000" s="15">
        <v>0</v>
      </c>
      <c r="T1000" s="15">
        <v>85.4</v>
      </c>
      <c r="U1000" s="15">
        <v>25.88</v>
      </c>
      <c r="V1000" s="15">
        <v>0</v>
      </c>
      <c r="W1000" s="27">
        <f>EV_Data[[#This Row],[ev_sales]]/EV_Data[[#This Row],[total_vehicle_sales]]</f>
        <v>0.32973407415172801</v>
      </c>
      <c r="X1000" s="27">
        <f>EV_Data[[#This Row],[petrol_car_sales]]/EV_Data[[#This Row],[total_vehicle_sales]]</f>
        <v>0.6166439528951323</v>
      </c>
      <c r="Y1000" s="27">
        <f>EV_Data[[#This Row],[diesel_car_sales]]/EV_Data[[#This Row],[total_vehicle_sales]]</f>
        <v>5.3621972953139745E-2</v>
      </c>
      <c r="Z1000" s="27">
        <f>EV_Data[[#This Row],[petrol_car Market Share]]+EV_Data[[#This Row],[desil_car Market Share]]</f>
        <v>0.67026592584827205</v>
      </c>
      <c r="AB1000" s="15"/>
    </row>
    <row r="1001" spans="1:28">
      <c r="A1001" s="15" t="s">
        <v>52</v>
      </c>
      <c r="B1001" s="15" t="s">
        <v>29</v>
      </c>
      <c r="C1001" s="15">
        <v>2023</v>
      </c>
      <c r="D1001" s="15" t="s">
        <v>24</v>
      </c>
      <c r="E1001" s="15" t="s">
        <v>25</v>
      </c>
      <c r="F1001" s="15">
        <v>3070</v>
      </c>
      <c r="G1001" s="15">
        <v>20185</v>
      </c>
      <c r="H1001" s="15">
        <v>13456</v>
      </c>
      <c r="I1001" s="15">
        <v>36711</v>
      </c>
      <c r="J1001" s="15">
        <v>8.36</v>
      </c>
      <c r="K1001" s="15">
        <v>18901</v>
      </c>
      <c r="L1001" s="15">
        <v>26</v>
      </c>
      <c r="M1001" s="15">
        <v>444</v>
      </c>
      <c r="N1001" s="15">
        <v>1.93</v>
      </c>
      <c r="O1001" s="15">
        <v>0.219</v>
      </c>
      <c r="P1001" s="15">
        <v>95322</v>
      </c>
      <c r="Q1001" s="15">
        <v>74.599999999999994</v>
      </c>
      <c r="R1001" s="15">
        <v>13.1</v>
      </c>
      <c r="S1001" s="15">
        <v>0</v>
      </c>
      <c r="T1001" s="15">
        <v>88.4</v>
      </c>
      <c r="U1001" s="15">
        <v>12.66</v>
      </c>
      <c r="V1001" s="15">
        <v>0</v>
      </c>
      <c r="W1001" s="27">
        <f>EV_Data[[#This Row],[ev_sales]]/EV_Data[[#This Row],[total_vehicle_sales]]</f>
        <v>8.362616109612922E-2</v>
      </c>
      <c r="X1001" s="27">
        <f>EV_Data[[#This Row],[petrol_car_sales]]/EV_Data[[#This Row],[total_vehicle_sales]]</f>
        <v>0.54983519925907764</v>
      </c>
      <c r="Y1001" s="27">
        <f>EV_Data[[#This Row],[diesel_car_sales]]/EV_Data[[#This Row],[total_vehicle_sales]]</f>
        <v>0.36653863964479311</v>
      </c>
      <c r="Z1001" s="27">
        <f>EV_Data[[#This Row],[petrol_car Market Share]]+EV_Data[[#This Row],[desil_car Market Share]]</f>
        <v>0.9163738389038707</v>
      </c>
      <c r="AB1001" s="15"/>
    </row>
    <row r="1002" spans="1:28">
      <c r="A1002" s="15" t="s">
        <v>52</v>
      </c>
      <c r="B1002" s="15" t="s">
        <v>29</v>
      </c>
      <c r="C1002" s="15">
        <v>2023</v>
      </c>
      <c r="D1002" s="15" t="s">
        <v>26</v>
      </c>
      <c r="E1002" s="15" t="s">
        <v>25</v>
      </c>
      <c r="F1002" s="15">
        <v>35725</v>
      </c>
      <c r="G1002" s="15">
        <v>100156</v>
      </c>
      <c r="H1002" s="15">
        <v>13658</v>
      </c>
      <c r="I1002" s="15">
        <v>149539</v>
      </c>
      <c r="J1002" s="15">
        <v>23.89</v>
      </c>
      <c r="K1002" s="15">
        <v>18901</v>
      </c>
      <c r="L1002" s="15">
        <v>26</v>
      </c>
      <c r="M1002" s="15">
        <v>444</v>
      </c>
      <c r="N1002" s="15">
        <v>1.93</v>
      </c>
      <c r="O1002" s="15">
        <v>0.219</v>
      </c>
      <c r="P1002" s="15">
        <v>95322</v>
      </c>
      <c r="Q1002" s="15">
        <v>74.599999999999994</v>
      </c>
      <c r="R1002" s="15">
        <v>13.1</v>
      </c>
      <c r="S1002" s="15">
        <v>0</v>
      </c>
      <c r="T1002" s="15">
        <v>88.4</v>
      </c>
      <c r="U1002" s="15">
        <v>15.43</v>
      </c>
      <c r="V1002" s="15">
        <v>0</v>
      </c>
      <c r="W1002" s="27">
        <f>EV_Data[[#This Row],[ev_sales]]/EV_Data[[#This Row],[total_vehicle_sales]]</f>
        <v>0.23890088873136775</v>
      </c>
      <c r="X1002" s="27">
        <f>EV_Data[[#This Row],[petrol_car_sales]]/EV_Data[[#This Row],[total_vehicle_sales]]</f>
        <v>0.66976507800640639</v>
      </c>
      <c r="Y1002" s="27">
        <f>EV_Data[[#This Row],[diesel_car_sales]]/EV_Data[[#This Row],[total_vehicle_sales]]</f>
        <v>9.1334033262225903E-2</v>
      </c>
      <c r="Z1002" s="27">
        <f>EV_Data[[#This Row],[petrol_car Market Share]]+EV_Data[[#This Row],[desil_car Market Share]]</f>
        <v>0.76109911126863228</v>
      </c>
      <c r="AB1002" s="15"/>
    </row>
    <row r="1003" spans="1:28">
      <c r="A1003" s="15" t="s">
        <v>52</v>
      </c>
      <c r="B1003" s="15" t="s">
        <v>29</v>
      </c>
      <c r="C1003" s="15">
        <v>2023</v>
      </c>
      <c r="D1003" s="15" t="s">
        <v>27</v>
      </c>
      <c r="E1003" s="15" t="s">
        <v>25</v>
      </c>
      <c r="F1003" s="15">
        <v>21298</v>
      </c>
      <c r="G1003" s="15">
        <v>36971</v>
      </c>
      <c r="H1003" s="15">
        <v>3215</v>
      </c>
      <c r="I1003" s="15">
        <v>61484</v>
      </c>
      <c r="J1003" s="15">
        <v>34.64</v>
      </c>
      <c r="K1003" s="15">
        <v>18901</v>
      </c>
      <c r="L1003" s="15">
        <v>26</v>
      </c>
      <c r="M1003" s="15">
        <v>444</v>
      </c>
      <c r="N1003" s="15">
        <v>1.93</v>
      </c>
      <c r="O1003" s="15">
        <v>0.219</v>
      </c>
      <c r="P1003" s="15">
        <v>95322</v>
      </c>
      <c r="Q1003" s="15">
        <v>74.599999999999994</v>
      </c>
      <c r="R1003" s="15">
        <v>13.1</v>
      </c>
      <c r="S1003" s="15">
        <v>0</v>
      </c>
      <c r="T1003" s="15">
        <v>88.4</v>
      </c>
      <c r="U1003" s="15">
        <v>12.86</v>
      </c>
      <c r="V1003" s="15">
        <v>0</v>
      </c>
      <c r="W1003" s="27">
        <f>EV_Data[[#This Row],[ev_sales]]/EV_Data[[#This Row],[total_vehicle_sales]]</f>
        <v>0.34639906317090624</v>
      </c>
      <c r="X1003" s="27">
        <f>EV_Data[[#This Row],[petrol_car_sales]]/EV_Data[[#This Row],[total_vehicle_sales]]</f>
        <v>0.60131091015548765</v>
      </c>
      <c r="Y1003" s="27">
        <f>EV_Data[[#This Row],[diesel_car_sales]]/EV_Data[[#This Row],[total_vehicle_sales]]</f>
        <v>5.2290026673606139E-2</v>
      </c>
      <c r="Z1003" s="27">
        <f>EV_Data[[#This Row],[petrol_car Market Share]]+EV_Data[[#This Row],[desil_car Market Share]]</f>
        <v>0.65360093682909381</v>
      </c>
      <c r="AB1003" s="15"/>
    </row>
    <row r="1004" spans="1:28">
      <c r="A1004" s="15" t="s">
        <v>52</v>
      </c>
      <c r="B1004" s="15" t="s">
        <v>29</v>
      </c>
      <c r="C1004" s="15">
        <v>2024</v>
      </c>
      <c r="D1004" s="15" t="s">
        <v>24</v>
      </c>
      <c r="E1004" s="15" t="s">
        <v>25</v>
      </c>
      <c r="F1004" s="15">
        <v>3342</v>
      </c>
      <c r="G1004" s="15">
        <v>20731</v>
      </c>
      <c r="H1004" s="15">
        <v>13821</v>
      </c>
      <c r="I1004" s="15">
        <v>37894</v>
      </c>
      <c r="J1004" s="15">
        <v>8.82</v>
      </c>
      <c r="K1004" s="15">
        <v>23201</v>
      </c>
      <c r="L1004" s="15">
        <v>27.3</v>
      </c>
      <c r="M1004" s="15">
        <v>466</v>
      </c>
      <c r="N1004" s="15">
        <v>1.867</v>
      </c>
      <c r="O1004" s="15">
        <v>0.22700000000000001</v>
      </c>
      <c r="P1004" s="15">
        <v>97910</v>
      </c>
      <c r="Q1004" s="15">
        <v>74.400000000000006</v>
      </c>
      <c r="R1004" s="15">
        <v>12.6</v>
      </c>
      <c r="S1004" s="15">
        <v>0</v>
      </c>
      <c r="T1004" s="15">
        <v>90.3</v>
      </c>
      <c r="U1004" s="15">
        <v>8.86</v>
      </c>
      <c r="V1004" s="15">
        <v>0</v>
      </c>
      <c r="W1004" s="27">
        <f>EV_Data[[#This Row],[ev_sales]]/EV_Data[[#This Row],[total_vehicle_sales]]</f>
        <v>8.8193381537974347E-2</v>
      </c>
      <c r="X1004" s="27">
        <f>EV_Data[[#This Row],[petrol_car_sales]]/EV_Data[[#This Row],[total_vehicle_sales]]</f>
        <v>0.54707869319681213</v>
      </c>
      <c r="Y1004" s="27">
        <f>EV_Data[[#This Row],[diesel_car_sales]]/EV_Data[[#This Row],[total_vehicle_sales]]</f>
        <v>0.36472792526521347</v>
      </c>
      <c r="Z1004" s="27">
        <f>EV_Data[[#This Row],[petrol_car Market Share]]+EV_Data[[#This Row],[desil_car Market Share]]</f>
        <v>0.9118066184620256</v>
      </c>
      <c r="AB1004" s="15"/>
    </row>
    <row r="1005" spans="1:28">
      <c r="A1005" s="15" t="s">
        <v>52</v>
      </c>
      <c r="B1005" s="15" t="s">
        <v>29</v>
      </c>
      <c r="C1005" s="15">
        <v>2024</v>
      </c>
      <c r="D1005" s="15" t="s">
        <v>26</v>
      </c>
      <c r="E1005" s="15" t="s">
        <v>25</v>
      </c>
      <c r="F1005" s="15">
        <v>38017</v>
      </c>
      <c r="G1005" s="15">
        <v>99303</v>
      </c>
      <c r="H1005" s="15">
        <v>13541</v>
      </c>
      <c r="I1005" s="15">
        <v>150861</v>
      </c>
      <c r="J1005" s="15">
        <v>25.2</v>
      </c>
      <c r="K1005" s="15">
        <v>23201</v>
      </c>
      <c r="L1005" s="15">
        <v>27.3</v>
      </c>
      <c r="M1005" s="15">
        <v>466</v>
      </c>
      <c r="N1005" s="15">
        <v>1.867</v>
      </c>
      <c r="O1005" s="15">
        <v>0.22700000000000001</v>
      </c>
      <c r="P1005" s="15">
        <v>97910</v>
      </c>
      <c r="Q1005" s="15">
        <v>74.400000000000006</v>
      </c>
      <c r="R1005" s="15">
        <v>12.6</v>
      </c>
      <c r="S1005" s="15">
        <v>0</v>
      </c>
      <c r="T1005" s="15">
        <v>90.3</v>
      </c>
      <c r="U1005" s="15">
        <v>6.42</v>
      </c>
      <c r="V1005" s="15">
        <v>0</v>
      </c>
      <c r="W1005" s="27">
        <f>EV_Data[[#This Row],[ev_sales]]/EV_Data[[#This Row],[total_vehicle_sales]]</f>
        <v>0.2520001856013151</v>
      </c>
      <c r="X1005" s="27">
        <f>EV_Data[[#This Row],[petrol_car_sales]]/EV_Data[[#This Row],[total_vehicle_sales]]</f>
        <v>0.65824169268399391</v>
      </c>
      <c r="Y1005" s="27">
        <f>EV_Data[[#This Row],[diesel_car_sales]]/EV_Data[[#This Row],[total_vehicle_sales]]</f>
        <v>8.9758121714691011E-2</v>
      </c>
      <c r="Z1005" s="27">
        <f>EV_Data[[#This Row],[petrol_car Market Share]]+EV_Data[[#This Row],[desil_car Market Share]]</f>
        <v>0.7479998143986849</v>
      </c>
      <c r="AB1005" s="15"/>
    </row>
    <row r="1006" spans="1:28">
      <c r="A1006" s="15" t="s">
        <v>52</v>
      </c>
      <c r="B1006" s="15" t="s">
        <v>29</v>
      </c>
      <c r="C1006" s="15">
        <v>2024</v>
      </c>
      <c r="D1006" s="15" t="s">
        <v>27</v>
      </c>
      <c r="E1006" s="15" t="s">
        <v>25</v>
      </c>
      <c r="F1006" s="15">
        <v>22949</v>
      </c>
      <c r="G1006" s="15">
        <v>36668</v>
      </c>
      <c r="H1006" s="15">
        <v>3188</v>
      </c>
      <c r="I1006" s="15">
        <v>62805</v>
      </c>
      <c r="J1006" s="15">
        <v>36.54</v>
      </c>
      <c r="K1006" s="15">
        <v>23201</v>
      </c>
      <c r="L1006" s="15">
        <v>27.3</v>
      </c>
      <c r="M1006" s="15">
        <v>466</v>
      </c>
      <c r="N1006" s="15">
        <v>1.867</v>
      </c>
      <c r="O1006" s="15">
        <v>0.22700000000000001</v>
      </c>
      <c r="P1006" s="15">
        <v>97910</v>
      </c>
      <c r="Q1006" s="15">
        <v>74.400000000000006</v>
      </c>
      <c r="R1006" s="15">
        <v>12.6</v>
      </c>
      <c r="S1006" s="15">
        <v>0</v>
      </c>
      <c r="T1006" s="15">
        <v>90.3</v>
      </c>
      <c r="U1006" s="15">
        <v>7.75</v>
      </c>
      <c r="V1006" s="15">
        <v>0</v>
      </c>
      <c r="W1006" s="27">
        <f>EV_Data[[#This Row],[ev_sales]]/EV_Data[[#This Row],[total_vehicle_sales]]</f>
        <v>0.36540084388185656</v>
      </c>
      <c r="X1006" s="27">
        <f>EV_Data[[#This Row],[petrol_car_sales]]/EV_Data[[#This Row],[total_vehicle_sales]]</f>
        <v>0.58383886633229842</v>
      </c>
      <c r="Y1006" s="27">
        <f>EV_Data[[#This Row],[diesel_car_sales]]/EV_Data[[#This Row],[total_vehicle_sales]]</f>
        <v>5.0760289785845077E-2</v>
      </c>
      <c r="Z1006" s="27">
        <f>EV_Data[[#This Row],[petrol_car Market Share]]+EV_Data[[#This Row],[desil_car Market Share]]</f>
        <v>0.63459915611814355</v>
      </c>
      <c r="AB1006" s="15"/>
    </row>
    <row r="1007" spans="1:28">
      <c r="A1007" s="15" t="s">
        <v>52</v>
      </c>
      <c r="B1007" s="15" t="s">
        <v>29</v>
      </c>
      <c r="C1007" s="15">
        <v>2025</v>
      </c>
      <c r="D1007" s="15" t="s">
        <v>24</v>
      </c>
      <c r="E1007" s="15" t="s">
        <v>25</v>
      </c>
      <c r="F1007" s="15">
        <v>3872</v>
      </c>
      <c r="G1007" s="15">
        <v>21231</v>
      </c>
      <c r="H1007" s="15">
        <v>14154</v>
      </c>
      <c r="I1007" s="15">
        <v>39257</v>
      </c>
      <c r="J1007" s="15">
        <v>9.86</v>
      </c>
      <c r="K1007" s="15">
        <v>28251</v>
      </c>
      <c r="L1007" s="15">
        <v>27.5</v>
      </c>
      <c r="M1007" s="15">
        <v>503</v>
      </c>
      <c r="N1007" s="15">
        <v>1.79</v>
      </c>
      <c r="O1007" s="15">
        <v>0.23200000000000001</v>
      </c>
      <c r="P1007" s="15">
        <v>99664</v>
      </c>
      <c r="Q1007" s="15">
        <v>74.7</v>
      </c>
      <c r="R1007" s="15">
        <v>12.1</v>
      </c>
      <c r="S1007" s="15">
        <v>0</v>
      </c>
      <c r="T1007" s="15">
        <v>93.1</v>
      </c>
      <c r="U1007" s="15">
        <v>15.86</v>
      </c>
      <c r="V1007" s="15">
        <v>0</v>
      </c>
      <c r="W1007" s="27">
        <f>EV_Data[[#This Row],[ev_sales]]/EV_Data[[#This Row],[total_vehicle_sales]]</f>
        <v>9.8632091092034538E-2</v>
      </c>
      <c r="X1007" s="27">
        <f>EV_Data[[#This Row],[petrol_car_sales]]/EV_Data[[#This Row],[total_vehicle_sales]]</f>
        <v>0.54082074534477931</v>
      </c>
      <c r="Y1007" s="27">
        <f>EV_Data[[#This Row],[diesel_car_sales]]/EV_Data[[#This Row],[total_vehicle_sales]]</f>
        <v>0.36054716356318617</v>
      </c>
      <c r="Z1007" s="27">
        <f>EV_Data[[#This Row],[petrol_car Market Share]]+EV_Data[[#This Row],[desil_car Market Share]]</f>
        <v>0.90136790890796548</v>
      </c>
      <c r="AB1007" s="15"/>
    </row>
    <row r="1008" spans="1:28">
      <c r="A1008" s="15" t="s">
        <v>52</v>
      </c>
      <c r="B1008" s="15" t="s">
        <v>29</v>
      </c>
      <c r="C1008" s="15">
        <v>2025</v>
      </c>
      <c r="D1008" s="15" t="s">
        <v>26</v>
      </c>
      <c r="E1008" s="15" t="s">
        <v>25</v>
      </c>
      <c r="F1008" s="15">
        <v>43731</v>
      </c>
      <c r="G1008" s="15">
        <v>98079</v>
      </c>
      <c r="H1008" s="15">
        <v>13374</v>
      </c>
      <c r="I1008" s="15">
        <v>155184</v>
      </c>
      <c r="J1008" s="15">
        <v>28.18</v>
      </c>
      <c r="K1008" s="15">
        <v>28251</v>
      </c>
      <c r="L1008" s="15">
        <v>27.5</v>
      </c>
      <c r="M1008" s="15">
        <v>503</v>
      </c>
      <c r="N1008" s="15">
        <v>1.79</v>
      </c>
      <c r="O1008" s="15">
        <v>0.23200000000000001</v>
      </c>
      <c r="P1008" s="15">
        <v>99664</v>
      </c>
      <c r="Q1008" s="15">
        <v>74.7</v>
      </c>
      <c r="R1008" s="15">
        <v>12.1</v>
      </c>
      <c r="S1008" s="15">
        <v>0</v>
      </c>
      <c r="T1008" s="15">
        <v>93.1</v>
      </c>
      <c r="U1008" s="15">
        <v>15.03</v>
      </c>
      <c r="V1008" s="15">
        <v>0</v>
      </c>
      <c r="W1008" s="27">
        <f>EV_Data[[#This Row],[ev_sales]]/EV_Data[[#This Row],[total_vehicle_sales]]</f>
        <v>0.28180095886173834</v>
      </c>
      <c r="X1008" s="27">
        <f>EV_Data[[#This Row],[petrol_car_sales]]/EV_Data[[#This Row],[total_vehicle_sales]]</f>
        <v>0.63201747602845659</v>
      </c>
      <c r="Y1008" s="27">
        <f>EV_Data[[#This Row],[diesel_car_sales]]/EV_Data[[#This Row],[total_vehicle_sales]]</f>
        <v>8.6181565109805139E-2</v>
      </c>
      <c r="Z1008" s="27">
        <f>EV_Data[[#This Row],[petrol_car Market Share]]+EV_Data[[#This Row],[desil_car Market Share]]</f>
        <v>0.71819904113826172</v>
      </c>
      <c r="AB1008" s="15"/>
    </row>
    <row r="1009" spans="1:28">
      <c r="A1009" s="15" t="s">
        <v>52</v>
      </c>
      <c r="B1009" s="15" t="s">
        <v>29</v>
      </c>
      <c r="C1009" s="15">
        <v>2025</v>
      </c>
      <c r="D1009" s="15" t="s">
        <v>27</v>
      </c>
      <c r="E1009" s="15" t="s">
        <v>31</v>
      </c>
      <c r="F1009" s="15">
        <v>26536</v>
      </c>
      <c r="G1009" s="15">
        <v>35333</v>
      </c>
      <c r="H1009" s="15">
        <v>3072</v>
      </c>
      <c r="I1009" s="15">
        <v>64941</v>
      </c>
      <c r="J1009" s="15">
        <v>40.86</v>
      </c>
      <c r="K1009" s="15">
        <v>28251</v>
      </c>
      <c r="L1009" s="15">
        <v>27.5</v>
      </c>
      <c r="M1009" s="15">
        <v>503</v>
      </c>
      <c r="N1009" s="15">
        <v>1.79</v>
      </c>
      <c r="O1009" s="15">
        <v>0.23200000000000001</v>
      </c>
      <c r="P1009" s="15">
        <v>99664</v>
      </c>
      <c r="Q1009" s="15">
        <v>74.7</v>
      </c>
      <c r="R1009" s="15">
        <v>12.1</v>
      </c>
      <c r="S1009" s="15">
        <v>0</v>
      </c>
      <c r="T1009" s="15">
        <v>93.1</v>
      </c>
      <c r="U1009" s="15">
        <v>15.63</v>
      </c>
      <c r="V1009" s="15">
        <v>0</v>
      </c>
      <c r="W1009" s="27">
        <f>EV_Data[[#This Row],[ev_sales]]/EV_Data[[#This Row],[total_vehicle_sales]]</f>
        <v>0.4086170524014105</v>
      </c>
      <c r="X1009" s="27">
        <f>EV_Data[[#This Row],[petrol_car_sales]]/EV_Data[[#This Row],[total_vehicle_sales]]</f>
        <v>0.54407847122772979</v>
      </c>
      <c r="Y1009" s="27">
        <f>EV_Data[[#This Row],[diesel_car_sales]]/EV_Data[[#This Row],[total_vehicle_sales]]</f>
        <v>4.7304476370859702E-2</v>
      </c>
      <c r="Z1009" s="27">
        <f>EV_Data[[#This Row],[petrol_car Market Share]]+EV_Data[[#This Row],[desil_car Market Share]]</f>
        <v>0.59138294759858945</v>
      </c>
      <c r="AB1009" s="15"/>
    </row>
    <row r="1010" spans="1:28">
      <c r="A1010" s="15" t="s">
        <v>53</v>
      </c>
      <c r="B1010" s="15" t="s">
        <v>37</v>
      </c>
      <c r="C1010" s="15">
        <v>2010</v>
      </c>
      <c r="D1010" s="15" t="s">
        <v>24</v>
      </c>
      <c r="E1010" s="15" t="s">
        <v>25</v>
      </c>
      <c r="F1010" s="15">
        <v>5</v>
      </c>
      <c r="G1010" s="15">
        <v>74582</v>
      </c>
      <c r="H1010" s="15">
        <v>49724</v>
      </c>
      <c r="I1010" s="15">
        <v>124311</v>
      </c>
      <c r="J1010" s="15">
        <v>0</v>
      </c>
      <c r="K1010" s="15">
        <v>0</v>
      </c>
      <c r="L1010" s="15">
        <v>0</v>
      </c>
      <c r="M1010" s="15">
        <v>119</v>
      </c>
      <c r="N1010" s="15">
        <v>0.9</v>
      </c>
      <c r="O1010" s="31">
        <v>6.9000000000000006E-2</v>
      </c>
      <c r="P1010" s="15">
        <v>5170</v>
      </c>
      <c r="Q1010" s="15">
        <v>44</v>
      </c>
      <c r="R1010" s="15">
        <v>68.3</v>
      </c>
      <c r="S1010" s="15">
        <v>0</v>
      </c>
      <c r="T1010" s="15">
        <v>20.8</v>
      </c>
      <c r="U1010" s="15">
        <v>0</v>
      </c>
      <c r="V1010" s="15">
        <v>0</v>
      </c>
      <c r="W1010" s="27">
        <f>EV_Data[[#This Row],[ev_sales]]/EV_Data[[#This Row],[total_vehicle_sales]]</f>
        <v>4.0221702021542745E-5</v>
      </c>
      <c r="X1010" s="27">
        <f>EV_Data[[#This Row],[petrol_car_sales]]/EV_Data[[#This Row],[total_vehicle_sales]]</f>
        <v>0.59996299603414016</v>
      </c>
      <c r="Y1010" s="27">
        <f>EV_Data[[#This Row],[diesel_car_sales]]/EV_Data[[#This Row],[total_vehicle_sales]]</f>
        <v>0.39999678226383828</v>
      </c>
      <c r="Z1010" s="27">
        <f>EV_Data[[#This Row],[petrol_car Market Share]]+EV_Data[[#This Row],[desil_car Market Share]]</f>
        <v>0.99995977829797844</v>
      </c>
      <c r="AB1010" s="15"/>
    </row>
    <row r="1011" spans="1:28">
      <c r="A1011" s="15" t="s">
        <v>53</v>
      </c>
      <c r="B1011" s="15" t="s">
        <v>37</v>
      </c>
      <c r="C1011" s="15">
        <v>2010</v>
      </c>
      <c r="D1011" s="15" t="s">
        <v>26</v>
      </c>
      <c r="E1011" s="15" t="s">
        <v>25</v>
      </c>
      <c r="F1011" s="15">
        <v>15</v>
      </c>
      <c r="G1011" s="15">
        <v>427070</v>
      </c>
      <c r="H1011" s="15">
        <v>58239</v>
      </c>
      <c r="I1011" s="15">
        <v>485324</v>
      </c>
      <c r="J1011" s="15">
        <v>0</v>
      </c>
      <c r="K1011" s="15">
        <v>0</v>
      </c>
      <c r="L1011" s="15">
        <v>0</v>
      </c>
      <c r="M1011" s="15">
        <v>119</v>
      </c>
      <c r="N1011" s="15">
        <v>0.9</v>
      </c>
      <c r="O1011" s="31">
        <v>6.9000000000000006E-2</v>
      </c>
      <c r="P1011" s="15">
        <v>5170</v>
      </c>
      <c r="Q1011" s="15">
        <v>44</v>
      </c>
      <c r="R1011" s="15">
        <v>68.3</v>
      </c>
      <c r="S1011" s="15">
        <v>0</v>
      </c>
      <c r="T1011" s="15">
        <v>20.8</v>
      </c>
      <c r="U1011" s="15">
        <v>0</v>
      </c>
      <c r="V1011" s="15">
        <v>0</v>
      </c>
      <c r="W1011" s="27">
        <f>EV_Data[[#This Row],[ev_sales]]/EV_Data[[#This Row],[total_vehicle_sales]]</f>
        <v>3.0907187775589092E-5</v>
      </c>
      <c r="X1011" s="27">
        <f>EV_Data[[#This Row],[petrol_car_sales]]/EV_Data[[#This Row],[total_vehicle_sales]]</f>
        <v>0.87996884555472221</v>
      </c>
      <c r="Y1011" s="27">
        <f>EV_Data[[#This Row],[diesel_car_sales]]/EV_Data[[#This Row],[total_vehicle_sales]]</f>
        <v>0.1200002472575022</v>
      </c>
      <c r="Z1011" s="27">
        <f>EV_Data[[#This Row],[petrol_car Market Share]]+EV_Data[[#This Row],[desil_car Market Share]]</f>
        <v>0.99996909281222446</v>
      </c>
      <c r="AB1011" s="15"/>
    </row>
    <row r="1012" spans="1:28">
      <c r="A1012" s="15" t="s">
        <v>53</v>
      </c>
      <c r="B1012" s="15" t="s">
        <v>37</v>
      </c>
      <c r="C1012" s="15">
        <v>2010</v>
      </c>
      <c r="D1012" s="15" t="s">
        <v>27</v>
      </c>
      <c r="E1012" s="15" t="s">
        <v>25</v>
      </c>
      <c r="F1012" s="15">
        <v>10</v>
      </c>
      <c r="G1012" s="15">
        <v>184012</v>
      </c>
      <c r="H1012" s="15">
        <v>16002</v>
      </c>
      <c r="I1012" s="15">
        <v>200024</v>
      </c>
      <c r="J1012" s="15">
        <v>0</v>
      </c>
      <c r="K1012" s="15">
        <v>0</v>
      </c>
      <c r="L1012" s="15">
        <v>0</v>
      </c>
      <c r="M1012" s="15">
        <v>119</v>
      </c>
      <c r="N1012" s="15">
        <v>0.9</v>
      </c>
      <c r="O1012" s="31">
        <v>6.9000000000000006E-2</v>
      </c>
      <c r="P1012" s="15">
        <v>5170</v>
      </c>
      <c r="Q1012" s="15">
        <v>44</v>
      </c>
      <c r="R1012" s="15">
        <v>68.3</v>
      </c>
      <c r="S1012" s="15">
        <v>0</v>
      </c>
      <c r="T1012" s="15">
        <v>20.8</v>
      </c>
      <c r="U1012" s="15">
        <v>0</v>
      </c>
      <c r="V1012" s="15">
        <v>0</v>
      </c>
      <c r="W1012" s="27">
        <f>EV_Data[[#This Row],[ev_sales]]/EV_Data[[#This Row],[total_vehicle_sales]]</f>
        <v>4.9994000719913613E-5</v>
      </c>
      <c r="X1012" s="27">
        <f>EV_Data[[#This Row],[petrol_car_sales]]/EV_Data[[#This Row],[total_vehicle_sales]]</f>
        <v>0.91994960604727438</v>
      </c>
      <c r="Y1012" s="27">
        <f>EV_Data[[#This Row],[diesel_car_sales]]/EV_Data[[#This Row],[total_vehicle_sales]]</f>
        <v>8.0000399952005766E-2</v>
      </c>
      <c r="Z1012" s="27">
        <f>EV_Data[[#This Row],[petrol_car Market Share]]+EV_Data[[#This Row],[desil_car Market Share]]</f>
        <v>0.99995000599928019</v>
      </c>
      <c r="AB1012" s="15"/>
    </row>
    <row r="1013" spans="1:28">
      <c r="A1013" s="15" t="s">
        <v>53</v>
      </c>
      <c r="B1013" s="15" t="s">
        <v>37</v>
      </c>
      <c r="C1013" s="15">
        <v>2011</v>
      </c>
      <c r="D1013" s="15" t="s">
        <v>24</v>
      </c>
      <c r="E1013" s="15" t="s">
        <v>25</v>
      </c>
      <c r="F1013" s="15">
        <v>5</v>
      </c>
      <c r="G1013" s="15">
        <v>85329</v>
      </c>
      <c r="H1013" s="15">
        <v>56890</v>
      </c>
      <c r="I1013" s="15">
        <v>142224</v>
      </c>
      <c r="J1013" s="15">
        <v>0</v>
      </c>
      <c r="K1013" s="15">
        <v>13</v>
      </c>
      <c r="L1013" s="15">
        <v>1</v>
      </c>
      <c r="M1013" s="15">
        <v>124</v>
      </c>
      <c r="N1013" s="15">
        <v>0.88300000000000001</v>
      </c>
      <c r="O1013" s="15">
        <v>7.2999999999999995E-2</v>
      </c>
      <c r="P1013" s="15">
        <v>5316</v>
      </c>
      <c r="Q1013" s="15">
        <v>45.2</v>
      </c>
      <c r="R1013" s="15">
        <v>70</v>
      </c>
      <c r="S1013" s="15">
        <v>251</v>
      </c>
      <c r="T1013" s="15">
        <v>20.5</v>
      </c>
      <c r="U1013" s="15">
        <v>0</v>
      </c>
      <c r="V1013" s="15">
        <v>0</v>
      </c>
      <c r="W1013" s="27">
        <f>EV_Data[[#This Row],[ev_sales]]/EV_Data[[#This Row],[total_vehicle_sales]]</f>
        <v>3.5155810552368095E-5</v>
      </c>
      <c r="X1013" s="27">
        <f>EV_Data[[#This Row],[petrol_car_sales]]/EV_Data[[#This Row],[total_vehicle_sales]]</f>
        <v>0.5999620317246035</v>
      </c>
      <c r="Y1013" s="27">
        <f>EV_Data[[#This Row],[diesel_car_sales]]/EV_Data[[#This Row],[total_vehicle_sales]]</f>
        <v>0.4000028124648442</v>
      </c>
      <c r="Z1013" s="27">
        <f>EV_Data[[#This Row],[petrol_car Market Share]]+EV_Data[[#This Row],[desil_car Market Share]]</f>
        <v>0.99996484418944775</v>
      </c>
      <c r="AB1013" s="15"/>
    </row>
    <row r="1014" spans="1:28">
      <c r="A1014" s="15" t="s">
        <v>53</v>
      </c>
      <c r="B1014" s="15" t="s">
        <v>37</v>
      </c>
      <c r="C1014" s="15">
        <v>2011</v>
      </c>
      <c r="D1014" s="15" t="s">
        <v>26</v>
      </c>
      <c r="E1014" s="15" t="s">
        <v>25</v>
      </c>
      <c r="F1014" s="15">
        <v>30</v>
      </c>
      <c r="G1014" s="15">
        <v>508639</v>
      </c>
      <c r="H1014" s="15">
        <v>69364</v>
      </c>
      <c r="I1014" s="15">
        <v>578033</v>
      </c>
      <c r="J1014" s="15">
        <v>0.01</v>
      </c>
      <c r="K1014" s="15">
        <v>13</v>
      </c>
      <c r="L1014" s="15">
        <v>1</v>
      </c>
      <c r="M1014" s="15">
        <v>124</v>
      </c>
      <c r="N1014" s="15">
        <v>0.88300000000000001</v>
      </c>
      <c r="O1014" s="15">
        <v>7.2999999999999995E-2</v>
      </c>
      <c r="P1014" s="15">
        <v>5316</v>
      </c>
      <c r="Q1014" s="15">
        <v>45.2</v>
      </c>
      <c r="R1014" s="15">
        <v>70</v>
      </c>
      <c r="S1014" s="15">
        <v>251</v>
      </c>
      <c r="T1014" s="15">
        <v>20.5</v>
      </c>
      <c r="U1014" s="15">
        <v>100</v>
      </c>
      <c r="V1014" s="15">
        <v>0</v>
      </c>
      <c r="W1014" s="27">
        <f>EV_Data[[#This Row],[ev_sales]]/EV_Data[[#This Row],[total_vehicle_sales]]</f>
        <v>5.1900151029439498E-5</v>
      </c>
      <c r="X1014" s="27">
        <f>EV_Data[[#This Row],[petrol_car_sales]]/EV_Data[[#This Row],[total_vehicle_sales]]</f>
        <v>0.87994803064876914</v>
      </c>
      <c r="Y1014" s="27">
        <f>EV_Data[[#This Row],[diesel_car_sales]]/EV_Data[[#This Row],[total_vehicle_sales]]</f>
        <v>0.12000006920020137</v>
      </c>
      <c r="Z1014" s="27">
        <f>EV_Data[[#This Row],[petrol_car Market Share]]+EV_Data[[#This Row],[desil_car Market Share]]</f>
        <v>0.99994809984897048</v>
      </c>
      <c r="AB1014" s="15"/>
    </row>
    <row r="1015" spans="1:28">
      <c r="A1015" s="15" t="s">
        <v>53</v>
      </c>
      <c r="B1015" s="15" t="s">
        <v>37</v>
      </c>
      <c r="C1015" s="15">
        <v>2011</v>
      </c>
      <c r="D1015" s="15" t="s">
        <v>27</v>
      </c>
      <c r="E1015" s="15" t="s">
        <v>25</v>
      </c>
      <c r="F1015" s="15">
        <v>16</v>
      </c>
      <c r="G1015" s="15">
        <v>219464</v>
      </c>
      <c r="H1015" s="15">
        <v>19085</v>
      </c>
      <c r="I1015" s="15">
        <v>238565</v>
      </c>
      <c r="J1015" s="15">
        <v>0.01</v>
      </c>
      <c r="K1015" s="15">
        <v>13</v>
      </c>
      <c r="L1015" s="15">
        <v>1</v>
      </c>
      <c r="M1015" s="15">
        <v>124</v>
      </c>
      <c r="N1015" s="15">
        <v>0.88300000000000001</v>
      </c>
      <c r="O1015" s="15">
        <v>7.2999999999999995E-2</v>
      </c>
      <c r="P1015" s="15">
        <v>5316</v>
      </c>
      <c r="Q1015" s="15">
        <v>45.2</v>
      </c>
      <c r="R1015" s="15">
        <v>70</v>
      </c>
      <c r="S1015" s="15">
        <v>251</v>
      </c>
      <c r="T1015" s="15">
        <v>20.5</v>
      </c>
      <c r="U1015" s="15">
        <v>60</v>
      </c>
      <c r="V1015" s="15">
        <v>0</v>
      </c>
      <c r="W1015" s="27">
        <f>EV_Data[[#This Row],[ev_sales]]/EV_Data[[#This Row],[total_vehicle_sales]]</f>
        <v>6.7067675476285284E-5</v>
      </c>
      <c r="X1015" s="27">
        <f>EV_Data[[#This Row],[petrol_car_sales]]/EV_Data[[#This Row],[total_vehicle_sales]]</f>
        <v>0.91993377067046722</v>
      </c>
      <c r="Y1015" s="27">
        <f>EV_Data[[#This Row],[diesel_car_sales]]/EV_Data[[#This Row],[total_vehicle_sales]]</f>
        <v>7.9999161654056544E-2</v>
      </c>
      <c r="Z1015" s="27">
        <f>EV_Data[[#This Row],[petrol_car Market Share]]+EV_Data[[#This Row],[desil_car Market Share]]</f>
        <v>0.99993293232452374</v>
      </c>
      <c r="AB1015" s="15"/>
    </row>
    <row r="1016" spans="1:28">
      <c r="A1016" s="15" t="s">
        <v>53</v>
      </c>
      <c r="B1016" s="15" t="s">
        <v>37</v>
      </c>
      <c r="C1016" s="15">
        <v>2012</v>
      </c>
      <c r="D1016" s="15" t="s">
        <v>24</v>
      </c>
      <c r="E1016" s="15" t="s">
        <v>25</v>
      </c>
      <c r="F1016" s="15">
        <v>6</v>
      </c>
      <c r="G1016" s="15">
        <v>100324</v>
      </c>
      <c r="H1016" s="15">
        <v>66882</v>
      </c>
      <c r="I1016" s="15">
        <v>167212</v>
      </c>
      <c r="J1016" s="15">
        <v>0</v>
      </c>
      <c r="K1016" s="15">
        <v>24</v>
      </c>
      <c r="L1016" s="15">
        <v>2</v>
      </c>
      <c r="M1016" s="15">
        <v>129</v>
      </c>
      <c r="N1016" s="15">
        <v>0.87</v>
      </c>
      <c r="O1016" s="15">
        <v>7.6999999999999999E-2</v>
      </c>
      <c r="P1016" s="15">
        <v>5415</v>
      </c>
      <c r="Q1016" s="15">
        <v>46.1</v>
      </c>
      <c r="R1016" s="15">
        <v>71.7</v>
      </c>
      <c r="S1016" s="15">
        <v>500</v>
      </c>
      <c r="T1016" s="15">
        <v>23.6</v>
      </c>
      <c r="U1016" s="15">
        <v>9.5399999999999991</v>
      </c>
      <c r="V1016" s="15">
        <v>0</v>
      </c>
      <c r="W1016" s="27">
        <f>EV_Data[[#This Row],[ev_sales]]/EV_Data[[#This Row],[total_vehicle_sales]]</f>
        <v>3.5882592158457529E-5</v>
      </c>
      <c r="X1016" s="27">
        <f>EV_Data[[#This Row],[petrol_car_sales]]/EV_Data[[#This Row],[total_vehicle_sales]]</f>
        <v>0.59998086261751549</v>
      </c>
      <c r="Y1016" s="27">
        <f>EV_Data[[#This Row],[diesel_car_sales]]/EV_Data[[#This Row],[total_vehicle_sales]]</f>
        <v>0.39998325479032604</v>
      </c>
      <c r="Z1016" s="27">
        <f>EV_Data[[#This Row],[petrol_car Market Share]]+EV_Data[[#This Row],[desil_car Market Share]]</f>
        <v>0.99996411740784152</v>
      </c>
      <c r="AB1016" s="15"/>
    </row>
    <row r="1017" spans="1:28">
      <c r="A1017" s="15" t="s">
        <v>53</v>
      </c>
      <c r="B1017" s="15" t="s">
        <v>37</v>
      </c>
      <c r="C1017" s="15">
        <v>2012</v>
      </c>
      <c r="D1017" s="15" t="s">
        <v>26</v>
      </c>
      <c r="E1017" s="15" t="s">
        <v>25</v>
      </c>
      <c r="F1017" s="15">
        <v>69</v>
      </c>
      <c r="G1017" s="15">
        <v>608769</v>
      </c>
      <c r="H1017" s="15">
        <v>83014</v>
      </c>
      <c r="I1017" s="15">
        <v>691852</v>
      </c>
      <c r="J1017" s="15">
        <v>0.01</v>
      </c>
      <c r="K1017" s="15">
        <v>24</v>
      </c>
      <c r="L1017" s="15">
        <v>2</v>
      </c>
      <c r="M1017" s="15">
        <v>129</v>
      </c>
      <c r="N1017" s="15">
        <v>0.87</v>
      </c>
      <c r="O1017" s="15">
        <v>7.6999999999999999E-2</v>
      </c>
      <c r="P1017" s="15">
        <v>5415</v>
      </c>
      <c r="Q1017" s="15">
        <v>46.1</v>
      </c>
      <c r="R1017" s="15">
        <v>71.7</v>
      </c>
      <c r="S1017" s="15">
        <v>500</v>
      </c>
      <c r="T1017" s="15">
        <v>23.6</v>
      </c>
      <c r="U1017" s="15">
        <v>114.48</v>
      </c>
      <c r="V1017" s="15">
        <v>0</v>
      </c>
      <c r="W1017" s="27">
        <f>EV_Data[[#This Row],[ev_sales]]/EV_Data[[#This Row],[total_vehicle_sales]]</f>
        <v>9.9732312691153596E-5</v>
      </c>
      <c r="X1017" s="27">
        <f>EV_Data[[#This Row],[petrol_car_sales]]/EV_Data[[#This Row],[total_vehicle_sales]]</f>
        <v>0.87991217774899833</v>
      </c>
      <c r="Y1017" s="27">
        <f>EV_Data[[#This Row],[diesel_car_sales]]/EV_Data[[#This Row],[total_vehicle_sales]]</f>
        <v>0.1199880899383105</v>
      </c>
      <c r="Z1017" s="27">
        <f>EV_Data[[#This Row],[petrol_car Market Share]]+EV_Data[[#This Row],[desil_car Market Share]]</f>
        <v>0.99990026768730877</v>
      </c>
      <c r="AB1017" s="15"/>
    </row>
    <row r="1018" spans="1:28">
      <c r="A1018" s="15" t="s">
        <v>53</v>
      </c>
      <c r="B1018" s="15" t="s">
        <v>37</v>
      </c>
      <c r="C1018" s="15">
        <v>2012</v>
      </c>
      <c r="D1018" s="15" t="s">
        <v>27</v>
      </c>
      <c r="E1018" s="15" t="s">
        <v>25</v>
      </c>
      <c r="F1018" s="15">
        <v>41</v>
      </c>
      <c r="G1018" s="15">
        <v>261656</v>
      </c>
      <c r="H1018" s="15">
        <v>22753</v>
      </c>
      <c r="I1018" s="15">
        <v>284450</v>
      </c>
      <c r="J1018" s="15">
        <v>0.01</v>
      </c>
      <c r="K1018" s="15">
        <v>24</v>
      </c>
      <c r="L1018" s="15">
        <v>2</v>
      </c>
      <c r="M1018" s="15">
        <v>129</v>
      </c>
      <c r="N1018" s="15">
        <v>0.87</v>
      </c>
      <c r="O1018" s="15">
        <v>7.6999999999999999E-2</v>
      </c>
      <c r="P1018" s="15">
        <v>5415</v>
      </c>
      <c r="Q1018" s="15">
        <v>46.1</v>
      </c>
      <c r="R1018" s="15">
        <v>71.7</v>
      </c>
      <c r="S1018" s="15">
        <v>500</v>
      </c>
      <c r="T1018" s="15">
        <v>23.6</v>
      </c>
      <c r="U1018" s="15">
        <v>102.48</v>
      </c>
      <c r="V1018" s="15">
        <v>0</v>
      </c>
      <c r="W1018" s="27">
        <f>EV_Data[[#This Row],[ev_sales]]/EV_Data[[#This Row],[total_vehicle_sales]]</f>
        <v>1.4413780980840219E-4</v>
      </c>
      <c r="X1018" s="27">
        <f>EV_Data[[#This Row],[petrol_car_sales]]/EV_Data[[#This Row],[total_vehicle_sales]]</f>
        <v>0.91986640885920201</v>
      </c>
      <c r="Y1018" s="27">
        <f>EV_Data[[#This Row],[diesel_car_sales]]/EV_Data[[#This Row],[total_vehicle_sales]]</f>
        <v>7.9989453330989627E-2</v>
      </c>
      <c r="Z1018" s="27">
        <f>EV_Data[[#This Row],[petrol_car Market Share]]+EV_Data[[#This Row],[desil_car Market Share]]</f>
        <v>0.99985586219019162</v>
      </c>
      <c r="AB1018" s="15"/>
    </row>
    <row r="1019" spans="1:28">
      <c r="A1019" s="15" t="s">
        <v>53</v>
      </c>
      <c r="B1019" s="15" t="s">
        <v>37</v>
      </c>
      <c r="C1019" s="15">
        <v>2013</v>
      </c>
      <c r="D1019" s="15" t="s">
        <v>24</v>
      </c>
      <c r="E1019" s="15" t="s">
        <v>25</v>
      </c>
      <c r="F1019" s="15">
        <v>7</v>
      </c>
      <c r="G1019" s="15">
        <v>120778</v>
      </c>
      <c r="H1019" s="15">
        <v>80518</v>
      </c>
      <c r="I1019" s="15">
        <v>201303</v>
      </c>
      <c r="J1019" s="15">
        <v>0</v>
      </c>
      <c r="K1019" s="15">
        <v>36</v>
      </c>
      <c r="L1019" s="15">
        <v>2.8</v>
      </c>
      <c r="M1019" s="15">
        <v>132</v>
      </c>
      <c r="N1019" s="15">
        <v>0.86699999999999999</v>
      </c>
      <c r="O1019" s="15">
        <v>8.1000000000000003E-2</v>
      </c>
      <c r="P1019" s="15">
        <v>5516</v>
      </c>
      <c r="Q1019" s="15">
        <v>47</v>
      </c>
      <c r="R1019" s="15">
        <v>73.8</v>
      </c>
      <c r="S1019" s="15">
        <v>751</v>
      </c>
      <c r="T1019" s="15">
        <v>24.4</v>
      </c>
      <c r="U1019" s="15">
        <v>11.87</v>
      </c>
      <c r="V1019" s="15">
        <v>0</v>
      </c>
      <c r="W1019" s="27">
        <f>EV_Data[[#This Row],[ev_sales]]/EV_Data[[#This Row],[total_vehicle_sales]]</f>
        <v>3.477345096695032E-5</v>
      </c>
      <c r="X1019" s="27">
        <f>EV_Data[[#This Row],[petrol_car_sales]]/EV_Data[[#This Row],[total_vehicle_sales]]</f>
        <v>0.59998112298376083</v>
      </c>
      <c r="Y1019" s="27">
        <f>EV_Data[[#This Row],[diesel_car_sales]]/EV_Data[[#This Row],[total_vehicle_sales]]</f>
        <v>0.39998410356527225</v>
      </c>
      <c r="Z1019" s="27">
        <f>EV_Data[[#This Row],[petrol_car Market Share]]+EV_Data[[#This Row],[desil_car Market Share]]</f>
        <v>0.99996522654903308</v>
      </c>
      <c r="AB1019" s="15"/>
    </row>
    <row r="1020" spans="1:28">
      <c r="A1020" s="15" t="s">
        <v>53</v>
      </c>
      <c r="B1020" s="15" t="s">
        <v>37</v>
      </c>
      <c r="C1020" s="15">
        <v>2013</v>
      </c>
      <c r="D1020" s="15" t="s">
        <v>26</v>
      </c>
      <c r="E1020" s="15" t="s">
        <v>25</v>
      </c>
      <c r="F1020" s="15">
        <v>81</v>
      </c>
      <c r="G1020" s="15">
        <v>709990</v>
      </c>
      <c r="H1020" s="15">
        <v>96817</v>
      </c>
      <c r="I1020" s="15">
        <v>806888</v>
      </c>
      <c r="J1020" s="15">
        <v>0.01</v>
      </c>
      <c r="K1020" s="15">
        <v>36</v>
      </c>
      <c r="L1020" s="15">
        <v>2.8</v>
      </c>
      <c r="M1020" s="15">
        <v>132</v>
      </c>
      <c r="N1020" s="15">
        <v>0.86699999999999999</v>
      </c>
      <c r="O1020" s="15">
        <v>8.1000000000000003E-2</v>
      </c>
      <c r="P1020" s="15">
        <v>5516</v>
      </c>
      <c r="Q1020" s="15">
        <v>47</v>
      </c>
      <c r="R1020" s="15">
        <v>73.8</v>
      </c>
      <c r="S1020" s="15">
        <v>751</v>
      </c>
      <c r="T1020" s="15">
        <v>24.4</v>
      </c>
      <c r="U1020" s="15">
        <v>75.44</v>
      </c>
      <c r="V1020" s="15">
        <v>0</v>
      </c>
      <c r="W1020" s="27">
        <f>EV_Data[[#This Row],[ev_sales]]/EV_Data[[#This Row],[total_vehicle_sales]]</f>
        <v>1.0038567930121652E-4</v>
      </c>
      <c r="X1020" s="27">
        <f>EV_Data[[#This Row],[petrol_car_sales]]/EV_Data[[#This Row],[total_vehicle_sales]]</f>
        <v>0.87991146230951511</v>
      </c>
      <c r="Y1020" s="27">
        <f>EV_Data[[#This Row],[diesel_car_sales]]/EV_Data[[#This Row],[total_vehicle_sales]]</f>
        <v>0.11998815201118371</v>
      </c>
      <c r="Z1020" s="27">
        <f>EV_Data[[#This Row],[petrol_car Market Share]]+EV_Data[[#This Row],[desil_car Market Share]]</f>
        <v>0.99989961432069885</v>
      </c>
      <c r="AB1020" s="15"/>
    </row>
    <row r="1021" spans="1:28">
      <c r="A1021" s="15" t="s">
        <v>53</v>
      </c>
      <c r="B1021" s="15" t="s">
        <v>37</v>
      </c>
      <c r="C1021" s="15">
        <v>2013</v>
      </c>
      <c r="D1021" s="15" t="s">
        <v>27</v>
      </c>
      <c r="E1021" s="15" t="s">
        <v>25</v>
      </c>
      <c r="F1021" s="15">
        <v>48</v>
      </c>
      <c r="G1021" s="15">
        <v>303500</v>
      </c>
      <c r="H1021" s="15">
        <v>26391</v>
      </c>
      <c r="I1021" s="15">
        <v>329939</v>
      </c>
      <c r="J1021" s="15">
        <v>0.01</v>
      </c>
      <c r="K1021" s="15">
        <v>36</v>
      </c>
      <c r="L1021" s="15">
        <v>2.8</v>
      </c>
      <c r="M1021" s="15">
        <v>132</v>
      </c>
      <c r="N1021" s="15">
        <v>0.86699999999999999</v>
      </c>
      <c r="O1021" s="15">
        <v>8.1000000000000003E-2</v>
      </c>
      <c r="P1021" s="15">
        <v>5516</v>
      </c>
      <c r="Q1021" s="15">
        <v>47</v>
      </c>
      <c r="R1021" s="15">
        <v>73.8</v>
      </c>
      <c r="S1021" s="15">
        <v>751</v>
      </c>
      <c r="T1021" s="15">
        <v>24.4</v>
      </c>
      <c r="U1021" s="15">
        <v>68.69</v>
      </c>
      <c r="V1021" s="15">
        <v>0</v>
      </c>
      <c r="W1021" s="27">
        <f>EV_Data[[#This Row],[ev_sales]]/EV_Data[[#This Row],[total_vehicle_sales]]</f>
        <v>1.4548143747783682E-4</v>
      </c>
      <c r="X1021" s="27">
        <f>EV_Data[[#This Row],[petrol_car_sales]]/EV_Data[[#This Row],[total_vehicle_sales]]</f>
        <v>0.91986700571923896</v>
      </c>
      <c r="Y1021" s="27">
        <f>EV_Data[[#This Row],[diesel_car_sales]]/EV_Data[[#This Row],[total_vehicle_sales]]</f>
        <v>7.9987512843283148E-2</v>
      </c>
      <c r="Z1021" s="27">
        <f>EV_Data[[#This Row],[petrol_car Market Share]]+EV_Data[[#This Row],[desil_car Market Share]]</f>
        <v>0.99985451856252205</v>
      </c>
      <c r="AB1021" s="15"/>
    </row>
    <row r="1022" spans="1:28">
      <c r="A1022" s="15" t="s">
        <v>53</v>
      </c>
      <c r="B1022" s="15" t="s">
        <v>37</v>
      </c>
      <c r="C1022" s="15">
        <v>2014</v>
      </c>
      <c r="D1022" s="15" t="s">
        <v>24</v>
      </c>
      <c r="E1022" s="15" t="s">
        <v>25</v>
      </c>
      <c r="F1022" s="15">
        <v>6</v>
      </c>
      <c r="G1022" s="15">
        <v>95716</v>
      </c>
      <c r="H1022" s="15">
        <v>63811</v>
      </c>
      <c r="I1022" s="15">
        <v>159533</v>
      </c>
      <c r="J1022" s="15">
        <v>0</v>
      </c>
      <c r="K1022" s="15">
        <v>48</v>
      </c>
      <c r="L1022" s="15">
        <v>4</v>
      </c>
      <c r="M1022" s="15">
        <v>142</v>
      </c>
      <c r="N1022" s="15">
        <v>0.85699999999999998</v>
      </c>
      <c r="O1022" s="15">
        <v>8.5000000000000006E-2</v>
      </c>
      <c r="P1022" s="15">
        <v>5586</v>
      </c>
      <c r="Q1022" s="15">
        <v>48.1</v>
      </c>
      <c r="R1022" s="15">
        <v>75.900000000000006</v>
      </c>
      <c r="S1022" s="15">
        <v>1002</v>
      </c>
      <c r="T1022" s="15">
        <v>26.4</v>
      </c>
      <c r="U1022" s="15">
        <v>6.27</v>
      </c>
      <c r="V1022" s="15">
        <v>0</v>
      </c>
      <c r="W1022" s="27">
        <f>EV_Data[[#This Row],[ev_sales]]/EV_Data[[#This Row],[total_vehicle_sales]]</f>
        <v>3.7609773526480416E-5</v>
      </c>
      <c r="X1022" s="27">
        <f>EV_Data[[#This Row],[petrol_car_sales]]/EV_Data[[#This Row],[total_vehicle_sales]]</f>
        <v>0.5999761804767666</v>
      </c>
      <c r="Y1022" s="27">
        <f>EV_Data[[#This Row],[diesel_car_sales]]/EV_Data[[#This Row],[total_vehicle_sales]]</f>
        <v>0.39998620974970694</v>
      </c>
      <c r="Z1022" s="27">
        <f>EV_Data[[#This Row],[petrol_car Market Share]]+EV_Data[[#This Row],[desil_car Market Share]]</f>
        <v>0.9999623902264736</v>
      </c>
      <c r="AB1022" s="15"/>
    </row>
    <row r="1023" spans="1:28">
      <c r="A1023" s="15" t="s">
        <v>53</v>
      </c>
      <c r="B1023" s="15" t="s">
        <v>37</v>
      </c>
      <c r="C1023" s="15">
        <v>2014</v>
      </c>
      <c r="D1023" s="15" t="s">
        <v>26</v>
      </c>
      <c r="E1023" s="15" t="s">
        <v>25</v>
      </c>
      <c r="F1023" s="15">
        <v>65</v>
      </c>
      <c r="G1023" s="15">
        <v>570301</v>
      </c>
      <c r="H1023" s="15">
        <v>77768</v>
      </c>
      <c r="I1023" s="15">
        <v>648134</v>
      </c>
      <c r="J1023" s="15">
        <v>0.01</v>
      </c>
      <c r="K1023" s="15">
        <v>48</v>
      </c>
      <c r="L1023" s="15">
        <v>4</v>
      </c>
      <c r="M1023" s="15">
        <v>142</v>
      </c>
      <c r="N1023" s="15">
        <v>0.85699999999999998</v>
      </c>
      <c r="O1023" s="15">
        <v>8.5000000000000006E-2</v>
      </c>
      <c r="P1023" s="15">
        <v>5586</v>
      </c>
      <c r="Q1023" s="15">
        <v>48.1</v>
      </c>
      <c r="R1023" s="15">
        <v>75.900000000000006</v>
      </c>
      <c r="S1023" s="15">
        <v>1002</v>
      </c>
      <c r="T1023" s="15">
        <v>26.4</v>
      </c>
      <c r="U1023" s="15">
        <v>29.4</v>
      </c>
      <c r="V1023" s="15">
        <v>0</v>
      </c>
      <c r="W1023" s="27">
        <f>EV_Data[[#This Row],[ev_sales]]/EV_Data[[#This Row],[total_vehicle_sales]]</f>
        <v>1.0028790342737768E-4</v>
      </c>
      <c r="X1023" s="27">
        <f>EV_Data[[#This Row],[petrol_car_sales]]/EV_Data[[#This Row],[total_vehicle_sales]]</f>
        <v>0.87991217865441407</v>
      </c>
      <c r="Y1023" s="27">
        <f>EV_Data[[#This Row],[diesel_car_sales]]/EV_Data[[#This Row],[total_vehicle_sales]]</f>
        <v>0.11998753344215857</v>
      </c>
      <c r="Z1023" s="27">
        <f>EV_Data[[#This Row],[petrol_car Market Share]]+EV_Data[[#This Row],[desil_car Market Share]]</f>
        <v>0.99989971209657269</v>
      </c>
      <c r="AB1023" s="15"/>
    </row>
    <row r="1024" spans="1:28">
      <c r="A1024" s="15" t="s">
        <v>53</v>
      </c>
      <c r="B1024" s="15" t="s">
        <v>37</v>
      </c>
      <c r="C1024" s="15">
        <v>2014</v>
      </c>
      <c r="D1024" s="15" t="s">
        <v>27</v>
      </c>
      <c r="E1024" s="15" t="s">
        <v>25</v>
      </c>
      <c r="F1024" s="15">
        <v>39</v>
      </c>
      <c r="G1024" s="15">
        <v>247279</v>
      </c>
      <c r="H1024" s="15">
        <v>21503</v>
      </c>
      <c r="I1024" s="15">
        <v>268821</v>
      </c>
      <c r="J1024" s="15">
        <v>0.01</v>
      </c>
      <c r="K1024" s="15">
        <v>48</v>
      </c>
      <c r="L1024" s="15">
        <v>4</v>
      </c>
      <c r="M1024" s="15">
        <v>142</v>
      </c>
      <c r="N1024" s="15">
        <v>0.85699999999999998</v>
      </c>
      <c r="O1024" s="15">
        <v>8.5000000000000006E-2</v>
      </c>
      <c r="P1024" s="15">
        <v>5586</v>
      </c>
      <c r="Q1024" s="15">
        <v>48.1</v>
      </c>
      <c r="R1024" s="15">
        <v>75.900000000000006</v>
      </c>
      <c r="S1024" s="15">
        <v>1002</v>
      </c>
      <c r="T1024" s="15">
        <v>26.4</v>
      </c>
      <c r="U1024" s="15">
        <v>34.58</v>
      </c>
      <c r="V1024" s="15">
        <v>0</v>
      </c>
      <c r="W1024" s="27">
        <f>EV_Data[[#This Row],[ev_sales]]/EV_Data[[#This Row],[total_vehicle_sales]]</f>
        <v>1.4507795149932483E-4</v>
      </c>
      <c r="X1024" s="27">
        <f>EV_Data[[#This Row],[petrol_car_sales]]/EV_Data[[#This Row],[total_vehicle_sales]]</f>
        <v>0.91986489150773187</v>
      </c>
      <c r="Y1024" s="27">
        <f>EV_Data[[#This Row],[diesel_car_sales]]/EV_Data[[#This Row],[total_vehicle_sales]]</f>
        <v>7.9990030540768767E-2</v>
      </c>
      <c r="Z1024" s="27">
        <f>EV_Data[[#This Row],[petrol_car Market Share]]+EV_Data[[#This Row],[desil_car Market Share]]</f>
        <v>0.99985492204850068</v>
      </c>
      <c r="AB1024" s="15"/>
    </row>
    <row r="1025" spans="1:28">
      <c r="A1025" s="15" t="s">
        <v>53</v>
      </c>
      <c r="B1025" s="15" t="s">
        <v>37</v>
      </c>
      <c r="C1025" s="15">
        <v>2015</v>
      </c>
      <c r="D1025" s="15" t="s">
        <v>24</v>
      </c>
      <c r="E1025" s="15" t="s">
        <v>25</v>
      </c>
      <c r="F1025" s="15">
        <v>9</v>
      </c>
      <c r="G1025" s="15">
        <v>74111</v>
      </c>
      <c r="H1025" s="15">
        <v>49408</v>
      </c>
      <c r="I1025" s="15">
        <v>123528</v>
      </c>
      <c r="J1025" s="15">
        <v>0.01</v>
      </c>
      <c r="K1025" s="15">
        <v>62</v>
      </c>
      <c r="L1025" s="15">
        <v>4.5999999999999996</v>
      </c>
      <c r="M1025" s="15">
        <v>153</v>
      </c>
      <c r="N1025" s="15">
        <v>0.86699999999999999</v>
      </c>
      <c r="O1025" s="15">
        <v>8.8999999999999996E-2</v>
      </c>
      <c r="P1025" s="15">
        <v>5869</v>
      </c>
      <c r="Q1025" s="15">
        <v>49.1</v>
      </c>
      <c r="R1025" s="15">
        <v>78.599999999999994</v>
      </c>
      <c r="S1025" s="15">
        <v>1242</v>
      </c>
      <c r="T1025" s="15">
        <v>29</v>
      </c>
      <c r="U1025" s="15">
        <v>14.47</v>
      </c>
      <c r="V1025" s="15">
        <v>0</v>
      </c>
      <c r="W1025" s="27">
        <f>EV_Data[[#This Row],[ev_sales]]/EV_Data[[#This Row],[total_vehicle_sales]]</f>
        <v>7.285797551972023E-5</v>
      </c>
      <c r="X1025" s="27">
        <f>EV_Data[[#This Row],[petrol_car_sales]]/EV_Data[[#This Row],[total_vehicle_sales]]</f>
        <v>0.59995304708244279</v>
      </c>
      <c r="Y1025" s="27">
        <f>EV_Data[[#This Row],[diesel_car_sales]]/EV_Data[[#This Row],[total_vehicle_sales]]</f>
        <v>0.39997409494203745</v>
      </c>
      <c r="Z1025" s="27">
        <f>EV_Data[[#This Row],[petrol_car Market Share]]+EV_Data[[#This Row],[desil_car Market Share]]</f>
        <v>0.99992714202448019</v>
      </c>
      <c r="AB1025" s="15"/>
    </row>
    <row r="1026" spans="1:28">
      <c r="A1026" s="15" t="s">
        <v>53</v>
      </c>
      <c r="B1026" s="15" t="s">
        <v>37</v>
      </c>
      <c r="C1026" s="15">
        <v>2015</v>
      </c>
      <c r="D1026" s="15" t="s">
        <v>26</v>
      </c>
      <c r="E1026" s="15" t="s">
        <v>25</v>
      </c>
      <c r="F1026" s="15">
        <v>100</v>
      </c>
      <c r="G1026" s="15">
        <v>438130</v>
      </c>
      <c r="H1026" s="15">
        <v>59745</v>
      </c>
      <c r="I1026" s="15">
        <v>497975</v>
      </c>
      <c r="J1026" s="15">
        <v>0.02</v>
      </c>
      <c r="K1026" s="15">
        <v>62</v>
      </c>
      <c r="L1026" s="15">
        <v>4.5999999999999996</v>
      </c>
      <c r="M1026" s="15">
        <v>153</v>
      </c>
      <c r="N1026" s="15">
        <v>0.86699999999999999</v>
      </c>
      <c r="O1026" s="15">
        <v>8.8999999999999996E-2</v>
      </c>
      <c r="P1026" s="15">
        <v>5869</v>
      </c>
      <c r="Q1026" s="15">
        <v>49.1</v>
      </c>
      <c r="R1026" s="15">
        <v>78.599999999999994</v>
      </c>
      <c r="S1026" s="15">
        <v>1242</v>
      </c>
      <c r="T1026" s="15">
        <v>29</v>
      </c>
      <c r="U1026" s="15">
        <v>13.17</v>
      </c>
      <c r="V1026" s="15">
        <v>0</v>
      </c>
      <c r="W1026" s="27">
        <f>EV_Data[[#This Row],[ev_sales]]/EV_Data[[#This Row],[total_vehicle_sales]]</f>
        <v>2.0081329384005221E-4</v>
      </c>
      <c r="X1026" s="27">
        <f>EV_Data[[#This Row],[petrol_car_sales]]/EV_Data[[#This Row],[total_vehicle_sales]]</f>
        <v>0.87982328430142076</v>
      </c>
      <c r="Y1026" s="27">
        <f>EV_Data[[#This Row],[diesel_car_sales]]/EV_Data[[#This Row],[total_vehicle_sales]]</f>
        <v>0.1199759024047392</v>
      </c>
      <c r="Z1026" s="27">
        <f>EV_Data[[#This Row],[petrol_car Market Share]]+EV_Data[[#This Row],[desil_car Market Share]]</f>
        <v>0.99979918670615997</v>
      </c>
      <c r="AB1026" s="15"/>
    </row>
    <row r="1027" spans="1:28">
      <c r="A1027" s="15" t="s">
        <v>53</v>
      </c>
      <c r="B1027" s="15" t="s">
        <v>37</v>
      </c>
      <c r="C1027" s="15">
        <v>2015</v>
      </c>
      <c r="D1027" s="15" t="s">
        <v>27</v>
      </c>
      <c r="E1027" s="15" t="s">
        <v>25</v>
      </c>
      <c r="F1027" s="15">
        <v>60</v>
      </c>
      <c r="G1027" s="15">
        <v>191086</v>
      </c>
      <c r="H1027" s="15">
        <v>16616</v>
      </c>
      <c r="I1027" s="15">
        <v>207762</v>
      </c>
      <c r="J1027" s="15">
        <v>0.03</v>
      </c>
      <c r="K1027" s="15">
        <v>62</v>
      </c>
      <c r="L1027" s="15">
        <v>4.5999999999999996</v>
      </c>
      <c r="M1027" s="15">
        <v>153</v>
      </c>
      <c r="N1027" s="15">
        <v>0.86699999999999999</v>
      </c>
      <c r="O1027" s="15">
        <v>8.8999999999999996E-2</v>
      </c>
      <c r="P1027" s="15">
        <v>5869</v>
      </c>
      <c r="Q1027" s="15">
        <v>49.1</v>
      </c>
      <c r="R1027" s="15">
        <v>78.599999999999994</v>
      </c>
      <c r="S1027" s="15">
        <v>1242</v>
      </c>
      <c r="T1027" s="15">
        <v>29</v>
      </c>
      <c r="U1027" s="15">
        <v>13.53</v>
      </c>
      <c r="V1027" s="15">
        <v>0</v>
      </c>
      <c r="W1027" s="27">
        <f>EV_Data[[#This Row],[ev_sales]]/EV_Data[[#This Row],[total_vehicle_sales]]</f>
        <v>2.8879198313454821E-4</v>
      </c>
      <c r="X1027" s="27">
        <f>EV_Data[[#This Row],[petrol_car_sales]]/EV_Data[[#This Row],[total_vehicle_sales]]</f>
        <v>0.9197350814874713</v>
      </c>
      <c r="Y1027" s="27">
        <f>EV_Data[[#This Row],[diesel_car_sales]]/EV_Data[[#This Row],[total_vehicle_sales]]</f>
        <v>7.9976126529394218E-2</v>
      </c>
      <c r="Z1027" s="27">
        <f>EV_Data[[#This Row],[petrol_car Market Share]]+EV_Data[[#This Row],[desil_car Market Share]]</f>
        <v>0.99971120801686553</v>
      </c>
      <c r="AB1027" s="15"/>
    </row>
    <row r="1028" spans="1:28">
      <c r="A1028" s="15" t="s">
        <v>53</v>
      </c>
      <c r="B1028" s="15" t="s">
        <v>37</v>
      </c>
      <c r="C1028" s="15">
        <v>2016</v>
      </c>
      <c r="D1028" s="15" t="s">
        <v>24</v>
      </c>
      <c r="E1028" s="15" t="s">
        <v>25</v>
      </c>
      <c r="F1028" s="15">
        <v>14</v>
      </c>
      <c r="G1028" s="15">
        <v>78422</v>
      </c>
      <c r="H1028" s="15">
        <v>52281</v>
      </c>
      <c r="I1028" s="15">
        <v>130717</v>
      </c>
      <c r="J1028" s="15">
        <v>0.01</v>
      </c>
      <c r="K1028" s="15">
        <v>77</v>
      </c>
      <c r="L1028" s="15">
        <v>5.9</v>
      </c>
      <c r="M1028" s="15">
        <v>186</v>
      </c>
      <c r="N1028" s="15">
        <v>0.88300000000000001</v>
      </c>
      <c r="O1028" s="15">
        <v>9.2999999999999999E-2</v>
      </c>
      <c r="P1028" s="15">
        <v>6192</v>
      </c>
      <c r="Q1028" s="15">
        <v>49.6</v>
      </c>
      <c r="R1028" s="15">
        <v>81.3</v>
      </c>
      <c r="S1028" s="15">
        <v>1499</v>
      </c>
      <c r="T1028" s="15">
        <v>30</v>
      </c>
      <c r="U1028" s="15">
        <v>25.99</v>
      </c>
      <c r="V1028" s="15">
        <v>0</v>
      </c>
      <c r="W1028" s="27">
        <f>EV_Data[[#This Row],[ev_sales]]/EV_Data[[#This Row],[total_vehicle_sales]]</f>
        <v>1.0710160116893747E-4</v>
      </c>
      <c r="X1028" s="27">
        <f>EV_Data[[#This Row],[petrol_car_sales]]/EV_Data[[#This Row],[total_vehicle_sales]]</f>
        <v>0.59993726906217248</v>
      </c>
      <c r="Y1028" s="27">
        <f>EV_Data[[#This Row],[diesel_car_sales]]/EV_Data[[#This Row],[total_vehicle_sales]]</f>
        <v>0.39995562933665857</v>
      </c>
      <c r="Z1028" s="27">
        <f>EV_Data[[#This Row],[petrol_car Market Share]]+EV_Data[[#This Row],[desil_car Market Share]]</f>
        <v>0.99989289839883111</v>
      </c>
      <c r="AB1028" s="15"/>
    </row>
    <row r="1029" spans="1:28">
      <c r="A1029" s="15" t="s">
        <v>53</v>
      </c>
      <c r="B1029" s="15" t="s">
        <v>37</v>
      </c>
      <c r="C1029" s="15">
        <v>2016</v>
      </c>
      <c r="D1029" s="15" t="s">
        <v>26</v>
      </c>
      <c r="E1029" s="15" t="s">
        <v>25</v>
      </c>
      <c r="F1029" s="15">
        <v>153</v>
      </c>
      <c r="G1029" s="15">
        <v>448242</v>
      </c>
      <c r="H1029" s="15">
        <v>61124</v>
      </c>
      <c r="I1029" s="15">
        <v>509519</v>
      </c>
      <c r="J1029" s="15">
        <v>0.03</v>
      </c>
      <c r="K1029" s="15">
        <v>77</v>
      </c>
      <c r="L1029" s="15">
        <v>5.9</v>
      </c>
      <c r="M1029" s="15">
        <v>186</v>
      </c>
      <c r="N1029" s="15">
        <v>0.88300000000000001</v>
      </c>
      <c r="O1029" s="15">
        <v>9.2999999999999999E-2</v>
      </c>
      <c r="P1029" s="15">
        <v>6192</v>
      </c>
      <c r="Q1029" s="15">
        <v>49.6</v>
      </c>
      <c r="R1029" s="15">
        <v>81.3</v>
      </c>
      <c r="S1029" s="15">
        <v>1499</v>
      </c>
      <c r="T1029" s="15">
        <v>30</v>
      </c>
      <c r="U1029" s="15">
        <v>53</v>
      </c>
      <c r="V1029" s="15">
        <v>0</v>
      </c>
      <c r="W1029" s="27">
        <f>EV_Data[[#This Row],[ev_sales]]/EV_Data[[#This Row],[total_vehicle_sales]]</f>
        <v>3.0028320828075108E-4</v>
      </c>
      <c r="X1029" s="27">
        <f>EV_Data[[#This Row],[petrol_car_sales]]/EV_Data[[#This Row],[total_vehicle_sales]]</f>
        <v>0.87973559376588506</v>
      </c>
      <c r="Y1029" s="27">
        <f>EV_Data[[#This Row],[diesel_car_sales]]/EV_Data[[#This Row],[total_vehicle_sales]]</f>
        <v>0.11996412302583417</v>
      </c>
      <c r="Z1029" s="27">
        <f>EV_Data[[#This Row],[petrol_car Market Share]]+EV_Data[[#This Row],[desil_car Market Share]]</f>
        <v>0.99969971679171921</v>
      </c>
      <c r="AB1029" s="15"/>
    </row>
    <row r="1030" spans="1:28">
      <c r="A1030" s="15" t="s">
        <v>53</v>
      </c>
      <c r="B1030" s="15" t="s">
        <v>37</v>
      </c>
      <c r="C1030" s="15">
        <v>2016</v>
      </c>
      <c r="D1030" s="15" t="s">
        <v>27</v>
      </c>
      <c r="E1030" s="15" t="s">
        <v>25</v>
      </c>
      <c r="F1030" s="15">
        <v>93</v>
      </c>
      <c r="G1030" s="15">
        <v>196633</v>
      </c>
      <c r="H1030" s="15">
        <v>17098</v>
      </c>
      <c r="I1030" s="15">
        <v>213824</v>
      </c>
      <c r="J1030" s="15">
        <v>0.04</v>
      </c>
      <c r="K1030" s="15">
        <v>77</v>
      </c>
      <c r="L1030" s="15">
        <v>5.9</v>
      </c>
      <c r="M1030" s="15">
        <v>186</v>
      </c>
      <c r="N1030" s="15">
        <v>0.88300000000000001</v>
      </c>
      <c r="O1030" s="15">
        <v>9.2999999999999999E-2</v>
      </c>
      <c r="P1030" s="15">
        <v>6192</v>
      </c>
      <c r="Q1030" s="15">
        <v>49.6</v>
      </c>
      <c r="R1030" s="15">
        <v>81.3</v>
      </c>
      <c r="S1030" s="15">
        <v>1499</v>
      </c>
      <c r="T1030" s="15">
        <v>30</v>
      </c>
      <c r="U1030" s="15">
        <v>24.67</v>
      </c>
      <c r="V1030" s="15">
        <v>0</v>
      </c>
      <c r="W1030" s="27">
        <f>EV_Data[[#This Row],[ev_sales]]/EV_Data[[#This Row],[total_vehicle_sales]]</f>
        <v>4.3493714456749479E-4</v>
      </c>
      <c r="X1030" s="27">
        <f>EV_Data[[#This Row],[petrol_car_sales]]/EV_Data[[#This Row],[total_vehicle_sales]]</f>
        <v>0.9196021026638731</v>
      </c>
      <c r="Y1030" s="27">
        <f>EV_Data[[#This Row],[diesel_car_sales]]/EV_Data[[#This Row],[total_vehicle_sales]]</f>
        <v>7.9962960191559407E-2</v>
      </c>
      <c r="Z1030" s="27">
        <f>EV_Data[[#This Row],[petrol_car Market Share]]+EV_Data[[#This Row],[desil_car Market Share]]</f>
        <v>0.99956506285543245</v>
      </c>
      <c r="AB1030" s="15"/>
    </row>
    <row r="1031" spans="1:28">
      <c r="A1031" s="15" t="s">
        <v>53</v>
      </c>
      <c r="B1031" s="15" t="s">
        <v>37</v>
      </c>
      <c r="C1031" s="15">
        <v>2017</v>
      </c>
      <c r="D1031" s="15" t="s">
        <v>24</v>
      </c>
      <c r="E1031" s="15" t="s">
        <v>25</v>
      </c>
      <c r="F1031" s="15">
        <v>22</v>
      </c>
      <c r="G1031" s="15">
        <v>76564</v>
      </c>
      <c r="H1031" s="15">
        <v>51042</v>
      </c>
      <c r="I1031" s="15">
        <v>127628</v>
      </c>
      <c r="J1031" s="15">
        <v>0.02</v>
      </c>
      <c r="K1031" s="15">
        <v>92</v>
      </c>
      <c r="L1031" s="15">
        <v>6.5</v>
      </c>
      <c r="M1031" s="15">
        <v>213</v>
      </c>
      <c r="N1031" s="15">
        <v>0.92700000000000005</v>
      </c>
      <c r="O1031" s="15">
        <v>9.5000000000000001E-2</v>
      </c>
      <c r="P1031" s="15">
        <v>6696</v>
      </c>
      <c r="Q1031" s="15">
        <v>49.9</v>
      </c>
      <c r="R1031" s="15">
        <v>82.7</v>
      </c>
      <c r="S1031" s="15">
        <v>1745</v>
      </c>
      <c r="T1031" s="15">
        <v>31.7</v>
      </c>
      <c r="U1031" s="15">
        <v>54.2</v>
      </c>
      <c r="V1031" s="15">
        <v>0</v>
      </c>
      <c r="W1031" s="27">
        <f>EV_Data[[#This Row],[ev_sales]]/EV_Data[[#This Row],[total_vehicle_sales]]</f>
        <v>1.7237596765600025E-4</v>
      </c>
      <c r="X1031" s="27">
        <f>EV_Data[[#This Row],[petrol_car_sales]]/EV_Data[[#This Row],[total_vehicle_sales]]</f>
        <v>0.59989970852790919</v>
      </c>
      <c r="Y1031" s="27">
        <f>EV_Data[[#This Row],[diesel_car_sales]]/EV_Data[[#This Row],[total_vehicle_sales]]</f>
        <v>0.39992791550443474</v>
      </c>
      <c r="Z1031" s="27">
        <f>EV_Data[[#This Row],[petrol_car Market Share]]+EV_Data[[#This Row],[desil_car Market Share]]</f>
        <v>0.99982762403234393</v>
      </c>
      <c r="AB1031" s="15"/>
    </row>
    <row r="1032" spans="1:28">
      <c r="A1032" s="15" t="s">
        <v>53</v>
      </c>
      <c r="B1032" s="15" t="s">
        <v>37</v>
      </c>
      <c r="C1032" s="15">
        <v>2017</v>
      </c>
      <c r="D1032" s="15" t="s">
        <v>26</v>
      </c>
      <c r="E1032" s="15" t="s">
        <v>25</v>
      </c>
      <c r="F1032" s="15">
        <v>252</v>
      </c>
      <c r="G1032" s="15">
        <v>442709</v>
      </c>
      <c r="H1032" s="15">
        <v>60369</v>
      </c>
      <c r="I1032" s="15">
        <v>503330</v>
      </c>
      <c r="J1032" s="15">
        <v>0.05</v>
      </c>
      <c r="K1032" s="15">
        <v>92</v>
      </c>
      <c r="L1032" s="15">
        <v>6.5</v>
      </c>
      <c r="M1032" s="15">
        <v>213</v>
      </c>
      <c r="N1032" s="15">
        <v>0.92700000000000005</v>
      </c>
      <c r="O1032" s="15">
        <v>9.5000000000000001E-2</v>
      </c>
      <c r="P1032" s="15">
        <v>6696</v>
      </c>
      <c r="Q1032" s="15">
        <v>49.9</v>
      </c>
      <c r="R1032" s="15">
        <v>82.7</v>
      </c>
      <c r="S1032" s="15">
        <v>1745</v>
      </c>
      <c r="T1032" s="15">
        <v>31.7</v>
      </c>
      <c r="U1032" s="15">
        <v>64.709999999999994</v>
      </c>
      <c r="V1032" s="15">
        <v>0</v>
      </c>
      <c r="W1032" s="27">
        <f>EV_Data[[#This Row],[ev_sales]]/EV_Data[[#This Row],[total_vehicle_sales]]</f>
        <v>5.0066556732163787E-4</v>
      </c>
      <c r="X1032" s="27">
        <f>EV_Data[[#This Row],[petrol_car_sales]]/EV_Data[[#This Row],[total_vehicle_sales]]</f>
        <v>0.87956012953728169</v>
      </c>
      <c r="Y1032" s="27">
        <f>EV_Data[[#This Row],[diesel_car_sales]]/EV_Data[[#This Row],[total_vehicle_sales]]</f>
        <v>0.11993920489539665</v>
      </c>
      <c r="Z1032" s="27">
        <f>EV_Data[[#This Row],[petrol_car Market Share]]+EV_Data[[#This Row],[desil_car Market Share]]</f>
        <v>0.99949933443267835</v>
      </c>
      <c r="AB1032" s="15"/>
    </row>
    <row r="1033" spans="1:28">
      <c r="A1033" s="15" t="s">
        <v>53</v>
      </c>
      <c r="B1033" s="15" t="s">
        <v>37</v>
      </c>
      <c r="C1033" s="15">
        <v>2017</v>
      </c>
      <c r="D1033" s="15" t="s">
        <v>27</v>
      </c>
      <c r="E1033" s="15" t="s">
        <v>25</v>
      </c>
      <c r="F1033" s="15">
        <v>157</v>
      </c>
      <c r="G1033" s="15">
        <v>198848</v>
      </c>
      <c r="H1033" s="15">
        <v>17291</v>
      </c>
      <c r="I1033" s="15">
        <v>216296</v>
      </c>
      <c r="J1033" s="15">
        <v>7.0000000000000007E-2</v>
      </c>
      <c r="K1033" s="15">
        <v>92</v>
      </c>
      <c r="L1033" s="15">
        <v>6.5</v>
      </c>
      <c r="M1033" s="15">
        <v>213</v>
      </c>
      <c r="N1033" s="15">
        <v>0.92700000000000005</v>
      </c>
      <c r="O1033" s="15">
        <v>9.5000000000000001E-2</v>
      </c>
      <c r="P1033" s="15">
        <v>6696</v>
      </c>
      <c r="Q1033" s="15">
        <v>49.9</v>
      </c>
      <c r="R1033" s="15">
        <v>82.7</v>
      </c>
      <c r="S1033" s="15">
        <v>1745</v>
      </c>
      <c r="T1033" s="15">
        <v>31.7</v>
      </c>
      <c r="U1033" s="15">
        <v>59.08</v>
      </c>
      <c r="V1033" s="15">
        <v>0</v>
      </c>
      <c r="W1033" s="27">
        <f>EV_Data[[#This Row],[ev_sales]]/EV_Data[[#This Row],[total_vehicle_sales]]</f>
        <v>7.2585715870843658E-4</v>
      </c>
      <c r="X1033" s="27">
        <f>EV_Data[[#This Row],[petrol_car_sales]]/EV_Data[[#This Row],[total_vehicle_sales]]</f>
        <v>0.91933276620926874</v>
      </c>
      <c r="Y1033" s="27">
        <f>EV_Data[[#This Row],[diesel_car_sales]]/EV_Data[[#This Row],[total_vehicle_sales]]</f>
        <v>7.994137663202279E-2</v>
      </c>
      <c r="Z1033" s="27">
        <f>EV_Data[[#This Row],[petrol_car Market Share]]+EV_Data[[#This Row],[desil_car Market Share]]</f>
        <v>0.99927414284129157</v>
      </c>
      <c r="AB1033" s="15"/>
    </row>
    <row r="1034" spans="1:28">
      <c r="A1034" s="15" t="s">
        <v>53</v>
      </c>
      <c r="B1034" s="15" t="s">
        <v>37</v>
      </c>
      <c r="C1034" s="15">
        <v>2018</v>
      </c>
      <c r="D1034" s="15" t="s">
        <v>24</v>
      </c>
      <c r="E1034" s="15" t="s">
        <v>25</v>
      </c>
      <c r="F1034" s="15">
        <v>25</v>
      </c>
      <c r="G1034" s="15">
        <v>85724</v>
      </c>
      <c r="H1034" s="15">
        <v>57149</v>
      </c>
      <c r="I1034" s="15">
        <v>142898</v>
      </c>
      <c r="J1034" s="15">
        <v>0.02</v>
      </c>
      <c r="K1034" s="15">
        <v>107</v>
      </c>
      <c r="L1034" s="15">
        <v>8.1</v>
      </c>
      <c r="M1034" s="15">
        <v>251</v>
      </c>
      <c r="N1034" s="15">
        <v>0.97</v>
      </c>
      <c r="O1034" s="15">
        <v>9.6000000000000002E-2</v>
      </c>
      <c r="P1034" s="15">
        <v>7199</v>
      </c>
      <c r="Q1034" s="15">
        <v>50.7</v>
      </c>
      <c r="R1034" s="15">
        <v>84.9</v>
      </c>
      <c r="S1034" s="15">
        <v>2004</v>
      </c>
      <c r="T1034" s="15">
        <v>34.700000000000003</v>
      </c>
      <c r="U1034" s="15">
        <v>40.57</v>
      </c>
      <c r="V1034" s="15">
        <v>0</v>
      </c>
      <c r="W1034" s="27">
        <f>EV_Data[[#This Row],[ev_sales]]/EV_Data[[#This Row],[total_vehicle_sales]]</f>
        <v>1.7494996431020727E-4</v>
      </c>
      <c r="X1034" s="27">
        <f>EV_Data[[#This Row],[petrol_car_sales]]/EV_Data[[#This Row],[total_vehicle_sales]]</f>
        <v>0.59989642962112832</v>
      </c>
      <c r="Y1034" s="27">
        <f>EV_Data[[#This Row],[diesel_car_sales]]/EV_Data[[#This Row],[total_vehicle_sales]]</f>
        <v>0.39992862041456145</v>
      </c>
      <c r="Z1034" s="27">
        <f>EV_Data[[#This Row],[petrol_car Market Share]]+EV_Data[[#This Row],[desil_car Market Share]]</f>
        <v>0.99982505003568978</v>
      </c>
      <c r="AB1034" s="15"/>
    </row>
    <row r="1035" spans="1:28">
      <c r="A1035" s="15" t="s">
        <v>53</v>
      </c>
      <c r="B1035" s="15" t="s">
        <v>37</v>
      </c>
      <c r="C1035" s="15">
        <v>2018</v>
      </c>
      <c r="D1035" s="15" t="s">
        <v>26</v>
      </c>
      <c r="E1035" s="15" t="s">
        <v>25</v>
      </c>
      <c r="F1035" s="15">
        <v>284</v>
      </c>
      <c r="G1035" s="15">
        <v>498869</v>
      </c>
      <c r="H1035" s="15">
        <v>68028</v>
      </c>
      <c r="I1035" s="15">
        <v>567181</v>
      </c>
      <c r="J1035" s="15">
        <v>0.05</v>
      </c>
      <c r="K1035" s="15">
        <v>107</v>
      </c>
      <c r="L1035" s="15">
        <v>8.1</v>
      </c>
      <c r="M1035" s="15">
        <v>251</v>
      </c>
      <c r="N1035" s="15">
        <v>0.97</v>
      </c>
      <c r="O1035" s="15">
        <v>9.6000000000000002E-2</v>
      </c>
      <c r="P1035" s="15">
        <v>7199</v>
      </c>
      <c r="Q1035" s="15">
        <v>50.7</v>
      </c>
      <c r="R1035" s="15">
        <v>84.9</v>
      </c>
      <c r="S1035" s="15">
        <v>2004</v>
      </c>
      <c r="T1035" s="15">
        <v>34.700000000000003</v>
      </c>
      <c r="U1035" s="15">
        <v>12.7</v>
      </c>
      <c r="V1035" s="15">
        <v>0</v>
      </c>
      <c r="W1035" s="27">
        <f>EV_Data[[#This Row],[ev_sales]]/EV_Data[[#This Row],[total_vehicle_sales]]</f>
        <v>5.0072199174513955E-4</v>
      </c>
      <c r="X1035" s="27">
        <f>EV_Data[[#This Row],[petrol_car_sales]]/EV_Data[[#This Row],[total_vehicle_sales]]</f>
        <v>0.87955872992924655</v>
      </c>
      <c r="Y1035" s="27">
        <f>EV_Data[[#This Row],[diesel_car_sales]]/EV_Data[[#This Row],[total_vehicle_sales]]</f>
        <v>0.11994054807900829</v>
      </c>
      <c r="Z1035" s="27">
        <f>EV_Data[[#This Row],[petrol_car Market Share]]+EV_Data[[#This Row],[desil_car Market Share]]</f>
        <v>0.99949927800825489</v>
      </c>
      <c r="AB1035" s="15"/>
    </row>
    <row r="1036" spans="1:28">
      <c r="A1036" s="15" t="s">
        <v>53</v>
      </c>
      <c r="B1036" s="15" t="s">
        <v>37</v>
      </c>
      <c r="C1036" s="15">
        <v>2018</v>
      </c>
      <c r="D1036" s="15" t="s">
        <v>27</v>
      </c>
      <c r="E1036" s="15" t="s">
        <v>25</v>
      </c>
      <c r="F1036" s="15">
        <v>169</v>
      </c>
      <c r="G1036" s="15">
        <v>213723</v>
      </c>
      <c r="H1036" s="15">
        <v>18585</v>
      </c>
      <c r="I1036" s="15">
        <v>232477</v>
      </c>
      <c r="J1036" s="15">
        <v>7.0000000000000007E-2</v>
      </c>
      <c r="K1036" s="15">
        <v>107</v>
      </c>
      <c r="L1036" s="15">
        <v>8.1</v>
      </c>
      <c r="M1036" s="15">
        <v>251</v>
      </c>
      <c r="N1036" s="15">
        <v>0.97</v>
      </c>
      <c r="O1036" s="15">
        <v>9.6000000000000002E-2</v>
      </c>
      <c r="P1036" s="15">
        <v>7199</v>
      </c>
      <c r="Q1036" s="15">
        <v>50.7</v>
      </c>
      <c r="R1036" s="15">
        <v>84.9</v>
      </c>
      <c r="S1036" s="15">
        <v>2004</v>
      </c>
      <c r="T1036" s="15">
        <v>34.700000000000003</v>
      </c>
      <c r="U1036" s="15">
        <v>7.64</v>
      </c>
      <c r="V1036" s="15">
        <v>0</v>
      </c>
      <c r="W1036" s="27">
        <f>EV_Data[[#This Row],[ev_sales]]/EV_Data[[#This Row],[total_vehicle_sales]]</f>
        <v>7.2695363412294547E-4</v>
      </c>
      <c r="X1036" s="27">
        <f>EV_Data[[#This Row],[petrol_car_sales]]/EV_Data[[#This Row],[total_vehicle_sales]]</f>
        <v>0.91932965411632117</v>
      </c>
      <c r="Y1036" s="27">
        <f>EV_Data[[#This Row],[diesel_car_sales]]/EV_Data[[#This Row],[total_vehicle_sales]]</f>
        <v>7.9943392249555864E-2</v>
      </c>
      <c r="Z1036" s="27">
        <f>EV_Data[[#This Row],[petrol_car Market Share]]+EV_Data[[#This Row],[desil_car Market Share]]</f>
        <v>0.99927304636587699</v>
      </c>
      <c r="AB1036" s="15"/>
    </row>
    <row r="1037" spans="1:28">
      <c r="A1037" s="15" t="s">
        <v>53</v>
      </c>
      <c r="B1037" s="15" t="s">
        <v>37</v>
      </c>
      <c r="C1037" s="15">
        <v>2019</v>
      </c>
      <c r="D1037" s="15" t="s">
        <v>24</v>
      </c>
      <c r="E1037" s="15" t="s">
        <v>25</v>
      </c>
      <c r="F1037" s="15">
        <v>78</v>
      </c>
      <c r="G1037" s="15">
        <v>88552</v>
      </c>
      <c r="H1037" s="15">
        <v>59034</v>
      </c>
      <c r="I1037" s="15">
        <v>147664</v>
      </c>
      <c r="J1037" s="15">
        <v>0.05</v>
      </c>
      <c r="K1037" s="15">
        <v>293</v>
      </c>
      <c r="L1037" s="15">
        <v>7.8</v>
      </c>
      <c r="M1037" s="15">
        <v>275</v>
      </c>
      <c r="N1037" s="15">
        <v>1.0169999999999999</v>
      </c>
      <c r="O1037" s="15">
        <v>9.8000000000000004E-2</v>
      </c>
      <c r="P1037" s="15">
        <v>7722</v>
      </c>
      <c r="Q1037" s="15">
        <v>51</v>
      </c>
      <c r="R1037" s="15">
        <v>80.599999999999994</v>
      </c>
      <c r="S1037" s="15">
        <v>2238</v>
      </c>
      <c r="T1037" s="15">
        <v>38.1</v>
      </c>
      <c r="U1037" s="15">
        <v>77.28</v>
      </c>
      <c r="V1037" s="15">
        <v>0</v>
      </c>
      <c r="W1037" s="27">
        <f>EV_Data[[#This Row],[ev_sales]]/EV_Data[[#This Row],[total_vehicle_sales]]</f>
        <v>5.2822624336331129E-4</v>
      </c>
      <c r="X1037" s="27">
        <f>EV_Data[[#This Row],[petrol_car_sales]]/EV_Data[[#This Row],[total_vehicle_sales]]</f>
        <v>0.59968577310651205</v>
      </c>
      <c r="Y1037" s="27">
        <f>EV_Data[[#This Row],[diesel_car_sales]]/EV_Data[[#This Row],[total_vehicle_sales]]</f>
        <v>0.3997860006501246</v>
      </c>
      <c r="Z1037" s="27">
        <f>EV_Data[[#This Row],[petrol_car Market Share]]+EV_Data[[#This Row],[desil_car Market Share]]</f>
        <v>0.99947177375663665</v>
      </c>
      <c r="AB1037" s="15"/>
    </row>
    <row r="1038" spans="1:28">
      <c r="A1038" s="15" t="s">
        <v>53</v>
      </c>
      <c r="B1038" s="15" t="s">
        <v>37</v>
      </c>
      <c r="C1038" s="15">
        <v>2019</v>
      </c>
      <c r="D1038" s="15" t="s">
        <v>26</v>
      </c>
      <c r="E1038" s="15" t="s">
        <v>25</v>
      </c>
      <c r="F1038" s="15">
        <v>887</v>
      </c>
      <c r="G1038" s="15">
        <v>519613</v>
      </c>
      <c r="H1038" s="15">
        <v>70856</v>
      </c>
      <c r="I1038" s="15">
        <v>591356</v>
      </c>
      <c r="J1038" s="15">
        <v>0.15</v>
      </c>
      <c r="K1038" s="15">
        <v>293</v>
      </c>
      <c r="L1038" s="15">
        <v>7.8</v>
      </c>
      <c r="M1038" s="15">
        <v>275</v>
      </c>
      <c r="N1038" s="15">
        <v>1.0169999999999999</v>
      </c>
      <c r="O1038" s="15">
        <v>9.8000000000000004E-2</v>
      </c>
      <c r="P1038" s="15">
        <v>7722</v>
      </c>
      <c r="Q1038" s="15">
        <v>51</v>
      </c>
      <c r="R1038" s="15">
        <v>80.599999999999994</v>
      </c>
      <c r="S1038" s="15">
        <v>2238</v>
      </c>
      <c r="T1038" s="15">
        <v>38.1</v>
      </c>
      <c r="U1038" s="15">
        <v>212.32</v>
      </c>
      <c r="V1038" s="15">
        <v>0</v>
      </c>
      <c r="W1038" s="27">
        <f>EV_Data[[#This Row],[ev_sales]]/EV_Data[[#This Row],[total_vehicle_sales]]</f>
        <v>1.4999425050223553E-3</v>
      </c>
      <c r="X1038" s="27">
        <f>EV_Data[[#This Row],[petrol_car_sales]]/EV_Data[[#This Row],[total_vehicle_sales]]</f>
        <v>0.87868052408363151</v>
      </c>
      <c r="Y1038" s="27">
        <f>EV_Data[[#This Row],[diesel_car_sales]]/EV_Data[[#This Row],[total_vehicle_sales]]</f>
        <v>0.11981953341134613</v>
      </c>
      <c r="Z1038" s="27">
        <f>EV_Data[[#This Row],[petrol_car Market Share]]+EV_Data[[#This Row],[desil_car Market Share]]</f>
        <v>0.99850005749497761</v>
      </c>
      <c r="AB1038" s="15"/>
    </row>
    <row r="1039" spans="1:28">
      <c r="A1039" s="15" t="s">
        <v>53</v>
      </c>
      <c r="B1039" s="15" t="s">
        <v>37</v>
      </c>
      <c r="C1039" s="15">
        <v>2019</v>
      </c>
      <c r="D1039" s="15" t="s">
        <v>27</v>
      </c>
      <c r="E1039" s="15" t="s">
        <v>25</v>
      </c>
      <c r="F1039" s="15">
        <v>550</v>
      </c>
      <c r="G1039" s="15">
        <v>232206</v>
      </c>
      <c r="H1039" s="15">
        <v>20192</v>
      </c>
      <c r="I1039" s="15">
        <v>252948</v>
      </c>
      <c r="J1039" s="15">
        <v>0.22</v>
      </c>
      <c r="K1039" s="15">
        <v>293</v>
      </c>
      <c r="L1039" s="15">
        <v>7.8</v>
      </c>
      <c r="M1039" s="15">
        <v>275</v>
      </c>
      <c r="N1039" s="15">
        <v>1.0169999999999999</v>
      </c>
      <c r="O1039" s="15">
        <v>9.8000000000000004E-2</v>
      </c>
      <c r="P1039" s="15">
        <v>7722</v>
      </c>
      <c r="Q1039" s="15">
        <v>51</v>
      </c>
      <c r="R1039" s="15">
        <v>80.599999999999994</v>
      </c>
      <c r="S1039" s="15">
        <v>2238</v>
      </c>
      <c r="T1039" s="15">
        <v>38.1</v>
      </c>
      <c r="U1039" s="15">
        <v>225.44</v>
      </c>
      <c r="V1039" s="15">
        <v>0</v>
      </c>
      <c r="W1039" s="27">
        <f>EV_Data[[#This Row],[ev_sales]]/EV_Data[[#This Row],[total_vehicle_sales]]</f>
        <v>2.1743599474990907E-3</v>
      </c>
      <c r="X1039" s="27">
        <f>EV_Data[[#This Row],[petrol_car_sales]]/EV_Data[[#This Row],[total_vehicle_sales]]</f>
        <v>0.91799895630722517</v>
      </c>
      <c r="Y1039" s="27">
        <f>EV_Data[[#This Row],[diesel_car_sales]]/EV_Data[[#This Row],[total_vehicle_sales]]</f>
        <v>7.9826683745275712E-2</v>
      </c>
      <c r="Z1039" s="27">
        <f>EV_Data[[#This Row],[petrol_car Market Share]]+EV_Data[[#This Row],[desil_car Market Share]]</f>
        <v>0.99782564005250085</v>
      </c>
      <c r="AB1039" s="15"/>
    </row>
    <row r="1040" spans="1:28">
      <c r="A1040" s="15" t="s">
        <v>53</v>
      </c>
      <c r="B1040" s="15" t="s">
        <v>37</v>
      </c>
      <c r="C1040" s="15">
        <v>2020</v>
      </c>
      <c r="D1040" s="15" t="s">
        <v>24</v>
      </c>
      <c r="E1040" s="15" t="s">
        <v>25</v>
      </c>
      <c r="F1040" s="15">
        <v>104</v>
      </c>
      <c r="G1040" s="15">
        <v>71551</v>
      </c>
      <c r="H1040" s="15">
        <v>47701</v>
      </c>
      <c r="I1040" s="15">
        <v>119356</v>
      </c>
      <c r="J1040" s="15">
        <v>0.09</v>
      </c>
      <c r="K1040" s="15">
        <v>504</v>
      </c>
      <c r="L1040" s="15">
        <v>11.7</v>
      </c>
      <c r="M1040" s="15">
        <v>322</v>
      </c>
      <c r="N1040" s="15">
        <v>1.077</v>
      </c>
      <c r="O1040" s="15">
        <v>9.9000000000000005E-2</v>
      </c>
      <c r="P1040" s="15">
        <v>7613</v>
      </c>
      <c r="Q1040" s="15">
        <v>51.5</v>
      </c>
      <c r="R1040" s="15">
        <v>78.400000000000006</v>
      </c>
      <c r="S1040" s="15">
        <v>2479</v>
      </c>
      <c r="T1040" s="15">
        <v>40.6</v>
      </c>
      <c r="U1040" s="15">
        <v>67.83</v>
      </c>
      <c r="V1040" s="15">
        <v>0</v>
      </c>
      <c r="W1040" s="27">
        <f>EV_Data[[#This Row],[ev_sales]]/EV_Data[[#This Row],[total_vehicle_sales]]</f>
        <v>8.7134287342069102E-4</v>
      </c>
      <c r="X1040" s="27">
        <f>EV_Data[[#This Row],[petrol_car_sales]]/EV_Data[[#This Row],[total_vehicle_sales]]</f>
        <v>0.59947551861657566</v>
      </c>
      <c r="Y1040" s="27">
        <f>EV_Data[[#This Row],[diesel_car_sales]]/EV_Data[[#This Row],[total_vehicle_sales]]</f>
        <v>0.39965313851000367</v>
      </c>
      <c r="Z1040" s="27">
        <f>EV_Data[[#This Row],[petrol_car Market Share]]+EV_Data[[#This Row],[desil_car Market Share]]</f>
        <v>0.99912865712657939</v>
      </c>
      <c r="AB1040" s="15"/>
    </row>
    <row r="1041" spans="1:28">
      <c r="A1041" s="15" t="s">
        <v>53</v>
      </c>
      <c r="B1041" s="15" t="s">
        <v>37</v>
      </c>
      <c r="C1041" s="15">
        <v>2020</v>
      </c>
      <c r="D1041" s="15" t="s">
        <v>26</v>
      </c>
      <c r="E1041" s="15" t="s">
        <v>25</v>
      </c>
      <c r="F1041" s="15">
        <v>1179</v>
      </c>
      <c r="G1041" s="15">
        <v>413874</v>
      </c>
      <c r="H1041" s="15">
        <v>56437</v>
      </c>
      <c r="I1041" s="15">
        <v>471490</v>
      </c>
      <c r="J1041" s="15">
        <v>0.25</v>
      </c>
      <c r="K1041" s="15">
        <v>504</v>
      </c>
      <c r="L1041" s="15">
        <v>11.7</v>
      </c>
      <c r="M1041" s="15">
        <v>322</v>
      </c>
      <c r="N1041" s="15">
        <v>1.077</v>
      </c>
      <c r="O1041" s="15">
        <v>9.9000000000000005E-2</v>
      </c>
      <c r="P1041" s="15">
        <v>7613</v>
      </c>
      <c r="Q1041" s="15">
        <v>51.5</v>
      </c>
      <c r="R1041" s="15">
        <v>78.400000000000006</v>
      </c>
      <c r="S1041" s="15">
        <v>2479</v>
      </c>
      <c r="T1041" s="15">
        <v>40.6</v>
      </c>
      <c r="U1041" s="15">
        <v>32.92</v>
      </c>
      <c r="V1041" s="15">
        <v>0</v>
      </c>
      <c r="W1041" s="27">
        <f>EV_Data[[#This Row],[ev_sales]]/EV_Data[[#This Row],[total_vehicle_sales]]</f>
        <v>2.5005832573331355E-3</v>
      </c>
      <c r="X1041" s="27">
        <f>EV_Data[[#This Row],[petrol_car_sales]]/EV_Data[[#This Row],[total_vehicle_sales]]</f>
        <v>0.877800165432989</v>
      </c>
      <c r="Y1041" s="27">
        <f>EV_Data[[#This Row],[diesel_car_sales]]/EV_Data[[#This Row],[total_vehicle_sales]]</f>
        <v>0.11969925130967783</v>
      </c>
      <c r="Z1041" s="27">
        <f>EV_Data[[#This Row],[petrol_car Market Share]]+EV_Data[[#This Row],[desil_car Market Share]]</f>
        <v>0.99749941674266684</v>
      </c>
      <c r="AB1041" s="15"/>
    </row>
    <row r="1042" spans="1:28">
      <c r="A1042" s="15" t="s">
        <v>53</v>
      </c>
      <c r="B1042" s="15" t="s">
        <v>37</v>
      </c>
      <c r="C1042" s="15">
        <v>2020</v>
      </c>
      <c r="D1042" s="15" t="s">
        <v>27</v>
      </c>
      <c r="E1042" s="15" t="s">
        <v>25</v>
      </c>
      <c r="F1042" s="15">
        <v>719</v>
      </c>
      <c r="G1042" s="15">
        <v>181882</v>
      </c>
      <c r="H1042" s="15">
        <v>15816</v>
      </c>
      <c r="I1042" s="15">
        <v>198417</v>
      </c>
      <c r="J1042" s="15">
        <v>0.36</v>
      </c>
      <c r="K1042" s="15">
        <v>504</v>
      </c>
      <c r="L1042" s="15">
        <v>11.7</v>
      </c>
      <c r="M1042" s="15">
        <v>322</v>
      </c>
      <c r="N1042" s="15">
        <v>1.077</v>
      </c>
      <c r="O1042" s="15">
        <v>9.9000000000000005E-2</v>
      </c>
      <c r="P1042" s="15">
        <v>7613</v>
      </c>
      <c r="Q1042" s="15">
        <v>51.5</v>
      </c>
      <c r="R1042" s="15">
        <v>78.400000000000006</v>
      </c>
      <c r="S1042" s="15">
        <v>2479</v>
      </c>
      <c r="T1042" s="15">
        <v>40.6</v>
      </c>
      <c r="U1042" s="15">
        <v>30.73</v>
      </c>
      <c r="V1042" s="15">
        <v>0</v>
      </c>
      <c r="W1042" s="27">
        <f>EV_Data[[#This Row],[ev_sales]]/EV_Data[[#This Row],[total_vehicle_sales]]</f>
        <v>3.6236814385864112E-3</v>
      </c>
      <c r="X1042" s="27">
        <f>EV_Data[[#This Row],[petrol_car_sales]]/EV_Data[[#This Row],[total_vehicle_sales]]</f>
        <v>0.91666540669398289</v>
      </c>
      <c r="Y1042" s="27">
        <f>EV_Data[[#This Row],[diesel_car_sales]]/EV_Data[[#This Row],[total_vehicle_sales]]</f>
        <v>7.971091186743072E-2</v>
      </c>
      <c r="Z1042" s="27">
        <f>EV_Data[[#This Row],[petrol_car Market Share]]+EV_Data[[#This Row],[desil_car Market Share]]</f>
        <v>0.99637631856141362</v>
      </c>
      <c r="AB1042" s="15"/>
    </row>
    <row r="1043" spans="1:28">
      <c r="A1043" s="15" t="s">
        <v>53</v>
      </c>
      <c r="B1043" s="15" t="s">
        <v>37</v>
      </c>
      <c r="C1043" s="15">
        <v>2021</v>
      </c>
      <c r="D1043" s="15" t="s">
        <v>24</v>
      </c>
      <c r="E1043" s="15" t="s">
        <v>25</v>
      </c>
      <c r="F1043" s="15">
        <v>266</v>
      </c>
      <c r="G1043" s="15">
        <v>66785</v>
      </c>
      <c r="H1043" s="15">
        <v>44523</v>
      </c>
      <c r="I1043" s="15">
        <v>111574</v>
      </c>
      <c r="J1043" s="15">
        <v>0.24</v>
      </c>
      <c r="K1043" s="15">
        <v>975</v>
      </c>
      <c r="L1043" s="15">
        <v>16.399999999999999</v>
      </c>
      <c r="M1043" s="15">
        <v>350</v>
      </c>
      <c r="N1043" s="15">
        <v>1.1299999999999999</v>
      </c>
      <c r="O1043" s="15">
        <v>0.10299999999999999</v>
      </c>
      <c r="P1043" s="15">
        <v>7312</v>
      </c>
      <c r="Q1043" s="15">
        <v>51.7</v>
      </c>
      <c r="R1043" s="15">
        <v>77.2</v>
      </c>
      <c r="S1043" s="15">
        <v>2732</v>
      </c>
      <c r="T1043" s="15">
        <v>43.6</v>
      </c>
      <c r="U1043" s="15">
        <v>155.77000000000001</v>
      </c>
      <c r="V1043" s="15">
        <v>0</v>
      </c>
      <c r="W1043" s="27">
        <f>EV_Data[[#This Row],[ev_sales]]/EV_Data[[#This Row],[total_vehicle_sales]]</f>
        <v>2.3840679728252103E-3</v>
      </c>
      <c r="X1043" s="27">
        <f>EV_Data[[#This Row],[petrol_car_sales]]/EV_Data[[#This Row],[total_vehicle_sales]]</f>
        <v>0.59857135174861531</v>
      </c>
      <c r="Y1043" s="27">
        <f>EV_Data[[#This Row],[diesel_car_sales]]/EV_Data[[#This Row],[total_vehicle_sales]]</f>
        <v>0.39904458027855955</v>
      </c>
      <c r="Z1043" s="27">
        <f>EV_Data[[#This Row],[petrol_car Market Share]]+EV_Data[[#This Row],[desil_car Market Share]]</f>
        <v>0.99761593202717491</v>
      </c>
      <c r="AB1043" s="15"/>
    </row>
    <row r="1044" spans="1:28">
      <c r="A1044" s="15" t="s">
        <v>53</v>
      </c>
      <c r="B1044" s="15" t="s">
        <v>37</v>
      </c>
      <c r="C1044" s="15">
        <v>2021</v>
      </c>
      <c r="D1044" s="15" t="s">
        <v>26</v>
      </c>
      <c r="E1044" s="15" t="s">
        <v>25</v>
      </c>
      <c r="F1044" s="15">
        <v>3033</v>
      </c>
      <c r="G1044" s="15">
        <v>389774</v>
      </c>
      <c r="H1044" s="15">
        <v>53151</v>
      </c>
      <c r="I1044" s="15">
        <v>445958</v>
      </c>
      <c r="J1044" s="15">
        <v>0.68</v>
      </c>
      <c r="K1044" s="15">
        <v>975</v>
      </c>
      <c r="L1044" s="15">
        <v>16.399999999999999</v>
      </c>
      <c r="M1044" s="15">
        <v>350</v>
      </c>
      <c r="N1044" s="15">
        <v>1.1299999999999999</v>
      </c>
      <c r="O1044" s="15">
        <v>0.10299999999999999</v>
      </c>
      <c r="P1044" s="15">
        <v>7312</v>
      </c>
      <c r="Q1044" s="15">
        <v>51.7</v>
      </c>
      <c r="R1044" s="15">
        <v>77.2</v>
      </c>
      <c r="S1044" s="15">
        <v>2732</v>
      </c>
      <c r="T1044" s="15">
        <v>43.6</v>
      </c>
      <c r="U1044" s="15">
        <v>157.25</v>
      </c>
      <c r="V1044" s="15">
        <v>0</v>
      </c>
      <c r="W1044" s="27">
        <f>EV_Data[[#This Row],[ev_sales]]/EV_Data[[#This Row],[total_vehicle_sales]]</f>
        <v>6.8010888917790467E-3</v>
      </c>
      <c r="X1044" s="27">
        <f>EV_Data[[#This Row],[petrol_car_sales]]/EV_Data[[#This Row],[total_vehicle_sales]]</f>
        <v>0.87401504177523448</v>
      </c>
      <c r="Y1044" s="27">
        <f>EV_Data[[#This Row],[diesel_car_sales]]/EV_Data[[#This Row],[total_vehicle_sales]]</f>
        <v>0.11918386933298651</v>
      </c>
      <c r="Z1044" s="27">
        <f>EV_Data[[#This Row],[petrol_car Market Share]]+EV_Data[[#This Row],[desil_car Market Share]]</f>
        <v>0.99319891110822101</v>
      </c>
      <c r="AB1044" s="15"/>
    </row>
    <row r="1045" spans="1:28">
      <c r="A1045" s="15" t="s">
        <v>53</v>
      </c>
      <c r="B1045" s="15" t="s">
        <v>37</v>
      </c>
      <c r="C1045" s="15">
        <v>2021</v>
      </c>
      <c r="D1045" s="15" t="s">
        <v>27</v>
      </c>
      <c r="E1045" s="15" t="s">
        <v>25</v>
      </c>
      <c r="F1045" s="15">
        <v>1855</v>
      </c>
      <c r="G1045" s="15">
        <v>171333</v>
      </c>
      <c r="H1045" s="15">
        <v>14899</v>
      </c>
      <c r="I1045" s="15">
        <v>188087</v>
      </c>
      <c r="J1045" s="15">
        <v>0.99</v>
      </c>
      <c r="K1045" s="15">
        <v>975</v>
      </c>
      <c r="L1045" s="15">
        <v>16.399999999999999</v>
      </c>
      <c r="M1045" s="15">
        <v>350</v>
      </c>
      <c r="N1045" s="15">
        <v>1.1299999999999999</v>
      </c>
      <c r="O1045" s="15">
        <v>0.10299999999999999</v>
      </c>
      <c r="P1045" s="15">
        <v>7312</v>
      </c>
      <c r="Q1045" s="15">
        <v>51.7</v>
      </c>
      <c r="R1045" s="15">
        <v>77.2</v>
      </c>
      <c r="S1045" s="15">
        <v>2732</v>
      </c>
      <c r="T1045" s="15">
        <v>43.6</v>
      </c>
      <c r="U1045" s="15">
        <v>158</v>
      </c>
      <c r="V1045" s="15">
        <v>0</v>
      </c>
      <c r="W1045" s="27">
        <f>EV_Data[[#This Row],[ev_sales]]/EV_Data[[#This Row],[total_vehicle_sales]]</f>
        <v>9.8624572671157495E-3</v>
      </c>
      <c r="X1045" s="27">
        <f>EV_Data[[#This Row],[petrol_car_sales]]/EV_Data[[#This Row],[total_vehicle_sales]]</f>
        <v>0.91092419997128993</v>
      </c>
      <c r="Y1045" s="27">
        <f>EV_Data[[#This Row],[diesel_car_sales]]/EV_Data[[#This Row],[total_vehicle_sales]]</f>
        <v>7.9213342761594363E-2</v>
      </c>
      <c r="Z1045" s="27">
        <f>EV_Data[[#This Row],[petrol_car Market Share]]+EV_Data[[#This Row],[desil_car Market Share]]</f>
        <v>0.99013754273288423</v>
      </c>
      <c r="AB1045" s="15"/>
    </row>
    <row r="1046" spans="1:28">
      <c r="A1046" s="15" t="s">
        <v>53</v>
      </c>
      <c r="B1046" s="15" t="s">
        <v>37</v>
      </c>
      <c r="C1046" s="15">
        <v>2022</v>
      </c>
      <c r="D1046" s="15" t="s">
        <v>24</v>
      </c>
      <c r="E1046" s="15" t="s">
        <v>25</v>
      </c>
      <c r="F1046" s="15">
        <v>1310</v>
      </c>
      <c r="G1046" s="15">
        <v>76100</v>
      </c>
      <c r="H1046" s="15">
        <v>50734</v>
      </c>
      <c r="I1046" s="15">
        <v>128144</v>
      </c>
      <c r="J1046" s="15">
        <v>1.02</v>
      </c>
      <c r="K1046" s="15">
        <v>2746</v>
      </c>
      <c r="L1046" s="15">
        <v>19.399999999999999</v>
      </c>
      <c r="M1046" s="15">
        <v>361</v>
      </c>
      <c r="N1046" s="15">
        <v>1.2070000000000001</v>
      </c>
      <c r="O1046" s="15">
        <v>0.107</v>
      </c>
      <c r="P1046" s="15">
        <v>7032</v>
      </c>
      <c r="Q1046" s="15">
        <v>52.2</v>
      </c>
      <c r="R1046" s="15">
        <v>80.099999999999994</v>
      </c>
      <c r="S1046" s="15">
        <v>2988</v>
      </c>
      <c r="T1046" s="15">
        <v>48.8</v>
      </c>
      <c r="U1046" s="15">
        <v>300</v>
      </c>
      <c r="V1046" s="15">
        <v>0</v>
      </c>
      <c r="W1046" s="27">
        <f>EV_Data[[#This Row],[ev_sales]]/EV_Data[[#This Row],[total_vehicle_sales]]</f>
        <v>1.0222874266450244E-2</v>
      </c>
      <c r="X1046" s="27">
        <f>EV_Data[[#This Row],[petrol_car_sales]]/EV_Data[[#This Row],[total_vehicle_sales]]</f>
        <v>0.59386315395180422</v>
      </c>
      <c r="Y1046" s="27">
        <f>EV_Data[[#This Row],[diesel_car_sales]]/EV_Data[[#This Row],[total_vehicle_sales]]</f>
        <v>0.39591397178174553</v>
      </c>
      <c r="Z1046" s="27">
        <f>EV_Data[[#This Row],[petrol_car Market Share]]+EV_Data[[#This Row],[desil_car Market Share]]</f>
        <v>0.9897771257335497</v>
      </c>
      <c r="AB1046" s="15"/>
    </row>
    <row r="1047" spans="1:28">
      <c r="A1047" s="15" t="s">
        <v>53</v>
      </c>
      <c r="B1047" s="15" t="s">
        <v>37</v>
      </c>
      <c r="C1047" s="15">
        <v>2022</v>
      </c>
      <c r="D1047" s="15" t="s">
        <v>26</v>
      </c>
      <c r="E1047" s="15" t="s">
        <v>25</v>
      </c>
      <c r="F1047" s="15">
        <v>14960</v>
      </c>
      <c r="G1047" s="15">
        <v>437686</v>
      </c>
      <c r="H1047" s="15">
        <v>59685</v>
      </c>
      <c r="I1047" s="15">
        <v>512331</v>
      </c>
      <c r="J1047" s="15">
        <v>2.92</v>
      </c>
      <c r="K1047" s="15">
        <v>2746</v>
      </c>
      <c r="L1047" s="15">
        <v>19.399999999999999</v>
      </c>
      <c r="M1047" s="15">
        <v>361</v>
      </c>
      <c r="N1047" s="15">
        <v>1.2070000000000001</v>
      </c>
      <c r="O1047" s="15">
        <v>0.107</v>
      </c>
      <c r="P1047" s="15">
        <v>7032</v>
      </c>
      <c r="Q1047" s="15">
        <v>52.2</v>
      </c>
      <c r="R1047" s="15">
        <v>80.099999999999994</v>
      </c>
      <c r="S1047" s="15">
        <v>2988</v>
      </c>
      <c r="T1047" s="15">
        <v>48.8</v>
      </c>
      <c r="U1047" s="15">
        <v>300</v>
      </c>
      <c r="V1047" s="15">
        <v>0</v>
      </c>
      <c r="W1047" s="27">
        <f>EV_Data[[#This Row],[ev_sales]]/EV_Data[[#This Row],[total_vehicle_sales]]</f>
        <v>2.9199872738522557E-2</v>
      </c>
      <c r="X1047" s="27">
        <f>EV_Data[[#This Row],[petrol_car_sales]]/EV_Data[[#This Row],[total_vehicle_sales]]</f>
        <v>0.85430317509578768</v>
      </c>
      <c r="Y1047" s="27">
        <f>EV_Data[[#This Row],[diesel_car_sales]]/EV_Data[[#This Row],[total_vehicle_sales]]</f>
        <v>0.11649695216568975</v>
      </c>
      <c r="Z1047" s="27">
        <f>EV_Data[[#This Row],[petrol_car Market Share]]+EV_Data[[#This Row],[desil_car Market Share]]</f>
        <v>0.97080012726147746</v>
      </c>
      <c r="AB1047" s="15"/>
    </row>
    <row r="1048" spans="1:28">
      <c r="A1048" s="15" t="s">
        <v>53</v>
      </c>
      <c r="B1048" s="15" t="s">
        <v>37</v>
      </c>
      <c r="C1048" s="15">
        <v>2022</v>
      </c>
      <c r="D1048" s="15" t="s">
        <v>27</v>
      </c>
      <c r="E1048" s="15" t="s">
        <v>25</v>
      </c>
      <c r="F1048" s="15">
        <v>8993</v>
      </c>
      <c r="G1048" s="15">
        <v>187135</v>
      </c>
      <c r="H1048" s="15">
        <v>16273</v>
      </c>
      <c r="I1048" s="15">
        <v>212401</v>
      </c>
      <c r="J1048" s="15">
        <v>4.2300000000000004</v>
      </c>
      <c r="K1048" s="15">
        <v>2746</v>
      </c>
      <c r="L1048" s="15">
        <v>19.399999999999999</v>
      </c>
      <c r="M1048" s="15">
        <v>361</v>
      </c>
      <c r="N1048" s="15">
        <v>1.2070000000000001</v>
      </c>
      <c r="O1048" s="15">
        <v>0.107</v>
      </c>
      <c r="P1048" s="15">
        <v>7032</v>
      </c>
      <c r="Q1048" s="15">
        <v>52.2</v>
      </c>
      <c r="R1048" s="15">
        <v>80.099999999999994</v>
      </c>
      <c r="S1048" s="15">
        <v>2988</v>
      </c>
      <c r="T1048" s="15">
        <v>48.8</v>
      </c>
      <c r="U1048" s="15">
        <v>300</v>
      </c>
      <c r="V1048" s="15">
        <v>0</v>
      </c>
      <c r="W1048" s="27">
        <f>EV_Data[[#This Row],[ev_sales]]/EV_Data[[#This Row],[total_vehicle_sales]]</f>
        <v>4.2339725330860022E-2</v>
      </c>
      <c r="X1048" s="27">
        <f>EV_Data[[#This Row],[petrol_car_sales]]/EV_Data[[#This Row],[total_vehicle_sales]]</f>
        <v>0.88104575778833438</v>
      </c>
      <c r="Y1048" s="27">
        <f>EV_Data[[#This Row],[diesel_car_sales]]/EV_Data[[#This Row],[total_vehicle_sales]]</f>
        <v>7.6614516880805644E-2</v>
      </c>
      <c r="Z1048" s="27">
        <f>EV_Data[[#This Row],[petrol_car Market Share]]+EV_Data[[#This Row],[desil_car Market Share]]</f>
        <v>0.95766027466914005</v>
      </c>
      <c r="AB1048" s="15"/>
    </row>
    <row r="1049" spans="1:28">
      <c r="A1049" s="15" t="s">
        <v>53</v>
      </c>
      <c r="B1049" s="15" t="s">
        <v>37</v>
      </c>
      <c r="C1049" s="15">
        <v>2023</v>
      </c>
      <c r="D1049" s="15" t="s">
        <v>24</v>
      </c>
      <c r="E1049" s="15" t="s">
        <v>25</v>
      </c>
      <c r="F1049" s="15">
        <v>3983</v>
      </c>
      <c r="G1049" s="15">
        <v>74584</v>
      </c>
      <c r="H1049" s="15">
        <v>49722</v>
      </c>
      <c r="I1049" s="15">
        <v>128289</v>
      </c>
      <c r="J1049" s="15">
        <v>3.1</v>
      </c>
      <c r="K1049" s="15">
        <v>8246</v>
      </c>
      <c r="L1049" s="15">
        <v>25.3</v>
      </c>
      <c r="M1049" s="15">
        <v>389</v>
      </c>
      <c r="N1049" s="15">
        <v>1.2030000000000001</v>
      </c>
      <c r="O1049" s="15">
        <v>0.113</v>
      </c>
      <c r="P1049" s="15">
        <v>7181</v>
      </c>
      <c r="Q1049" s="15">
        <v>52.9</v>
      </c>
      <c r="R1049" s="15">
        <v>82.3</v>
      </c>
      <c r="S1049" s="15">
        <v>3009</v>
      </c>
      <c r="T1049" s="15">
        <v>49.7</v>
      </c>
      <c r="U1049" s="15">
        <v>204.05</v>
      </c>
      <c r="V1049" s="15">
        <v>0</v>
      </c>
      <c r="W1049" s="27">
        <f>EV_Data[[#This Row],[ev_sales]]/EV_Data[[#This Row],[total_vehicle_sales]]</f>
        <v>3.1047088994379878E-2</v>
      </c>
      <c r="X1049" s="27">
        <f>EV_Data[[#This Row],[petrol_car_sales]]/EV_Data[[#This Row],[total_vehicle_sales]]</f>
        <v>0.58137486456360254</v>
      </c>
      <c r="Y1049" s="27">
        <f>EV_Data[[#This Row],[diesel_car_sales]]/EV_Data[[#This Row],[total_vehicle_sales]]</f>
        <v>0.38757804644201765</v>
      </c>
      <c r="Z1049" s="27">
        <f>EV_Data[[#This Row],[petrol_car Market Share]]+EV_Data[[#This Row],[desil_car Market Share]]</f>
        <v>0.9689529110056202</v>
      </c>
      <c r="AB1049" s="15"/>
    </row>
    <row r="1050" spans="1:28">
      <c r="A1050" s="15" t="s">
        <v>53</v>
      </c>
      <c r="B1050" s="15" t="s">
        <v>37</v>
      </c>
      <c r="C1050" s="15">
        <v>2023</v>
      </c>
      <c r="D1050" s="15" t="s">
        <v>26</v>
      </c>
      <c r="E1050" s="15" t="s">
        <v>25</v>
      </c>
      <c r="F1050" s="15">
        <v>45373</v>
      </c>
      <c r="G1050" s="15">
        <v>410220</v>
      </c>
      <c r="H1050" s="15">
        <v>55939</v>
      </c>
      <c r="I1050" s="15">
        <v>511532</v>
      </c>
      <c r="J1050" s="15">
        <v>8.8699999999999992</v>
      </c>
      <c r="K1050" s="15">
        <v>8246</v>
      </c>
      <c r="L1050" s="15">
        <v>25.3</v>
      </c>
      <c r="M1050" s="15">
        <v>389</v>
      </c>
      <c r="N1050" s="15">
        <v>1.2030000000000001</v>
      </c>
      <c r="O1050" s="15">
        <v>0.113</v>
      </c>
      <c r="P1050" s="15">
        <v>7181</v>
      </c>
      <c r="Q1050" s="15">
        <v>52.9</v>
      </c>
      <c r="R1050" s="15">
        <v>82.3</v>
      </c>
      <c r="S1050" s="15">
        <v>3009</v>
      </c>
      <c r="T1050" s="15">
        <v>49.7</v>
      </c>
      <c r="U1050" s="15">
        <v>203.3</v>
      </c>
      <c r="V1050" s="15">
        <v>0</v>
      </c>
      <c r="W1050" s="27">
        <f>EV_Data[[#This Row],[ev_sales]]/EV_Data[[#This Row],[total_vehicle_sales]]</f>
        <v>8.8700218168169337E-2</v>
      </c>
      <c r="X1050" s="27">
        <f>EV_Data[[#This Row],[petrol_car_sales]]/EV_Data[[#This Row],[total_vehicle_sales]]</f>
        <v>0.80194396440496396</v>
      </c>
      <c r="Y1050" s="27">
        <f>EV_Data[[#This Row],[diesel_car_sales]]/EV_Data[[#This Row],[total_vehicle_sales]]</f>
        <v>0.10935581742686674</v>
      </c>
      <c r="Z1050" s="27">
        <f>EV_Data[[#This Row],[petrol_car Market Share]]+EV_Data[[#This Row],[desil_car Market Share]]</f>
        <v>0.91129978183183069</v>
      </c>
      <c r="AB1050" s="15"/>
    </row>
    <row r="1051" spans="1:28">
      <c r="A1051" s="15" t="s">
        <v>53</v>
      </c>
      <c r="B1051" s="15" t="s">
        <v>37</v>
      </c>
      <c r="C1051" s="15">
        <v>2023</v>
      </c>
      <c r="D1051" s="15" t="s">
        <v>27</v>
      </c>
      <c r="E1051" s="15" t="s">
        <v>25</v>
      </c>
      <c r="F1051" s="15">
        <v>28014</v>
      </c>
      <c r="G1051" s="15">
        <v>174615</v>
      </c>
      <c r="H1051" s="15">
        <v>15184</v>
      </c>
      <c r="I1051" s="15">
        <v>217813</v>
      </c>
      <c r="J1051" s="15">
        <v>12.86</v>
      </c>
      <c r="K1051" s="15">
        <v>8246</v>
      </c>
      <c r="L1051" s="15">
        <v>25.3</v>
      </c>
      <c r="M1051" s="15">
        <v>389</v>
      </c>
      <c r="N1051" s="15">
        <v>1.2030000000000001</v>
      </c>
      <c r="O1051" s="15">
        <v>0.113</v>
      </c>
      <c r="P1051" s="15">
        <v>7181</v>
      </c>
      <c r="Q1051" s="15">
        <v>52.9</v>
      </c>
      <c r="R1051" s="15">
        <v>82.3</v>
      </c>
      <c r="S1051" s="15">
        <v>3009</v>
      </c>
      <c r="T1051" s="15">
        <v>49.7</v>
      </c>
      <c r="U1051" s="15">
        <v>211.51</v>
      </c>
      <c r="V1051" s="15">
        <v>0</v>
      </c>
      <c r="W1051" s="27">
        <f>EV_Data[[#This Row],[ev_sales]]/EV_Data[[#This Row],[total_vehicle_sales]]</f>
        <v>0.12861491279216575</v>
      </c>
      <c r="X1051" s="27">
        <f>EV_Data[[#This Row],[petrol_car_sales]]/EV_Data[[#This Row],[total_vehicle_sales]]</f>
        <v>0.80167391294367185</v>
      </c>
      <c r="Y1051" s="27">
        <f>EV_Data[[#This Row],[diesel_car_sales]]/EV_Data[[#This Row],[total_vehicle_sales]]</f>
        <v>6.9711174264162373E-2</v>
      </c>
      <c r="Z1051" s="27">
        <f>EV_Data[[#This Row],[petrol_car Market Share]]+EV_Data[[#This Row],[desil_car Market Share]]</f>
        <v>0.87138508720783425</v>
      </c>
      <c r="AB1051" s="15"/>
    </row>
    <row r="1052" spans="1:28">
      <c r="A1052" s="15" t="s">
        <v>53</v>
      </c>
      <c r="B1052" s="15" t="s">
        <v>37</v>
      </c>
      <c r="C1052" s="15">
        <v>2024</v>
      </c>
      <c r="D1052" s="15" t="s">
        <v>24</v>
      </c>
      <c r="E1052" s="15" t="s">
        <v>25</v>
      </c>
      <c r="F1052" s="15">
        <v>5740</v>
      </c>
      <c r="G1052" s="15">
        <v>78083</v>
      </c>
      <c r="H1052" s="15">
        <v>52055</v>
      </c>
      <c r="I1052" s="15">
        <v>135878</v>
      </c>
      <c r="J1052" s="15">
        <v>4.22</v>
      </c>
      <c r="K1052" s="15">
        <v>15198</v>
      </c>
      <c r="L1052" s="15">
        <v>27.7</v>
      </c>
      <c r="M1052" s="15">
        <v>420</v>
      </c>
      <c r="N1052" s="15">
        <v>1.18</v>
      </c>
      <c r="O1052" s="15">
        <v>0.11700000000000001</v>
      </c>
      <c r="P1052" s="15">
        <v>7514</v>
      </c>
      <c r="Q1052" s="15">
        <v>53</v>
      </c>
      <c r="R1052" s="15">
        <v>79.8</v>
      </c>
      <c r="S1052" s="15">
        <v>2487</v>
      </c>
      <c r="T1052" s="15">
        <v>53.6</v>
      </c>
      <c r="U1052" s="15">
        <v>44.11</v>
      </c>
      <c r="V1052" s="15">
        <v>0</v>
      </c>
      <c r="W1052" s="27">
        <f>EV_Data[[#This Row],[ev_sales]]/EV_Data[[#This Row],[total_vehicle_sales]]</f>
        <v>4.2243777506292407E-2</v>
      </c>
      <c r="X1052" s="27">
        <f>EV_Data[[#This Row],[petrol_car_sales]]/EV_Data[[#This Row],[total_vehicle_sales]]</f>
        <v>0.57465520540484849</v>
      </c>
      <c r="Y1052" s="27">
        <f>EV_Data[[#This Row],[diesel_car_sales]]/EV_Data[[#This Row],[total_vehicle_sales]]</f>
        <v>0.38310101708885913</v>
      </c>
      <c r="Z1052" s="27">
        <f>EV_Data[[#This Row],[petrol_car Market Share]]+EV_Data[[#This Row],[desil_car Market Share]]</f>
        <v>0.95775622249370762</v>
      </c>
      <c r="AB1052" s="15"/>
    </row>
    <row r="1053" spans="1:28">
      <c r="A1053" s="15" t="s">
        <v>53</v>
      </c>
      <c r="B1053" s="15" t="s">
        <v>37</v>
      </c>
      <c r="C1053" s="15">
        <v>2024</v>
      </c>
      <c r="D1053" s="15" t="s">
        <v>26</v>
      </c>
      <c r="E1053" s="15" t="s">
        <v>25</v>
      </c>
      <c r="F1053" s="15">
        <v>65483</v>
      </c>
      <c r="G1053" s="15">
        <v>419800</v>
      </c>
      <c r="H1053" s="15">
        <v>57245</v>
      </c>
      <c r="I1053" s="15">
        <v>542528</v>
      </c>
      <c r="J1053" s="15">
        <v>12.07</v>
      </c>
      <c r="K1053" s="15">
        <v>15198</v>
      </c>
      <c r="L1053" s="15">
        <v>27.7</v>
      </c>
      <c r="M1053" s="15">
        <v>420</v>
      </c>
      <c r="N1053" s="15">
        <v>1.18</v>
      </c>
      <c r="O1053" s="15">
        <v>0.11700000000000001</v>
      </c>
      <c r="P1053" s="15">
        <v>7514</v>
      </c>
      <c r="Q1053" s="15">
        <v>53</v>
      </c>
      <c r="R1053" s="15">
        <v>79.8</v>
      </c>
      <c r="S1053" s="15">
        <v>2487</v>
      </c>
      <c r="T1053" s="15">
        <v>53.6</v>
      </c>
      <c r="U1053" s="15">
        <v>44.32</v>
      </c>
      <c r="V1053" s="15">
        <v>0</v>
      </c>
      <c r="W1053" s="27">
        <f>EV_Data[[#This Row],[ev_sales]]/EV_Data[[#This Row],[total_vehicle_sales]]</f>
        <v>0.12069976111832016</v>
      </c>
      <c r="X1053" s="27">
        <f>EV_Data[[#This Row],[petrol_car_sales]]/EV_Data[[#This Row],[total_vehicle_sales]]</f>
        <v>0.77378494750501359</v>
      </c>
      <c r="Y1053" s="27">
        <f>EV_Data[[#This Row],[diesel_car_sales]]/EV_Data[[#This Row],[total_vehicle_sales]]</f>
        <v>0.10551529137666628</v>
      </c>
      <c r="Z1053" s="27">
        <f>EV_Data[[#This Row],[petrol_car Market Share]]+EV_Data[[#This Row],[desil_car Market Share]]</f>
        <v>0.87930023888167985</v>
      </c>
      <c r="AB1053" s="15"/>
    </row>
    <row r="1054" spans="1:28">
      <c r="A1054" s="15" t="s">
        <v>53</v>
      </c>
      <c r="B1054" s="15" t="s">
        <v>37</v>
      </c>
      <c r="C1054" s="15">
        <v>2024</v>
      </c>
      <c r="D1054" s="15" t="s">
        <v>27</v>
      </c>
      <c r="E1054" s="15" t="s">
        <v>25</v>
      </c>
      <c r="F1054" s="15">
        <v>39818</v>
      </c>
      <c r="G1054" s="15">
        <v>172679</v>
      </c>
      <c r="H1054" s="15">
        <v>15016</v>
      </c>
      <c r="I1054" s="15">
        <v>227513</v>
      </c>
      <c r="J1054" s="15">
        <v>17.5</v>
      </c>
      <c r="K1054" s="15">
        <v>15198</v>
      </c>
      <c r="L1054" s="15">
        <v>27.7</v>
      </c>
      <c r="M1054" s="15">
        <v>420</v>
      </c>
      <c r="N1054" s="15">
        <v>1.18</v>
      </c>
      <c r="O1054" s="15">
        <v>0.11700000000000001</v>
      </c>
      <c r="P1054" s="15">
        <v>7514</v>
      </c>
      <c r="Q1054" s="15">
        <v>53</v>
      </c>
      <c r="R1054" s="15">
        <v>79.8</v>
      </c>
      <c r="S1054" s="15">
        <v>2487</v>
      </c>
      <c r="T1054" s="15">
        <v>53.6</v>
      </c>
      <c r="U1054" s="15">
        <v>42.14</v>
      </c>
      <c r="V1054" s="15">
        <v>0</v>
      </c>
      <c r="W1054" s="27">
        <f>EV_Data[[#This Row],[ev_sales]]/EV_Data[[#This Row],[total_vehicle_sales]]</f>
        <v>0.17501417501417502</v>
      </c>
      <c r="X1054" s="27">
        <f>EV_Data[[#This Row],[petrol_car_sales]]/EV_Data[[#This Row],[total_vehicle_sales]]</f>
        <v>0.75898520084566601</v>
      </c>
      <c r="Y1054" s="27">
        <f>EV_Data[[#This Row],[diesel_car_sales]]/EV_Data[[#This Row],[total_vehicle_sales]]</f>
        <v>6.6000624140159017E-2</v>
      </c>
      <c r="Z1054" s="27">
        <f>EV_Data[[#This Row],[petrol_car Market Share]]+EV_Data[[#This Row],[desil_car Market Share]]</f>
        <v>0.82498582498582507</v>
      </c>
      <c r="AB1054" s="15"/>
    </row>
    <row r="1055" spans="1:28">
      <c r="A1055" s="15" t="s">
        <v>53</v>
      </c>
      <c r="B1055" s="15" t="s">
        <v>37</v>
      </c>
      <c r="C1055" s="15">
        <v>2025</v>
      </c>
      <c r="D1055" s="15" t="s">
        <v>24</v>
      </c>
      <c r="E1055" s="15" t="s">
        <v>25</v>
      </c>
      <c r="F1055" s="15">
        <v>7297</v>
      </c>
      <c r="G1055" s="15">
        <v>81953</v>
      </c>
      <c r="H1055" s="15">
        <v>54636</v>
      </c>
      <c r="I1055" s="15">
        <v>143886</v>
      </c>
      <c r="J1055" s="15">
        <v>5.07</v>
      </c>
      <c r="K1055" s="15">
        <v>25686</v>
      </c>
      <c r="L1055" s="15">
        <v>38.200000000000003</v>
      </c>
      <c r="M1055" s="15">
        <v>446</v>
      </c>
      <c r="N1055" s="15">
        <v>1.1100000000000001</v>
      </c>
      <c r="O1055" s="15">
        <v>0.12</v>
      </c>
      <c r="P1055" s="15">
        <v>7908</v>
      </c>
      <c r="Q1055" s="15">
        <v>53.7</v>
      </c>
      <c r="R1055" s="15">
        <v>76.900000000000006</v>
      </c>
      <c r="S1055" s="15">
        <v>2519</v>
      </c>
      <c r="T1055" s="15">
        <v>58.8</v>
      </c>
      <c r="U1055" s="15">
        <v>27.13</v>
      </c>
      <c r="V1055" s="15">
        <v>0</v>
      </c>
      <c r="W1055" s="27">
        <f>EV_Data[[#This Row],[ev_sales]]/EV_Data[[#This Row],[total_vehicle_sales]]</f>
        <v>5.0713759504051818E-2</v>
      </c>
      <c r="X1055" s="27">
        <f>EV_Data[[#This Row],[petrol_car_sales]]/EV_Data[[#This Row],[total_vehicle_sales]]</f>
        <v>0.56956896431897475</v>
      </c>
      <c r="Y1055" s="27">
        <f>EV_Data[[#This Row],[diesel_car_sales]]/EV_Data[[#This Row],[total_vehicle_sales]]</f>
        <v>0.37971727617697343</v>
      </c>
      <c r="Z1055" s="27">
        <f>EV_Data[[#This Row],[petrol_car Market Share]]+EV_Data[[#This Row],[desil_car Market Share]]</f>
        <v>0.94928624049594812</v>
      </c>
      <c r="AB1055" s="15"/>
    </row>
    <row r="1056" spans="1:28">
      <c r="A1056" s="15" t="s">
        <v>53</v>
      </c>
      <c r="B1056" s="15" t="s">
        <v>37</v>
      </c>
      <c r="C1056" s="15">
        <v>2025</v>
      </c>
      <c r="D1056" s="15" t="s">
        <v>26</v>
      </c>
      <c r="E1056" s="15" t="s">
        <v>25</v>
      </c>
      <c r="F1056" s="15">
        <v>81541</v>
      </c>
      <c r="G1056" s="15">
        <v>423456</v>
      </c>
      <c r="H1056" s="15">
        <v>57744</v>
      </c>
      <c r="I1056" s="15">
        <v>562741</v>
      </c>
      <c r="J1056" s="15">
        <v>14.49</v>
      </c>
      <c r="K1056" s="15">
        <v>25686</v>
      </c>
      <c r="L1056" s="15">
        <v>38.200000000000003</v>
      </c>
      <c r="M1056" s="15">
        <v>446</v>
      </c>
      <c r="N1056" s="15">
        <v>1.1100000000000001</v>
      </c>
      <c r="O1056" s="15">
        <v>0.12</v>
      </c>
      <c r="P1056" s="15">
        <v>7908</v>
      </c>
      <c r="Q1056" s="15">
        <v>53.7</v>
      </c>
      <c r="R1056" s="15">
        <v>76.900000000000006</v>
      </c>
      <c r="S1056" s="15">
        <v>2519</v>
      </c>
      <c r="T1056" s="15">
        <v>58.8</v>
      </c>
      <c r="U1056" s="15">
        <v>24.52</v>
      </c>
      <c r="V1056" s="15">
        <v>0</v>
      </c>
      <c r="W1056" s="27">
        <f>EV_Data[[#This Row],[ev_sales]]/EV_Data[[#This Row],[total_vehicle_sales]]</f>
        <v>0.14489969630789298</v>
      </c>
      <c r="X1056" s="27">
        <f>EV_Data[[#This Row],[petrol_car_sales]]/EV_Data[[#This Row],[total_vehicle_sales]]</f>
        <v>0.75248826724905415</v>
      </c>
      <c r="Y1056" s="27">
        <f>EV_Data[[#This Row],[diesel_car_sales]]/EV_Data[[#This Row],[total_vehicle_sales]]</f>
        <v>0.10261203644305285</v>
      </c>
      <c r="Z1056" s="27">
        <f>EV_Data[[#This Row],[petrol_car Market Share]]+EV_Data[[#This Row],[desil_car Market Share]]</f>
        <v>0.85510030369210699</v>
      </c>
      <c r="AB1056" s="15"/>
    </row>
    <row r="1057" spans="1:28">
      <c r="A1057" s="15" t="s">
        <v>53</v>
      </c>
      <c r="B1057" s="15" t="s">
        <v>37</v>
      </c>
      <c r="C1057" s="15">
        <v>2025</v>
      </c>
      <c r="D1057" s="15" t="s">
        <v>27</v>
      </c>
      <c r="E1057" s="15" t="s">
        <v>25</v>
      </c>
      <c r="F1057" s="15">
        <v>48934</v>
      </c>
      <c r="G1057" s="15">
        <v>169252</v>
      </c>
      <c r="H1057" s="15">
        <v>14718</v>
      </c>
      <c r="I1057" s="15">
        <v>232904</v>
      </c>
      <c r="J1057" s="15">
        <v>21.01</v>
      </c>
      <c r="K1057" s="15">
        <v>25686</v>
      </c>
      <c r="L1057" s="15">
        <v>38.200000000000003</v>
      </c>
      <c r="M1057" s="15">
        <v>446</v>
      </c>
      <c r="N1057" s="15">
        <v>1.1100000000000001</v>
      </c>
      <c r="O1057" s="15">
        <v>0.12</v>
      </c>
      <c r="P1057" s="15">
        <v>7908</v>
      </c>
      <c r="Q1057" s="15">
        <v>53.7</v>
      </c>
      <c r="R1057" s="15">
        <v>76.900000000000006</v>
      </c>
      <c r="S1057" s="15">
        <v>2519</v>
      </c>
      <c r="T1057" s="15">
        <v>58.8</v>
      </c>
      <c r="U1057" s="15">
        <v>22.89</v>
      </c>
      <c r="V1057" s="15">
        <v>0</v>
      </c>
      <c r="W1057" s="27">
        <f>EV_Data[[#This Row],[ev_sales]]/EV_Data[[#This Row],[total_vehicle_sales]]</f>
        <v>0.2101037337272009</v>
      </c>
      <c r="X1057" s="27">
        <f>EV_Data[[#This Row],[petrol_car_sales]]/EV_Data[[#This Row],[total_vehicle_sales]]</f>
        <v>0.72670284752516057</v>
      </c>
      <c r="Y1057" s="27">
        <f>EV_Data[[#This Row],[diesel_car_sales]]/EV_Data[[#This Row],[total_vehicle_sales]]</f>
        <v>6.3193418747638508E-2</v>
      </c>
      <c r="Z1057" s="27">
        <f>EV_Data[[#This Row],[petrol_car Market Share]]+EV_Data[[#This Row],[desil_car Market Share]]</f>
        <v>0.78989626627279907</v>
      </c>
      <c r="AB1057" s="15"/>
    </row>
    <row r="1058" spans="1:28">
      <c r="A1058" s="15" t="s">
        <v>54</v>
      </c>
      <c r="B1058" s="15" t="s">
        <v>29</v>
      </c>
      <c r="C1058" s="15">
        <v>2010</v>
      </c>
      <c r="D1058" s="15" t="s">
        <v>24</v>
      </c>
      <c r="E1058" s="15" t="s">
        <v>25</v>
      </c>
      <c r="F1058" s="15">
        <v>5</v>
      </c>
      <c r="G1058" s="15">
        <v>69083</v>
      </c>
      <c r="H1058" s="15">
        <v>46059</v>
      </c>
      <c r="I1058" s="15">
        <v>115147</v>
      </c>
      <c r="J1058" s="15">
        <v>0</v>
      </c>
      <c r="K1058" s="15">
        <v>0</v>
      </c>
      <c r="L1058" s="15">
        <v>0</v>
      </c>
      <c r="M1058" s="15">
        <v>114</v>
      </c>
      <c r="N1058" s="15">
        <v>1.56</v>
      </c>
      <c r="O1058" s="31">
        <v>0.10199999999999999</v>
      </c>
      <c r="P1058" s="15">
        <v>10688</v>
      </c>
      <c r="Q1058" s="15">
        <v>70.599999999999994</v>
      </c>
      <c r="R1058" s="15">
        <v>51.3</v>
      </c>
      <c r="S1058" s="15">
        <v>0</v>
      </c>
      <c r="T1058" s="15">
        <v>24.7</v>
      </c>
      <c r="U1058" s="15">
        <v>0</v>
      </c>
      <c r="V1058" s="15">
        <v>0</v>
      </c>
      <c r="W1058" s="27">
        <f>EV_Data[[#This Row],[ev_sales]]/EV_Data[[#This Row],[total_vehicle_sales]]</f>
        <v>4.3422755260666797E-5</v>
      </c>
      <c r="X1058" s="27">
        <f>EV_Data[[#This Row],[petrol_car_sales]]/EV_Data[[#This Row],[total_vehicle_sales]]</f>
        <v>0.59995484033452895</v>
      </c>
      <c r="Y1058" s="27">
        <f>EV_Data[[#This Row],[diesel_car_sales]]/EV_Data[[#This Row],[total_vehicle_sales]]</f>
        <v>0.4000017369102104</v>
      </c>
      <c r="Z1058" s="27">
        <f>EV_Data[[#This Row],[petrol_car Market Share]]+EV_Data[[#This Row],[desil_car Market Share]]</f>
        <v>0.99995657724473941</v>
      </c>
      <c r="AB1058" s="15"/>
    </row>
    <row r="1059" spans="1:28">
      <c r="A1059" s="15" t="s">
        <v>54</v>
      </c>
      <c r="B1059" s="15" t="s">
        <v>29</v>
      </c>
      <c r="C1059" s="15">
        <v>2010</v>
      </c>
      <c r="D1059" s="15" t="s">
        <v>26</v>
      </c>
      <c r="E1059" s="15" t="s">
        <v>25</v>
      </c>
      <c r="F1059" s="15">
        <v>15</v>
      </c>
      <c r="G1059" s="15">
        <v>402048</v>
      </c>
      <c r="H1059" s="15">
        <v>54827</v>
      </c>
      <c r="I1059" s="15">
        <v>456890</v>
      </c>
      <c r="J1059" s="15">
        <v>0</v>
      </c>
      <c r="K1059" s="15">
        <v>0</v>
      </c>
      <c r="L1059" s="15">
        <v>0</v>
      </c>
      <c r="M1059" s="15">
        <v>114</v>
      </c>
      <c r="N1059" s="15">
        <v>1.56</v>
      </c>
      <c r="O1059" s="31">
        <v>0.10199999999999999</v>
      </c>
      <c r="P1059" s="15">
        <v>10688</v>
      </c>
      <c r="Q1059" s="15">
        <v>70.599999999999994</v>
      </c>
      <c r="R1059" s="15">
        <v>51.3</v>
      </c>
      <c r="S1059" s="15">
        <v>0</v>
      </c>
      <c r="T1059" s="15">
        <v>24.7</v>
      </c>
      <c r="U1059" s="15">
        <v>0</v>
      </c>
      <c r="V1059" s="15">
        <v>0</v>
      </c>
      <c r="W1059" s="27">
        <f>EV_Data[[#This Row],[ev_sales]]/EV_Data[[#This Row],[total_vehicle_sales]]</f>
        <v>3.2830659458512987E-5</v>
      </c>
      <c r="X1059" s="27">
        <f>EV_Data[[#This Row],[petrol_car_sales]]/EV_Data[[#This Row],[total_vehicle_sales]]</f>
        <v>0.87996673159841532</v>
      </c>
      <c r="Y1059" s="27">
        <f>EV_Data[[#This Row],[diesel_car_sales]]/EV_Data[[#This Row],[total_vehicle_sales]]</f>
        <v>0.12000043774212611</v>
      </c>
      <c r="Z1059" s="27">
        <f>EV_Data[[#This Row],[petrol_car Market Share]]+EV_Data[[#This Row],[desil_car Market Share]]</f>
        <v>0.99996716934054142</v>
      </c>
      <c r="AB1059" s="15"/>
    </row>
    <row r="1060" spans="1:28">
      <c r="A1060" s="15" t="s">
        <v>54</v>
      </c>
      <c r="B1060" s="15" t="s">
        <v>29</v>
      </c>
      <c r="C1060" s="15">
        <v>2010</v>
      </c>
      <c r="D1060" s="15" t="s">
        <v>27</v>
      </c>
      <c r="E1060" s="15" t="s">
        <v>25</v>
      </c>
      <c r="F1060" s="15">
        <v>10</v>
      </c>
      <c r="G1060" s="15">
        <v>177904</v>
      </c>
      <c r="H1060" s="15">
        <v>15471</v>
      </c>
      <c r="I1060" s="15">
        <v>193385</v>
      </c>
      <c r="J1060" s="15">
        <v>0.01</v>
      </c>
      <c r="K1060" s="15">
        <v>0</v>
      </c>
      <c r="L1060" s="15">
        <v>0</v>
      </c>
      <c r="M1060" s="15">
        <v>114</v>
      </c>
      <c r="N1060" s="15">
        <v>1.56</v>
      </c>
      <c r="O1060" s="31">
        <v>0.10199999999999999</v>
      </c>
      <c r="P1060" s="15">
        <v>10688</v>
      </c>
      <c r="Q1060" s="15">
        <v>70.599999999999994</v>
      </c>
      <c r="R1060" s="15">
        <v>51.3</v>
      </c>
      <c r="S1060" s="15">
        <v>0</v>
      </c>
      <c r="T1060" s="15">
        <v>24.7</v>
      </c>
      <c r="U1060" s="15">
        <v>0</v>
      </c>
      <c r="V1060" s="15">
        <v>0</v>
      </c>
      <c r="W1060" s="27">
        <f>EV_Data[[#This Row],[ev_sales]]/EV_Data[[#This Row],[total_vehicle_sales]]</f>
        <v>5.1710318794115365E-5</v>
      </c>
      <c r="X1060" s="27">
        <f>EV_Data[[#This Row],[petrol_car_sales]]/EV_Data[[#This Row],[total_vehicle_sales]]</f>
        <v>0.91994725547483003</v>
      </c>
      <c r="Y1060" s="27">
        <f>EV_Data[[#This Row],[diesel_car_sales]]/EV_Data[[#This Row],[total_vehicle_sales]]</f>
        <v>8.0001034206375887E-2</v>
      </c>
      <c r="Z1060" s="27">
        <f>EV_Data[[#This Row],[petrol_car Market Share]]+EV_Data[[#This Row],[desil_car Market Share]]</f>
        <v>0.99994828968120597</v>
      </c>
      <c r="AB1060" s="15"/>
    </row>
    <row r="1061" spans="1:28">
      <c r="A1061" s="15" t="s">
        <v>54</v>
      </c>
      <c r="B1061" s="15" t="s">
        <v>29</v>
      </c>
      <c r="C1061" s="15">
        <v>2011</v>
      </c>
      <c r="D1061" s="15" t="s">
        <v>24</v>
      </c>
      <c r="E1061" s="15" t="s">
        <v>25</v>
      </c>
      <c r="F1061" s="15">
        <v>5</v>
      </c>
      <c r="G1061" s="15">
        <v>73155</v>
      </c>
      <c r="H1061" s="15">
        <v>48774</v>
      </c>
      <c r="I1061" s="15">
        <v>121934</v>
      </c>
      <c r="J1061" s="15">
        <v>0</v>
      </c>
      <c r="K1061" s="15">
        <v>13</v>
      </c>
      <c r="L1061" s="15">
        <v>1</v>
      </c>
      <c r="M1061" s="15">
        <v>118</v>
      </c>
      <c r="N1061" s="15">
        <v>1.5329999999999999</v>
      </c>
      <c r="O1061" s="15">
        <v>0.10100000000000001</v>
      </c>
      <c r="P1061" s="15">
        <v>10943</v>
      </c>
      <c r="Q1061" s="15">
        <v>71.099999999999994</v>
      </c>
      <c r="R1061" s="15">
        <v>53.3</v>
      </c>
      <c r="S1061" s="15">
        <v>270</v>
      </c>
      <c r="T1061" s="15">
        <v>26.8</v>
      </c>
      <c r="U1061" s="15">
        <v>0</v>
      </c>
      <c r="V1061" s="15">
        <v>0</v>
      </c>
      <c r="W1061" s="27">
        <f>EV_Data[[#This Row],[ev_sales]]/EV_Data[[#This Row],[total_vehicle_sales]]</f>
        <v>4.1005790017550481E-5</v>
      </c>
      <c r="X1061" s="27">
        <f>EV_Data[[#This Row],[petrol_car_sales]]/EV_Data[[#This Row],[total_vehicle_sales]]</f>
        <v>0.59995571374678103</v>
      </c>
      <c r="Y1061" s="27">
        <f>EV_Data[[#This Row],[diesel_car_sales]]/EV_Data[[#This Row],[total_vehicle_sales]]</f>
        <v>0.40000328046320138</v>
      </c>
      <c r="Z1061" s="27">
        <f>EV_Data[[#This Row],[petrol_car Market Share]]+EV_Data[[#This Row],[desil_car Market Share]]</f>
        <v>0.99995899420998247</v>
      </c>
      <c r="AB1061" s="15"/>
    </row>
    <row r="1062" spans="1:28">
      <c r="A1062" s="15" t="s">
        <v>54</v>
      </c>
      <c r="B1062" s="15" t="s">
        <v>29</v>
      </c>
      <c r="C1062" s="15">
        <v>2011</v>
      </c>
      <c r="D1062" s="15" t="s">
        <v>26</v>
      </c>
      <c r="E1062" s="15" t="s">
        <v>25</v>
      </c>
      <c r="F1062" s="15">
        <v>15</v>
      </c>
      <c r="G1062" s="15">
        <v>434453</v>
      </c>
      <c r="H1062" s="15">
        <v>59246</v>
      </c>
      <c r="I1062" s="15">
        <v>493714</v>
      </c>
      <c r="J1062" s="15">
        <v>0</v>
      </c>
      <c r="K1062" s="15">
        <v>13</v>
      </c>
      <c r="L1062" s="15">
        <v>1</v>
      </c>
      <c r="M1062" s="15">
        <v>118</v>
      </c>
      <c r="N1062" s="15">
        <v>1.5329999999999999</v>
      </c>
      <c r="O1062" s="15">
        <v>0.10100000000000001</v>
      </c>
      <c r="P1062" s="15">
        <v>10943</v>
      </c>
      <c r="Q1062" s="15">
        <v>71.099999999999994</v>
      </c>
      <c r="R1062" s="15">
        <v>53.3</v>
      </c>
      <c r="S1062" s="15">
        <v>270</v>
      </c>
      <c r="T1062" s="15">
        <v>26.8</v>
      </c>
      <c r="U1062" s="15">
        <v>0</v>
      </c>
      <c r="V1062" s="15">
        <v>0</v>
      </c>
      <c r="W1062" s="27">
        <f>EV_Data[[#This Row],[ev_sales]]/EV_Data[[#This Row],[total_vehicle_sales]]</f>
        <v>3.0381962026598394E-5</v>
      </c>
      <c r="X1062" s="27">
        <f>EV_Data[[#This Row],[petrol_car_sales]]/EV_Data[[#This Row],[total_vehicle_sales]]</f>
        <v>0.87996896988945017</v>
      </c>
      <c r="Y1062" s="27">
        <f>EV_Data[[#This Row],[diesel_car_sales]]/EV_Data[[#This Row],[total_vehicle_sales]]</f>
        <v>0.12000064814852324</v>
      </c>
      <c r="Z1062" s="27">
        <f>EV_Data[[#This Row],[petrol_car Market Share]]+EV_Data[[#This Row],[desil_car Market Share]]</f>
        <v>0.99996961803797335</v>
      </c>
      <c r="AB1062" s="15"/>
    </row>
    <row r="1063" spans="1:28">
      <c r="A1063" s="15" t="s">
        <v>54</v>
      </c>
      <c r="B1063" s="15" t="s">
        <v>29</v>
      </c>
      <c r="C1063" s="15">
        <v>2011</v>
      </c>
      <c r="D1063" s="15" t="s">
        <v>27</v>
      </c>
      <c r="E1063" s="15" t="s">
        <v>25</v>
      </c>
      <c r="F1063" s="15">
        <v>10</v>
      </c>
      <c r="G1063" s="15">
        <v>184044</v>
      </c>
      <c r="H1063" s="15">
        <v>16005</v>
      </c>
      <c r="I1063" s="15">
        <v>200059</v>
      </c>
      <c r="J1063" s="15">
        <v>0</v>
      </c>
      <c r="K1063" s="15">
        <v>13</v>
      </c>
      <c r="L1063" s="15">
        <v>1</v>
      </c>
      <c r="M1063" s="15">
        <v>118</v>
      </c>
      <c r="N1063" s="15">
        <v>1.5329999999999999</v>
      </c>
      <c r="O1063" s="15">
        <v>0.10100000000000001</v>
      </c>
      <c r="P1063" s="15">
        <v>10943</v>
      </c>
      <c r="Q1063" s="15">
        <v>71.099999999999994</v>
      </c>
      <c r="R1063" s="15">
        <v>53.3</v>
      </c>
      <c r="S1063" s="15">
        <v>270</v>
      </c>
      <c r="T1063" s="15">
        <v>26.8</v>
      </c>
      <c r="U1063" s="15">
        <v>0</v>
      </c>
      <c r="V1063" s="15">
        <v>0</v>
      </c>
      <c r="W1063" s="27">
        <f>EV_Data[[#This Row],[ev_sales]]/EV_Data[[#This Row],[total_vehicle_sales]]</f>
        <v>4.9985254349966758E-5</v>
      </c>
      <c r="X1063" s="27">
        <f>EV_Data[[#This Row],[petrol_car_sales]]/EV_Data[[#This Row],[total_vehicle_sales]]</f>
        <v>0.91994861515852822</v>
      </c>
      <c r="Y1063" s="27">
        <f>EV_Data[[#This Row],[diesel_car_sales]]/EV_Data[[#This Row],[total_vehicle_sales]]</f>
        <v>8.0001399587121796E-2</v>
      </c>
      <c r="Z1063" s="27">
        <f>EV_Data[[#This Row],[petrol_car Market Share]]+EV_Data[[#This Row],[desil_car Market Share]]</f>
        <v>0.99995001474565004</v>
      </c>
      <c r="AB1063" s="15"/>
    </row>
    <row r="1064" spans="1:28">
      <c r="A1064" s="15" t="s">
        <v>54</v>
      </c>
      <c r="B1064" s="15" t="s">
        <v>29</v>
      </c>
      <c r="C1064" s="15">
        <v>2012</v>
      </c>
      <c r="D1064" s="15" t="s">
        <v>24</v>
      </c>
      <c r="E1064" s="15" t="s">
        <v>25</v>
      </c>
      <c r="F1064" s="15">
        <v>5</v>
      </c>
      <c r="G1064" s="15">
        <v>75132</v>
      </c>
      <c r="H1064" s="15">
        <v>50092</v>
      </c>
      <c r="I1064" s="15">
        <v>125229</v>
      </c>
      <c r="J1064" s="15">
        <v>0</v>
      </c>
      <c r="K1064" s="15">
        <v>26</v>
      </c>
      <c r="L1064" s="15">
        <v>2.1</v>
      </c>
      <c r="M1064" s="15">
        <v>124</v>
      </c>
      <c r="N1064" s="15">
        <v>1.4870000000000001</v>
      </c>
      <c r="O1064" s="15">
        <v>0.10100000000000001</v>
      </c>
      <c r="P1064" s="15">
        <v>10924</v>
      </c>
      <c r="Q1064" s="15">
        <v>71.900000000000006</v>
      </c>
      <c r="R1064" s="15">
        <v>55</v>
      </c>
      <c r="S1064" s="15">
        <v>541</v>
      </c>
      <c r="T1064" s="15">
        <v>27.8</v>
      </c>
      <c r="U1064" s="15">
        <v>0</v>
      </c>
      <c r="V1064" s="15">
        <v>0</v>
      </c>
      <c r="W1064" s="27">
        <f>EV_Data[[#This Row],[ev_sales]]/EV_Data[[#This Row],[total_vehicle_sales]]</f>
        <v>3.9926854003465652E-5</v>
      </c>
      <c r="X1064" s="27">
        <f>EV_Data[[#This Row],[petrol_car_sales]]/EV_Data[[#This Row],[total_vehicle_sales]]</f>
        <v>0.59995687899767625</v>
      </c>
      <c r="Y1064" s="27">
        <f>EV_Data[[#This Row],[diesel_car_sales]]/EV_Data[[#This Row],[total_vehicle_sales]]</f>
        <v>0.40000319414832025</v>
      </c>
      <c r="Z1064" s="27">
        <f>EV_Data[[#This Row],[petrol_car Market Share]]+EV_Data[[#This Row],[desil_car Market Share]]</f>
        <v>0.99996007314599655</v>
      </c>
      <c r="AB1064" s="15"/>
    </row>
    <row r="1065" spans="1:28">
      <c r="A1065" s="15" t="s">
        <v>54</v>
      </c>
      <c r="B1065" s="15" t="s">
        <v>29</v>
      </c>
      <c r="C1065" s="15">
        <v>2012</v>
      </c>
      <c r="D1065" s="15" t="s">
        <v>26</v>
      </c>
      <c r="E1065" s="15" t="s">
        <v>25</v>
      </c>
      <c r="F1065" s="15">
        <v>23</v>
      </c>
      <c r="G1065" s="15">
        <v>439735</v>
      </c>
      <c r="H1065" s="15">
        <v>59967</v>
      </c>
      <c r="I1065" s="15">
        <v>499725</v>
      </c>
      <c r="J1065" s="15">
        <v>0</v>
      </c>
      <c r="K1065" s="15">
        <v>26</v>
      </c>
      <c r="L1065" s="15">
        <v>2.1</v>
      </c>
      <c r="M1065" s="15">
        <v>124</v>
      </c>
      <c r="N1065" s="15">
        <v>1.4870000000000001</v>
      </c>
      <c r="O1065" s="15">
        <v>0.10100000000000001</v>
      </c>
      <c r="P1065" s="15">
        <v>10924</v>
      </c>
      <c r="Q1065" s="15">
        <v>71.900000000000006</v>
      </c>
      <c r="R1065" s="15">
        <v>55</v>
      </c>
      <c r="S1065" s="15">
        <v>541</v>
      </c>
      <c r="T1065" s="15">
        <v>27.8</v>
      </c>
      <c r="U1065" s="15">
        <v>23.83</v>
      </c>
      <c r="V1065" s="15">
        <v>0</v>
      </c>
      <c r="W1065" s="27">
        <f>EV_Data[[#This Row],[ev_sales]]/EV_Data[[#This Row],[total_vehicle_sales]]</f>
        <v>4.6025313922657462E-5</v>
      </c>
      <c r="X1065" s="27">
        <f>EV_Data[[#This Row],[petrol_car_sales]]/EV_Data[[#This Row],[total_vehicle_sales]]</f>
        <v>0.87995397468607739</v>
      </c>
      <c r="Y1065" s="27">
        <f>EV_Data[[#This Row],[diesel_car_sales]]/EV_Data[[#This Row],[total_vehicle_sales]]</f>
        <v>0.12</v>
      </c>
      <c r="Z1065" s="27">
        <f>EV_Data[[#This Row],[petrol_car Market Share]]+EV_Data[[#This Row],[desil_car Market Share]]</f>
        <v>0.99995397468607738</v>
      </c>
      <c r="AB1065" s="15"/>
    </row>
    <row r="1066" spans="1:28">
      <c r="A1066" s="15" t="s">
        <v>54</v>
      </c>
      <c r="B1066" s="15" t="s">
        <v>29</v>
      </c>
      <c r="C1066" s="15">
        <v>2012</v>
      </c>
      <c r="D1066" s="15" t="s">
        <v>27</v>
      </c>
      <c r="E1066" s="15" t="s">
        <v>25</v>
      </c>
      <c r="F1066" s="15">
        <v>13</v>
      </c>
      <c r="G1066" s="15">
        <v>193955</v>
      </c>
      <c r="H1066" s="15">
        <v>16867</v>
      </c>
      <c r="I1066" s="15">
        <v>210835</v>
      </c>
      <c r="J1066" s="15">
        <v>0.01</v>
      </c>
      <c r="K1066" s="15">
        <v>26</v>
      </c>
      <c r="L1066" s="15">
        <v>2.1</v>
      </c>
      <c r="M1066" s="15">
        <v>124</v>
      </c>
      <c r="N1066" s="15">
        <v>1.4870000000000001</v>
      </c>
      <c r="O1066" s="15">
        <v>0.10100000000000001</v>
      </c>
      <c r="P1066" s="15">
        <v>10924</v>
      </c>
      <c r="Q1066" s="15">
        <v>71.900000000000006</v>
      </c>
      <c r="R1066" s="15">
        <v>55</v>
      </c>
      <c r="S1066" s="15">
        <v>541</v>
      </c>
      <c r="T1066" s="15">
        <v>27.8</v>
      </c>
      <c r="U1066" s="15">
        <v>14.02</v>
      </c>
      <c r="V1066" s="15">
        <v>0</v>
      </c>
      <c r="W1066" s="27">
        <f>EV_Data[[#This Row],[ev_sales]]/EV_Data[[#This Row],[total_vehicle_sales]]</f>
        <v>6.1659591623781636E-5</v>
      </c>
      <c r="X1066" s="27">
        <f>EV_Data[[#This Row],[petrol_car_sales]]/EV_Data[[#This Row],[total_vehicle_sales]]</f>
        <v>0.91993739179927436</v>
      </c>
      <c r="Y1066" s="27">
        <f>EV_Data[[#This Row],[diesel_car_sales]]/EV_Data[[#This Row],[total_vehicle_sales]]</f>
        <v>8.000094860910191E-2</v>
      </c>
      <c r="Z1066" s="27">
        <f>EV_Data[[#This Row],[petrol_car Market Share]]+EV_Data[[#This Row],[desil_car Market Share]]</f>
        <v>0.99993834040837626</v>
      </c>
      <c r="AB1066" s="15"/>
    </row>
    <row r="1067" spans="1:28">
      <c r="A1067" s="15" t="s">
        <v>54</v>
      </c>
      <c r="B1067" s="15" t="s">
        <v>29</v>
      </c>
      <c r="C1067" s="15">
        <v>2013</v>
      </c>
      <c r="D1067" s="15" t="s">
        <v>24</v>
      </c>
      <c r="E1067" s="15" t="s">
        <v>25</v>
      </c>
      <c r="F1067" s="15">
        <v>9</v>
      </c>
      <c r="G1067" s="15">
        <v>75222</v>
      </c>
      <c r="H1067" s="15">
        <v>50152</v>
      </c>
      <c r="I1067" s="15">
        <v>125383</v>
      </c>
      <c r="J1067" s="15">
        <v>0.01</v>
      </c>
      <c r="K1067" s="15">
        <v>39</v>
      </c>
      <c r="L1067" s="15">
        <v>2.8</v>
      </c>
      <c r="M1067" s="15">
        <v>123</v>
      </c>
      <c r="N1067" s="15">
        <v>1.43</v>
      </c>
      <c r="O1067" s="15">
        <v>0.10100000000000001</v>
      </c>
      <c r="P1067" s="15">
        <v>10837</v>
      </c>
      <c r="Q1067" s="15">
        <v>72.2</v>
      </c>
      <c r="R1067" s="15">
        <v>56.9</v>
      </c>
      <c r="S1067" s="15">
        <v>819</v>
      </c>
      <c r="T1067" s="15">
        <v>29.6</v>
      </c>
      <c r="U1067" s="15">
        <v>21.64</v>
      </c>
      <c r="V1067" s="15">
        <v>0</v>
      </c>
      <c r="W1067" s="27">
        <f>EV_Data[[#This Row],[ev_sales]]/EV_Data[[#This Row],[total_vehicle_sales]]</f>
        <v>7.1780065878149351E-5</v>
      </c>
      <c r="X1067" s="27">
        <f>EV_Data[[#This Row],[petrol_car_sales]]/EV_Data[[#This Row],[total_vehicle_sales]]</f>
        <v>0.59993779060957231</v>
      </c>
      <c r="Y1067" s="27">
        <f>EV_Data[[#This Row],[diesel_car_sales]]/EV_Data[[#This Row],[total_vehicle_sales]]</f>
        <v>0.39999042932454959</v>
      </c>
      <c r="Z1067" s="27">
        <f>EV_Data[[#This Row],[petrol_car Market Share]]+EV_Data[[#This Row],[desil_car Market Share]]</f>
        <v>0.99992821993412195</v>
      </c>
      <c r="AB1067" s="15"/>
    </row>
    <row r="1068" spans="1:28">
      <c r="A1068" s="15" t="s">
        <v>54</v>
      </c>
      <c r="B1068" s="15" t="s">
        <v>29</v>
      </c>
      <c r="C1068" s="15">
        <v>2013</v>
      </c>
      <c r="D1068" s="15" t="s">
        <v>26</v>
      </c>
      <c r="E1068" s="15" t="s">
        <v>25</v>
      </c>
      <c r="F1068" s="15">
        <v>51</v>
      </c>
      <c r="G1068" s="15">
        <v>449813</v>
      </c>
      <c r="H1068" s="15">
        <v>61338</v>
      </c>
      <c r="I1068" s="15">
        <v>511202</v>
      </c>
      <c r="J1068" s="15">
        <v>0.01</v>
      </c>
      <c r="K1068" s="15">
        <v>39</v>
      </c>
      <c r="L1068" s="15">
        <v>2.8</v>
      </c>
      <c r="M1068" s="15">
        <v>123</v>
      </c>
      <c r="N1068" s="15">
        <v>1.43</v>
      </c>
      <c r="O1068" s="15">
        <v>0.10100000000000001</v>
      </c>
      <c r="P1068" s="15">
        <v>10837</v>
      </c>
      <c r="Q1068" s="15">
        <v>72.2</v>
      </c>
      <c r="R1068" s="15">
        <v>56.9</v>
      </c>
      <c r="S1068" s="15">
        <v>819</v>
      </c>
      <c r="T1068" s="15">
        <v>29.6</v>
      </c>
      <c r="U1068" s="15">
        <v>50.37</v>
      </c>
      <c r="V1068" s="15">
        <v>0</v>
      </c>
      <c r="W1068" s="27">
        <f>EV_Data[[#This Row],[ev_sales]]/EV_Data[[#This Row],[total_vehicle_sales]]</f>
        <v>9.9764867899577864E-5</v>
      </c>
      <c r="X1068" s="27">
        <f>EV_Data[[#This Row],[petrol_car_sales]]/EV_Data[[#This Row],[total_vehicle_sales]]</f>
        <v>0.87991244165711402</v>
      </c>
      <c r="Y1068" s="27">
        <f>EV_Data[[#This Row],[diesel_car_sales]]/EV_Data[[#This Row],[total_vehicle_sales]]</f>
        <v>0.11998779347498641</v>
      </c>
      <c r="Z1068" s="27">
        <f>EV_Data[[#This Row],[petrol_car Market Share]]+EV_Data[[#This Row],[desil_car Market Share]]</f>
        <v>0.99990023513210047</v>
      </c>
      <c r="AB1068" s="15"/>
    </row>
    <row r="1069" spans="1:28">
      <c r="A1069" s="15" t="s">
        <v>54</v>
      </c>
      <c r="B1069" s="15" t="s">
        <v>29</v>
      </c>
      <c r="C1069" s="15">
        <v>2013</v>
      </c>
      <c r="D1069" s="15" t="s">
        <v>27</v>
      </c>
      <c r="E1069" s="15" t="s">
        <v>25</v>
      </c>
      <c r="F1069" s="15">
        <v>30</v>
      </c>
      <c r="G1069" s="15">
        <v>193146</v>
      </c>
      <c r="H1069" s="15">
        <v>16795</v>
      </c>
      <c r="I1069" s="15">
        <v>209971</v>
      </c>
      <c r="J1069" s="15">
        <v>0.01</v>
      </c>
      <c r="K1069" s="15">
        <v>39</v>
      </c>
      <c r="L1069" s="15">
        <v>2.8</v>
      </c>
      <c r="M1069" s="15">
        <v>123</v>
      </c>
      <c r="N1069" s="15">
        <v>1.43</v>
      </c>
      <c r="O1069" s="15">
        <v>0.10100000000000001</v>
      </c>
      <c r="P1069" s="15">
        <v>10837</v>
      </c>
      <c r="Q1069" s="15">
        <v>72.2</v>
      </c>
      <c r="R1069" s="15">
        <v>56.9</v>
      </c>
      <c r="S1069" s="15">
        <v>819</v>
      </c>
      <c r="T1069" s="15">
        <v>29.6</v>
      </c>
      <c r="U1069" s="15">
        <v>44.22</v>
      </c>
      <c r="V1069" s="15">
        <v>0</v>
      </c>
      <c r="W1069" s="27">
        <f>EV_Data[[#This Row],[ev_sales]]/EV_Data[[#This Row],[total_vehicle_sales]]</f>
        <v>1.428768734730034E-4</v>
      </c>
      <c r="X1069" s="27">
        <f>EV_Data[[#This Row],[petrol_car_sales]]/EV_Data[[#This Row],[total_vehicle_sales]]</f>
        <v>0.91986988679389059</v>
      </c>
      <c r="Y1069" s="27">
        <f>EV_Data[[#This Row],[diesel_car_sales]]/EV_Data[[#This Row],[total_vehicle_sales]]</f>
        <v>7.9987236332636408E-2</v>
      </c>
      <c r="Z1069" s="27">
        <f>EV_Data[[#This Row],[petrol_car Market Share]]+EV_Data[[#This Row],[desil_car Market Share]]</f>
        <v>0.99985712312652697</v>
      </c>
      <c r="AB1069" s="15"/>
    </row>
    <row r="1070" spans="1:28">
      <c r="A1070" s="15" t="s">
        <v>54</v>
      </c>
      <c r="B1070" s="15" t="s">
        <v>29</v>
      </c>
      <c r="C1070" s="15">
        <v>2014</v>
      </c>
      <c r="D1070" s="15" t="s">
        <v>24</v>
      </c>
      <c r="E1070" s="15" t="s">
        <v>25</v>
      </c>
      <c r="F1070" s="15">
        <v>5</v>
      </c>
      <c r="G1070" s="15">
        <v>78056</v>
      </c>
      <c r="H1070" s="15">
        <v>52038</v>
      </c>
      <c r="I1070" s="15">
        <v>130099</v>
      </c>
      <c r="J1070" s="15">
        <v>0</v>
      </c>
      <c r="K1070" s="15">
        <v>48</v>
      </c>
      <c r="L1070" s="15">
        <v>3.8</v>
      </c>
      <c r="M1070" s="15">
        <v>144</v>
      </c>
      <c r="N1070" s="15">
        <v>1.393</v>
      </c>
      <c r="O1070" s="15">
        <v>0.10199999999999999</v>
      </c>
      <c r="P1070" s="15">
        <v>10796</v>
      </c>
      <c r="Q1070" s="15">
        <v>73.099999999999994</v>
      </c>
      <c r="R1070" s="15">
        <v>58.6</v>
      </c>
      <c r="S1070" s="15">
        <v>1067</v>
      </c>
      <c r="T1070" s="15">
        <v>29.8</v>
      </c>
      <c r="U1070" s="15">
        <v>0</v>
      </c>
      <c r="V1070" s="15">
        <v>0</v>
      </c>
      <c r="W1070" s="27">
        <f>EV_Data[[#This Row],[ev_sales]]/EV_Data[[#This Row],[total_vehicle_sales]]</f>
        <v>3.843227080915303E-5</v>
      </c>
      <c r="X1070" s="27">
        <f>EV_Data[[#This Row],[petrol_car_sales]]/EV_Data[[#This Row],[total_vehicle_sales]]</f>
        <v>0.59997386605584979</v>
      </c>
      <c r="Y1070" s="27">
        <f>EV_Data[[#This Row],[diesel_car_sales]]/EV_Data[[#This Row],[total_vehicle_sales]]</f>
        <v>0.39998770167334108</v>
      </c>
      <c r="Z1070" s="27">
        <f>EV_Data[[#This Row],[petrol_car Market Share]]+EV_Data[[#This Row],[desil_car Market Share]]</f>
        <v>0.99996156772919087</v>
      </c>
      <c r="AB1070" s="15"/>
    </row>
    <row r="1071" spans="1:28">
      <c r="A1071" s="15" t="s">
        <v>54</v>
      </c>
      <c r="B1071" s="15" t="s">
        <v>29</v>
      </c>
      <c r="C1071" s="15">
        <v>2014</v>
      </c>
      <c r="D1071" s="15" t="s">
        <v>26</v>
      </c>
      <c r="E1071" s="15" t="s">
        <v>25</v>
      </c>
      <c r="F1071" s="15">
        <v>52</v>
      </c>
      <c r="G1071" s="15">
        <v>453907</v>
      </c>
      <c r="H1071" s="15">
        <v>61896</v>
      </c>
      <c r="I1071" s="15">
        <v>515855</v>
      </c>
      <c r="J1071" s="15">
        <v>0.01</v>
      </c>
      <c r="K1071" s="15">
        <v>48</v>
      </c>
      <c r="L1071" s="15">
        <v>3.8</v>
      </c>
      <c r="M1071" s="15">
        <v>144</v>
      </c>
      <c r="N1071" s="15">
        <v>1.393</v>
      </c>
      <c r="O1071" s="15">
        <v>0.10199999999999999</v>
      </c>
      <c r="P1071" s="15">
        <v>10796</v>
      </c>
      <c r="Q1071" s="15">
        <v>73.099999999999994</v>
      </c>
      <c r="R1071" s="15">
        <v>58.6</v>
      </c>
      <c r="S1071" s="15">
        <v>1067</v>
      </c>
      <c r="T1071" s="15">
        <v>29.8</v>
      </c>
      <c r="U1071" s="15">
        <v>51.35</v>
      </c>
      <c r="V1071" s="15">
        <v>0</v>
      </c>
      <c r="W1071" s="27">
        <f>EV_Data[[#This Row],[ev_sales]]/EV_Data[[#This Row],[total_vehicle_sales]]</f>
        <v>1.0080352036909596E-4</v>
      </c>
      <c r="X1071" s="27">
        <f>EV_Data[[#This Row],[petrol_car_sales]]/EV_Data[[#This Row],[total_vehicle_sales]]</f>
        <v>0.87991199077260085</v>
      </c>
      <c r="Y1071" s="27">
        <f>EV_Data[[#This Row],[diesel_car_sales]]/EV_Data[[#This Row],[total_vehicle_sales]]</f>
        <v>0.11998720570703007</v>
      </c>
      <c r="Z1071" s="27">
        <f>EV_Data[[#This Row],[petrol_car Market Share]]+EV_Data[[#This Row],[desil_car Market Share]]</f>
        <v>0.99989919647963088</v>
      </c>
      <c r="AB1071" s="15"/>
    </row>
    <row r="1072" spans="1:28">
      <c r="A1072" s="15" t="s">
        <v>54</v>
      </c>
      <c r="B1072" s="15" t="s">
        <v>29</v>
      </c>
      <c r="C1072" s="15">
        <v>2014</v>
      </c>
      <c r="D1072" s="15" t="s">
        <v>27</v>
      </c>
      <c r="E1072" s="15" t="s">
        <v>25</v>
      </c>
      <c r="F1072" s="15">
        <v>32</v>
      </c>
      <c r="G1072" s="15">
        <v>205829</v>
      </c>
      <c r="H1072" s="15">
        <v>17898</v>
      </c>
      <c r="I1072" s="15">
        <v>223759</v>
      </c>
      <c r="J1072" s="15">
        <v>0.01</v>
      </c>
      <c r="K1072" s="15">
        <v>48</v>
      </c>
      <c r="L1072" s="15">
        <v>3.8</v>
      </c>
      <c r="M1072" s="15">
        <v>144</v>
      </c>
      <c r="N1072" s="15">
        <v>1.393</v>
      </c>
      <c r="O1072" s="15">
        <v>0.10199999999999999</v>
      </c>
      <c r="P1072" s="15">
        <v>10796</v>
      </c>
      <c r="Q1072" s="15">
        <v>73.099999999999994</v>
      </c>
      <c r="R1072" s="15">
        <v>58.6</v>
      </c>
      <c r="S1072" s="15">
        <v>1067</v>
      </c>
      <c r="T1072" s="15">
        <v>29.8</v>
      </c>
      <c r="U1072" s="15">
        <v>47.36</v>
      </c>
      <c r="V1072" s="15">
        <v>0</v>
      </c>
      <c r="W1072" s="27">
        <f>EV_Data[[#This Row],[ev_sales]]/EV_Data[[#This Row],[total_vehicle_sales]]</f>
        <v>1.4301100737847415E-4</v>
      </c>
      <c r="X1072" s="27">
        <f>EV_Data[[#This Row],[petrol_car_sales]]/EV_Data[[#This Row],[total_vehicle_sales]]</f>
        <v>0.91986914492824867</v>
      </c>
      <c r="Y1072" s="27">
        <f>EV_Data[[#This Row],[diesel_car_sales]]/EV_Data[[#This Row],[total_vehicle_sales]]</f>
        <v>7.9987844064372829E-2</v>
      </c>
      <c r="Z1072" s="27">
        <f>EV_Data[[#This Row],[petrol_car Market Share]]+EV_Data[[#This Row],[desil_car Market Share]]</f>
        <v>0.99985698899262154</v>
      </c>
      <c r="AB1072" s="15"/>
    </row>
    <row r="1073" spans="1:28">
      <c r="A1073" s="15" t="s">
        <v>54</v>
      </c>
      <c r="B1073" s="15" t="s">
        <v>29</v>
      </c>
      <c r="C1073" s="15">
        <v>2015</v>
      </c>
      <c r="D1073" s="15" t="s">
        <v>24</v>
      </c>
      <c r="E1073" s="15" t="s">
        <v>25</v>
      </c>
      <c r="F1073" s="15">
        <v>5</v>
      </c>
      <c r="G1073" s="15">
        <v>88113</v>
      </c>
      <c r="H1073" s="15">
        <v>58742</v>
      </c>
      <c r="I1073" s="15">
        <v>146860</v>
      </c>
      <c r="J1073" s="15">
        <v>0</v>
      </c>
      <c r="K1073" s="15">
        <v>65</v>
      </c>
      <c r="L1073" s="15">
        <v>5.0999999999999996</v>
      </c>
      <c r="M1073" s="15">
        <v>162</v>
      </c>
      <c r="N1073" s="15">
        <v>1.36</v>
      </c>
      <c r="O1073" s="15">
        <v>0.1</v>
      </c>
      <c r="P1073" s="15">
        <v>10985</v>
      </c>
      <c r="Q1073" s="15">
        <v>73.099999999999994</v>
      </c>
      <c r="R1073" s="15">
        <v>59</v>
      </c>
      <c r="S1073" s="15">
        <v>1374</v>
      </c>
      <c r="T1073" s="15">
        <v>31.8</v>
      </c>
      <c r="U1073" s="15">
        <v>0</v>
      </c>
      <c r="V1073" s="15">
        <v>0</v>
      </c>
      <c r="W1073" s="27">
        <f>EV_Data[[#This Row],[ev_sales]]/EV_Data[[#This Row],[total_vehicle_sales]]</f>
        <v>3.4046030232874844E-5</v>
      </c>
      <c r="X1073" s="27">
        <f>EV_Data[[#This Row],[petrol_car_sales]]/EV_Data[[#This Row],[total_vehicle_sales]]</f>
        <v>0.59997957238186028</v>
      </c>
      <c r="Y1073" s="27">
        <f>EV_Data[[#This Row],[diesel_car_sales]]/EV_Data[[#This Row],[total_vehicle_sales]]</f>
        <v>0.39998638158790684</v>
      </c>
      <c r="Z1073" s="27">
        <f>EV_Data[[#This Row],[petrol_car Market Share]]+EV_Data[[#This Row],[desil_car Market Share]]</f>
        <v>0.99996595396976717</v>
      </c>
      <c r="AB1073" s="15"/>
    </row>
    <row r="1074" spans="1:28">
      <c r="A1074" s="15" t="s">
        <v>54</v>
      </c>
      <c r="B1074" s="15" t="s">
        <v>29</v>
      </c>
      <c r="C1074" s="15">
        <v>2015</v>
      </c>
      <c r="D1074" s="15" t="s">
        <v>26</v>
      </c>
      <c r="E1074" s="15" t="s">
        <v>25</v>
      </c>
      <c r="F1074" s="15">
        <v>58</v>
      </c>
      <c r="G1074" s="15">
        <v>511294</v>
      </c>
      <c r="H1074" s="15">
        <v>69722</v>
      </c>
      <c r="I1074" s="15">
        <v>581074</v>
      </c>
      <c r="J1074" s="15">
        <v>0.01</v>
      </c>
      <c r="K1074" s="15">
        <v>65</v>
      </c>
      <c r="L1074" s="15">
        <v>5.0999999999999996</v>
      </c>
      <c r="M1074" s="15">
        <v>162</v>
      </c>
      <c r="N1074" s="15">
        <v>1.36</v>
      </c>
      <c r="O1074" s="15">
        <v>0.1</v>
      </c>
      <c r="P1074" s="15">
        <v>10985</v>
      </c>
      <c r="Q1074" s="15">
        <v>73.099999999999994</v>
      </c>
      <c r="R1074" s="15">
        <v>59</v>
      </c>
      <c r="S1074" s="15">
        <v>1374</v>
      </c>
      <c r="T1074" s="15">
        <v>31.8</v>
      </c>
      <c r="U1074" s="15">
        <v>36.11</v>
      </c>
      <c r="V1074" s="15">
        <v>0</v>
      </c>
      <c r="W1074" s="27">
        <f>EV_Data[[#This Row],[ev_sales]]/EV_Data[[#This Row],[total_vehicle_sales]]</f>
        <v>9.981516984067434E-5</v>
      </c>
      <c r="X1074" s="27">
        <f>EV_Data[[#This Row],[petrol_car_sales]]/EV_Data[[#This Row],[total_vehicle_sales]]</f>
        <v>0.87991202497444387</v>
      </c>
      <c r="Y1074" s="27">
        <f>EV_Data[[#This Row],[diesel_car_sales]]/EV_Data[[#This Row],[total_vehicle_sales]]</f>
        <v>0.11998815985571545</v>
      </c>
      <c r="Z1074" s="27">
        <f>EV_Data[[#This Row],[petrol_car Market Share]]+EV_Data[[#This Row],[desil_car Market Share]]</f>
        <v>0.9999001848301593</v>
      </c>
      <c r="AB1074" s="15"/>
    </row>
    <row r="1075" spans="1:28">
      <c r="A1075" s="15" t="s">
        <v>54</v>
      </c>
      <c r="B1075" s="15" t="s">
        <v>29</v>
      </c>
      <c r="C1075" s="15">
        <v>2015</v>
      </c>
      <c r="D1075" s="15" t="s">
        <v>27</v>
      </c>
      <c r="E1075" s="15" t="s">
        <v>25</v>
      </c>
      <c r="F1075" s="15">
        <v>35</v>
      </c>
      <c r="G1075" s="15">
        <v>224018</v>
      </c>
      <c r="H1075" s="15">
        <v>19480</v>
      </c>
      <c r="I1075" s="15">
        <v>243533</v>
      </c>
      <c r="J1075" s="15">
        <v>0.01</v>
      </c>
      <c r="K1075" s="15">
        <v>65</v>
      </c>
      <c r="L1075" s="15">
        <v>5.0999999999999996</v>
      </c>
      <c r="M1075" s="15">
        <v>162</v>
      </c>
      <c r="N1075" s="15">
        <v>1.36</v>
      </c>
      <c r="O1075" s="15">
        <v>0.1</v>
      </c>
      <c r="P1075" s="15">
        <v>10985</v>
      </c>
      <c r="Q1075" s="15">
        <v>73.099999999999994</v>
      </c>
      <c r="R1075" s="15">
        <v>59</v>
      </c>
      <c r="S1075" s="15">
        <v>1374</v>
      </c>
      <c r="T1075" s="15">
        <v>31.8</v>
      </c>
      <c r="U1075" s="15">
        <v>39.119999999999997</v>
      </c>
      <c r="V1075" s="15">
        <v>0</v>
      </c>
      <c r="W1075" s="27">
        <f>EV_Data[[#This Row],[ev_sales]]/EV_Data[[#This Row],[total_vehicle_sales]]</f>
        <v>1.4371768918380672E-4</v>
      </c>
      <c r="X1075" s="27">
        <f>EV_Data[[#This Row],[petrol_car_sales]]/EV_Data[[#This Row],[total_vehicle_sales]]</f>
        <v>0.91986712273080029</v>
      </c>
      <c r="Y1075" s="27">
        <f>EV_Data[[#This Row],[diesel_car_sales]]/EV_Data[[#This Row],[total_vehicle_sales]]</f>
        <v>7.9989159580015845E-2</v>
      </c>
      <c r="Z1075" s="27">
        <f>EV_Data[[#This Row],[petrol_car Market Share]]+EV_Data[[#This Row],[desil_car Market Share]]</f>
        <v>0.99985628231081614</v>
      </c>
      <c r="AB1075" s="15"/>
    </row>
    <row r="1076" spans="1:28">
      <c r="A1076" s="15" t="s">
        <v>54</v>
      </c>
      <c r="B1076" s="15" t="s">
        <v>29</v>
      </c>
      <c r="C1076" s="15">
        <v>2016</v>
      </c>
      <c r="D1076" s="15" t="s">
        <v>24</v>
      </c>
      <c r="E1076" s="15" t="s">
        <v>25</v>
      </c>
      <c r="F1076" s="15">
        <v>10</v>
      </c>
      <c r="G1076" s="15">
        <v>85497</v>
      </c>
      <c r="H1076" s="15">
        <v>56998</v>
      </c>
      <c r="I1076" s="15">
        <v>142505</v>
      </c>
      <c r="J1076" s="15">
        <v>0.01</v>
      </c>
      <c r="K1076" s="15">
        <v>75</v>
      </c>
      <c r="L1076" s="15">
        <v>5.9</v>
      </c>
      <c r="M1076" s="15">
        <v>177</v>
      </c>
      <c r="N1076" s="15">
        <v>1.3069999999999999</v>
      </c>
      <c r="O1076" s="15">
        <v>9.5000000000000001E-2</v>
      </c>
      <c r="P1076" s="15">
        <v>10520</v>
      </c>
      <c r="Q1076" s="15">
        <v>73.7</v>
      </c>
      <c r="R1076" s="15">
        <v>59.3</v>
      </c>
      <c r="S1076" s="15">
        <v>1620</v>
      </c>
      <c r="T1076" s="15">
        <v>35.299999999999997</v>
      </c>
      <c r="U1076" s="15">
        <v>3.57</v>
      </c>
      <c r="V1076" s="15">
        <v>0</v>
      </c>
      <c r="W1076" s="27">
        <f>EV_Data[[#This Row],[ev_sales]]/EV_Data[[#This Row],[total_vehicle_sales]]</f>
        <v>7.0172976386793443E-5</v>
      </c>
      <c r="X1076" s="27">
        <f>EV_Data[[#This Row],[petrol_car_sales]]/EV_Data[[#This Row],[total_vehicle_sales]]</f>
        <v>0.59995789621416795</v>
      </c>
      <c r="Y1076" s="27">
        <f>EV_Data[[#This Row],[diesel_car_sales]]/EV_Data[[#This Row],[total_vehicle_sales]]</f>
        <v>0.39997193080944526</v>
      </c>
      <c r="Z1076" s="27">
        <f>EV_Data[[#This Row],[petrol_car Market Share]]+EV_Data[[#This Row],[desil_car Market Share]]</f>
        <v>0.99992982702361322</v>
      </c>
      <c r="AB1076" s="15"/>
    </row>
    <row r="1077" spans="1:28">
      <c r="A1077" s="15" t="s">
        <v>54</v>
      </c>
      <c r="B1077" s="15" t="s">
        <v>29</v>
      </c>
      <c r="C1077" s="15">
        <v>2016</v>
      </c>
      <c r="D1077" s="15" t="s">
        <v>26</v>
      </c>
      <c r="E1077" s="15" t="s">
        <v>25</v>
      </c>
      <c r="F1077" s="15">
        <v>113</v>
      </c>
      <c r="G1077" s="15">
        <v>497189</v>
      </c>
      <c r="H1077" s="15">
        <v>67798</v>
      </c>
      <c r="I1077" s="15">
        <v>565100</v>
      </c>
      <c r="J1077" s="15">
        <v>0.02</v>
      </c>
      <c r="K1077" s="15">
        <v>75</v>
      </c>
      <c r="L1077" s="15">
        <v>5.9</v>
      </c>
      <c r="M1077" s="15">
        <v>177</v>
      </c>
      <c r="N1077" s="15">
        <v>1.3069999999999999</v>
      </c>
      <c r="O1077" s="15">
        <v>9.5000000000000001E-2</v>
      </c>
      <c r="P1077" s="15">
        <v>10520</v>
      </c>
      <c r="Q1077" s="15">
        <v>73.7</v>
      </c>
      <c r="R1077" s="15">
        <v>59.3</v>
      </c>
      <c r="S1077" s="15">
        <v>1620</v>
      </c>
      <c r="T1077" s="15">
        <v>35.299999999999997</v>
      </c>
      <c r="U1077" s="15">
        <v>30.37</v>
      </c>
      <c r="V1077" s="15">
        <v>0</v>
      </c>
      <c r="W1077" s="27">
        <f>EV_Data[[#This Row],[ev_sales]]/EV_Data[[#This Row],[total_vehicle_sales]]</f>
        <v>1.9996460803397629E-4</v>
      </c>
      <c r="X1077" s="27">
        <f>EV_Data[[#This Row],[petrol_car_sales]]/EV_Data[[#This Row],[total_vehicle_sales]]</f>
        <v>0.87982480976818267</v>
      </c>
      <c r="Y1077" s="27">
        <f>EV_Data[[#This Row],[diesel_car_sales]]/EV_Data[[#This Row],[total_vehicle_sales]]</f>
        <v>0.1199752256237834</v>
      </c>
      <c r="Z1077" s="27">
        <f>EV_Data[[#This Row],[petrol_car Market Share]]+EV_Data[[#This Row],[desil_car Market Share]]</f>
        <v>0.99980003539196605</v>
      </c>
      <c r="AB1077" s="15"/>
    </row>
    <row r="1078" spans="1:28">
      <c r="A1078" s="15" t="s">
        <v>54</v>
      </c>
      <c r="B1078" s="15" t="s">
        <v>29</v>
      </c>
      <c r="C1078" s="15">
        <v>2016</v>
      </c>
      <c r="D1078" s="15" t="s">
        <v>27</v>
      </c>
      <c r="E1078" s="15" t="s">
        <v>25</v>
      </c>
      <c r="F1078" s="15">
        <v>69</v>
      </c>
      <c r="G1078" s="15">
        <v>217464</v>
      </c>
      <c r="H1078" s="15">
        <v>18910</v>
      </c>
      <c r="I1078" s="15">
        <v>236443</v>
      </c>
      <c r="J1078" s="15">
        <v>0.03</v>
      </c>
      <c r="K1078" s="15">
        <v>75</v>
      </c>
      <c r="L1078" s="15">
        <v>5.9</v>
      </c>
      <c r="M1078" s="15">
        <v>177</v>
      </c>
      <c r="N1078" s="15">
        <v>1.3069999999999999</v>
      </c>
      <c r="O1078" s="15">
        <v>9.5000000000000001E-2</v>
      </c>
      <c r="P1078" s="15">
        <v>10520</v>
      </c>
      <c r="Q1078" s="15">
        <v>73.7</v>
      </c>
      <c r="R1078" s="15">
        <v>59.3</v>
      </c>
      <c r="S1078" s="15">
        <v>1620</v>
      </c>
      <c r="T1078" s="15">
        <v>35.299999999999997</v>
      </c>
      <c r="U1078" s="15">
        <v>32</v>
      </c>
      <c r="V1078" s="15">
        <v>0</v>
      </c>
      <c r="W1078" s="27">
        <f>EV_Data[[#This Row],[ev_sales]]/EV_Data[[#This Row],[total_vehicle_sales]]</f>
        <v>2.9182509103674038E-4</v>
      </c>
      <c r="X1078" s="27">
        <f>EV_Data[[#This Row],[petrol_car_sales]]/EV_Data[[#This Row],[total_vehicle_sales]]</f>
        <v>0.91973118256831454</v>
      </c>
      <c r="Y1078" s="27">
        <f>EV_Data[[#This Row],[diesel_car_sales]]/EV_Data[[#This Row],[total_vehicle_sales]]</f>
        <v>7.99769923406487E-2</v>
      </c>
      <c r="Z1078" s="27">
        <f>EV_Data[[#This Row],[petrol_car Market Share]]+EV_Data[[#This Row],[desil_car Market Share]]</f>
        <v>0.99970817490896324</v>
      </c>
      <c r="AB1078" s="15"/>
    </row>
    <row r="1079" spans="1:28">
      <c r="A1079" s="15" t="s">
        <v>54</v>
      </c>
      <c r="B1079" s="15" t="s">
        <v>29</v>
      </c>
      <c r="C1079" s="15">
        <v>2017</v>
      </c>
      <c r="D1079" s="15" t="s">
        <v>24</v>
      </c>
      <c r="E1079" s="15" t="s">
        <v>25</v>
      </c>
      <c r="F1079" s="15">
        <v>21</v>
      </c>
      <c r="G1079" s="15">
        <v>88095</v>
      </c>
      <c r="H1079" s="15">
        <v>58730</v>
      </c>
      <c r="I1079" s="15">
        <v>146846</v>
      </c>
      <c r="J1079" s="15">
        <v>0.01</v>
      </c>
      <c r="K1079" s="15">
        <v>85</v>
      </c>
      <c r="L1079" s="15">
        <v>7.1</v>
      </c>
      <c r="M1079" s="15">
        <v>202</v>
      </c>
      <c r="N1079" s="15">
        <v>1.2</v>
      </c>
      <c r="O1079" s="15">
        <v>8.8999999999999996E-2</v>
      </c>
      <c r="P1079" s="15">
        <v>9859</v>
      </c>
      <c r="Q1079" s="15">
        <v>74.8</v>
      </c>
      <c r="R1079" s="15">
        <v>58.3</v>
      </c>
      <c r="S1079" s="15">
        <v>1911</v>
      </c>
      <c r="T1079" s="15">
        <v>37</v>
      </c>
      <c r="U1079" s="15">
        <v>61.34</v>
      </c>
      <c r="V1079" s="15">
        <v>0</v>
      </c>
      <c r="W1079" s="27">
        <f>EV_Data[[#This Row],[ev_sales]]/EV_Data[[#This Row],[total_vehicle_sales]]</f>
        <v>1.4300695967203736E-4</v>
      </c>
      <c r="X1079" s="27">
        <f>EV_Data[[#This Row],[petrol_car_sales]]/EV_Data[[#This Row],[total_vehicle_sales]]</f>
        <v>0.59991419582419681</v>
      </c>
      <c r="Y1079" s="27">
        <f>EV_Data[[#This Row],[diesel_car_sales]]/EV_Data[[#This Row],[total_vehicle_sales]]</f>
        <v>0.39994279721613119</v>
      </c>
      <c r="Z1079" s="27">
        <f>EV_Data[[#This Row],[petrol_car Market Share]]+EV_Data[[#This Row],[desil_car Market Share]]</f>
        <v>0.99985699304032805</v>
      </c>
      <c r="AB1079" s="15"/>
    </row>
    <row r="1080" spans="1:28">
      <c r="A1080" s="15" t="s">
        <v>54</v>
      </c>
      <c r="B1080" s="15" t="s">
        <v>29</v>
      </c>
      <c r="C1080" s="15">
        <v>2017</v>
      </c>
      <c r="D1080" s="15" t="s">
        <v>26</v>
      </c>
      <c r="E1080" s="15" t="s">
        <v>25</v>
      </c>
      <c r="F1080" s="15">
        <v>237</v>
      </c>
      <c r="G1080" s="15">
        <v>521165</v>
      </c>
      <c r="H1080" s="15">
        <v>71068</v>
      </c>
      <c r="I1080" s="15">
        <v>592470</v>
      </c>
      <c r="J1080" s="15">
        <v>0.04</v>
      </c>
      <c r="K1080" s="15">
        <v>85</v>
      </c>
      <c r="L1080" s="15">
        <v>7.1</v>
      </c>
      <c r="M1080" s="15">
        <v>202</v>
      </c>
      <c r="N1080" s="15">
        <v>1.2</v>
      </c>
      <c r="O1080" s="15">
        <v>8.8999999999999996E-2</v>
      </c>
      <c r="P1080" s="15">
        <v>9859</v>
      </c>
      <c r="Q1080" s="15">
        <v>74.8</v>
      </c>
      <c r="R1080" s="15">
        <v>58.3</v>
      </c>
      <c r="S1080" s="15">
        <v>1911</v>
      </c>
      <c r="T1080" s="15">
        <v>37</v>
      </c>
      <c r="U1080" s="15">
        <v>109.73</v>
      </c>
      <c r="V1080" s="15">
        <v>0</v>
      </c>
      <c r="W1080" s="27">
        <f>EV_Data[[#This Row],[ev_sales]]/EV_Data[[#This Row],[total_vehicle_sales]]</f>
        <v>4.0002025419008555E-4</v>
      </c>
      <c r="X1080" s="27">
        <f>EV_Data[[#This Row],[petrol_car_sales]]/EV_Data[[#This Row],[total_vehicle_sales]]</f>
        <v>0.87964791466234582</v>
      </c>
      <c r="Y1080" s="27">
        <f>EV_Data[[#This Row],[diesel_car_sales]]/EV_Data[[#This Row],[total_vehicle_sales]]</f>
        <v>0.11995206508346413</v>
      </c>
      <c r="Z1080" s="27">
        <f>EV_Data[[#This Row],[petrol_car Market Share]]+EV_Data[[#This Row],[desil_car Market Share]]</f>
        <v>0.99959997974580994</v>
      </c>
      <c r="AB1080" s="15"/>
    </row>
    <row r="1081" spans="1:28">
      <c r="A1081" s="15" t="s">
        <v>54</v>
      </c>
      <c r="B1081" s="15" t="s">
        <v>29</v>
      </c>
      <c r="C1081" s="15">
        <v>2017</v>
      </c>
      <c r="D1081" s="15" t="s">
        <v>27</v>
      </c>
      <c r="E1081" s="15" t="s">
        <v>25</v>
      </c>
      <c r="F1081" s="15">
        <v>142</v>
      </c>
      <c r="G1081" s="15">
        <v>224487</v>
      </c>
      <c r="H1081" s="15">
        <v>19521</v>
      </c>
      <c r="I1081" s="15">
        <v>244150</v>
      </c>
      <c r="J1081" s="15">
        <v>0.06</v>
      </c>
      <c r="K1081" s="15">
        <v>85</v>
      </c>
      <c r="L1081" s="15">
        <v>7.1</v>
      </c>
      <c r="M1081" s="15">
        <v>202</v>
      </c>
      <c r="N1081" s="15">
        <v>1.2</v>
      </c>
      <c r="O1081" s="15">
        <v>8.8999999999999996E-2</v>
      </c>
      <c r="P1081" s="15">
        <v>9859</v>
      </c>
      <c r="Q1081" s="15">
        <v>74.8</v>
      </c>
      <c r="R1081" s="15">
        <v>58.3</v>
      </c>
      <c r="S1081" s="15">
        <v>1911</v>
      </c>
      <c r="T1081" s="15">
        <v>37</v>
      </c>
      <c r="U1081" s="15">
        <v>64.33</v>
      </c>
      <c r="V1081" s="15">
        <v>0</v>
      </c>
      <c r="W1081" s="27">
        <f>EV_Data[[#This Row],[ev_sales]]/EV_Data[[#This Row],[total_vehicle_sales]]</f>
        <v>5.8160966618881838E-4</v>
      </c>
      <c r="X1081" s="27">
        <f>EV_Data[[#This Row],[petrol_car_sales]]/EV_Data[[#This Row],[total_vehicle_sales]]</f>
        <v>0.9194634446037272</v>
      </c>
      <c r="Y1081" s="27">
        <f>EV_Data[[#This Row],[diesel_car_sales]]/EV_Data[[#This Row],[total_vehicle_sales]]</f>
        <v>7.9954945730083965E-2</v>
      </c>
      <c r="Z1081" s="27">
        <f>EV_Data[[#This Row],[petrol_car Market Share]]+EV_Data[[#This Row],[desil_car Market Share]]</f>
        <v>0.99941839033381119</v>
      </c>
      <c r="AB1081" s="15"/>
    </row>
    <row r="1082" spans="1:28">
      <c r="A1082" s="15" t="s">
        <v>54</v>
      </c>
      <c r="B1082" s="15" t="s">
        <v>29</v>
      </c>
      <c r="C1082" s="15">
        <v>2018</v>
      </c>
      <c r="D1082" s="15" t="s">
        <v>24</v>
      </c>
      <c r="E1082" s="15" t="s">
        <v>25</v>
      </c>
      <c r="F1082" s="15">
        <v>26</v>
      </c>
      <c r="G1082" s="15">
        <v>62439</v>
      </c>
      <c r="H1082" s="15">
        <v>41626</v>
      </c>
      <c r="I1082" s="15">
        <v>104091</v>
      </c>
      <c r="J1082" s="15">
        <v>0.02</v>
      </c>
      <c r="K1082" s="15">
        <v>102</v>
      </c>
      <c r="L1082" s="15">
        <v>9.5</v>
      </c>
      <c r="M1082" s="15">
        <v>238</v>
      </c>
      <c r="N1082" s="15">
        <v>1.097</v>
      </c>
      <c r="O1082" s="15">
        <v>8.2000000000000003E-2</v>
      </c>
      <c r="P1082" s="15">
        <v>9430</v>
      </c>
      <c r="Q1082" s="15">
        <v>75.3</v>
      </c>
      <c r="R1082" s="15">
        <v>58.3</v>
      </c>
      <c r="S1082" s="15">
        <v>2189</v>
      </c>
      <c r="T1082" s="15">
        <v>40.299999999999997</v>
      </c>
      <c r="U1082" s="15">
        <v>73.25</v>
      </c>
      <c r="V1082" s="15">
        <v>0</v>
      </c>
      <c r="W1082" s="27">
        <f>EV_Data[[#This Row],[ev_sales]]/EV_Data[[#This Row],[total_vehicle_sales]]</f>
        <v>2.4978144123891593E-4</v>
      </c>
      <c r="X1082" s="27">
        <f>EV_Data[[#This Row],[petrol_car_sales]]/EV_Data[[#This Row],[total_vehicle_sales]]</f>
        <v>0.59985013113525665</v>
      </c>
      <c r="Y1082" s="27">
        <f>EV_Data[[#This Row],[diesel_car_sales]]/EV_Data[[#This Row],[total_vehicle_sales]]</f>
        <v>0.39990008742350441</v>
      </c>
      <c r="Z1082" s="27">
        <f>EV_Data[[#This Row],[petrol_car Market Share]]+EV_Data[[#This Row],[desil_car Market Share]]</f>
        <v>0.99975021855876101</v>
      </c>
      <c r="AB1082" s="15"/>
    </row>
    <row r="1083" spans="1:28">
      <c r="A1083" s="15" t="s">
        <v>54</v>
      </c>
      <c r="B1083" s="15" t="s">
        <v>29</v>
      </c>
      <c r="C1083" s="15">
        <v>2018</v>
      </c>
      <c r="D1083" s="15" t="s">
        <v>26</v>
      </c>
      <c r="E1083" s="15" t="s">
        <v>25</v>
      </c>
      <c r="F1083" s="15">
        <v>299</v>
      </c>
      <c r="G1083" s="15">
        <v>375306</v>
      </c>
      <c r="H1083" s="15">
        <v>51178</v>
      </c>
      <c r="I1083" s="15">
        <v>426783</v>
      </c>
      <c r="J1083" s="15">
        <v>7.0000000000000007E-2</v>
      </c>
      <c r="K1083" s="15">
        <v>102</v>
      </c>
      <c r="L1083" s="15">
        <v>9.5</v>
      </c>
      <c r="M1083" s="15">
        <v>238</v>
      </c>
      <c r="N1083" s="15">
        <v>1.097</v>
      </c>
      <c r="O1083" s="15">
        <v>8.2000000000000003E-2</v>
      </c>
      <c r="P1083" s="15">
        <v>9430</v>
      </c>
      <c r="Q1083" s="15">
        <v>75.3</v>
      </c>
      <c r="R1083" s="15">
        <v>58.3</v>
      </c>
      <c r="S1083" s="15">
        <v>2189</v>
      </c>
      <c r="T1083" s="15">
        <v>40.299999999999997</v>
      </c>
      <c r="U1083" s="15">
        <v>26.16</v>
      </c>
      <c r="V1083" s="15">
        <v>0</v>
      </c>
      <c r="W1083" s="27">
        <f>EV_Data[[#This Row],[ev_sales]]/EV_Data[[#This Row],[total_vehicle_sales]]</f>
        <v>7.0059022969518471E-4</v>
      </c>
      <c r="X1083" s="27">
        <f>EV_Data[[#This Row],[petrol_car_sales]]/EV_Data[[#This Row],[total_vehicle_sales]]</f>
        <v>0.87938366804675916</v>
      </c>
      <c r="Y1083" s="27">
        <f>EV_Data[[#This Row],[diesel_car_sales]]/EV_Data[[#This Row],[total_vehicle_sales]]</f>
        <v>0.11991574172354569</v>
      </c>
      <c r="Z1083" s="27">
        <f>EV_Data[[#This Row],[petrol_car Market Share]]+EV_Data[[#This Row],[desil_car Market Share]]</f>
        <v>0.99929940977030485</v>
      </c>
      <c r="AB1083" s="15"/>
    </row>
    <row r="1084" spans="1:28">
      <c r="A1084" s="15" t="s">
        <v>54</v>
      </c>
      <c r="B1084" s="15" t="s">
        <v>29</v>
      </c>
      <c r="C1084" s="15">
        <v>2018</v>
      </c>
      <c r="D1084" s="15" t="s">
        <v>27</v>
      </c>
      <c r="E1084" s="15" t="s">
        <v>25</v>
      </c>
      <c r="F1084" s="15">
        <v>179</v>
      </c>
      <c r="G1084" s="15">
        <v>161831</v>
      </c>
      <c r="H1084" s="15">
        <v>14072</v>
      </c>
      <c r="I1084" s="15">
        <v>176082</v>
      </c>
      <c r="J1084" s="15">
        <v>0.1</v>
      </c>
      <c r="K1084" s="15">
        <v>102</v>
      </c>
      <c r="L1084" s="15">
        <v>9.5</v>
      </c>
      <c r="M1084" s="15">
        <v>238</v>
      </c>
      <c r="N1084" s="15">
        <v>1.097</v>
      </c>
      <c r="O1084" s="15">
        <v>8.2000000000000003E-2</v>
      </c>
      <c r="P1084" s="15">
        <v>9430</v>
      </c>
      <c r="Q1084" s="15">
        <v>75.3</v>
      </c>
      <c r="R1084" s="15">
        <v>58.3</v>
      </c>
      <c r="S1084" s="15">
        <v>2189</v>
      </c>
      <c r="T1084" s="15">
        <v>40.299999999999997</v>
      </c>
      <c r="U1084" s="15">
        <v>26.06</v>
      </c>
      <c r="V1084" s="15">
        <v>0</v>
      </c>
      <c r="W1084" s="27">
        <f>EV_Data[[#This Row],[ev_sales]]/EV_Data[[#This Row],[total_vehicle_sales]]</f>
        <v>1.0165718244908623E-3</v>
      </c>
      <c r="X1084" s="27">
        <f>EV_Data[[#This Row],[petrol_car_sales]]/EV_Data[[#This Row],[total_vehicle_sales]]</f>
        <v>0.91906611692279738</v>
      </c>
      <c r="Y1084" s="27">
        <f>EV_Data[[#This Row],[diesel_car_sales]]/EV_Data[[#This Row],[total_vehicle_sales]]</f>
        <v>7.9917311252711801E-2</v>
      </c>
      <c r="Z1084" s="27">
        <f>EV_Data[[#This Row],[petrol_car Market Share]]+EV_Data[[#This Row],[desil_car Market Share]]</f>
        <v>0.99898342817550922</v>
      </c>
      <c r="AB1084" s="15"/>
    </row>
    <row r="1085" spans="1:28">
      <c r="A1085" s="15" t="s">
        <v>54</v>
      </c>
      <c r="B1085" s="15" t="s">
        <v>29</v>
      </c>
      <c r="C1085" s="15">
        <v>2019</v>
      </c>
      <c r="D1085" s="15" t="s">
        <v>24</v>
      </c>
      <c r="E1085" s="15" t="s">
        <v>25</v>
      </c>
      <c r="F1085" s="15">
        <v>45</v>
      </c>
      <c r="G1085" s="15">
        <v>43151</v>
      </c>
      <c r="H1085" s="15">
        <v>28767</v>
      </c>
      <c r="I1085" s="15">
        <v>71963</v>
      </c>
      <c r="J1085" s="15">
        <v>0.06</v>
      </c>
      <c r="K1085" s="15">
        <v>298</v>
      </c>
      <c r="L1085" s="15">
        <v>9.6999999999999993</v>
      </c>
      <c r="M1085" s="15">
        <v>279</v>
      </c>
      <c r="N1085" s="15">
        <v>1.0329999999999999</v>
      </c>
      <c r="O1085" s="15">
        <v>7.4999999999999997E-2</v>
      </c>
      <c r="P1085" s="15">
        <v>9049</v>
      </c>
      <c r="Q1085" s="15">
        <v>75.400000000000006</v>
      </c>
      <c r="R1085" s="15">
        <v>55.6</v>
      </c>
      <c r="S1085" s="15">
        <v>2425</v>
      </c>
      <c r="T1085" s="15">
        <v>42.7</v>
      </c>
      <c r="U1085" s="15">
        <v>65.099999999999994</v>
      </c>
      <c r="V1085" s="15">
        <v>0</v>
      </c>
      <c r="W1085" s="27">
        <f>EV_Data[[#This Row],[ev_sales]]/EV_Data[[#This Row],[total_vehicle_sales]]</f>
        <v>6.2532134569153592E-4</v>
      </c>
      <c r="X1085" s="27">
        <f>EV_Data[[#This Row],[petrol_car_sales]]/EV_Data[[#This Row],[total_vehicle_sales]]</f>
        <v>0.59962758639856595</v>
      </c>
      <c r="Y1085" s="27">
        <f>EV_Data[[#This Row],[diesel_car_sales]]/EV_Data[[#This Row],[total_vehicle_sales]]</f>
        <v>0.39974709225574251</v>
      </c>
      <c r="Z1085" s="27">
        <f>EV_Data[[#This Row],[petrol_car Market Share]]+EV_Data[[#This Row],[desil_car Market Share]]</f>
        <v>0.99937467865430851</v>
      </c>
      <c r="AB1085" s="15"/>
    </row>
    <row r="1086" spans="1:28">
      <c r="A1086" s="15" t="s">
        <v>54</v>
      </c>
      <c r="B1086" s="15" t="s">
        <v>29</v>
      </c>
      <c r="C1086" s="15">
        <v>2019</v>
      </c>
      <c r="D1086" s="15" t="s">
        <v>26</v>
      </c>
      <c r="E1086" s="15" t="s">
        <v>25</v>
      </c>
      <c r="F1086" s="15">
        <v>512</v>
      </c>
      <c r="G1086" s="15">
        <v>249742</v>
      </c>
      <c r="H1086" s="15">
        <v>34056</v>
      </c>
      <c r="I1086" s="15">
        <v>284310</v>
      </c>
      <c r="J1086" s="15">
        <v>0.18</v>
      </c>
      <c r="K1086" s="15">
        <v>298</v>
      </c>
      <c r="L1086" s="15">
        <v>9.6999999999999993</v>
      </c>
      <c r="M1086" s="15">
        <v>279</v>
      </c>
      <c r="N1086" s="15">
        <v>1.0329999999999999</v>
      </c>
      <c r="O1086" s="15">
        <v>7.4999999999999997E-2</v>
      </c>
      <c r="P1086" s="15">
        <v>9049</v>
      </c>
      <c r="Q1086" s="15">
        <v>75.400000000000006</v>
      </c>
      <c r="R1086" s="15">
        <v>55.6</v>
      </c>
      <c r="S1086" s="15">
        <v>2425</v>
      </c>
      <c r="T1086" s="15">
        <v>42.7</v>
      </c>
      <c r="U1086" s="15">
        <v>71.239999999999995</v>
      </c>
      <c r="V1086" s="15">
        <v>0</v>
      </c>
      <c r="W1086" s="27">
        <f>EV_Data[[#This Row],[ev_sales]]/EV_Data[[#This Row],[total_vehicle_sales]]</f>
        <v>1.800851183567233E-3</v>
      </c>
      <c r="X1086" s="27">
        <f>EV_Data[[#This Row],[petrol_car_sales]]/EV_Data[[#This Row],[total_vehicle_sales]]</f>
        <v>0.87841440680946858</v>
      </c>
      <c r="Y1086" s="27">
        <f>EV_Data[[#This Row],[diesel_car_sales]]/EV_Data[[#This Row],[total_vehicle_sales]]</f>
        <v>0.11978474200696423</v>
      </c>
      <c r="Z1086" s="27">
        <f>EV_Data[[#This Row],[petrol_car Market Share]]+EV_Data[[#This Row],[desil_car Market Share]]</f>
        <v>0.99819914881643279</v>
      </c>
      <c r="AB1086" s="15"/>
    </row>
    <row r="1087" spans="1:28">
      <c r="A1087" s="15" t="s">
        <v>54</v>
      </c>
      <c r="B1087" s="15" t="s">
        <v>29</v>
      </c>
      <c r="C1087" s="15">
        <v>2019</v>
      </c>
      <c r="D1087" s="15" t="s">
        <v>27</v>
      </c>
      <c r="E1087" s="15" t="s">
        <v>25</v>
      </c>
      <c r="F1087" s="15">
        <v>310</v>
      </c>
      <c r="G1087" s="15">
        <v>108835</v>
      </c>
      <c r="H1087" s="15">
        <v>9464</v>
      </c>
      <c r="I1087" s="15">
        <v>118609</v>
      </c>
      <c r="J1087" s="15">
        <v>0.26</v>
      </c>
      <c r="K1087" s="15">
        <v>298</v>
      </c>
      <c r="L1087" s="15">
        <v>9.6999999999999993</v>
      </c>
      <c r="M1087" s="15">
        <v>279</v>
      </c>
      <c r="N1087" s="15">
        <v>1.0329999999999999</v>
      </c>
      <c r="O1087" s="15">
        <v>7.4999999999999997E-2</v>
      </c>
      <c r="P1087" s="15">
        <v>9049</v>
      </c>
      <c r="Q1087" s="15">
        <v>75.400000000000006</v>
      </c>
      <c r="R1087" s="15">
        <v>55.6</v>
      </c>
      <c r="S1087" s="15">
        <v>2425</v>
      </c>
      <c r="T1087" s="15">
        <v>42.7</v>
      </c>
      <c r="U1087" s="15">
        <v>73.180000000000007</v>
      </c>
      <c r="V1087" s="15">
        <v>0</v>
      </c>
      <c r="W1087" s="27">
        <f>EV_Data[[#This Row],[ev_sales]]/EV_Data[[#This Row],[total_vehicle_sales]]</f>
        <v>2.613629657108651E-3</v>
      </c>
      <c r="X1087" s="27">
        <f>EV_Data[[#This Row],[petrol_car_sales]]/EV_Data[[#This Row],[total_vehicle_sales]]</f>
        <v>0.91759478623038726</v>
      </c>
      <c r="Y1087" s="27">
        <f>EV_Data[[#This Row],[diesel_car_sales]]/EV_Data[[#This Row],[total_vehicle_sales]]</f>
        <v>7.9791584112504116E-2</v>
      </c>
      <c r="Z1087" s="27">
        <f>EV_Data[[#This Row],[petrol_car Market Share]]+EV_Data[[#This Row],[desil_car Market Share]]</f>
        <v>0.99738637034289135</v>
      </c>
      <c r="AB1087" s="15"/>
    </row>
    <row r="1088" spans="1:28">
      <c r="A1088" s="15" t="s">
        <v>54</v>
      </c>
      <c r="B1088" s="15" t="s">
        <v>29</v>
      </c>
      <c r="C1088" s="15">
        <v>2020</v>
      </c>
      <c r="D1088" s="15" t="s">
        <v>24</v>
      </c>
      <c r="E1088" s="15" t="s">
        <v>25</v>
      </c>
      <c r="F1088" s="15">
        <v>108</v>
      </c>
      <c r="G1088" s="15">
        <v>68430</v>
      </c>
      <c r="H1088" s="15">
        <v>45620</v>
      </c>
      <c r="I1088" s="15">
        <v>114158</v>
      </c>
      <c r="J1088" s="15">
        <v>0.09</v>
      </c>
      <c r="K1088" s="15">
        <v>477</v>
      </c>
      <c r="L1088" s="15">
        <v>13.7</v>
      </c>
      <c r="M1088" s="15">
        <v>308</v>
      </c>
      <c r="N1088" s="15">
        <v>1.0169999999999999</v>
      </c>
      <c r="O1088" s="15">
        <v>7.3999999999999996E-2</v>
      </c>
      <c r="P1088" s="15">
        <v>9518</v>
      </c>
      <c r="Q1088" s="15">
        <v>76.5</v>
      </c>
      <c r="R1088" s="15">
        <v>54.1</v>
      </c>
      <c r="S1088" s="15">
        <v>2697</v>
      </c>
      <c r="T1088" s="15">
        <v>46</v>
      </c>
      <c r="U1088" s="15">
        <v>72.61</v>
      </c>
      <c r="V1088" s="15">
        <v>0</v>
      </c>
      <c r="W1088" s="27">
        <f>EV_Data[[#This Row],[ev_sales]]/EV_Data[[#This Row],[total_vehicle_sales]]</f>
        <v>9.4605721894216782E-4</v>
      </c>
      <c r="X1088" s="27">
        <f>EV_Data[[#This Row],[petrol_car_sales]]/EV_Data[[#This Row],[total_vehicle_sales]]</f>
        <v>0.59943236566863467</v>
      </c>
      <c r="Y1088" s="27">
        <f>EV_Data[[#This Row],[diesel_car_sales]]/EV_Data[[#This Row],[total_vehicle_sales]]</f>
        <v>0.39962157711242313</v>
      </c>
      <c r="Z1088" s="27">
        <f>EV_Data[[#This Row],[petrol_car Market Share]]+EV_Data[[#This Row],[desil_car Market Share]]</f>
        <v>0.99905394278105786</v>
      </c>
      <c r="AB1088" s="15"/>
    </row>
    <row r="1089" spans="1:28">
      <c r="A1089" s="15" t="s">
        <v>54</v>
      </c>
      <c r="B1089" s="15" t="s">
        <v>29</v>
      </c>
      <c r="C1089" s="15">
        <v>2020</v>
      </c>
      <c r="D1089" s="15" t="s">
        <v>26</v>
      </c>
      <c r="E1089" s="15" t="s">
        <v>25</v>
      </c>
      <c r="F1089" s="15">
        <v>1213</v>
      </c>
      <c r="G1089" s="15">
        <v>394128</v>
      </c>
      <c r="H1089" s="15">
        <v>53745</v>
      </c>
      <c r="I1089" s="15">
        <v>449086</v>
      </c>
      <c r="J1089" s="15">
        <v>0.27</v>
      </c>
      <c r="K1089" s="15">
        <v>477</v>
      </c>
      <c r="L1089" s="15">
        <v>13.7</v>
      </c>
      <c r="M1089" s="15">
        <v>308</v>
      </c>
      <c r="N1089" s="15">
        <v>1.0169999999999999</v>
      </c>
      <c r="O1089" s="15">
        <v>7.3999999999999996E-2</v>
      </c>
      <c r="P1089" s="15">
        <v>9518</v>
      </c>
      <c r="Q1089" s="15">
        <v>76.5</v>
      </c>
      <c r="R1089" s="15">
        <v>54.1</v>
      </c>
      <c r="S1089" s="15">
        <v>2697</v>
      </c>
      <c r="T1089" s="15">
        <v>46</v>
      </c>
      <c r="U1089" s="15">
        <v>136.91</v>
      </c>
      <c r="V1089" s="15">
        <v>0</v>
      </c>
      <c r="W1089" s="27">
        <f>EV_Data[[#This Row],[ev_sales]]/EV_Data[[#This Row],[total_vehicle_sales]]</f>
        <v>2.7010416713057189E-3</v>
      </c>
      <c r="X1089" s="27">
        <f>EV_Data[[#This Row],[petrol_car_sales]]/EV_Data[[#This Row],[total_vehicle_sales]]</f>
        <v>0.87762254891045366</v>
      </c>
      <c r="Y1089" s="27">
        <f>EV_Data[[#This Row],[diesel_car_sales]]/EV_Data[[#This Row],[total_vehicle_sales]]</f>
        <v>0.11967640941824061</v>
      </c>
      <c r="Z1089" s="27">
        <f>EV_Data[[#This Row],[petrol_car Market Share]]+EV_Data[[#This Row],[desil_car Market Share]]</f>
        <v>0.99729895832869431</v>
      </c>
      <c r="AB1089" s="15"/>
    </row>
    <row r="1090" spans="1:28">
      <c r="A1090" s="15" t="s">
        <v>54</v>
      </c>
      <c r="B1090" s="15" t="s">
        <v>29</v>
      </c>
      <c r="C1090" s="15">
        <v>2020</v>
      </c>
      <c r="D1090" s="15" t="s">
        <v>27</v>
      </c>
      <c r="E1090" s="15" t="s">
        <v>25</v>
      </c>
      <c r="F1090" s="15">
        <v>735</v>
      </c>
      <c r="G1090" s="15">
        <v>171968</v>
      </c>
      <c r="H1090" s="15">
        <v>14954</v>
      </c>
      <c r="I1090" s="15">
        <v>187657</v>
      </c>
      <c r="J1090" s="15">
        <v>0.39</v>
      </c>
      <c r="K1090" s="15">
        <v>477</v>
      </c>
      <c r="L1090" s="15">
        <v>13.7</v>
      </c>
      <c r="M1090" s="15">
        <v>308</v>
      </c>
      <c r="N1090" s="15">
        <v>1.0169999999999999</v>
      </c>
      <c r="O1090" s="15">
        <v>7.3999999999999996E-2</v>
      </c>
      <c r="P1090" s="15">
        <v>9518</v>
      </c>
      <c r="Q1090" s="15">
        <v>76.5</v>
      </c>
      <c r="R1090" s="15">
        <v>54.1</v>
      </c>
      <c r="S1090" s="15">
        <v>2697</v>
      </c>
      <c r="T1090" s="15">
        <v>46</v>
      </c>
      <c r="U1090" s="15">
        <v>137.1</v>
      </c>
      <c r="V1090" s="15">
        <v>0</v>
      </c>
      <c r="W1090" s="27">
        <f>EV_Data[[#This Row],[ev_sales]]/EV_Data[[#This Row],[total_vehicle_sales]]</f>
        <v>3.9167203994521921E-3</v>
      </c>
      <c r="X1090" s="27">
        <f>EV_Data[[#This Row],[petrol_car_sales]]/EV_Data[[#This Row],[total_vehicle_sales]]</f>
        <v>0.91639533830339392</v>
      </c>
      <c r="Y1090" s="27">
        <f>EV_Data[[#This Row],[diesel_car_sales]]/EV_Data[[#This Row],[total_vehicle_sales]]</f>
        <v>7.9687941297153855E-2</v>
      </c>
      <c r="Z1090" s="27">
        <f>EV_Data[[#This Row],[petrol_car Market Share]]+EV_Data[[#This Row],[desil_car Market Share]]</f>
        <v>0.99608327960054777</v>
      </c>
      <c r="AB1090" s="15"/>
    </row>
    <row r="1091" spans="1:28">
      <c r="A1091" s="15" t="s">
        <v>54</v>
      </c>
      <c r="B1091" s="15" t="s">
        <v>29</v>
      </c>
      <c r="C1091" s="15">
        <v>2021</v>
      </c>
      <c r="D1091" s="15" t="s">
        <v>24</v>
      </c>
      <c r="E1091" s="15" t="s">
        <v>25</v>
      </c>
      <c r="F1091" s="15">
        <v>260</v>
      </c>
      <c r="G1091" s="15">
        <v>68510</v>
      </c>
      <c r="H1091" s="15">
        <v>45674</v>
      </c>
      <c r="I1091" s="15">
        <v>114444</v>
      </c>
      <c r="J1091" s="15">
        <v>0.23</v>
      </c>
      <c r="K1091" s="15">
        <v>952</v>
      </c>
      <c r="L1091" s="15">
        <v>21.5</v>
      </c>
      <c r="M1091" s="15">
        <v>340</v>
      </c>
      <c r="N1091" s="15">
        <v>1.0429999999999999</v>
      </c>
      <c r="O1091" s="15">
        <v>7.6999999999999999E-2</v>
      </c>
      <c r="P1091" s="15">
        <v>10026</v>
      </c>
      <c r="Q1091" s="15">
        <v>76.3</v>
      </c>
      <c r="R1091" s="15">
        <v>53.8</v>
      </c>
      <c r="S1091" s="15">
        <v>2977</v>
      </c>
      <c r="T1091" s="15">
        <v>48.6</v>
      </c>
      <c r="U1091" s="15">
        <v>140.74</v>
      </c>
      <c r="V1091" s="15">
        <v>0</v>
      </c>
      <c r="W1091" s="27">
        <f>EV_Data[[#This Row],[ev_sales]]/EV_Data[[#This Row],[total_vehicle_sales]]</f>
        <v>2.2718534829261473E-3</v>
      </c>
      <c r="X1091" s="27">
        <f>EV_Data[[#This Row],[petrol_car_sales]]/EV_Data[[#This Row],[total_vehicle_sales]]</f>
        <v>0.59863339275103977</v>
      </c>
      <c r="Y1091" s="27">
        <f>EV_Data[[#This Row],[diesel_car_sales]]/EV_Data[[#This Row],[total_vehicle_sales]]</f>
        <v>0.39909475376603404</v>
      </c>
      <c r="Z1091" s="27">
        <f>EV_Data[[#This Row],[petrol_car Market Share]]+EV_Data[[#This Row],[desil_car Market Share]]</f>
        <v>0.99772814651707376</v>
      </c>
      <c r="AB1091" s="15"/>
    </row>
    <row r="1092" spans="1:28">
      <c r="A1092" s="15" t="s">
        <v>54</v>
      </c>
      <c r="B1092" s="15" t="s">
        <v>29</v>
      </c>
      <c r="C1092" s="15">
        <v>2021</v>
      </c>
      <c r="D1092" s="15" t="s">
        <v>26</v>
      </c>
      <c r="E1092" s="15" t="s">
        <v>25</v>
      </c>
      <c r="F1092" s="15">
        <v>3108</v>
      </c>
      <c r="G1092" s="15">
        <v>417998</v>
      </c>
      <c r="H1092" s="15">
        <v>57000</v>
      </c>
      <c r="I1092" s="15">
        <v>478106</v>
      </c>
      <c r="J1092" s="15">
        <v>0.65</v>
      </c>
      <c r="K1092" s="15">
        <v>952</v>
      </c>
      <c r="L1092" s="15">
        <v>21.5</v>
      </c>
      <c r="M1092" s="15">
        <v>340</v>
      </c>
      <c r="N1092" s="15">
        <v>1.0429999999999999</v>
      </c>
      <c r="O1092" s="15">
        <v>7.6999999999999999E-2</v>
      </c>
      <c r="P1092" s="15">
        <v>10026</v>
      </c>
      <c r="Q1092" s="15">
        <v>76.3</v>
      </c>
      <c r="R1092" s="15">
        <v>53.8</v>
      </c>
      <c r="S1092" s="15">
        <v>2977</v>
      </c>
      <c r="T1092" s="15">
        <v>48.6</v>
      </c>
      <c r="U1092" s="15">
        <v>156.22</v>
      </c>
      <c r="V1092" s="15">
        <v>0</v>
      </c>
      <c r="W1092" s="27">
        <f>EV_Data[[#This Row],[ev_sales]]/EV_Data[[#This Row],[total_vehicle_sales]]</f>
        <v>6.5006504833656133E-3</v>
      </c>
      <c r="X1092" s="27">
        <f>EV_Data[[#This Row],[petrol_car_sales]]/EV_Data[[#This Row],[total_vehicle_sales]]</f>
        <v>0.87427892559390596</v>
      </c>
      <c r="Y1092" s="27">
        <f>EV_Data[[#This Row],[diesel_car_sales]]/EV_Data[[#This Row],[total_vehicle_sales]]</f>
        <v>0.11922042392272843</v>
      </c>
      <c r="Z1092" s="27">
        <f>EV_Data[[#This Row],[petrol_car Market Share]]+EV_Data[[#This Row],[desil_car Market Share]]</f>
        <v>0.99349934951663443</v>
      </c>
      <c r="AB1092" s="15"/>
    </row>
    <row r="1093" spans="1:28">
      <c r="A1093" s="15" t="s">
        <v>54</v>
      </c>
      <c r="B1093" s="15" t="s">
        <v>29</v>
      </c>
      <c r="C1093" s="15">
        <v>2021</v>
      </c>
      <c r="D1093" s="15" t="s">
        <v>27</v>
      </c>
      <c r="E1093" s="15" t="s">
        <v>25</v>
      </c>
      <c r="F1093" s="15">
        <v>1840</v>
      </c>
      <c r="G1093" s="15">
        <v>177944</v>
      </c>
      <c r="H1093" s="15">
        <v>15473</v>
      </c>
      <c r="I1093" s="15">
        <v>195257</v>
      </c>
      <c r="J1093" s="15">
        <v>0.94</v>
      </c>
      <c r="K1093" s="15">
        <v>952</v>
      </c>
      <c r="L1093" s="15">
        <v>21.5</v>
      </c>
      <c r="M1093" s="15">
        <v>340</v>
      </c>
      <c r="N1093" s="15">
        <v>1.0429999999999999</v>
      </c>
      <c r="O1093" s="15">
        <v>7.6999999999999999E-2</v>
      </c>
      <c r="P1093" s="15">
        <v>10026</v>
      </c>
      <c r="Q1093" s="15">
        <v>76.3</v>
      </c>
      <c r="R1093" s="15">
        <v>53.8</v>
      </c>
      <c r="S1093" s="15">
        <v>2977</v>
      </c>
      <c r="T1093" s="15">
        <v>48.6</v>
      </c>
      <c r="U1093" s="15">
        <v>150.34</v>
      </c>
      <c r="V1093" s="15">
        <v>0</v>
      </c>
      <c r="W1093" s="27">
        <f>EV_Data[[#This Row],[ev_sales]]/EV_Data[[#This Row],[total_vehicle_sales]]</f>
        <v>9.4234777754446698E-3</v>
      </c>
      <c r="X1093" s="27">
        <f>EV_Data[[#This Row],[petrol_car_sales]]/EV_Data[[#This Row],[total_vehicle_sales]]</f>
        <v>0.91133224417050351</v>
      </c>
      <c r="Y1093" s="27">
        <f>EV_Data[[#This Row],[diesel_car_sales]]/EV_Data[[#This Row],[total_vehicle_sales]]</f>
        <v>7.9244278054051834E-2</v>
      </c>
      <c r="Z1093" s="27">
        <f>EV_Data[[#This Row],[petrol_car Market Share]]+EV_Data[[#This Row],[desil_car Market Share]]</f>
        <v>0.99057652222455539</v>
      </c>
      <c r="AB1093" s="15"/>
    </row>
    <row r="1094" spans="1:28">
      <c r="A1094" s="15" t="s">
        <v>54</v>
      </c>
      <c r="B1094" s="15" t="s">
        <v>29</v>
      </c>
      <c r="C1094" s="15">
        <v>2022</v>
      </c>
      <c r="D1094" s="15" t="s">
        <v>24</v>
      </c>
      <c r="E1094" s="15" t="s">
        <v>25</v>
      </c>
      <c r="F1094" s="15">
        <v>452</v>
      </c>
      <c r="G1094" s="15">
        <v>70795</v>
      </c>
      <c r="H1094" s="15">
        <v>47196</v>
      </c>
      <c r="I1094" s="15">
        <v>118443</v>
      </c>
      <c r="J1094" s="15">
        <v>0.38</v>
      </c>
      <c r="K1094" s="15">
        <v>3026</v>
      </c>
      <c r="L1094" s="15">
        <v>26.3</v>
      </c>
      <c r="M1094" s="15">
        <v>374</v>
      </c>
      <c r="N1094" s="15">
        <v>1.07</v>
      </c>
      <c r="O1094" s="15">
        <v>8.3000000000000004E-2</v>
      </c>
      <c r="P1094" s="15">
        <v>10587</v>
      </c>
      <c r="Q1094" s="15">
        <v>76.7</v>
      </c>
      <c r="R1094" s="15">
        <v>55</v>
      </c>
      <c r="S1094" s="15">
        <v>3235</v>
      </c>
      <c r="T1094" s="15">
        <v>52.4</v>
      </c>
      <c r="U1094" s="15">
        <v>73.849999999999994</v>
      </c>
      <c r="V1094" s="15">
        <v>0</v>
      </c>
      <c r="W1094" s="27">
        <f>EV_Data[[#This Row],[ev_sales]]/EV_Data[[#This Row],[total_vehicle_sales]]</f>
        <v>3.8161816232280504E-3</v>
      </c>
      <c r="X1094" s="27">
        <f>EV_Data[[#This Row],[petrol_car_sales]]/EV_Data[[#This Row],[total_vehicle_sales]]</f>
        <v>0.59771366817794214</v>
      </c>
      <c r="Y1094" s="27">
        <f>EV_Data[[#This Row],[diesel_car_sales]]/EV_Data[[#This Row],[total_vehicle_sales]]</f>
        <v>0.39847015019882981</v>
      </c>
      <c r="Z1094" s="27">
        <f>EV_Data[[#This Row],[petrol_car Market Share]]+EV_Data[[#This Row],[desil_car Market Share]]</f>
        <v>0.99618381837677195</v>
      </c>
      <c r="AB1094" s="15"/>
    </row>
    <row r="1095" spans="1:28">
      <c r="A1095" s="15" t="s">
        <v>54</v>
      </c>
      <c r="B1095" s="15" t="s">
        <v>29</v>
      </c>
      <c r="C1095" s="15">
        <v>2022</v>
      </c>
      <c r="D1095" s="15" t="s">
        <v>26</v>
      </c>
      <c r="E1095" s="15" t="s">
        <v>25</v>
      </c>
      <c r="F1095" s="15">
        <v>5149</v>
      </c>
      <c r="G1095" s="15">
        <v>411177</v>
      </c>
      <c r="H1095" s="15">
        <v>56070</v>
      </c>
      <c r="I1095" s="15">
        <v>472396</v>
      </c>
      <c r="J1095" s="15">
        <v>1.0900000000000001</v>
      </c>
      <c r="K1095" s="15">
        <v>3026</v>
      </c>
      <c r="L1095" s="15">
        <v>26.3</v>
      </c>
      <c r="M1095" s="15">
        <v>374</v>
      </c>
      <c r="N1095" s="15">
        <v>1.07</v>
      </c>
      <c r="O1095" s="15">
        <v>8.3000000000000004E-2</v>
      </c>
      <c r="P1095" s="15">
        <v>10587</v>
      </c>
      <c r="Q1095" s="15">
        <v>76.7</v>
      </c>
      <c r="R1095" s="15">
        <v>55</v>
      </c>
      <c r="S1095" s="15">
        <v>3235</v>
      </c>
      <c r="T1095" s="15">
        <v>52.4</v>
      </c>
      <c r="U1095" s="15">
        <v>65.67</v>
      </c>
      <c r="V1095" s="15">
        <v>0</v>
      </c>
      <c r="W1095" s="27">
        <f>EV_Data[[#This Row],[ev_sales]]/EV_Data[[#This Row],[total_vehicle_sales]]</f>
        <v>1.089975359655882E-2</v>
      </c>
      <c r="X1095" s="27">
        <f>EV_Data[[#This Row],[petrol_car_sales]]/EV_Data[[#This Row],[total_vehicle_sales]]</f>
        <v>0.87040745476252979</v>
      </c>
      <c r="Y1095" s="27">
        <f>EV_Data[[#This Row],[diesel_car_sales]]/EV_Data[[#This Row],[total_vehicle_sales]]</f>
        <v>0.11869279164091144</v>
      </c>
      <c r="Z1095" s="27">
        <f>EV_Data[[#This Row],[petrol_car Market Share]]+EV_Data[[#This Row],[desil_car Market Share]]</f>
        <v>0.98910024640344119</v>
      </c>
      <c r="AB1095" s="15"/>
    </row>
    <row r="1096" spans="1:28">
      <c r="A1096" s="15" t="s">
        <v>54</v>
      </c>
      <c r="B1096" s="15" t="s">
        <v>29</v>
      </c>
      <c r="C1096" s="15">
        <v>2022</v>
      </c>
      <c r="D1096" s="15" t="s">
        <v>27</v>
      </c>
      <c r="E1096" s="15" t="s">
        <v>25</v>
      </c>
      <c r="F1096" s="15">
        <v>3139</v>
      </c>
      <c r="G1096" s="15">
        <v>179836</v>
      </c>
      <c r="H1096" s="15">
        <v>15638</v>
      </c>
      <c r="I1096" s="15">
        <v>198613</v>
      </c>
      <c r="J1096" s="15">
        <v>1.58</v>
      </c>
      <c r="K1096" s="15">
        <v>3026</v>
      </c>
      <c r="L1096" s="15">
        <v>26.3</v>
      </c>
      <c r="M1096" s="15">
        <v>374</v>
      </c>
      <c r="N1096" s="15">
        <v>1.07</v>
      </c>
      <c r="O1096" s="15">
        <v>8.3000000000000004E-2</v>
      </c>
      <c r="P1096" s="15">
        <v>10587</v>
      </c>
      <c r="Q1096" s="15">
        <v>76.7</v>
      </c>
      <c r="R1096" s="15">
        <v>55</v>
      </c>
      <c r="S1096" s="15">
        <v>3235</v>
      </c>
      <c r="T1096" s="15">
        <v>52.4</v>
      </c>
      <c r="U1096" s="15">
        <v>70.599999999999994</v>
      </c>
      <c r="V1096" s="15">
        <v>0</v>
      </c>
      <c r="W1096" s="27">
        <f>EV_Data[[#This Row],[ev_sales]]/EV_Data[[#This Row],[total_vehicle_sales]]</f>
        <v>1.5804604935225793E-2</v>
      </c>
      <c r="X1096" s="27">
        <f>EV_Data[[#This Row],[petrol_car_sales]]/EV_Data[[#This Row],[total_vehicle_sales]]</f>
        <v>0.90545936066622024</v>
      </c>
      <c r="Y1096" s="27">
        <f>EV_Data[[#This Row],[diesel_car_sales]]/EV_Data[[#This Row],[total_vehicle_sales]]</f>
        <v>7.8736034398553978E-2</v>
      </c>
      <c r="Z1096" s="27">
        <f>EV_Data[[#This Row],[petrol_car Market Share]]+EV_Data[[#This Row],[desil_car Market Share]]</f>
        <v>0.98419539506477416</v>
      </c>
      <c r="AB1096" s="15"/>
    </row>
    <row r="1097" spans="1:28">
      <c r="A1097" s="15" t="s">
        <v>54</v>
      </c>
      <c r="B1097" s="15" t="s">
        <v>29</v>
      </c>
      <c r="C1097" s="15">
        <v>2023</v>
      </c>
      <c r="D1097" s="15" t="s">
        <v>24</v>
      </c>
      <c r="E1097" s="15" t="s">
        <v>25</v>
      </c>
      <c r="F1097" s="15">
        <v>4067</v>
      </c>
      <c r="G1097" s="15">
        <v>104809</v>
      </c>
      <c r="H1097" s="15">
        <v>69873</v>
      </c>
      <c r="I1097" s="15">
        <v>178749</v>
      </c>
      <c r="J1097" s="15">
        <v>2.2799999999999998</v>
      </c>
      <c r="K1097" s="15">
        <v>9970</v>
      </c>
      <c r="L1097" s="15">
        <v>31.1</v>
      </c>
      <c r="M1097" s="15">
        <v>395</v>
      </c>
      <c r="N1097" s="15">
        <v>1.083</v>
      </c>
      <c r="O1097" s="15">
        <v>8.7999999999999995E-2</v>
      </c>
      <c r="P1097" s="15">
        <v>11100</v>
      </c>
      <c r="Q1097" s="15">
        <v>77.5</v>
      </c>
      <c r="R1097" s="15">
        <v>55.5</v>
      </c>
      <c r="S1097" s="15">
        <v>3517</v>
      </c>
      <c r="T1097" s="15">
        <v>55.1</v>
      </c>
      <c r="U1097" s="15">
        <v>300</v>
      </c>
      <c r="V1097" s="15">
        <v>0</v>
      </c>
      <c r="W1097" s="27">
        <f>EV_Data[[#This Row],[ev_sales]]/EV_Data[[#This Row],[total_vehicle_sales]]</f>
        <v>2.2752574839579522E-2</v>
      </c>
      <c r="X1097" s="27">
        <f>EV_Data[[#This Row],[petrol_car_sales]]/EV_Data[[#This Row],[total_vehicle_sales]]</f>
        <v>0.58634733620887391</v>
      </c>
      <c r="Y1097" s="27">
        <f>EV_Data[[#This Row],[diesel_car_sales]]/EV_Data[[#This Row],[total_vehicle_sales]]</f>
        <v>0.3909000889515466</v>
      </c>
      <c r="Z1097" s="27">
        <f>EV_Data[[#This Row],[petrol_car Market Share]]+EV_Data[[#This Row],[desil_car Market Share]]</f>
        <v>0.97724742516042051</v>
      </c>
      <c r="AB1097" s="15"/>
    </row>
    <row r="1098" spans="1:28">
      <c r="A1098" s="15" t="s">
        <v>54</v>
      </c>
      <c r="B1098" s="15" t="s">
        <v>29</v>
      </c>
      <c r="C1098" s="15">
        <v>2023</v>
      </c>
      <c r="D1098" s="15" t="s">
        <v>26</v>
      </c>
      <c r="E1098" s="15" t="s">
        <v>25</v>
      </c>
      <c r="F1098" s="15">
        <v>46300</v>
      </c>
      <c r="G1098" s="15">
        <v>586080</v>
      </c>
      <c r="H1098" s="15">
        <v>79920</v>
      </c>
      <c r="I1098" s="15">
        <v>712300</v>
      </c>
      <c r="J1098" s="15">
        <v>6.5</v>
      </c>
      <c r="K1098" s="15">
        <v>9970</v>
      </c>
      <c r="L1098" s="15">
        <v>31.1</v>
      </c>
      <c r="M1098" s="15">
        <v>395</v>
      </c>
      <c r="N1098" s="15">
        <v>1.083</v>
      </c>
      <c r="O1098" s="15">
        <v>8.7999999999999995E-2</v>
      </c>
      <c r="P1098" s="15">
        <v>11100</v>
      </c>
      <c r="Q1098" s="15">
        <v>77.5</v>
      </c>
      <c r="R1098" s="15">
        <v>55.5</v>
      </c>
      <c r="S1098" s="15">
        <v>3517</v>
      </c>
      <c r="T1098" s="15">
        <v>55.1</v>
      </c>
      <c r="U1098" s="15">
        <v>300</v>
      </c>
      <c r="V1098" s="15">
        <v>0</v>
      </c>
      <c r="W1098" s="27">
        <f>EV_Data[[#This Row],[ev_sales]]/EV_Data[[#This Row],[total_vehicle_sales]]</f>
        <v>6.5000701951424961E-2</v>
      </c>
      <c r="X1098" s="27">
        <f>EV_Data[[#This Row],[petrol_car_sales]]/EV_Data[[#This Row],[total_vehicle_sales]]</f>
        <v>0.82279938228274607</v>
      </c>
      <c r="Y1098" s="27">
        <f>EV_Data[[#This Row],[diesel_car_sales]]/EV_Data[[#This Row],[total_vehicle_sales]]</f>
        <v>0.11219991576582901</v>
      </c>
      <c r="Z1098" s="27">
        <f>EV_Data[[#This Row],[petrol_car Market Share]]+EV_Data[[#This Row],[desil_car Market Share]]</f>
        <v>0.93499929804857507</v>
      </c>
      <c r="AB1098" s="15"/>
    </row>
    <row r="1099" spans="1:28">
      <c r="A1099" s="15" t="s">
        <v>54</v>
      </c>
      <c r="B1099" s="15" t="s">
        <v>29</v>
      </c>
      <c r="C1099" s="15">
        <v>2023</v>
      </c>
      <c r="D1099" s="15" t="s">
        <v>27</v>
      </c>
      <c r="E1099" s="15" t="s">
        <v>25</v>
      </c>
      <c r="F1099" s="15">
        <v>28260</v>
      </c>
      <c r="G1099" s="15">
        <v>249855</v>
      </c>
      <c r="H1099" s="15">
        <v>21727</v>
      </c>
      <c r="I1099" s="15">
        <v>299842</v>
      </c>
      <c r="J1099" s="15">
        <v>9.42</v>
      </c>
      <c r="K1099" s="15">
        <v>9970</v>
      </c>
      <c r="L1099" s="15">
        <v>31.1</v>
      </c>
      <c r="M1099" s="15">
        <v>395</v>
      </c>
      <c r="N1099" s="15">
        <v>1.083</v>
      </c>
      <c r="O1099" s="15">
        <v>8.7999999999999995E-2</v>
      </c>
      <c r="P1099" s="15">
        <v>11100</v>
      </c>
      <c r="Q1099" s="15">
        <v>77.5</v>
      </c>
      <c r="R1099" s="15">
        <v>55.5</v>
      </c>
      <c r="S1099" s="15">
        <v>3517</v>
      </c>
      <c r="T1099" s="15">
        <v>55.1</v>
      </c>
      <c r="U1099" s="15">
        <v>300</v>
      </c>
      <c r="V1099" s="15">
        <v>0</v>
      </c>
      <c r="W1099" s="27">
        <f>EV_Data[[#This Row],[ev_sales]]/EV_Data[[#This Row],[total_vehicle_sales]]</f>
        <v>9.4249638142755179E-2</v>
      </c>
      <c r="X1099" s="27">
        <f>EV_Data[[#This Row],[petrol_car_sales]]/EV_Data[[#This Row],[total_vehicle_sales]]</f>
        <v>0.83328886546914704</v>
      </c>
      <c r="Y1099" s="27">
        <f>EV_Data[[#This Row],[diesel_car_sales]]/EV_Data[[#This Row],[total_vehicle_sales]]</f>
        <v>7.2461496388097735E-2</v>
      </c>
      <c r="Z1099" s="27">
        <f>EV_Data[[#This Row],[petrol_car Market Share]]+EV_Data[[#This Row],[desil_car Market Share]]</f>
        <v>0.90575036185724478</v>
      </c>
      <c r="AB1099" s="15"/>
    </row>
    <row r="1100" spans="1:28">
      <c r="A1100" s="15" t="s">
        <v>54</v>
      </c>
      <c r="B1100" s="15" t="s">
        <v>29</v>
      </c>
      <c r="C1100" s="15">
        <v>2024</v>
      </c>
      <c r="D1100" s="15" t="s">
        <v>24</v>
      </c>
      <c r="E1100" s="15" t="s">
        <v>25</v>
      </c>
      <c r="F1100" s="15">
        <v>5567</v>
      </c>
      <c r="G1100" s="15">
        <v>96900</v>
      </c>
      <c r="H1100" s="15">
        <v>64600</v>
      </c>
      <c r="I1100" s="15">
        <v>167067</v>
      </c>
      <c r="J1100" s="15">
        <v>3.33</v>
      </c>
      <c r="K1100" s="15">
        <v>18314</v>
      </c>
      <c r="L1100" s="15">
        <v>27.7</v>
      </c>
      <c r="M1100" s="15">
        <v>418</v>
      </c>
      <c r="N1100" s="15">
        <v>1.06</v>
      </c>
      <c r="O1100" s="15">
        <v>9.4E-2</v>
      </c>
      <c r="P1100" s="15">
        <v>11175</v>
      </c>
      <c r="Q1100" s="15">
        <v>77.7</v>
      </c>
      <c r="R1100" s="15">
        <v>54.4</v>
      </c>
      <c r="S1100" s="15">
        <v>3486</v>
      </c>
      <c r="T1100" s="15">
        <v>58.1</v>
      </c>
      <c r="U1100" s="15">
        <v>36.880000000000003</v>
      </c>
      <c r="V1100" s="15">
        <v>0</v>
      </c>
      <c r="W1100" s="27">
        <f>EV_Data[[#This Row],[ev_sales]]/EV_Data[[#This Row],[total_vehicle_sales]]</f>
        <v>3.3321960650517457E-2</v>
      </c>
      <c r="X1100" s="27">
        <f>EV_Data[[#This Row],[petrol_car_sales]]/EV_Data[[#This Row],[total_vehicle_sales]]</f>
        <v>0.58000682360968958</v>
      </c>
      <c r="Y1100" s="27">
        <f>EV_Data[[#This Row],[diesel_car_sales]]/EV_Data[[#This Row],[total_vehicle_sales]]</f>
        <v>0.38667121573979302</v>
      </c>
      <c r="Z1100" s="27">
        <f>EV_Data[[#This Row],[petrol_car Market Share]]+EV_Data[[#This Row],[desil_car Market Share]]</f>
        <v>0.9666780393494826</v>
      </c>
      <c r="AB1100" s="15"/>
    </row>
    <row r="1101" spans="1:28">
      <c r="A1101" s="15" t="s">
        <v>54</v>
      </c>
      <c r="B1101" s="15" t="s">
        <v>29</v>
      </c>
      <c r="C1101" s="15">
        <v>2024</v>
      </c>
      <c r="D1101" s="15" t="s">
        <v>26</v>
      </c>
      <c r="E1101" s="15" t="s">
        <v>25</v>
      </c>
      <c r="F1101" s="15">
        <v>63742</v>
      </c>
      <c r="G1101" s="15">
        <v>533118</v>
      </c>
      <c r="H1101" s="15">
        <v>72698</v>
      </c>
      <c r="I1101" s="15">
        <v>669558</v>
      </c>
      <c r="J1101" s="15">
        <v>9.52</v>
      </c>
      <c r="K1101" s="15">
        <v>18314</v>
      </c>
      <c r="L1101" s="15">
        <v>27.7</v>
      </c>
      <c r="M1101" s="15">
        <v>418</v>
      </c>
      <c r="N1101" s="15">
        <v>1.06</v>
      </c>
      <c r="O1101" s="15">
        <v>9.4E-2</v>
      </c>
      <c r="P1101" s="15">
        <v>11175</v>
      </c>
      <c r="Q1101" s="15">
        <v>77.7</v>
      </c>
      <c r="R1101" s="15">
        <v>54.4</v>
      </c>
      <c r="S1101" s="15">
        <v>3486</v>
      </c>
      <c r="T1101" s="15">
        <v>58.1</v>
      </c>
      <c r="U1101" s="15">
        <v>37.67</v>
      </c>
      <c r="V1101" s="15">
        <v>0</v>
      </c>
      <c r="W1101" s="27">
        <f>EV_Data[[#This Row],[ev_sales]]/EV_Data[[#This Row],[total_vehicle_sales]]</f>
        <v>9.5200117092171258E-2</v>
      </c>
      <c r="X1101" s="27">
        <f>EV_Data[[#This Row],[petrol_car_sales]]/EV_Data[[#This Row],[total_vehicle_sales]]</f>
        <v>0.79622377747708195</v>
      </c>
      <c r="Y1101" s="27">
        <f>EV_Data[[#This Row],[diesel_car_sales]]/EV_Data[[#This Row],[total_vehicle_sales]]</f>
        <v>0.10857610543074685</v>
      </c>
      <c r="Z1101" s="27">
        <f>EV_Data[[#This Row],[petrol_car Market Share]]+EV_Data[[#This Row],[desil_car Market Share]]</f>
        <v>0.90479988290782876</v>
      </c>
      <c r="AB1101" s="15"/>
    </row>
    <row r="1102" spans="1:28">
      <c r="A1102" s="15" t="s">
        <v>54</v>
      </c>
      <c r="B1102" s="15" t="s">
        <v>29</v>
      </c>
      <c r="C1102" s="15">
        <v>2024</v>
      </c>
      <c r="D1102" s="15" t="s">
        <v>27</v>
      </c>
      <c r="E1102" s="15" t="s">
        <v>25</v>
      </c>
      <c r="F1102" s="15">
        <v>38925</v>
      </c>
      <c r="G1102" s="15">
        <v>223612</v>
      </c>
      <c r="H1102" s="15">
        <v>19445</v>
      </c>
      <c r="I1102" s="15">
        <v>281982</v>
      </c>
      <c r="J1102" s="15">
        <v>13.8</v>
      </c>
      <c r="K1102" s="15">
        <v>18314</v>
      </c>
      <c r="L1102" s="15">
        <v>27.7</v>
      </c>
      <c r="M1102" s="15">
        <v>418</v>
      </c>
      <c r="N1102" s="15">
        <v>1.06</v>
      </c>
      <c r="O1102" s="15">
        <v>9.4E-2</v>
      </c>
      <c r="P1102" s="15">
        <v>11175</v>
      </c>
      <c r="Q1102" s="15">
        <v>77.7</v>
      </c>
      <c r="R1102" s="15">
        <v>54.4</v>
      </c>
      <c r="S1102" s="15">
        <v>3486</v>
      </c>
      <c r="T1102" s="15">
        <v>58.1</v>
      </c>
      <c r="U1102" s="15">
        <v>37.74</v>
      </c>
      <c r="V1102" s="15">
        <v>0</v>
      </c>
      <c r="W1102" s="27">
        <f>EV_Data[[#This Row],[ev_sales]]/EV_Data[[#This Row],[total_vehicle_sales]]</f>
        <v>0.13804072600378747</v>
      </c>
      <c r="X1102" s="27">
        <f>EV_Data[[#This Row],[petrol_car_sales]]/EV_Data[[#This Row],[total_vehicle_sales]]</f>
        <v>0.7930009716932287</v>
      </c>
      <c r="Y1102" s="27">
        <f>EV_Data[[#This Row],[diesel_car_sales]]/EV_Data[[#This Row],[total_vehicle_sales]]</f>
        <v>6.8958302302983873E-2</v>
      </c>
      <c r="Z1102" s="27">
        <f>EV_Data[[#This Row],[petrol_car Market Share]]+EV_Data[[#This Row],[desil_car Market Share]]</f>
        <v>0.86195927399621253</v>
      </c>
      <c r="AB1102" s="15"/>
    </row>
    <row r="1103" spans="1:28">
      <c r="A1103" s="15" t="s">
        <v>54</v>
      </c>
      <c r="B1103" s="15" t="s">
        <v>29</v>
      </c>
      <c r="C1103" s="15">
        <v>2025</v>
      </c>
      <c r="D1103" s="15" t="s">
        <v>24</v>
      </c>
      <c r="E1103" s="15" t="s">
        <v>25</v>
      </c>
      <c r="F1103" s="15">
        <v>6105</v>
      </c>
      <c r="G1103" s="15">
        <v>93067</v>
      </c>
      <c r="H1103" s="15">
        <v>62044</v>
      </c>
      <c r="I1103" s="15">
        <v>161216</v>
      </c>
      <c r="J1103" s="15">
        <v>3.79</v>
      </c>
      <c r="K1103" s="15">
        <v>27835</v>
      </c>
      <c r="L1103" s="15">
        <v>36.5</v>
      </c>
      <c r="M1103" s="15">
        <v>434</v>
      </c>
      <c r="N1103" s="15">
        <v>1.02</v>
      </c>
      <c r="O1103" s="15">
        <v>0.1</v>
      </c>
      <c r="P1103" s="15">
        <v>11439</v>
      </c>
      <c r="Q1103" s="15">
        <v>77.400000000000006</v>
      </c>
      <c r="R1103" s="15">
        <v>53.9</v>
      </c>
      <c r="S1103" s="15">
        <v>3515</v>
      </c>
      <c r="T1103" s="15">
        <v>61</v>
      </c>
      <c r="U1103" s="15">
        <v>9.66</v>
      </c>
      <c r="V1103" s="15">
        <v>0</v>
      </c>
      <c r="W1103" s="27">
        <f>EV_Data[[#This Row],[ev_sales]]/EV_Data[[#This Row],[total_vehicle_sales]]</f>
        <v>3.7868449781659388E-2</v>
      </c>
      <c r="X1103" s="27">
        <f>EV_Data[[#This Row],[petrol_car_sales]]/EV_Data[[#This Row],[total_vehicle_sales]]</f>
        <v>0.5772814112743152</v>
      </c>
      <c r="Y1103" s="27">
        <f>EV_Data[[#This Row],[diesel_car_sales]]/EV_Data[[#This Row],[total_vehicle_sales]]</f>
        <v>0.38485013894402542</v>
      </c>
      <c r="Z1103" s="27">
        <f>EV_Data[[#This Row],[petrol_car Market Share]]+EV_Data[[#This Row],[desil_car Market Share]]</f>
        <v>0.96213155021834063</v>
      </c>
      <c r="AB1103" s="15"/>
    </row>
    <row r="1104" spans="1:28">
      <c r="A1104" s="15" t="s">
        <v>54</v>
      </c>
      <c r="B1104" s="15" t="s">
        <v>29</v>
      </c>
      <c r="C1104" s="15">
        <v>2025</v>
      </c>
      <c r="D1104" s="15" t="s">
        <v>26</v>
      </c>
      <c r="E1104" s="15" t="s">
        <v>25</v>
      </c>
      <c r="F1104" s="15">
        <v>70514</v>
      </c>
      <c r="G1104" s="15">
        <v>511448</v>
      </c>
      <c r="H1104" s="15">
        <v>69743</v>
      </c>
      <c r="I1104" s="15">
        <v>651705</v>
      </c>
      <c r="J1104" s="15">
        <v>10.82</v>
      </c>
      <c r="K1104" s="15">
        <v>27835</v>
      </c>
      <c r="L1104" s="15">
        <v>36.5</v>
      </c>
      <c r="M1104" s="15">
        <v>434</v>
      </c>
      <c r="N1104" s="15">
        <v>1.02</v>
      </c>
      <c r="O1104" s="15">
        <v>0.1</v>
      </c>
      <c r="P1104" s="15">
        <v>11439</v>
      </c>
      <c r="Q1104" s="15">
        <v>77.400000000000006</v>
      </c>
      <c r="R1104" s="15">
        <v>53.9</v>
      </c>
      <c r="S1104" s="15">
        <v>3515</v>
      </c>
      <c r="T1104" s="15">
        <v>61</v>
      </c>
      <c r="U1104" s="15">
        <v>10.62</v>
      </c>
      <c r="V1104" s="15">
        <v>0</v>
      </c>
      <c r="W1104" s="27">
        <f>EV_Data[[#This Row],[ev_sales]]/EV_Data[[#This Row],[total_vehicle_sales]]</f>
        <v>0.10819926193599864</v>
      </c>
      <c r="X1104" s="27">
        <f>EV_Data[[#This Row],[petrol_car_sales]]/EV_Data[[#This Row],[total_vehicle_sales]]</f>
        <v>0.78478452674139376</v>
      </c>
      <c r="Y1104" s="27">
        <f>EV_Data[[#This Row],[diesel_car_sales]]/EV_Data[[#This Row],[total_vehicle_sales]]</f>
        <v>0.10701621132260762</v>
      </c>
      <c r="Z1104" s="27">
        <f>EV_Data[[#This Row],[petrol_car Market Share]]+EV_Data[[#This Row],[desil_car Market Share]]</f>
        <v>0.8918007380640014</v>
      </c>
      <c r="AB1104" s="15"/>
    </row>
    <row r="1105" spans="1:28">
      <c r="A1105" s="15" t="s">
        <v>54</v>
      </c>
      <c r="B1105" s="15" t="s">
        <v>29</v>
      </c>
      <c r="C1105" s="15">
        <v>2025</v>
      </c>
      <c r="D1105" s="15" t="s">
        <v>27</v>
      </c>
      <c r="E1105" s="15" t="s">
        <v>25</v>
      </c>
      <c r="F1105" s="15">
        <v>42921</v>
      </c>
      <c r="G1105" s="15">
        <v>212204</v>
      </c>
      <c r="H1105" s="15">
        <v>18452</v>
      </c>
      <c r="I1105" s="15">
        <v>273577</v>
      </c>
      <c r="J1105" s="15">
        <v>15.69</v>
      </c>
      <c r="K1105" s="15">
        <v>27835</v>
      </c>
      <c r="L1105" s="15">
        <v>36.5</v>
      </c>
      <c r="M1105" s="15">
        <v>434</v>
      </c>
      <c r="N1105" s="15">
        <v>1.02</v>
      </c>
      <c r="O1105" s="15">
        <v>0.1</v>
      </c>
      <c r="P1105" s="15">
        <v>11439</v>
      </c>
      <c r="Q1105" s="15">
        <v>77.400000000000006</v>
      </c>
      <c r="R1105" s="15">
        <v>53.9</v>
      </c>
      <c r="S1105" s="15">
        <v>3515</v>
      </c>
      <c r="T1105" s="15">
        <v>61</v>
      </c>
      <c r="U1105" s="15">
        <v>10.27</v>
      </c>
      <c r="V1105" s="15">
        <v>0</v>
      </c>
      <c r="W1105" s="27">
        <f>EV_Data[[#This Row],[ev_sales]]/EV_Data[[#This Row],[total_vehicle_sales]]</f>
        <v>0.15688818870007348</v>
      </c>
      <c r="X1105" s="27">
        <f>EV_Data[[#This Row],[petrol_car_sales]]/EV_Data[[#This Row],[total_vehicle_sales]]</f>
        <v>0.77566462092939104</v>
      </c>
      <c r="Y1105" s="27">
        <f>EV_Data[[#This Row],[diesel_car_sales]]/EV_Data[[#This Row],[total_vehicle_sales]]</f>
        <v>6.7447190370535537E-2</v>
      </c>
      <c r="Z1105" s="27">
        <f>EV_Data[[#This Row],[petrol_car Market Share]]+EV_Data[[#This Row],[desil_car Market Share]]</f>
        <v>0.84311181129992652</v>
      </c>
      <c r="AB1105" s="15"/>
    </row>
    <row r="1106" spans="1:28">
      <c r="A1106" s="15" t="s">
        <v>55</v>
      </c>
      <c r="B1106" s="15" t="s">
        <v>29</v>
      </c>
      <c r="C1106" s="15">
        <v>2010</v>
      </c>
      <c r="D1106" s="15" t="s">
        <v>24</v>
      </c>
      <c r="E1106" s="15" t="s">
        <v>25</v>
      </c>
      <c r="F1106" s="15">
        <v>35</v>
      </c>
      <c r="G1106" s="15">
        <v>182996</v>
      </c>
      <c r="H1106" s="15">
        <v>122020</v>
      </c>
      <c r="I1106" s="15">
        <v>305051</v>
      </c>
      <c r="J1106" s="15">
        <v>0.01</v>
      </c>
      <c r="K1106" s="15">
        <v>104</v>
      </c>
      <c r="L1106" s="15">
        <v>3</v>
      </c>
      <c r="M1106" s="15">
        <v>114</v>
      </c>
      <c r="N1106" s="15">
        <v>1.43</v>
      </c>
      <c r="O1106" s="31">
        <v>0.158</v>
      </c>
      <c r="P1106" s="15">
        <v>38619</v>
      </c>
      <c r="Q1106" s="15">
        <v>81</v>
      </c>
      <c r="R1106" s="15">
        <v>118.2</v>
      </c>
      <c r="S1106" s="15">
        <v>5030</v>
      </c>
      <c r="T1106" s="15">
        <v>54.9</v>
      </c>
      <c r="U1106" s="15">
        <v>0</v>
      </c>
      <c r="V1106" s="15">
        <v>0</v>
      </c>
      <c r="W1106" s="27">
        <f>EV_Data[[#This Row],[ev_sales]]/EV_Data[[#This Row],[total_vehicle_sales]]</f>
        <v>1.1473491317845213E-4</v>
      </c>
      <c r="X1106" s="27">
        <f>EV_Data[[#This Row],[petrol_car_sales]]/EV_Data[[#This Row],[total_vehicle_sales]]</f>
        <v>0.59988657634297216</v>
      </c>
      <c r="Y1106" s="27">
        <f>EV_Data[[#This Row],[diesel_car_sales]]/EV_Data[[#This Row],[total_vehicle_sales]]</f>
        <v>0.39999868874384936</v>
      </c>
      <c r="Z1106" s="27">
        <f>EV_Data[[#This Row],[petrol_car Market Share]]+EV_Data[[#This Row],[desil_car Market Share]]</f>
        <v>0.99988526508682152</v>
      </c>
      <c r="AB1106" s="15"/>
    </row>
    <row r="1107" spans="1:28">
      <c r="A1107" s="15" t="s">
        <v>55</v>
      </c>
      <c r="B1107" s="15" t="s">
        <v>29</v>
      </c>
      <c r="C1107" s="15">
        <v>2010</v>
      </c>
      <c r="D1107" s="15" t="s">
        <v>26</v>
      </c>
      <c r="E1107" s="15" t="s">
        <v>25</v>
      </c>
      <c r="F1107" s="15">
        <v>414</v>
      </c>
      <c r="G1107" s="15">
        <v>1066605</v>
      </c>
      <c r="H1107" s="15">
        <v>145503</v>
      </c>
      <c r="I1107" s="15">
        <v>1212522</v>
      </c>
      <c r="J1107" s="15">
        <v>0.03</v>
      </c>
      <c r="K1107" s="15">
        <v>104</v>
      </c>
      <c r="L1107" s="15">
        <v>3</v>
      </c>
      <c r="M1107" s="15">
        <v>114</v>
      </c>
      <c r="N1107" s="15">
        <v>1.43</v>
      </c>
      <c r="O1107" s="31">
        <v>0.158</v>
      </c>
      <c r="P1107" s="15">
        <v>38619</v>
      </c>
      <c r="Q1107" s="15">
        <v>81</v>
      </c>
      <c r="R1107" s="15">
        <v>118.2</v>
      </c>
      <c r="S1107" s="15">
        <v>5030</v>
      </c>
      <c r="T1107" s="15">
        <v>54.9</v>
      </c>
      <c r="U1107" s="15">
        <v>0</v>
      </c>
      <c r="V1107" s="15">
        <v>0</v>
      </c>
      <c r="W1107" s="27">
        <f>EV_Data[[#This Row],[ev_sales]]/EV_Data[[#This Row],[total_vehicle_sales]]</f>
        <v>3.4143710382162138E-4</v>
      </c>
      <c r="X1107" s="27">
        <f>EV_Data[[#This Row],[petrol_car_sales]]/EV_Data[[#This Row],[total_vehicle_sales]]</f>
        <v>0.87965826599434893</v>
      </c>
      <c r="Y1107" s="27">
        <f>EV_Data[[#This Row],[diesel_car_sales]]/EV_Data[[#This Row],[total_vehicle_sales]]</f>
        <v>0.12000029690182941</v>
      </c>
      <c r="Z1107" s="27">
        <f>EV_Data[[#This Row],[petrol_car Market Share]]+EV_Data[[#This Row],[desil_car Market Share]]</f>
        <v>0.99965856289617838</v>
      </c>
      <c r="AB1107" s="15"/>
    </row>
    <row r="1108" spans="1:28">
      <c r="A1108" s="15" t="s">
        <v>55</v>
      </c>
      <c r="B1108" s="15" t="s">
        <v>29</v>
      </c>
      <c r="C1108" s="15">
        <v>2010</v>
      </c>
      <c r="D1108" s="15" t="s">
        <v>27</v>
      </c>
      <c r="E1108" s="15" t="s">
        <v>25</v>
      </c>
      <c r="F1108" s="15">
        <v>226</v>
      </c>
      <c r="G1108" s="15">
        <v>460859</v>
      </c>
      <c r="H1108" s="15">
        <v>40094</v>
      </c>
      <c r="I1108" s="15">
        <v>501179</v>
      </c>
      <c r="J1108" s="15">
        <v>0.05</v>
      </c>
      <c r="K1108" s="15">
        <v>104</v>
      </c>
      <c r="L1108" s="15">
        <v>3</v>
      </c>
      <c r="M1108" s="15">
        <v>114</v>
      </c>
      <c r="N1108" s="15">
        <v>1.43</v>
      </c>
      <c r="O1108" s="31">
        <v>0.158</v>
      </c>
      <c r="P1108" s="15">
        <v>38619</v>
      </c>
      <c r="Q1108" s="15">
        <v>81</v>
      </c>
      <c r="R1108" s="15">
        <v>118.2</v>
      </c>
      <c r="S1108" s="15">
        <v>5030</v>
      </c>
      <c r="T1108" s="15">
        <v>54.9</v>
      </c>
      <c r="U1108" s="15">
        <v>0</v>
      </c>
      <c r="V1108" s="15">
        <v>0</v>
      </c>
      <c r="W1108" s="27">
        <f>EV_Data[[#This Row],[ev_sales]]/EV_Data[[#This Row],[total_vehicle_sales]]</f>
        <v>4.5093669128195717E-4</v>
      </c>
      <c r="X1108" s="27">
        <f>EV_Data[[#This Row],[petrol_car_sales]]/EV_Data[[#This Row],[total_vehicle_sales]]</f>
        <v>0.91954970180314821</v>
      </c>
      <c r="Y1108" s="27">
        <f>EV_Data[[#This Row],[diesel_car_sales]]/EV_Data[[#This Row],[total_vehicle_sales]]</f>
        <v>7.9999361505569869E-2</v>
      </c>
      <c r="Z1108" s="27">
        <f>EV_Data[[#This Row],[petrol_car Market Share]]+EV_Data[[#This Row],[desil_car Market Share]]</f>
        <v>0.99954906330871807</v>
      </c>
      <c r="AB1108" s="15"/>
    </row>
    <row r="1109" spans="1:28">
      <c r="A1109" s="15" t="s">
        <v>55</v>
      </c>
      <c r="B1109" s="15" t="s">
        <v>29</v>
      </c>
      <c r="C1109" s="15">
        <v>2011</v>
      </c>
      <c r="D1109" s="15" t="s">
        <v>24</v>
      </c>
      <c r="E1109" s="15" t="s">
        <v>25</v>
      </c>
      <c r="F1109" s="15">
        <v>76</v>
      </c>
      <c r="G1109" s="15">
        <v>185246</v>
      </c>
      <c r="H1109" s="15">
        <v>123497</v>
      </c>
      <c r="I1109" s="15">
        <v>308819</v>
      </c>
      <c r="J1109" s="15">
        <v>0.02</v>
      </c>
      <c r="K1109" s="15">
        <v>605</v>
      </c>
      <c r="L1109" s="15">
        <v>4.4000000000000004</v>
      </c>
      <c r="M1109" s="15">
        <v>120</v>
      </c>
      <c r="N1109" s="15">
        <v>1.4</v>
      </c>
      <c r="O1109" s="15">
        <v>0.16800000000000001</v>
      </c>
      <c r="P1109" s="15">
        <v>40135</v>
      </c>
      <c r="Q1109" s="15">
        <v>81.599999999999994</v>
      </c>
      <c r="R1109" s="15">
        <v>121.8</v>
      </c>
      <c r="S1109" s="15">
        <v>5006</v>
      </c>
      <c r="T1109" s="15">
        <v>56.9</v>
      </c>
      <c r="U1109" s="15">
        <v>117.14</v>
      </c>
      <c r="V1109" s="15">
        <v>0</v>
      </c>
      <c r="W1109" s="27">
        <f>EV_Data[[#This Row],[ev_sales]]/EV_Data[[#This Row],[total_vehicle_sales]]</f>
        <v>2.460988475450021E-4</v>
      </c>
      <c r="X1109" s="27">
        <f>EV_Data[[#This Row],[petrol_car_sales]]/EV_Data[[#This Row],[total_vehicle_sales]]</f>
        <v>0.59985298832001921</v>
      </c>
      <c r="Y1109" s="27">
        <f>EV_Data[[#This Row],[diesel_car_sales]]/EV_Data[[#This Row],[total_vehicle_sales]]</f>
        <v>0.39990091283243584</v>
      </c>
      <c r="Z1109" s="27">
        <f>EV_Data[[#This Row],[petrol_car Market Share]]+EV_Data[[#This Row],[desil_car Market Share]]</f>
        <v>0.99975390115245499</v>
      </c>
      <c r="AB1109" s="15"/>
    </row>
    <row r="1110" spans="1:28">
      <c r="A1110" s="15" t="s">
        <v>55</v>
      </c>
      <c r="B1110" s="15" t="s">
        <v>29</v>
      </c>
      <c r="C1110" s="15">
        <v>2011</v>
      </c>
      <c r="D1110" s="15" t="s">
        <v>26</v>
      </c>
      <c r="E1110" s="15" t="s">
        <v>25</v>
      </c>
      <c r="F1110" s="15">
        <v>872</v>
      </c>
      <c r="G1110" s="15">
        <v>1095633</v>
      </c>
      <c r="H1110" s="15">
        <v>149404</v>
      </c>
      <c r="I1110" s="15">
        <v>1245909</v>
      </c>
      <c r="J1110" s="15">
        <v>7.0000000000000007E-2</v>
      </c>
      <c r="K1110" s="15">
        <v>605</v>
      </c>
      <c r="L1110" s="15">
        <v>4.4000000000000004</v>
      </c>
      <c r="M1110" s="15">
        <v>120</v>
      </c>
      <c r="N1110" s="15">
        <v>1.4</v>
      </c>
      <c r="O1110" s="15">
        <v>0.16800000000000001</v>
      </c>
      <c r="P1110" s="15">
        <v>40135</v>
      </c>
      <c r="Q1110" s="15">
        <v>81.599999999999994</v>
      </c>
      <c r="R1110" s="15">
        <v>121.8</v>
      </c>
      <c r="S1110" s="15">
        <v>5006</v>
      </c>
      <c r="T1110" s="15">
        <v>56.9</v>
      </c>
      <c r="U1110" s="15">
        <v>110.63</v>
      </c>
      <c r="V1110" s="15">
        <v>0</v>
      </c>
      <c r="W1110" s="27">
        <f>EV_Data[[#This Row],[ev_sales]]/EV_Data[[#This Row],[total_vehicle_sales]]</f>
        <v>6.9989060196210158E-4</v>
      </c>
      <c r="X1110" s="27">
        <f>EV_Data[[#This Row],[petrol_car_sales]]/EV_Data[[#This Row],[total_vehicle_sales]]</f>
        <v>0.87938444942608163</v>
      </c>
      <c r="Y1110" s="27">
        <f>EV_Data[[#This Row],[diesel_car_sales]]/EV_Data[[#This Row],[total_vehicle_sales]]</f>
        <v>0.11991565997195622</v>
      </c>
      <c r="Z1110" s="27">
        <f>EV_Data[[#This Row],[petrol_car Market Share]]+EV_Data[[#This Row],[desil_car Market Share]]</f>
        <v>0.99930010939803782</v>
      </c>
      <c r="AB1110" s="15"/>
    </row>
    <row r="1111" spans="1:28">
      <c r="A1111" s="15" t="s">
        <v>55</v>
      </c>
      <c r="B1111" s="15" t="s">
        <v>29</v>
      </c>
      <c r="C1111" s="15">
        <v>2011</v>
      </c>
      <c r="D1111" s="15" t="s">
        <v>27</v>
      </c>
      <c r="E1111" s="15" t="s">
        <v>25</v>
      </c>
      <c r="F1111" s="15">
        <v>520</v>
      </c>
      <c r="G1111" s="15">
        <v>470904</v>
      </c>
      <c r="H1111" s="15">
        <v>40948</v>
      </c>
      <c r="I1111" s="15">
        <v>512372</v>
      </c>
      <c r="J1111" s="15">
        <v>0.1</v>
      </c>
      <c r="K1111" s="15">
        <v>605</v>
      </c>
      <c r="L1111" s="15">
        <v>4.4000000000000004</v>
      </c>
      <c r="M1111" s="15">
        <v>120</v>
      </c>
      <c r="N1111" s="15">
        <v>1.4</v>
      </c>
      <c r="O1111" s="15">
        <v>0.16800000000000001</v>
      </c>
      <c r="P1111" s="15">
        <v>40135</v>
      </c>
      <c r="Q1111" s="15">
        <v>81.599999999999994</v>
      </c>
      <c r="R1111" s="15">
        <v>121.8</v>
      </c>
      <c r="S1111" s="15">
        <v>5006</v>
      </c>
      <c r="T1111" s="15">
        <v>56.9</v>
      </c>
      <c r="U1111" s="15">
        <v>130.09</v>
      </c>
      <c r="V1111" s="15">
        <v>0</v>
      </c>
      <c r="W1111" s="27">
        <f>EV_Data[[#This Row],[ev_sales]]/EV_Data[[#This Row],[total_vehicle_sales]]</f>
        <v>1.0148876207130757E-3</v>
      </c>
      <c r="X1111" s="27">
        <f>EV_Data[[#This Row],[petrol_car_sales]]/EV_Data[[#This Row],[total_vehicle_sales]]</f>
        <v>0.91906661566205805</v>
      </c>
      <c r="Y1111" s="27">
        <f>EV_Data[[#This Row],[diesel_car_sales]]/EV_Data[[#This Row],[total_vehicle_sales]]</f>
        <v>7.9918496717228893E-2</v>
      </c>
      <c r="Z1111" s="27">
        <f>EV_Data[[#This Row],[petrol_car Market Share]]+EV_Data[[#This Row],[desil_car Market Share]]</f>
        <v>0.998985112379287</v>
      </c>
      <c r="AB1111" s="15"/>
    </row>
    <row r="1112" spans="1:28">
      <c r="A1112" s="15" t="s">
        <v>55</v>
      </c>
      <c r="B1112" s="15" t="s">
        <v>29</v>
      </c>
      <c r="C1112" s="15">
        <v>2012</v>
      </c>
      <c r="D1112" s="15" t="s">
        <v>24</v>
      </c>
      <c r="E1112" s="15" t="s">
        <v>25</v>
      </c>
      <c r="F1112" s="15">
        <v>126</v>
      </c>
      <c r="G1112" s="15">
        <v>196380</v>
      </c>
      <c r="H1112" s="15">
        <v>130920</v>
      </c>
      <c r="I1112" s="15">
        <v>327426</v>
      </c>
      <c r="J1112" s="15">
        <v>0.04</v>
      </c>
      <c r="K1112" s="15">
        <v>1046</v>
      </c>
      <c r="L1112" s="15">
        <v>5.3</v>
      </c>
      <c r="M1112" s="15">
        <v>140</v>
      </c>
      <c r="N1112" s="15">
        <v>1.39</v>
      </c>
      <c r="O1112" s="15">
        <v>0.17599999999999999</v>
      </c>
      <c r="P1112" s="15">
        <v>41128</v>
      </c>
      <c r="Q1112" s="15">
        <v>81.8</v>
      </c>
      <c r="R1112" s="15">
        <v>124.1</v>
      </c>
      <c r="S1112" s="15">
        <v>5017</v>
      </c>
      <c r="T1112" s="15">
        <v>59.6</v>
      </c>
      <c r="U1112" s="15">
        <v>89.74</v>
      </c>
      <c r="V1112" s="15">
        <v>0</v>
      </c>
      <c r="W1112" s="27">
        <f>EV_Data[[#This Row],[ev_sales]]/EV_Data[[#This Row],[total_vehicle_sales]]</f>
        <v>3.8481977607153983E-4</v>
      </c>
      <c r="X1112" s="27">
        <f>EV_Data[[#This Row],[petrol_car_sales]]/EV_Data[[#This Row],[total_vehicle_sales]]</f>
        <v>0.59976910813435702</v>
      </c>
      <c r="Y1112" s="27">
        <f>EV_Data[[#This Row],[diesel_car_sales]]/EV_Data[[#This Row],[total_vehicle_sales]]</f>
        <v>0.3998460720895714</v>
      </c>
      <c r="Z1112" s="27">
        <f>EV_Data[[#This Row],[petrol_car Market Share]]+EV_Data[[#This Row],[desil_car Market Share]]</f>
        <v>0.99961518022392837</v>
      </c>
      <c r="AB1112" s="15"/>
    </row>
    <row r="1113" spans="1:28">
      <c r="A1113" s="15" t="s">
        <v>55</v>
      </c>
      <c r="B1113" s="15" t="s">
        <v>29</v>
      </c>
      <c r="C1113" s="15">
        <v>2012</v>
      </c>
      <c r="D1113" s="15" t="s">
        <v>26</v>
      </c>
      <c r="E1113" s="15" t="s">
        <v>25</v>
      </c>
      <c r="F1113" s="15">
        <v>1441</v>
      </c>
      <c r="G1113" s="15">
        <v>1151581</v>
      </c>
      <c r="H1113" s="15">
        <v>157034</v>
      </c>
      <c r="I1113" s="15">
        <v>1310056</v>
      </c>
      <c r="J1113" s="15">
        <v>0.11</v>
      </c>
      <c r="K1113" s="15">
        <v>1046</v>
      </c>
      <c r="L1113" s="15">
        <v>5.3</v>
      </c>
      <c r="M1113" s="15">
        <v>140</v>
      </c>
      <c r="N1113" s="15">
        <v>1.39</v>
      </c>
      <c r="O1113" s="15">
        <v>0.17599999999999999</v>
      </c>
      <c r="P1113" s="15">
        <v>41128</v>
      </c>
      <c r="Q1113" s="15">
        <v>81.8</v>
      </c>
      <c r="R1113" s="15">
        <v>124.1</v>
      </c>
      <c r="S1113" s="15">
        <v>5017</v>
      </c>
      <c r="T1113" s="15">
        <v>59.6</v>
      </c>
      <c r="U1113" s="15">
        <v>65.25</v>
      </c>
      <c r="V1113" s="15">
        <v>0</v>
      </c>
      <c r="W1113" s="27">
        <f>EV_Data[[#This Row],[ev_sales]]/EV_Data[[#This Row],[total_vehicle_sales]]</f>
        <v>1.0999529791092899E-3</v>
      </c>
      <c r="X1113" s="27">
        <f>EV_Data[[#This Row],[petrol_car_sales]]/EV_Data[[#This Row],[total_vehicle_sales]]</f>
        <v>0.8790318887131543</v>
      </c>
      <c r="Y1113" s="27">
        <f>EV_Data[[#This Row],[diesel_car_sales]]/EV_Data[[#This Row],[total_vehicle_sales]]</f>
        <v>0.11986815830773646</v>
      </c>
      <c r="Z1113" s="27">
        <f>EV_Data[[#This Row],[petrol_car Market Share]]+EV_Data[[#This Row],[desil_car Market Share]]</f>
        <v>0.99890004702089075</v>
      </c>
      <c r="AB1113" s="15"/>
    </row>
    <row r="1114" spans="1:28">
      <c r="A1114" s="15" t="s">
        <v>55</v>
      </c>
      <c r="B1114" s="15" t="s">
        <v>29</v>
      </c>
      <c r="C1114" s="15">
        <v>2012</v>
      </c>
      <c r="D1114" s="15" t="s">
        <v>27</v>
      </c>
      <c r="E1114" s="15" t="s">
        <v>25</v>
      </c>
      <c r="F1114" s="15">
        <v>889</v>
      </c>
      <c r="G1114" s="15">
        <v>511954</v>
      </c>
      <c r="H1114" s="15">
        <v>44518</v>
      </c>
      <c r="I1114" s="15">
        <v>557361</v>
      </c>
      <c r="J1114" s="15">
        <v>0.16</v>
      </c>
      <c r="K1114" s="15">
        <v>1046</v>
      </c>
      <c r="L1114" s="15">
        <v>5.3</v>
      </c>
      <c r="M1114" s="15">
        <v>140</v>
      </c>
      <c r="N1114" s="15">
        <v>1.39</v>
      </c>
      <c r="O1114" s="15">
        <v>0.17599999999999999</v>
      </c>
      <c r="P1114" s="15">
        <v>41128</v>
      </c>
      <c r="Q1114" s="15">
        <v>81.8</v>
      </c>
      <c r="R1114" s="15">
        <v>124.1</v>
      </c>
      <c r="S1114" s="15">
        <v>5017</v>
      </c>
      <c r="T1114" s="15">
        <v>59.6</v>
      </c>
      <c r="U1114" s="15">
        <v>70.959999999999994</v>
      </c>
      <c r="V1114" s="15">
        <v>0</v>
      </c>
      <c r="W1114" s="27">
        <f>EV_Data[[#This Row],[ev_sales]]/EV_Data[[#This Row],[total_vehicle_sales]]</f>
        <v>1.5950165153284855E-3</v>
      </c>
      <c r="X1114" s="27">
        <f>EV_Data[[#This Row],[petrol_car_sales]]/EV_Data[[#This Row],[total_vehicle_sales]]</f>
        <v>0.91853215420526368</v>
      </c>
      <c r="Y1114" s="27">
        <f>EV_Data[[#This Row],[diesel_car_sales]]/EV_Data[[#This Row],[total_vehicle_sales]]</f>
        <v>7.9872829279407781E-2</v>
      </c>
      <c r="Z1114" s="27">
        <f>EV_Data[[#This Row],[petrol_car Market Share]]+EV_Data[[#This Row],[desil_car Market Share]]</f>
        <v>0.99840498348467144</v>
      </c>
      <c r="AB1114" s="15"/>
    </row>
    <row r="1115" spans="1:28">
      <c r="A1115" s="15" t="s">
        <v>55</v>
      </c>
      <c r="B1115" s="15" t="s">
        <v>29</v>
      </c>
      <c r="C1115" s="15">
        <v>2013</v>
      </c>
      <c r="D1115" s="15" t="s">
        <v>24</v>
      </c>
      <c r="E1115" s="15" t="s">
        <v>25</v>
      </c>
      <c r="F1115" s="15">
        <v>417</v>
      </c>
      <c r="G1115" s="15">
        <v>198389</v>
      </c>
      <c r="H1115" s="15">
        <v>132259</v>
      </c>
      <c r="I1115" s="15">
        <v>331065</v>
      </c>
      <c r="J1115" s="15">
        <v>0.13</v>
      </c>
      <c r="K1115" s="15">
        <v>1441</v>
      </c>
      <c r="L1115" s="15">
        <v>7.3</v>
      </c>
      <c r="M1115" s="15">
        <v>146</v>
      </c>
      <c r="N1115" s="15">
        <v>1.38</v>
      </c>
      <c r="O1115" s="15">
        <v>0.187</v>
      </c>
      <c r="P1115" s="15">
        <v>42339</v>
      </c>
      <c r="Q1115" s="15">
        <v>82.1</v>
      </c>
      <c r="R1115" s="15">
        <v>122.9</v>
      </c>
      <c r="S1115" s="15">
        <v>5083</v>
      </c>
      <c r="T1115" s="15">
        <v>61.2</v>
      </c>
      <c r="U1115" s="15">
        <v>230.95</v>
      </c>
      <c r="V1115" s="15">
        <v>0</v>
      </c>
      <c r="W1115" s="27">
        <f>EV_Data[[#This Row],[ev_sales]]/EV_Data[[#This Row],[total_vehicle_sales]]</f>
        <v>1.2595713832631054E-3</v>
      </c>
      <c r="X1115" s="27">
        <f>EV_Data[[#This Row],[petrol_car_sales]]/EV_Data[[#This Row],[total_vehicle_sales]]</f>
        <v>0.59924486128101728</v>
      </c>
      <c r="Y1115" s="27">
        <f>EV_Data[[#This Row],[diesel_car_sales]]/EV_Data[[#This Row],[total_vehicle_sales]]</f>
        <v>0.39949556733571956</v>
      </c>
      <c r="Z1115" s="27">
        <f>EV_Data[[#This Row],[petrol_car Market Share]]+EV_Data[[#This Row],[desil_car Market Share]]</f>
        <v>0.99874042861673684</v>
      </c>
      <c r="AB1115" s="15"/>
    </row>
    <row r="1116" spans="1:28">
      <c r="A1116" s="15" t="s">
        <v>55</v>
      </c>
      <c r="B1116" s="15" t="s">
        <v>29</v>
      </c>
      <c r="C1116" s="15">
        <v>2013</v>
      </c>
      <c r="D1116" s="15" t="s">
        <v>26</v>
      </c>
      <c r="E1116" s="15" t="s">
        <v>25</v>
      </c>
      <c r="F1116" s="15">
        <v>4898</v>
      </c>
      <c r="G1116" s="15">
        <v>1192990</v>
      </c>
      <c r="H1116" s="15">
        <v>162680</v>
      </c>
      <c r="I1116" s="15">
        <v>1360568</v>
      </c>
      <c r="J1116" s="15">
        <v>0.36</v>
      </c>
      <c r="K1116" s="15">
        <v>1441</v>
      </c>
      <c r="L1116" s="15">
        <v>7.3</v>
      </c>
      <c r="M1116" s="15">
        <v>146</v>
      </c>
      <c r="N1116" s="15">
        <v>1.38</v>
      </c>
      <c r="O1116" s="15">
        <v>0.187</v>
      </c>
      <c r="P1116" s="15">
        <v>42339</v>
      </c>
      <c r="Q1116" s="15">
        <v>82.1</v>
      </c>
      <c r="R1116" s="15">
        <v>122.9</v>
      </c>
      <c r="S1116" s="15">
        <v>5083</v>
      </c>
      <c r="T1116" s="15">
        <v>61.2</v>
      </c>
      <c r="U1116" s="15">
        <v>239.9</v>
      </c>
      <c r="V1116" s="15">
        <v>0</v>
      </c>
      <c r="W1116" s="27">
        <f>EV_Data[[#This Row],[ev_sales]]/EV_Data[[#This Row],[total_vehicle_sales]]</f>
        <v>3.5999670725755713E-3</v>
      </c>
      <c r="X1116" s="27">
        <f>EV_Data[[#This Row],[petrol_car_sales]]/EV_Data[[#This Row],[total_vehicle_sales]]</f>
        <v>0.87683232297099445</v>
      </c>
      <c r="Y1116" s="27">
        <f>EV_Data[[#This Row],[diesel_car_sales]]/EV_Data[[#This Row],[total_vehicle_sales]]</f>
        <v>0.11956770995642996</v>
      </c>
      <c r="Z1116" s="27">
        <f>EV_Data[[#This Row],[petrol_car Market Share]]+EV_Data[[#This Row],[desil_car Market Share]]</f>
        <v>0.99640003292742441</v>
      </c>
      <c r="AB1116" s="15"/>
    </row>
    <row r="1117" spans="1:28">
      <c r="A1117" s="15" t="s">
        <v>55</v>
      </c>
      <c r="B1117" s="15" t="s">
        <v>29</v>
      </c>
      <c r="C1117" s="15">
        <v>2013</v>
      </c>
      <c r="D1117" s="15" t="s">
        <v>27</v>
      </c>
      <c r="E1117" s="15" t="s">
        <v>25</v>
      </c>
      <c r="F1117" s="15">
        <v>2890</v>
      </c>
      <c r="G1117" s="15">
        <v>506744</v>
      </c>
      <c r="H1117" s="15">
        <v>44065</v>
      </c>
      <c r="I1117" s="15">
        <v>553699</v>
      </c>
      <c r="J1117" s="15">
        <v>0.52</v>
      </c>
      <c r="K1117" s="15">
        <v>1441</v>
      </c>
      <c r="L1117" s="15">
        <v>7.3</v>
      </c>
      <c r="M1117" s="15">
        <v>146</v>
      </c>
      <c r="N1117" s="15">
        <v>1.38</v>
      </c>
      <c r="O1117" s="15">
        <v>0.187</v>
      </c>
      <c r="P1117" s="15">
        <v>42339</v>
      </c>
      <c r="Q1117" s="15">
        <v>82.1</v>
      </c>
      <c r="R1117" s="15">
        <v>122.9</v>
      </c>
      <c r="S1117" s="15">
        <v>5083</v>
      </c>
      <c r="T1117" s="15">
        <v>61.2</v>
      </c>
      <c r="U1117" s="15">
        <v>225.08</v>
      </c>
      <c r="V1117" s="15">
        <v>0</v>
      </c>
      <c r="W1117" s="27">
        <f>EV_Data[[#This Row],[ev_sales]]/EV_Data[[#This Row],[total_vehicle_sales]]</f>
        <v>5.2194423323863688E-3</v>
      </c>
      <c r="X1117" s="27">
        <f>EV_Data[[#This Row],[petrol_car_sales]]/EV_Data[[#This Row],[total_vehicle_sales]]</f>
        <v>0.91519760736429001</v>
      </c>
      <c r="Y1117" s="27">
        <f>EV_Data[[#This Row],[diesel_car_sales]]/EV_Data[[#This Row],[total_vehicle_sales]]</f>
        <v>7.9582950303323644E-2</v>
      </c>
      <c r="Z1117" s="27">
        <f>EV_Data[[#This Row],[petrol_car Market Share]]+EV_Data[[#This Row],[desil_car Market Share]]</f>
        <v>0.99478055766761364</v>
      </c>
      <c r="AB1117" s="15"/>
    </row>
    <row r="1118" spans="1:28">
      <c r="A1118" s="15" t="s">
        <v>55</v>
      </c>
      <c r="B1118" s="15" t="s">
        <v>29</v>
      </c>
      <c r="C1118" s="15">
        <v>2014</v>
      </c>
      <c r="D1118" s="15" t="s">
        <v>24</v>
      </c>
      <c r="E1118" s="15" t="s">
        <v>25</v>
      </c>
      <c r="F1118" s="15">
        <v>710</v>
      </c>
      <c r="G1118" s="15">
        <v>229062</v>
      </c>
      <c r="H1118" s="15">
        <v>152708</v>
      </c>
      <c r="I1118" s="15">
        <v>382480</v>
      </c>
      <c r="J1118" s="15">
        <v>0.19</v>
      </c>
      <c r="K1118" s="15">
        <v>3169</v>
      </c>
      <c r="L1118" s="15">
        <v>8.6</v>
      </c>
      <c r="M1118" s="15">
        <v>149</v>
      </c>
      <c r="N1118" s="15">
        <v>1.367</v>
      </c>
      <c r="O1118" s="15">
        <v>0.20200000000000001</v>
      </c>
      <c r="P1118" s="15">
        <v>43303</v>
      </c>
      <c r="Q1118" s="15">
        <v>82.2</v>
      </c>
      <c r="R1118" s="15">
        <v>123.7</v>
      </c>
      <c r="S1118" s="15">
        <v>4930</v>
      </c>
      <c r="T1118" s="15">
        <v>61.8</v>
      </c>
      <c r="U1118" s="15">
        <v>70.260000000000005</v>
      </c>
      <c r="V1118" s="15">
        <v>0</v>
      </c>
      <c r="W1118" s="27">
        <f>EV_Data[[#This Row],[ev_sales]]/EV_Data[[#This Row],[total_vehicle_sales]]</f>
        <v>1.8563062120895209E-3</v>
      </c>
      <c r="X1118" s="27">
        <f>EV_Data[[#This Row],[petrol_car_sales]]/EV_Data[[#This Row],[total_vehicle_sales]]</f>
        <v>0.5988862162727463</v>
      </c>
      <c r="Y1118" s="27">
        <f>EV_Data[[#This Row],[diesel_car_sales]]/EV_Data[[#This Row],[total_vehicle_sales]]</f>
        <v>0.39925747751516422</v>
      </c>
      <c r="Z1118" s="27">
        <f>EV_Data[[#This Row],[petrol_car Market Share]]+EV_Data[[#This Row],[desil_car Market Share]]</f>
        <v>0.99814369378791046</v>
      </c>
      <c r="AB1118" s="15"/>
    </row>
    <row r="1119" spans="1:28">
      <c r="A1119" s="15" t="s">
        <v>55</v>
      </c>
      <c r="B1119" s="15" t="s">
        <v>29</v>
      </c>
      <c r="C1119" s="15">
        <v>2014</v>
      </c>
      <c r="D1119" s="15" t="s">
        <v>26</v>
      </c>
      <c r="E1119" s="15" t="s">
        <v>25</v>
      </c>
      <c r="F1119" s="15">
        <v>8006</v>
      </c>
      <c r="G1119" s="15">
        <v>1322276</v>
      </c>
      <c r="H1119" s="15">
        <v>180310</v>
      </c>
      <c r="I1119" s="15">
        <v>1510592</v>
      </c>
      <c r="J1119" s="15">
        <v>0.53</v>
      </c>
      <c r="K1119" s="15">
        <v>3169</v>
      </c>
      <c r="L1119" s="15">
        <v>8.6</v>
      </c>
      <c r="M1119" s="15">
        <v>149</v>
      </c>
      <c r="N1119" s="15">
        <v>1.367</v>
      </c>
      <c r="O1119" s="15">
        <v>0.20200000000000001</v>
      </c>
      <c r="P1119" s="15">
        <v>43303</v>
      </c>
      <c r="Q1119" s="15">
        <v>82.2</v>
      </c>
      <c r="R1119" s="15">
        <v>123.7</v>
      </c>
      <c r="S1119" s="15">
        <v>4930</v>
      </c>
      <c r="T1119" s="15">
        <v>61.8</v>
      </c>
      <c r="U1119" s="15">
        <v>63.45</v>
      </c>
      <c r="V1119" s="15">
        <v>0</v>
      </c>
      <c r="W1119" s="27">
        <f>EV_Data[[#This Row],[ev_sales]]/EV_Data[[#This Row],[total_vehicle_sales]]</f>
        <v>5.299908909884337E-3</v>
      </c>
      <c r="X1119" s="27">
        <f>EV_Data[[#This Row],[petrol_car_sales]]/EV_Data[[#This Row],[total_vehicle_sales]]</f>
        <v>0.87533629199678009</v>
      </c>
      <c r="Y1119" s="27">
        <f>EV_Data[[#This Row],[diesel_car_sales]]/EV_Data[[#This Row],[total_vehicle_sales]]</f>
        <v>0.1193637990933356</v>
      </c>
      <c r="Z1119" s="27">
        <f>EV_Data[[#This Row],[petrol_car Market Share]]+EV_Data[[#This Row],[desil_car Market Share]]</f>
        <v>0.9947000910901157</v>
      </c>
      <c r="AB1119" s="15"/>
    </row>
    <row r="1120" spans="1:28">
      <c r="A1120" s="15" t="s">
        <v>55</v>
      </c>
      <c r="B1120" s="15" t="s">
        <v>29</v>
      </c>
      <c r="C1120" s="15">
        <v>2014</v>
      </c>
      <c r="D1120" s="15" t="s">
        <v>27</v>
      </c>
      <c r="E1120" s="15" t="s">
        <v>25</v>
      </c>
      <c r="F1120" s="15">
        <v>4750</v>
      </c>
      <c r="G1120" s="15">
        <v>564315</v>
      </c>
      <c r="H1120" s="15">
        <v>49071</v>
      </c>
      <c r="I1120" s="15">
        <v>618136</v>
      </c>
      <c r="J1120" s="15">
        <v>0.77</v>
      </c>
      <c r="K1120" s="15">
        <v>3169</v>
      </c>
      <c r="L1120" s="15">
        <v>8.6</v>
      </c>
      <c r="M1120" s="15">
        <v>149</v>
      </c>
      <c r="N1120" s="15">
        <v>1.367</v>
      </c>
      <c r="O1120" s="15">
        <v>0.20200000000000001</v>
      </c>
      <c r="P1120" s="15">
        <v>43303</v>
      </c>
      <c r="Q1120" s="15">
        <v>82.2</v>
      </c>
      <c r="R1120" s="15">
        <v>123.7</v>
      </c>
      <c r="S1120" s="15">
        <v>4930</v>
      </c>
      <c r="T1120" s="15">
        <v>61.8</v>
      </c>
      <c r="U1120" s="15">
        <v>64.36</v>
      </c>
      <c r="V1120" s="15">
        <v>0</v>
      </c>
      <c r="W1120" s="27">
        <f>EV_Data[[#This Row],[ev_sales]]/EV_Data[[#This Row],[total_vehicle_sales]]</f>
        <v>7.6843930785458221E-3</v>
      </c>
      <c r="X1120" s="27">
        <f>EV_Data[[#This Row],[petrol_car_sales]]/EV_Data[[#This Row],[total_vehicle_sales]]</f>
        <v>0.91293016423570217</v>
      </c>
      <c r="Y1120" s="27">
        <f>EV_Data[[#This Row],[diesel_car_sales]]/EV_Data[[#This Row],[total_vehicle_sales]]</f>
        <v>7.9385442685751997E-2</v>
      </c>
      <c r="Z1120" s="27">
        <f>EV_Data[[#This Row],[petrol_car Market Share]]+EV_Data[[#This Row],[desil_car Market Share]]</f>
        <v>0.99231560692145415</v>
      </c>
      <c r="AB1120" s="15"/>
    </row>
    <row r="1121" spans="1:28">
      <c r="A1121" s="15" t="s">
        <v>55</v>
      </c>
      <c r="B1121" s="15" t="s">
        <v>29</v>
      </c>
      <c r="C1121" s="15">
        <v>2015</v>
      </c>
      <c r="D1121" s="15" t="s">
        <v>24</v>
      </c>
      <c r="E1121" s="15" t="s">
        <v>25</v>
      </c>
      <c r="F1121" s="15">
        <v>1279</v>
      </c>
      <c r="G1121" s="15">
        <v>237609</v>
      </c>
      <c r="H1121" s="15">
        <v>158406</v>
      </c>
      <c r="I1121" s="15">
        <v>397294</v>
      </c>
      <c r="J1121" s="15">
        <v>0.32</v>
      </c>
      <c r="K1121" s="15">
        <v>5211</v>
      </c>
      <c r="L1121" s="15">
        <v>9.5</v>
      </c>
      <c r="M1121" s="15">
        <v>165</v>
      </c>
      <c r="N1121" s="15">
        <v>1.373</v>
      </c>
      <c r="O1121" s="15">
        <v>0.21299999999999999</v>
      </c>
      <c r="P1121" s="15">
        <v>44387</v>
      </c>
      <c r="Q1121" s="15">
        <v>82.4</v>
      </c>
      <c r="R1121" s="15">
        <v>123.3</v>
      </c>
      <c r="S1121" s="15">
        <v>4971</v>
      </c>
      <c r="T1121" s="15">
        <v>64.5</v>
      </c>
      <c r="U1121" s="15">
        <v>80.14</v>
      </c>
      <c r="V1121" s="15">
        <v>0</v>
      </c>
      <c r="W1121" s="27">
        <f>EV_Data[[#This Row],[ev_sales]]/EV_Data[[#This Row],[total_vehicle_sales]]</f>
        <v>3.2192784185011603E-3</v>
      </c>
      <c r="X1121" s="27">
        <f>EV_Data[[#This Row],[petrol_car_sales]]/EV_Data[[#This Row],[total_vehicle_sales]]</f>
        <v>0.59806843294889933</v>
      </c>
      <c r="Y1121" s="27">
        <f>EV_Data[[#This Row],[diesel_car_sales]]/EV_Data[[#This Row],[total_vehicle_sales]]</f>
        <v>0.39871228863259955</v>
      </c>
      <c r="Z1121" s="27">
        <f>EV_Data[[#This Row],[petrol_car Market Share]]+EV_Data[[#This Row],[desil_car Market Share]]</f>
        <v>0.99678072158149889</v>
      </c>
      <c r="AB1121" s="15"/>
    </row>
    <row r="1122" spans="1:28">
      <c r="A1122" s="15" t="s">
        <v>55</v>
      </c>
      <c r="B1122" s="15" t="s">
        <v>29</v>
      </c>
      <c r="C1122" s="15">
        <v>2015</v>
      </c>
      <c r="D1122" s="15" t="s">
        <v>26</v>
      </c>
      <c r="E1122" s="15" t="s">
        <v>25</v>
      </c>
      <c r="F1122" s="15">
        <v>14359</v>
      </c>
      <c r="G1122" s="15">
        <v>1360865</v>
      </c>
      <c r="H1122" s="15">
        <v>185573</v>
      </c>
      <c r="I1122" s="15">
        <v>1560797</v>
      </c>
      <c r="J1122" s="15">
        <v>0.92</v>
      </c>
      <c r="K1122" s="15">
        <v>5211</v>
      </c>
      <c r="L1122" s="15">
        <v>9.5</v>
      </c>
      <c r="M1122" s="15">
        <v>165</v>
      </c>
      <c r="N1122" s="15">
        <v>1.373</v>
      </c>
      <c r="O1122" s="15">
        <v>0.21299999999999999</v>
      </c>
      <c r="P1122" s="15">
        <v>44387</v>
      </c>
      <c r="Q1122" s="15">
        <v>82.4</v>
      </c>
      <c r="R1122" s="15">
        <v>123.3</v>
      </c>
      <c r="S1122" s="15">
        <v>4971</v>
      </c>
      <c r="T1122" s="15">
        <v>64.5</v>
      </c>
      <c r="U1122" s="15">
        <v>79.349999999999994</v>
      </c>
      <c r="V1122" s="15">
        <v>0</v>
      </c>
      <c r="W1122" s="27">
        <f>EV_Data[[#This Row],[ev_sales]]/EV_Data[[#This Row],[total_vehicle_sales]]</f>
        <v>9.1997870318817881E-3</v>
      </c>
      <c r="X1122" s="27">
        <f>EV_Data[[#This Row],[petrol_car_sales]]/EV_Data[[#This Row],[total_vehicle_sales]]</f>
        <v>0.87190390550468766</v>
      </c>
      <c r="Y1122" s="27">
        <f>EV_Data[[#This Row],[diesel_car_sales]]/EV_Data[[#This Row],[total_vehicle_sales]]</f>
        <v>0.11889630746343054</v>
      </c>
      <c r="Z1122" s="27">
        <f>EV_Data[[#This Row],[petrol_car Market Share]]+EV_Data[[#This Row],[desil_car Market Share]]</f>
        <v>0.99080021296811815</v>
      </c>
      <c r="AB1122" s="15"/>
    </row>
    <row r="1123" spans="1:28">
      <c r="A1123" s="15" t="s">
        <v>55</v>
      </c>
      <c r="B1123" s="15" t="s">
        <v>29</v>
      </c>
      <c r="C1123" s="15">
        <v>2015</v>
      </c>
      <c r="D1123" s="15" t="s">
        <v>27</v>
      </c>
      <c r="E1123" s="15" t="s">
        <v>25</v>
      </c>
      <c r="F1123" s="15">
        <v>8793</v>
      </c>
      <c r="G1123" s="15">
        <v>598324</v>
      </c>
      <c r="H1123" s="15">
        <v>52028</v>
      </c>
      <c r="I1123" s="15">
        <v>659145</v>
      </c>
      <c r="J1123" s="15">
        <v>1.33</v>
      </c>
      <c r="K1123" s="15">
        <v>5211</v>
      </c>
      <c r="L1123" s="15">
        <v>9.5</v>
      </c>
      <c r="M1123" s="15">
        <v>165</v>
      </c>
      <c r="N1123" s="15">
        <v>1.373</v>
      </c>
      <c r="O1123" s="15">
        <v>0.21299999999999999</v>
      </c>
      <c r="P1123" s="15">
        <v>44387</v>
      </c>
      <c r="Q1123" s="15">
        <v>82.4</v>
      </c>
      <c r="R1123" s="15">
        <v>123.3</v>
      </c>
      <c r="S1123" s="15">
        <v>4971</v>
      </c>
      <c r="T1123" s="15">
        <v>64.5</v>
      </c>
      <c r="U1123" s="15">
        <v>85.12</v>
      </c>
      <c r="V1123" s="15">
        <v>0</v>
      </c>
      <c r="W1123" s="27">
        <f>EV_Data[[#This Row],[ev_sales]]/EV_Data[[#This Row],[total_vehicle_sales]]</f>
        <v>1.3340008647566166E-2</v>
      </c>
      <c r="X1123" s="27">
        <f>EV_Data[[#This Row],[petrol_car_sales]]/EV_Data[[#This Row],[total_vehicle_sales]]</f>
        <v>0.90772743478293849</v>
      </c>
      <c r="Y1123" s="27">
        <f>EV_Data[[#This Row],[diesel_car_sales]]/EV_Data[[#This Row],[total_vehicle_sales]]</f>
        <v>7.8932556569495327E-2</v>
      </c>
      <c r="Z1123" s="27">
        <f>EV_Data[[#This Row],[petrol_car Market Share]]+EV_Data[[#This Row],[desil_car Market Share]]</f>
        <v>0.98665999135243387</v>
      </c>
      <c r="AB1123" s="15"/>
    </row>
    <row r="1124" spans="1:28">
      <c r="A1124" s="15" t="s">
        <v>55</v>
      </c>
      <c r="B1124" s="15" t="s">
        <v>29</v>
      </c>
      <c r="C1124" s="15">
        <v>2016</v>
      </c>
      <c r="D1124" s="15" t="s">
        <v>24</v>
      </c>
      <c r="E1124" s="15" t="s">
        <v>25</v>
      </c>
      <c r="F1124" s="15">
        <v>2053</v>
      </c>
      <c r="G1124" s="15">
        <v>233407</v>
      </c>
      <c r="H1124" s="15">
        <v>155604</v>
      </c>
      <c r="I1124" s="15">
        <v>391064</v>
      </c>
      <c r="J1124" s="15">
        <v>0.52</v>
      </c>
      <c r="K1124" s="15">
        <v>8891</v>
      </c>
      <c r="L1124" s="15">
        <v>11.6</v>
      </c>
      <c r="M1124" s="15">
        <v>190</v>
      </c>
      <c r="N1124" s="15">
        <v>1.387</v>
      </c>
      <c r="O1124" s="15">
        <v>0.219</v>
      </c>
      <c r="P1124" s="15">
        <v>43543</v>
      </c>
      <c r="Q1124" s="15">
        <v>83.3</v>
      </c>
      <c r="R1124" s="15">
        <v>122.3</v>
      </c>
      <c r="S1124" s="15">
        <v>4599</v>
      </c>
      <c r="T1124" s="15">
        <v>69.599999999999994</v>
      </c>
      <c r="U1124" s="15">
        <v>60.52</v>
      </c>
      <c r="V1124" s="15">
        <v>0</v>
      </c>
      <c r="W1124" s="27">
        <f>EV_Data[[#This Row],[ev_sales]]/EV_Data[[#This Row],[total_vehicle_sales]]</f>
        <v>5.2497800871468608E-3</v>
      </c>
      <c r="X1124" s="27">
        <f>EV_Data[[#This Row],[petrol_car_sales]]/EV_Data[[#This Row],[total_vehicle_sales]]</f>
        <v>0.59685115479819162</v>
      </c>
      <c r="Y1124" s="27">
        <f>EV_Data[[#This Row],[diesel_car_sales]]/EV_Data[[#This Row],[total_vehicle_sales]]</f>
        <v>0.39789906511466155</v>
      </c>
      <c r="Z1124" s="27">
        <f>EV_Data[[#This Row],[petrol_car Market Share]]+EV_Data[[#This Row],[desil_car Market Share]]</f>
        <v>0.99475021991285317</v>
      </c>
      <c r="AB1124" s="15"/>
    </row>
    <row r="1125" spans="1:28">
      <c r="A1125" s="15" t="s">
        <v>55</v>
      </c>
      <c r="B1125" s="15" t="s">
        <v>29</v>
      </c>
      <c r="C1125" s="15">
        <v>2016</v>
      </c>
      <c r="D1125" s="15" t="s">
        <v>26</v>
      </c>
      <c r="E1125" s="15" t="s">
        <v>25</v>
      </c>
      <c r="F1125" s="15">
        <v>23607</v>
      </c>
      <c r="G1125" s="15">
        <v>1364198</v>
      </c>
      <c r="H1125" s="15">
        <v>186027</v>
      </c>
      <c r="I1125" s="15">
        <v>1573832</v>
      </c>
      <c r="J1125" s="15">
        <v>1.5</v>
      </c>
      <c r="K1125" s="15">
        <v>8891</v>
      </c>
      <c r="L1125" s="15">
        <v>11.6</v>
      </c>
      <c r="M1125" s="15">
        <v>190</v>
      </c>
      <c r="N1125" s="15">
        <v>1.387</v>
      </c>
      <c r="O1125" s="15">
        <v>0.219</v>
      </c>
      <c r="P1125" s="15">
        <v>43543</v>
      </c>
      <c r="Q1125" s="15">
        <v>83.3</v>
      </c>
      <c r="R1125" s="15">
        <v>122.3</v>
      </c>
      <c r="S1125" s="15">
        <v>4599</v>
      </c>
      <c r="T1125" s="15">
        <v>69.599999999999994</v>
      </c>
      <c r="U1125" s="15">
        <v>64.41</v>
      </c>
      <c r="V1125" s="15">
        <v>0</v>
      </c>
      <c r="W1125" s="27">
        <f>EV_Data[[#This Row],[ev_sales]]/EV_Data[[#This Row],[total_vehicle_sales]]</f>
        <v>1.4999695011919952E-2</v>
      </c>
      <c r="X1125" s="27">
        <f>EV_Data[[#This Row],[petrol_car_sales]]/EV_Data[[#This Row],[total_vehicle_sales]]</f>
        <v>0.86680026838951041</v>
      </c>
      <c r="Y1125" s="27">
        <f>EV_Data[[#This Row],[diesel_car_sales]]/EV_Data[[#This Row],[total_vehicle_sales]]</f>
        <v>0.1182000365985696</v>
      </c>
      <c r="Z1125" s="27">
        <f>EV_Data[[#This Row],[petrol_car Market Share]]+EV_Data[[#This Row],[desil_car Market Share]]</f>
        <v>0.98500030498808</v>
      </c>
      <c r="AB1125" s="15"/>
    </row>
    <row r="1126" spans="1:28">
      <c r="A1126" s="15" t="s">
        <v>55</v>
      </c>
      <c r="B1126" s="15" t="s">
        <v>29</v>
      </c>
      <c r="C1126" s="15">
        <v>2016</v>
      </c>
      <c r="D1126" s="15" t="s">
        <v>27</v>
      </c>
      <c r="E1126" s="15" t="s">
        <v>25</v>
      </c>
      <c r="F1126" s="15">
        <v>14237</v>
      </c>
      <c r="G1126" s="15">
        <v>589105</v>
      </c>
      <c r="H1126" s="15">
        <v>51227</v>
      </c>
      <c r="I1126" s="15">
        <v>654569</v>
      </c>
      <c r="J1126" s="15">
        <v>2.1800000000000002</v>
      </c>
      <c r="K1126" s="15">
        <v>8891</v>
      </c>
      <c r="L1126" s="15">
        <v>11.6</v>
      </c>
      <c r="M1126" s="15">
        <v>190</v>
      </c>
      <c r="N1126" s="15">
        <v>1.387</v>
      </c>
      <c r="O1126" s="15">
        <v>0.219</v>
      </c>
      <c r="P1126" s="15">
        <v>43543</v>
      </c>
      <c r="Q1126" s="15">
        <v>83.3</v>
      </c>
      <c r="R1126" s="15">
        <v>122.3</v>
      </c>
      <c r="S1126" s="15">
        <v>4599</v>
      </c>
      <c r="T1126" s="15">
        <v>69.599999999999994</v>
      </c>
      <c r="U1126" s="15">
        <v>61.91</v>
      </c>
      <c r="V1126" s="15">
        <v>0</v>
      </c>
      <c r="W1126" s="27">
        <f>EV_Data[[#This Row],[ev_sales]]/EV_Data[[#This Row],[total_vehicle_sales]]</f>
        <v>2.1750189819560659E-2</v>
      </c>
      <c r="X1126" s="27">
        <f>EV_Data[[#This Row],[petrol_car_sales]]/EV_Data[[#This Row],[total_vehicle_sales]]</f>
        <v>0.89998915316796246</v>
      </c>
      <c r="Y1126" s="27">
        <f>EV_Data[[#This Row],[diesel_car_sales]]/EV_Data[[#This Row],[total_vehicle_sales]]</f>
        <v>7.8260657012476906E-2</v>
      </c>
      <c r="Z1126" s="27">
        <f>EV_Data[[#This Row],[petrol_car Market Share]]+EV_Data[[#This Row],[desil_car Market Share]]</f>
        <v>0.97824981018043933</v>
      </c>
      <c r="AB1126" s="15"/>
    </row>
    <row r="1127" spans="1:28">
      <c r="A1127" s="15" t="s">
        <v>55</v>
      </c>
      <c r="B1127" s="15" t="s">
        <v>29</v>
      </c>
      <c r="C1127" s="15">
        <v>2017</v>
      </c>
      <c r="D1127" s="15" t="s">
        <v>24</v>
      </c>
      <c r="E1127" s="15" t="s">
        <v>25</v>
      </c>
      <c r="F1127" s="15">
        <v>2599</v>
      </c>
      <c r="G1127" s="15">
        <v>229292</v>
      </c>
      <c r="H1127" s="15">
        <v>152862</v>
      </c>
      <c r="I1127" s="15">
        <v>384753</v>
      </c>
      <c r="J1127" s="15">
        <v>0.68</v>
      </c>
      <c r="K1127" s="15">
        <v>11246</v>
      </c>
      <c r="L1127" s="15">
        <v>13.5</v>
      </c>
      <c r="M1127" s="15">
        <v>223</v>
      </c>
      <c r="N1127" s="15">
        <v>1.387</v>
      </c>
      <c r="O1127" s="15">
        <v>0.222</v>
      </c>
      <c r="P1127" s="15">
        <v>43598</v>
      </c>
      <c r="Q1127" s="15">
        <v>83.2</v>
      </c>
      <c r="R1127" s="15">
        <v>121.2</v>
      </c>
      <c r="S1127" s="15">
        <v>4266</v>
      </c>
      <c r="T1127" s="15">
        <v>71.599999999999994</v>
      </c>
      <c r="U1127" s="15">
        <v>26.6</v>
      </c>
      <c r="V1127" s="15">
        <v>0</v>
      </c>
      <c r="W1127" s="27">
        <f>EV_Data[[#This Row],[ev_sales]]/EV_Data[[#This Row],[total_vehicle_sales]]</f>
        <v>6.7549830670586061E-3</v>
      </c>
      <c r="X1127" s="27">
        <f>EV_Data[[#This Row],[petrol_car_sales]]/EV_Data[[#This Row],[total_vehicle_sales]]</f>
        <v>0.5959459705317437</v>
      </c>
      <c r="Y1127" s="27">
        <f>EV_Data[[#This Row],[diesel_car_sales]]/EV_Data[[#This Row],[total_vehicle_sales]]</f>
        <v>0.39729904640119768</v>
      </c>
      <c r="Z1127" s="27">
        <f>EV_Data[[#This Row],[petrol_car Market Share]]+EV_Data[[#This Row],[desil_car Market Share]]</f>
        <v>0.99324501693294143</v>
      </c>
      <c r="AB1127" s="15"/>
    </row>
    <row r="1128" spans="1:28">
      <c r="A1128" s="15" t="s">
        <v>55</v>
      </c>
      <c r="B1128" s="15" t="s">
        <v>29</v>
      </c>
      <c r="C1128" s="15">
        <v>2017</v>
      </c>
      <c r="D1128" s="15" t="s">
        <v>26</v>
      </c>
      <c r="E1128" s="15" t="s">
        <v>25</v>
      </c>
      <c r="F1128" s="15">
        <v>29540</v>
      </c>
      <c r="G1128" s="15">
        <v>1320914</v>
      </c>
      <c r="H1128" s="15">
        <v>180125</v>
      </c>
      <c r="I1128" s="15">
        <v>1530579</v>
      </c>
      <c r="J1128" s="15">
        <v>1.93</v>
      </c>
      <c r="K1128" s="15">
        <v>11246</v>
      </c>
      <c r="L1128" s="15">
        <v>13.5</v>
      </c>
      <c r="M1128" s="15">
        <v>223</v>
      </c>
      <c r="N1128" s="15">
        <v>1.387</v>
      </c>
      <c r="O1128" s="15">
        <v>0.222</v>
      </c>
      <c r="P1128" s="15">
        <v>43598</v>
      </c>
      <c r="Q1128" s="15">
        <v>83.2</v>
      </c>
      <c r="R1128" s="15">
        <v>121.2</v>
      </c>
      <c r="S1128" s="15">
        <v>4266</v>
      </c>
      <c r="T1128" s="15">
        <v>71.599999999999994</v>
      </c>
      <c r="U1128" s="15">
        <v>25.13</v>
      </c>
      <c r="V1128" s="15">
        <v>0</v>
      </c>
      <c r="W1128" s="27">
        <f>EV_Data[[#This Row],[ev_sales]]/EV_Data[[#This Row],[total_vehicle_sales]]</f>
        <v>1.9299885860187549E-2</v>
      </c>
      <c r="X1128" s="27">
        <f>EV_Data[[#This Row],[petrol_car_sales]]/EV_Data[[#This Row],[total_vehicle_sales]]</f>
        <v>0.86301589137182722</v>
      </c>
      <c r="Y1128" s="27">
        <f>EV_Data[[#This Row],[diesel_car_sales]]/EV_Data[[#This Row],[total_vehicle_sales]]</f>
        <v>0.11768422276798518</v>
      </c>
      <c r="Z1128" s="27">
        <f>EV_Data[[#This Row],[petrol_car Market Share]]+EV_Data[[#This Row],[desil_car Market Share]]</f>
        <v>0.9807001141398124</v>
      </c>
      <c r="AB1128" s="15"/>
    </row>
    <row r="1129" spans="1:28">
      <c r="A1129" s="15" t="s">
        <v>55</v>
      </c>
      <c r="B1129" s="15" t="s">
        <v>29</v>
      </c>
      <c r="C1129" s="15">
        <v>2017</v>
      </c>
      <c r="D1129" s="15" t="s">
        <v>27</v>
      </c>
      <c r="E1129" s="15" t="s">
        <v>25</v>
      </c>
      <c r="F1129" s="15">
        <v>17799</v>
      </c>
      <c r="G1129" s="15">
        <v>568772</v>
      </c>
      <c r="H1129" s="15">
        <v>49458</v>
      </c>
      <c r="I1129" s="15">
        <v>636029</v>
      </c>
      <c r="J1129" s="15">
        <v>2.8</v>
      </c>
      <c r="K1129" s="15">
        <v>11246</v>
      </c>
      <c r="L1129" s="15">
        <v>13.5</v>
      </c>
      <c r="M1129" s="15">
        <v>223</v>
      </c>
      <c r="N1129" s="15">
        <v>1.387</v>
      </c>
      <c r="O1129" s="15">
        <v>0.222</v>
      </c>
      <c r="P1129" s="15">
        <v>43598</v>
      </c>
      <c r="Q1129" s="15">
        <v>83.2</v>
      </c>
      <c r="R1129" s="15">
        <v>121.2</v>
      </c>
      <c r="S1129" s="15">
        <v>4266</v>
      </c>
      <c r="T1129" s="15">
        <v>71.599999999999994</v>
      </c>
      <c r="U1129" s="15">
        <v>25.02</v>
      </c>
      <c r="V1129" s="15">
        <v>0</v>
      </c>
      <c r="W1129" s="27">
        <f>EV_Data[[#This Row],[ev_sales]]/EV_Data[[#This Row],[total_vehicle_sales]]</f>
        <v>2.7984573030475024E-2</v>
      </c>
      <c r="X1129" s="27">
        <f>EV_Data[[#This Row],[petrol_car_sales]]/EV_Data[[#This Row],[total_vehicle_sales]]</f>
        <v>0.8942548217141042</v>
      </c>
      <c r="Y1129" s="27">
        <f>EV_Data[[#This Row],[diesel_car_sales]]/EV_Data[[#This Row],[total_vehicle_sales]]</f>
        <v>7.7760605255420737E-2</v>
      </c>
      <c r="Z1129" s="27">
        <f>EV_Data[[#This Row],[petrol_car Market Share]]+EV_Data[[#This Row],[desil_car Market Share]]</f>
        <v>0.97201542696952492</v>
      </c>
      <c r="AB1129" s="15"/>
    </row>
    <row r="1130" spans="1:28">
      <c r="A1130" s="15" t="s">
        <v>55</v>
      </c>
      <c r="B1130" s="15" t="s">
        <v>29</v>
      </c>
      <c r="C1130" s="15">
        <v>2018</v>
      </c>
      <c r="D1130" s="15" t="s">
        <v>24</v>
      </c>
      <c r="E1130" s="15" t="s">
        <v>25</v>
      </c>
      <c r="F1130" s="15">
        <v>3231</v>
      </c>
      <c r="G1130" s="15">
        <v>220506</v>
      </c>
      <c r="H1130" s="15">
        <v>147004</v>
      </c>
      <c r="I1130" s="15">
        <v>370741</v>
      </c>
      <c r="J1130" s="15">
        <v>0.87</v>
      </c>
      <c r="K1130" s="15">
        <v>18600</v>
      </c>
      <c r="L1130" s="15">
        <v>16.399999999999999</v>
      </c>
      <c r="M1130" s="15">
        <v>265</v>
      </c>
      <c r="N1130" s="15">
        <v>1.397</v>
      </c>
      <c r="O1130" s="15">
        <v>0.22800000000000001</v>
      </c>
      <c r="P1130" s="15">
        <v>43026</v>
      </c>
      <c r="Q1130" s="15">
        <v>83.4</v>
      </c>
      <c r="R1130" s="15">
        <v>119.5</v>
      </c>
      <c r="S1130" s="15">
        <v>3826</v>
      </c>
      <c r="T1130" s="15">
        <v>73.900000000000006</v>
      </c>
      <c r="U1130" s="15">
        <v>24.32</v>
      </c>
      <c r="V1130" s="15">
        <v>0</v>
      </c>
      <c r="W1130" s="27">
        <f>EV_Data[[#This Row],[ev_sales]]/EV_Data[[#This Row],[total_vehicle_sales]]</f>
        <v>8.7149789205941616E-3</v>
      </c>
      <c r="X1130" s="27">
        <f>EV_Data[[#This Row],[petrol_car_sales]]/EV_Data[[#This Row],[total_vehicle_sales]]</f>
        <v>0.59477101264764354</v>
      </c>
      <c r="Y1130" s="27">
        <f>EV_Data[[#This Row],[diesel_car_sales]]/EV_Data[[#This Row],[total_vehicle_sales]]</f>
        <v>0.39651400843176232</v>
      </c>
      <c r="Z1130" s="27">
        <f>EV_Data[[#This Row],[petrol_car Market Share]]+EV_Data[[#This Row],[desil_car Market Share]]</f>
        <v>0.99128502107940586</v>
      </c>
      <c r="AB1130" s="15"/>
    </row>
    <row r="1131" spans="1:28">
      <c r="A1131" s="15" t="s">
        <v>55</v>
      </c>
      <c r="B1131" s="15" t="s">
        <v>29</v>
      </c>
      <c r="C1131" s="15">
        <v>2018</v>
      </c>
      <c r="D1131" s="15" t="s">
        <v>26</v>
      </c>
      <c r="E1131" s="15" t="s">
        <v>25</v>
      </c>
      <c r="F1131" s="15">
        <v>36411</v>
      </c>
      <c r="G1131" s="15">
        <v>1254759</v>
      </c>
      <c r="H1131" s="15">
        <v>171104</v>
      </c>
      <c r="I1131" s="15">
        <v>1462274</v>
      </c>
      <c r="J1131" s="15">
        <v>2.4900000000000002</v>
      </c>
      <c r="K1131" s="15">
        <v>18600</v>
      </c>
      <c r="L1131" s="15">
        <v>16.399999999999999</v>
      </c>
      <c r="M1131" s="15">
        <v>265</v>
      </c>
      <c r="N1131" s="15">
        <v>1.397</v>
      </c>
      <c r="O1131" s="15">
        <v>0.22800000000000001</v>
      </c>
      <c r="P1131" s="15">
        <v>43026</v>
      </c>
      <c r="Q1131" s="15">
        <v>83.4</v>
      </c>
      <c r="R1131" s="15">
        <v>119.5</v>
      </c>
      <c r="S1131" s="15">
        <v>3826</v>
      </c>
      <c r="T1131" s="15">
        <v>73.900000000000006</v>
      </c>
      <c r="U1131" s="15">
        <v>23.26</v>
      </c>
      <c r="V1131" s="15">
        <v>0</v>
      </c>
      <c r="W1131" s="27">
        <f>EV_Data[[#This Row],[ev_sales]]/EV_Data[[#This Row],[total_vehicle_sales]]</f>
        <v>2.4900258091164858E-2</v>
      </c>
      <c r="X1131" s="27">
        <f>EV_Data[[#This Row],[petrol_car_sales]]/EV_Data[[#This Row],[total_vehicle_sales]]</f>
        <v>0.85808747197857582</v>
      </c>
      <c r="Y1131" s="27">
        <f>EV_Data[[#This Row],[diesel_car_sales]]/EV_Data[[#This Row],[total_vehicle_sales]]</f>
        <v>0.1170122699302593</v>
      </c>
      <c r="Z1131" s="27">
        <f>EV_Data[[#This Row],[petrol_car Market Share]]+EV_Data[[#This Row],[desil_car Market Share]]</f>
        <v>0.97509974190883508</v>
      </c>
      <c r="AB1131" s="15"/>
    </row>
    <row r="1132" spans="1:28">
      <c r="A1132" s="15" t="s">
        <v>55</v>
      </c>
      <c r="B1132" s="15" t="s">
        <v>29</v>
      </c>
      <c r="C1132" s="15">
        <v>2018</v>
      </c>
      <c r="D1132" s="15" t="s">
        <v>27</v>
      </c>
      <c r="E1132" s="15" t="s">
        <v>25</v>
      </c>
      <c r="F1132" s="15">
        <v>22252</v>
      </c>
      <c r="G1132" s="15">
        <v>546540</v>
      </c>
      <c r="H1132" s="15">
        <v>47525</v>
      </c>
      <c r="I1132" s="15">
        <v>616317</v>
      </c>
      <c r="J1132" s="15">
        <v>3.61</v>
      </c>
      <c r="K1132" s="15">
        <v>18600</v>
      </c>
      <c r="L1132" s="15">
        <v>16.399999999999999</v>
      </c>
      <c r="M1132" s="15">
        <v>265</v>
      </c>
      <c r="N1132" s="15">
        <v>1.397</v>
      </c>
      <c r="O1132" s="15">
        <v>0.22800000000000001</v>
      </c>
      <c r="P1132" s="15">
        <v>43026</v>
      </c>
      <c r="Q1132" s="15">
        <v>83.4</v>
      </c>
      <c r="R1132" s="15">
        <v>119.5</v>
      </c>
      <c r="S1132" s="15">
        <v>3826</v>
      </c>
      <c r="T1132" s="15">
        <v>73.900000000000006</v>
      </c>
      <c r="U1132" s="15">
        <v>25.02</v>
      </c>
      <c r="V1132" s="15">
        <v>0</v>
      </c>
      <c r="W1132" s="27">
        <f>EV_Data[[#This Row],[ev_sales]]/EV_Data[[#This Row],[total_vehicle_sales]]</f>
        <v>3.6104796719869804E-2</v>
      </c>
      <c r="X1132" s="27">
        <f>EV_Data[[#This Row],[petrol_car_sales]]/EV_Data[[#This Row],[total_vehicle_sales]]</f>
        <v>0.88678391152604907</v>
      </c>
      <c r="Y1132" s="27">
        <f>EV_Data[[#This Row],[diesel_car_sales]]/EV_Data[[#This Row],[total_vehicle_sales]]</f>
        <v>7.7111291754081102E-2</v>
      </c>
      <c r="Z1132" s="27">
        <f>EV_Data[[#This Row],[petrol_car Market Share]]+EV_Data[[#This Row],[desil_car Market Share]]</f>
        <v>0.96389520328013023</v>
      </c>
      <c r="AB1132" s="15"/>
    </row>
    <row r="1133" spans="1:28">
      <c r="A1133" s="15" t="s">
        <v>55</v>
      </c>
      <c r="B1133" s="15" t="s">
        <v>29</v>
      </c>
      <c r="C1133" s="15">
        <v>2019</v>
      </c>
      <c r="D1133" s="15" t="s">
        <v>24</v>
      </c>
      <c r="E1133" s="15" t="s">
        <v>25</v>
      </c>
      <c r="F1133" s="15">
        <v>3896</v>
      </c>
      <c r="G1133" s="15">
        <v>201883</v>
      </c>
      <c r="H1133" s="15">
        <v>134589</v>
      </c>
      <c r="I1133" s="15">
        <v>340368</v>
      </c>
      <c r="J1133" s="15">
        <v>1.1399999999999999</v>
      </c>
      <c r="K1133" s="15">
        <v>24654</v>
      </c>
      <c r="L1133" s="15">
        <v>18</v>
      </c>
      <c r="M1133" s="15">
        <v>300</v>
      </c>
      <c r="N1133" s="15">
        <v>1.4630000000000001</v>
      </c>
      <c r="O1133" s="15">
        <v>0.23400000000000001</v>
      </c>
      <c r="P1133" s="15">
        <v>42135</v>
      </c>
      <c r="Q1133" s="15">
        <v>83.7</v>
      </c>
      <c r="R1133" s="15">
        <v>113.4</v>
      </c>
      <c r="S1133" s="15">
        <v>3485</v>
      </c>
      <c r="T1133" s="15">
        <v>77.099999999999994</v>
      </c>
      <c r="U1133" s="15">
        <v>20.58</v>
      </c>
      <c r="V1133" s="15">
        <v>0</v>
      </c>
      <c r="W1133" s="27">
        <f>EV_Data[[#This Row],[ev_sales]]/EV_Data[[#This Row],[total_vehicle_sales]]</f>
        <v>1.1446434447421614E-2</v>
      </c>
      <c r="X1133" s="27">
        <f>EV_Data[[#This Row],[petrol_car_sales]]/EV_Data[[#This Row],[total_vehicle_sales]]</f>
        <v>0.59313155173224275</v>
      </c>
      <c r="Y1133" s="27">
        <f>EV_Data[[#This Row],[diesel_car_sales]]/EV_Data[[#This Row],[total_vehicle_sales]]</f>
        <v>0.39542201382033565</v>
      </c>
      <c r="Z1133" s="27">
        <f>EV_Data[[#This Row],[petrol_car Market Share]]+EV_Data[[#This Row],[desil_car Market Share]]</f>
        <v>0.98855356555257834</v>
      </c>
      <c r="AB1133" s="15"/>
    </row>
    <row r="1134" spans="1:28">
      <c r="A1134" s="15" t="s">
        <v>55</v>
      </c>
      <c r="B1134" s="15" t="s">
        <v>29</v>
      </c>
      <c r="C1134" s="15">
        <v>2019</v>
      </c>
      <c r="D1134" s="15" t="s">
        <v>26</v>
      </c>
      <c r="E1134" s="15" t="s">
        <v>25</v>
      </c>
      <c r="F1134" s="15">
        <v>45266</v>
      </c>
      <c r="G1134" s="15">
        <v>1178324</v>
      </c>
      <c r="H1134" s="15">
        <v>160680</v>
      </c>
      <c r="I1134" s="15">
        <v>1384270</v>
      </c>
      <c r="J1134" s="15">
        <v>3.27</v>
      </c>
      <c r="K1134" s="15">
        <v>24654</v>
      </c>
      <c r="L1134" s="15">
        <v>18</v>
      </c>
      <c r="M1134" s="15">
        <v>300</v>
      </c>
      <c r="N1134" s="15">
        <v>1.4630000000000001</v>
      </c>
      <c r="O1134" s="15">
        <v>0.23400000000000001</v>
      </c>
      <c r="P1134" s="15">
        <v>42135</v>
      </c>
      <c r="Q1134" s="15">
        <v>83.7</v>
      </c>
      <c r="R1134" s="15">
        <v>113.4</v>
      </c>
      <c r="S1134" s="15">
        <v>3485</v>
      </c>
      <c r="T1134" s="15">
        <v>77.099999999999994</v>
      </c>
      <c r="U1134" s="15">
        <v>24.32</v>
      </c>
      <c r="V1134" s="15">
        <v>0</v>
      </c>
      <c r="W1134" s="27">
        <f>EV_Data[[#This Row],[ev_sales]]/EV_Data[[#This Row],[total_vehicle_sales]]</f>
        <v>3.2700268011298377E-2</v>
      </c>
      <c r="X1134" s="27">
        <f>EV_Data[[#This Row],[petrol_car_sales]]/EV_Data[[#This Row],[total_vehicle_sales]]</f>
        <v>0.8512241109032197</v>
      </c>
      <c r="Y1134" s="27">
        <f>EV_Data[[#This Row],[diesel_car_sales]]/EV_Data[[#This Row],[total_vehicle_sales]]</f>
        <v>0.11607562108548188</v>
      </c>
      <c r="Z1134" s="27">
        <f>EV_Data[[#This Row],[petrol_car Market Share]]+EV_Data[[#This Row],[desil_car Market Share]]</f>
        <v>0.96729973198870156</v>
      </c>
      <c r="AB1134" s="15"/>
    </row>
    <row r="1135" spans="1:28">
      <c r="A1135" s="15" t="s">
        <v>55</v>
      </c>
      <c r="B1135" s="15" t="s">
        <v>29</v>
      </c>
      <c r="C1135" s="15">
        <v>2019</v>
      </c>
      <c r="D1135" s="15" t="s">
        <v>27</v>
      </c>
      <c r="E1135" s="15" t="s">
        <v>25</v>
      </c>
      <c r="F1135" s="15">
        <v>26642</v>
      </c>
      <c r="G1135" s="15">
        <v>492430</v>
      </c>
      <c r="H1135" s="15">
        <v>42820</v>
      </c>
      <c r="I1135" s="15">
        <v>561892</v>
      </c>
      <c r="J1135" s="15">
        <v>4.74</v>
      </c>
      <c r="K1135" s="15">
        <v>24654</v>
      </c>
      <c r="L1135" s="15">
        <v>18</v>
      </c>
      <c r="M1135" s="15">
        <v>300</v>
      </c>
      <c r="N1135" s="15">
        <v>1.4630000000000001</v>
      </c>
      <c r="O1135" s="15">
        <v>0.23400000000000001</v>
      </c>
      <c r="P1135" s="15">
        <v>42135</v>
      </c>
      <c r="Q1135" s="15">
        <v>83.7</v>
      </c>
      <c r="R1135" s="15">
        <v>113.4</v>
      </c>
      <c r="S1135" s="15">
        <v>3485</v>
      </c>
      <c r="T1135" s="15">
        <v>77.099999999999994</v>
      </c>
      <c r="U1135" s="15">
        <v>19.73</v>
      </c>
      <c r="V1135" s="15">
        <v>0</v>
      </c>
      <c r="W1135" s="27">
        <f>EV_Data[[#This Row],[ev_sales]]/EV_Data[[#This Row],[total_vehicle_sales]]</f>
        <v>4.7414805692197075E-2</v>
      </c>
      <c r="X1135" s="27">
        <f>EV_Data[[#This Row],[petrol_car_sales]]/EV_Data[[#This Row],[total_vehicle_sales]]</f>
        <v>0.8763783787631787</v>
      </c>
      <c r="Y1135" s="27">
        <f>EV_Data[[#This Row],[diesel_car_sales]]/EV_Data[[#This Row],[total_vehicle_sales]]</f>
        <v>7.6206815544624232E-2</v>
      </c>
      <c r="Z1135" s="27">
        <f>EV_Data[[#This Row],[petrol_car Market Share]]+EV_Data[[#This Row],[desil_car Market Share]]</f>
        <v>0.95258519430780297</v>
      </c>
      <c r="AB1135" s="15"/>
    </row>
    <row r="1136" spans="1:28">
      <c r="A1136" s="15" t="s">
        <v>55</v>
      </c>
      <c r="B1136" s="15" t="s">
        <v>29</v>
      </c>
      <c r="C1136" s="15">
        <v>2020</v>
      </c>
      <c r="D1136" s="15" t="s">
        <v>24</v>
      </c>
      <c r="E1136" s="15" t="s">
        <v>25</v>
      </c>
      <c r="F1136" s="15">
        <v>9287</v>
      </c>
      <c r="G1136" s="15">
        <v>140359</v>
      </c>
      <c r="H1136" s="15">
        <v>93573</v>
      </c>
      <c r="I1136" s="15">
        <v>243219</v>
      </c>
      <c r="J1136" s="15">
        <v>3.82</v>
      </c>
      <c r="K1136" s="15">
        <v>36758</v>
      </c>
      <c r="L1136" s="15">
        <v>19.399999999999999</v>
      </c>
      <c r="M1136" s="15">
        <v>338</v>
      </c>
      <c r="N1136" s="15">
        <v>1.627</v>
      </c>
      <c r="O1136" s="15">
        <v>0.25700000000000001</v>
      </c>
      <c r="P1136" s="15">
        <v>44242</v>
      </c>
      <c r="Q1136" s="15">
        <v>83.9</v>
      </c>
      <c r="R1136" s="15">
        <v>108.3</v>
      </c>
      <c r="S1136" s="15">
        <v>2955</v>
      </c>
      <c r="T1136" s="15">
        <v>79.400000000000006</v>
      </c>
      <c r="U1136" s="15">
        <v>138.37</v>
      </c>
      <c r="V1136" s="15">
        <v>0</v>
      </c>
      <c r="W1136" s="27">
        <f>EV_Data[[#This Row],[ev_sales]]/EV_Data[[#This Row],[total_vehicle_sales]]</f>
        <v>3.8183694530443756E-2</v>
      </c>
      <c r="X1136" s="27">
        <f>EV_Data[[#This Row],[petrol_car_sales]]/EV_Data[[#This Row],[total_vehicle_sales]]</f>
        <v>0.57708896097755524</v>
      </c>
      <c r="Y1136" s="27">
        <f>EV_Data[[#This Row],[diesel_car_sales]]/EV_Data[[#This Row],[total_vehicle_sales]]</f>
        <v>0.38472734449200102</v>
      </c>
      <c r="Z1136" s="27">
        <f>EV_Data[[#This Row],[petrol_car Market Share]]+EV_Data[[#This Row],[desil_car Market Share]]</f>
        <v>0.96181630546955632</v>
      </c>
      <c r="AB1136" s="15"/>
    </row>
    <row r="1137" spans="1:28">
      <c r="A1137" s="15" t="s">
        <v>55</v>
      </c>
      <c r="B1137" s="15" t="s">
        <v>29</v>
      </c>
      <c r="C1137" s="15">
        <v>2020</v>
      </c>
      <c r="D1137" s="15" t="s">
        <v>26</v>
      </c>
      <c r="E1137" s="15" t="s">
        <v>25</v>
      </c>
      <c r="F1137" s="15">
        <v>104287</v>
      </c>
      <c r="G1137" s="15">
        <v>749402</v>
      </c>
      <c r="H1137" s="15">
        <v>102191</v>
      </c>
      <c r="I1137" s="15">
        <v>955880</v>
      </c>
      <c r="J1137" s="15">
        <v>10.91</v>
      </c>
      <c r="K1137" s="15">
        <v>36758</v>
      </c>
      <c r="L1137" s="15">
        <v>19.399999999999999</v>
      </c>
      <c r="M1137" s="15">
        <v>338</v>
      </c>
      <c r="N1137" s="15">
        <v>1.627</v>
      </c>
      <c r="O1137" s="15">
        <v>0.25700000000000001</v>
      </c>
      <c r="P1137" s="15">
        <v>44242</v>
      </c>
      <c r="Q1137" s="15">
        <v>83.9</v>
      </c>
      <c r="R1137" s="15">
        <v>108.3</v>
      </c>
      <c r="S1137" s="15">
        <v>2955</v>
      </c>
      <c r="T1137" s="15">
        <v>79.400000000000006</v>
      </c>
      <c r="U1137" s="15">
        <v>130.38999999999999</v>
      </c>
      <c r="V1137" s="15">
        <v>0</v>
      </c>
      <c r="W1137" s="27">
        <f>EV_Data[[#This Row],[ev_sales]]/EV_Data[[#This Row],[total_vehicle_sales]]</f>
        <v>0.10910051470895929</v>
      </c>
      <c r="X1137" s="27">
        <f>EV_Data[[#This Row],[petrol_car_sales]]/EV_Data[[#This Row],[total_vehicle_sales]]</f>
        <v>0.78399171444114324</v>
      </c>
      <c r="Y1137" s="27">
        <f>EV_Data[[#This Row],[diesel_car_sales]]/EV_Data[[#This Row],[total_vehicle_sales]]</f>
        <v>0.10690777084989747</v>
      </c>
      <c r="Z1137" s="27">
        <f>EV_Data[[#This Row],[petrol_car Market Share]]+EV_Data[[#This Row],[desil_car Market Share]]</f>
        <v>0.89089948529104068</v>
      </c>
      <c r="AB1137" s="15"/>
    </row>
    <row r="1138" spans="1:28">
      <c r="A1138" s="15" t="s">
        <v>55</v>
      </c>
      <c r="B1138" s="15" t="s">
        <v>29</v>
      </c>
      <c r="C1138" s="15">
        <v>2020</v>
      </c>
      <c r="D1138" s="15" t="s">
        <v>27</v>
      </c>
      <c r="E1138" s="15" t="s">
        <v>25</v>
      </c>
      <c r="F1138" s="15">
        <v>64152</v>
      </c>
      <c r="G1138" s="15">
        <v>314061</v>
      </c>
      <c r="H1138" s="15">
        <v>27310</v>
      </c>
      <c r="I1138" s="15">
        <v>405523</v>
      </c>
      <c r="J1138" s="15">
        <v>15.82</v>
      </c>
      <c r="K1138" s="15">
        <v>36758</v>
      </c>
      <c r="L1138" s="15">
        <v>19.399999999999999</v>
      </c>
      <c r="M1138" s="15">
        <v>338</v>
      </c>
      <c r="N1138" s="15">
        <v>1.627</v>
      </c>
      <c r="O1138" s="15">
        <v>0.25700000000000001</v>
      </c>
      <c r="P1138" s="15">
        <v>44242</v>
      </c>
      <c r="Q1138" s="15">
        <v>83.9</v>
      </c>
      <c r="R1138" s="15">
        <v>108.3</v>
      </c>
      <c r="S1138" s="15">
        <v>2955</v>
      </c>
      <c r="T1138" s="15">
        <v>79.400000000000006</v>
      </c>
      <c r="U1138" s="15">
        <v>140.79</v>
      </c>
      <c r="V1138" s="15">
        <v>0</v>
      </c>
      <c r="W1138" s="27">
        <f>EV_Data[[#This Row],[ev_sales]]/EV_Data[[#This Row],[total_vehicle_sales]]</f>
        <v>0.15819571269693705</v>
      </c>
      <c r="X1138" s="27">
        <f>EV_Data[[#This Row],[petrol_car_sales]]/EV_Data[[#This Row],[total_vehicle_sales]]</f>
        <v>0.77445915521437747</v>
      </c>
      <c r="Y1138" s="27">
        <f>EV_Data[[#This Row],[diesel_car_sales]]/EV_Data[[#This Row],[total_vehicle_sales]]</f>
        <v>6.7345132088685478E-2</v>
      </c>
      <c r="Z1138" s="27">
        <f>EV_Data[[#This Row],[petrol_car Market Share]]+EV_Data[[#This Row],[desil_car Market Share]]</f>
        <v>0.84180428730306289</v>
      </c>
      <c r="AB1138" s="15"/>
    </row>
    <row r="1139" spans="1:28">
      <c r="A1139" s="15" t="s">
        <v>55</v>
      </c>
      <c r="B1139" s="15" t="s">
        <v>29</v>
      </c>
      <c r="C1139" s="15">
        <v>2021</v>
      </c>
      <c r="D1139" s="15" t="s">
        <v>24</v>
      </c>
      <c r="E1139" s="15" t="s">
        <v>25</v>
      </c>
      <c r="F1139" s="15">
        <v>16747</v>
      </c>
      <c r="G1139" s="15">
        <v>141535</v>
      </c>
      <c r="H1139" s="15">
        <v>94356</v>
      </c>
      <c r="I1139" s="15">
        <v>252638</v>
      </c>
      <c r="J1139" s="15">
        <v>6.63</v>
      </c>
      <c r="K1139" s="15">
        <v>43790</v>
      </c>
      <c r="L1139" s="15">
        <v>22.1</v>
      </c>
      <c r="M1139" s="15">
        <v>370</v>
      </c>
      <c r="N1139" s="15">
        <v>1.7829999999999999</v>
      </c>
      <c r="O1139" s="15">
        <v>0.28999999999999998</v>
      </c>
      <c r="P1139" s="15">
        <v>44705</v>
      </c>
      <c r="Q1139" s="15">
        <v>84</v>
      </c>
      <c r="R1139" s="15">
        <v>105.8</v>
      </c>
      <c r="S1139" s="15">
        <v>2539</v>
      </c>
      <c r="T1139" s="15">
        <v>83.6</v>
      </c>
      <c r="U1139" s="15">
        <v>80.33</v>
      </c>
      <c r="V1139" s="15">
        <v>0</v>
      </c>
      <c r="W1139" s="27">
        <f>EV_Data[[#This Row],[ev_sales]]/EV_Data[[#This Row],[total_vehicle_sales]]</f>
        <v>6.6288523500027702E-2</v>
      </c>
      <c r="X1139" s="27">
        <f>EV_Data[[#This Row],[petrol_car_sales]]/EV_Data[[#This Row],[total_vehicle_sales]]</f>
        <v>0.56022846919307467</v>
      </c>
      <c r="Y1139" s="27">
        <f>EV_Data[[#This Row],[diesel_car_sales]]/EV_Data[[#This Row],[total_vehicle_sales]]</f>
        <v>0.3734830073068976</v>
      </c>
      <c r="Z1139" s="27">
        <f>EV_Data[[#This Row],[petrol_car Market Share]]+EV_Data[[#This Row],[desil_car Market Share]]</f>
        <v>0.93371147649997233</v>
      </c>
      <c r="AB1139" s="15"/>
    </row>
    <row r="1140" spans="1:28">
      <c r="A1140" s="15" t="s">
        <v>55</v>
      </c>
      <c r="B1140" s="15" t="s">
        <v>29</v>
      </c>
      <c r="C1140" s="15">
        <v>2021</v>
      </c>
      <c r="D1140" s="15" t="s">
        <v>26</v>
      </c>
      <c r="E1140" s="15" t="s">
        <v>25</v>
      </c>
      <c r="F1140" s="15">
        <v>189100</v>
      </c>
      <c r="G1140" s="15">
        <v>712199</v>
      </c>
      <c r="H1140" s="15">
        <v>97118</v>
      </c>
      <c r="I1140" s="15">
        <v>998417</v>
      </c>
      <c r="J1140" s="15">
        <v>18.940000000000001</v>
      </c>
      <c r="K1140" s="15">
        <v>43790</v>
      </c>
      <c r="L1140" s="15">
        <v>22.1</v>
      </c>
      <c r="M1140" s="15">
        <v>370</v>
      </c>
      <c r="N1140" s="15">
        <v>1.7829999999999999</v>
      </c>
      <c r="O1140" s="15">
        <v>0.28999999999999998</v>
      </c>
      <c r="P1140" s="15">
        <v>44705</v>
      </c>
      <c r="Q1140" s="15">
        <v>84</v>
      </c>
      <c r="R1140" s="15">
        <v>105.8</v>
      </c>
      <c r="S1140" s="15">
        <v>2539</v>
      </c>
      <c r="T1140" s="15">
        <v>83.6</v>
      </c>
      <c r="U1140" s="15">
        <v>81.33</v>
      </c>
      <c r="V1140" s="15">
        <v>0</v>
      </c>
      <c r="W1140" s="27">
        <f>EV_Data[[#This Row],[ev_sales]]/EV_Data[[#This Row],[total_vehicle_sales]]</f>
        <v>0.18939981991492533</v>
      </c>
      <c r="X1140" s="27">
        <f>EV_Data[[#This Row],[petrol_car_sales]]/EV_Data[[#This Row],[total_vehicle_sales]]</f>
        <v>0.71332819853828611</v>
      </c>
      <c r="Y1140" s="27">
        <f>EV_Data[[#This Row],[diesel_car_sales]]/EV_Data[[#This Row],[total_vehicle_sales]]</f>
        <v>9.7271981546788566E-2</v>
      </c>
      <c r="Z1140" s="27">
        <f>EV_Data[[#This Row],[petrol_car Market Share]]+EV_Data[[#This Row],[desil_car Market Share]]</f>
        <v>0.81060018008507462</v>
      </c>
      <c r="AB1140" s="15"/>
    </row>
    <row r="1141" spans="1:28">
      <c r="A1141" s="15" t="s">
        <v>55</v>
      </c>
      <c r="B1141" s="15" t="s">
        <v>29</v>
      </c>
      <c r="C1141" s="15">
        <v>2021</v>
      </c>
      <c r="D1141" s="15" t="s">
        <v>27</v>
      </c>
      <c r="E1141" s="15" t="s">
        <v>25</v>
      </c>
      <c r="F1141" s="15">
        <v>112369</v>
      </c>
      <c r="G1141" s="15">
        <v>273052</v>
      </c>
      <c r="H1141" s="15">
        <v>23744</v>
      </c>
      <c r="I1141" s="15">
        <v>409165</v>
      </c>
      <c r="J1141" s="15">
        <v>27.46</v>
      </c>
      <c r="K1141" s="15">
        <v>43790</v>
      </c>
      <c r="L1141" s="15">
        <v>22.1</v>
      </c>
      <c r="M1141" s="15">
        <v>370</v>
      </c>
      <c r="N1141" s="15">
        <v>1.7829999999999999</v>
      </c>
      <c r="O1141" s="15">
        <v>0.28999999999999998</v>
      </c>
      <c r="P1141" s="15">
        <v>44705</v>
      </c>
      <c r="Q1141" s="15">
        <v>84</v>
      </c>
      <c r="R1141" s="15">
        <v>105.8</v>
      </c>
      <c r="S1141" s="15">
        <v>2539</v>
      </c>
      <c r="T1141" s="15">
        <v>83.6</v>
      </c>
      <c r="U1141" s="15">
        <v>75.16</v>
      </c>
      <c r="V1141" s="15">
        <v>0</v>
      </c>
      <c r="W1141" s="27">
        <f>EV_Data[[#This Row],[ev_sales]]/EV_Data[[#This Row],[total_vehicle_sales]]</f>
        <v>0.27463003922622903</v>
      </c>
      <c r="X1141" s="27">
        <f>EV_Data[[#This Row],[petrol_car_sales]]/EV_Data[[#This Row],[total_vehicle_sales]]</f>
        <v>0.66733958183129061</v>
      </c>
      <c r="Y1141" s="27">
        <f>EV_Data[[#This Row],[diesel_car_sales]]/EV_Data[[#This Row],[total_vehicle_sales]]</f>
        <v>5.8030378942480421E-2</v>
      </c>
      <c r="Z1141" s="27">
        <f>EV_Data[[#This Row],[petrol_car Market Share]]+EV_Data[[#This Row],[desil_car Market Share]]</f>
        <v>0.72536996077377103</v>
      </c>
      <c r="AB1141" s="15"/>
    </row>
    <row r="1142" spans="1:28">
      <c r="A1142" s="15" t="s">
        <v>55</v>
      </c>
      <c r="B1142" s="15" t="s">
        <v>29</v>
      </c>
      <c r="C1142" s="15">
        <v>2022</v>
      </c>
      <c r="D1142" s="15" t="s">
        <v>24</v>
      </c>
      <c r="E1142" s="15" t="s">
        <v>25</v>
      </c>
      <c r="F1142" s="15">
        <v>18993</v>
      </c>
      <c r="G1142" s="15">
        <v>131342</v>
      </c>
      <c r="H1142" s="15">
        <v>87562</v>
      </c>
      <c r="I1142" s="15">
        <v>237897</v>
      </c>
      <c r="J1142" s="15">
        <v>7.98</v>
      </c>
      <c r="K1142" s="15">
        <v>46365</v>
      </c>
      <c r="L1142" s="15">
        <v>23.9</v>
      </c>
      <c r="M1142" s="15">
        <v>399</v>
      </c>
      <c r="N1142" s="15">
        <v>1.883</v>
      </c>
      <c r="O1142" s="15">
        <v>0.32</v>
      </c>
      <c r="P1142" s="15">
        <v>46109</v>
      </c>
      <c r="Q1142" s="15">
        <v>84.3</v>
      </c>
      <c r="R1142" s="15">
        <v>109.2</v>
      </c>
      <c r="S1142" s="15">
        <v>1485</v>
      </c>
      <c r="T1142" s="15">
        <v>85.8</v>
      </c>
      <c r="U1142" s="15">
        <v>13.41</v>
      </c>
      <c r="V1142" s="15">
        <v>0</v>
      </c>
      <c r="W1142" s="27">
        <f>EV_Data[[#This Row],[ev_sales]]/EV_Data[[#This Row],[total_vehicle_sales]]</f>
        <v>7.9837072346435639E-2</v>
      </c>
      <c r="X1142" s="27">
        <f>EV_Data[[#This Row],[petrol_car_sales]]/EV_Data[[#This Row],[total_vehicle_sales]]</f>
        <v>0.55209607519220505</v>
      </c>
      <c r="Y1142" s="27">
        <f>EV_Data[[#This Row],[diesel_car_sales]]/EV_Data[[#This Row],[total_vehicle_sales]]</f>
        <v>0.36806685246135934</v>
      </c>
      <c r="Z1142" s="27">
        <f>EV_Data[[#This Row],[petrol_car Market Share]]+EV_Data[[#This Row],[desil_car Market Share]]</f>
        <v>0.92016292765356433</v>
      </c>
      <c r="AB1142" s="15"/>
    </row>
    <row r="1143" spans="1:28">
      <c r="A1143" s="15" t="s">
        <v>55</v>
      </c>
      <c r="B1143" s="15" t="s">
        <v>29</v>
      </c>
      <c r="C1143" s="15">
        <v>2022</v>
      </c>
      <c r="D1143" s="15" t="s">
        <v>26</v>
      </c>
      <c r="E1143" s="15" t="s">
        <v>25</v>
      </c>
      <c r="F1143" s="15">
        <v>220435</v>
      </c>
      <c r="G1143" s="15">
        <v>656447</v>
      </c>
      <c r="H1143" s="15">
        <v>89516</v>
      </c>
      <c r="I1143" s="15">
        <v>966398</v>
      </c>
      <c r="J1143" s="15">
        <v>22.81</v>
      </c>
      <c r="K1143" s="15">
        <v>46365</v>
      </c>
      <c r="L1143" s="15">
        <v>23.9</v>
      </c>
      <c r="M1143" s="15">
        <v>399</v>
      </c>
      <c r="N1143" s="15">
        <v>1.883</v>
      </c>
      <c r="O1143" s="15">
        <v>0.32</v>
      </c>
      <c r="P1143" s="15">
        <v>46109</v>
      </c>
      <c r="Q1143" s="15">
        <v>84.3</v>
      </c>
      <c r="R1143" s="15">
        <v>109.2</v>
      </c>
      <c r="S1143" s="15">
        <v>1485</v>
      </c>
      <c r="T1143" s="15">
        <v>85.8</v>
      </c>
      <c r="U1143" s="15">
        <v>16.57</v>
      </c>
      <c r="V1143" s="15">
        <v>0</v>
      </c>
      <c r="W1143" s="27">
        <f>EV_Data[[#This Row],[ev_sales]]/EV_Data[[#This Row],[total_vehicle_sales]]</f>
        <v>0.22809960285513836</v>
      </c>
      <c r="X1143" s="27">
        <f>EV_Data[[#This Row],[petrol_car_sales]]/EV_Data[[#This Row],[total_vehicle_sales]]</f>
        <v>0.67927189418852274</v>
      </c>
      <c r="Y1143" s="27">
        <f>EV_Data[[#This Row],[diesel_car_sales]]/EV_Data[[#This Row],[total_vehicle_sales]]</f>
        <v>9.2628502956338898E-2</v>
      </c>
      <c r="Z1143" s="27">
        <f>EV_Data[[#This Row],[petrol_car Market Share]]+EV_Data[[#This Row],[desil_car Market Share]]</f>
        <v>0.77190039714486169</v>
      </c>
      <c r="AB1143" s="15"/>
    </row>
    <row r="1144" spans="1:28">
      <c r="A1144" s="15" t="s">
        <v>55</v>
      </c>
      <c r="B1144" s="15" t="s">
        <v>29</v>
      </c>
      <c r="C1144" s="15">
        <v>2022</v>
      </c>
      <c r="D1144" s="15" t="s">
        <v>27</v>
      </c>
      <c r="E1144" s="15" t="s">
        <v>25</v>
      </c>
      <c r="F1144" s="15">
        <v>132109</v>
      </c>
      <c r="G1144" s="15">
        <v>245934</v>
      </c>
      <c r="H1144" s="15">
        <v>21386</v>
      </c>
      <c r="I1144" s="15">
        <v>399429</v>
      </c>
      <c r="J1144" s="15">
        <v>33.07</v>
      </c>
      <c r="K1144" s="15">
        <v>46365</v>
      </c>
      <c r="L1144" s="15">
        <v>23.9</v>
      </c>
      <c r="M1144" s="15">
        <v>399</v>
      </c>
      <c r="N1144" s="15">
        <v>1.883</v>
      </c>
      <c r="O1144" s="15">
        <v>0.32</v>
      </c>
      <c r="P1144" s="15">
        <v>46109</v>
      </c>
      <c r="Q1144" s="15">
        <v>84.3</v>
      </c>
      <c r="R1144" s="15">
        <v>109.2</v>
      </c>
      <c r="S1144" s="15">
        <v>1485</v>
      </c>
      <c r="T1144" s="15">
        <v>85.8</v>
      </c>
      <c r="U1144" s="15">
        <v>17.57</v>
      </c>
      <c r="V1144" s="15">
        <v>0</v>
      </c>
      <c r="W1144" s="27">
        <f>EV_Data[[#This Row],[ev_sales]]/EV_Data[[#This Row],[total_vehicle_sales]]</f>
        <v>0.33074463797070319</v>
      </c>
      <c r="X1144" s="27">
        <f>EV_Data[[#This Row],[petrol_car_sales]]/EV_Data[[#This Row],[total_vehicle_sales]]</f>
        <v>0.61571393163741239</v>
      </c>
      <c r="Y1144" s="27">
        <f>EV_Data[[#This Row],[diesel_car_sales]]/EV_Data[[#This Row],[total_vehicle_sales]]</f>
        <v>5.3541430391884415E-2</v>
      </c>
      <c r="Z1144" s="27">
        <f>EV_Data[[#This Row],[petrol_car Market Share]]+EV_Data[[#This Row],[desil_car Market Share]]</f>
        <v>0.66925536202929681</v>
      </c>
      <c r="AB1144" s="15"/>
    </row>
    <row r="1145" spans="1:28">
      <c r="A1145" s="15" t="s">
        <v>55</v>
      </c>
      <c r="B1145" s="15" t="s">
        <v>29</v>
      </c>
      <c r="C1145" s="15">
        <v>2023</v>
      </c>
      <c r="D1145" s="15" t="s">
        <v>24</v>
      </c>
      <c r="E1145" s="15" t="s">
        <v>25</v>
      </c>
      <c r="F1145" s="15">
        <v>20126</v>
      </c>
      <c r="G1145" s="15">
        <v>152535</v>
      </c>
      <c r="H1145" s="15">
        <v>101690</v>
      </c>
      <c r="I1145" s="15">
        <v>274351</v>
      </c>
      <c r="J1145" s="15">
        <v>7.34</v>
      </c>
      <c r="K1145" s="15">
        <v>56485</v>
      </c>
      <c r="L1145" s="15">
        <v>25.8</v>
      </c>
      <c r="M1145" s="15">
        <v>430</v>
      </c>
      <c r="N1145" s="15">
        <v>1.883</v>
      </c>
      <c r="O1145" s="15">
        <v>0.32800000000000001</v>
      </c>
      <c r="P1145" s="15">
        <v>47646</v>
      </c>
      <c r="Q1145" s="15">
        <v>84.5</v>
      </c>
      <c r="R1145" s="15">
        <v>108.2</v>
      </c>
      <c r="S1145" s="15">
        <v>0</v>
      </c>
      <c r="T1145" s="15">
        <v>86.9</v>
      </c>
      <c r="U1145" s="15">
        <v>5.97</v>
      </c>
      <c r="V1145" s="15">
        <v>0</v>
      </c>
      <c r="W1145" s="27">
        <f>EV_Data[[#This Row],[ev_sales]]/EV_Data[[#This Row],[total_vehicle_sales]]</f>
        <v>7.3358580796133416E-2</v>
      </c>
      <c r="X1145" s="27">
        <f>EV_Data[[#This Row],[petrol_car_sales]]/EV_Data[[#This Row],[total_vehicle_sales]]</f>
        <v>0.55598485152231991</v>
      </c>
      <c r="Y1145" s="27">
        <f>EV_Data[[#This Row],[diesel_car_sales]]/EV_Data[[#This Row],[total_vehicle_sales]]</f>
        <v>0.37065656768154664</v>
      </c>
      <c r="Z1145" s="27">
        <f>EV_Data[[#This Row],[petrol_car Market Share]]+EV_Data[[#This Row],[desil_car Market Share]]</f>
        <v>0.92664141920386656</v>
      </c>
      <c r="AB1145" s="15"/>
    </row>
    <row r="1146" spans="1:28">
      <c r="A1146" s="15" t="s">
        <v>55</v>
      </c>
      <c r="B1146" s="15" t="s">
        <v>29</v>
      </c>
      <c r="C1146" s="15">
        <v>2023</v>
      </c>
      <c r="D1146" s="15" t="s">
        <v>26</v>
      </c>
      <c r="E1146" s="15" t="s">
        <v>25</v>
      </c>
      <c r="F1146" s="15">
        <v>228986</v>
      </c>
      <c r="G1146" s="15">
        <v>759884</v>
      </c>
      <c r="H1146" s="15">
        <v>103621</v>
      </c>
      <c r="I1146" s="15">
        <v>1092491</v>
      </c>
      <c r="J1146" s="15">
        <v>20.96</v>
      </c>
      <c r="K1146" s="15">
        <v>56485</v>
      </c>
      <c r="L1146" s="15">
        <v>25.8</v>
      </c>
      <c r="M1146" s="15">
        <v>430</v>
      </c>
      <c r="N1146" s="15">
        <v>1.883</v>
      </c>
      <c r="O1146" s="15">
        <v>0.32800000000000001</v>
      </c>
      <c r="P1146" s="15">
        <v>47646</v>
      </c>
      <c r="Q1146" s="15">
        <v>84.5</v>
      </c>
      <c r="R1146" s="15">
        <v>108.2</v>
      </c>
      <c r="S1146" s="15">
        <v>0</v>
      </c>
      <c r="T1146" s="15">
        <v>86.9</v>
      </c>
      <c r="U1146" s="15">
        <v>3.88</v>
      </c>
      <c r="V1146" s="15">
        <v>0</v>
      </c>
      <c r="W1146" s="27">
        <f>EV_Data[[#This Row],[ev_sales]]/EV_Data[[#This Row],[total_vehicle_sales]]</f>
        <v>0.20959989601745002</v>
      </c>
      <c r="X1146" s="27">
        <f>EV_Data[[#This Row],[petrol_car_sales]]/EV_Data[[#This Row],[total_vehicle_sales]]</f>
        <v>0.69555172536890464</v>
      </c>
      <c r="Y1146" s="27">
        <f>EV_Data[[#This Row],[diesel_car_sales]]/EV_Data[[#This Row],[total_vehicle_sales]]</f>
        <v>9.4848378613645326E-2</v>
      </c>
      <c r="Z1146" s="27">
        <f>EV_Data[[#This Row],[petrol_car Market Share]]+EV_Data[[#This Row],[desil_car Market Share]]</f>
        <v>0.79040010398255001</v>
      </c>
      <c r="AB1146" s="15"/>
    </row>
    <row r="1147" spans="1:28">
      <c r="A1147" s="15" t="s">
        <v>55</v>
      </c>
      <c r="B1147" s="15" t="s">
        <v>29</v>
      </c>
      <c r="C1147" s="15">
        <v>2023</v>
      </c>
      <c r="D1147" s="15" t="s">
        <v>27</v>
      </c>
      <c r="E1147" s="15" t="s">
        <v>25</v>
      </c>
      <c r="F1147" s="15">
        <v>144839</v>
      </c>
      <c r="G1147" s="15">
        <v>288401</v>
      </c>
      <c r="H1147" s="15">
        <v>25548</v>
      </c>
      <c r="I1147" s="15">
        <v>458788</v>
      </c>
      <c r="J1147" s="15">
        <v>31.57</v>
      </c>
      <c r="K1147" s="15">
        <v>56485</v>
      </c>
      <c r="L1147" s="15">
        <v>25.8</v>
      </c>
      <c r="M1147" s="15">
        <v>430</v>
      </c>
      <c r="N1147" s="15">
        <v>1.883</v>
      </c>
      <c r="O1147" s="15">
        <v>0.32800000000000001</v>
      </c>
      <c r="P1147" s="15">
        <v>47646</v>
      </c>
      <c r="Q1147" s="15">
        <v>84.5</v>
      </c>
      <c r="R1147" s="15">
        <v>108.2</v>
      </c>
      <c r="S1147" s="15">
        <v>0</v>
      </c>
      <c r="T1147" s="15">
        <v>86.9</v>
      </c>
      <c r="U1147" s="15">
        <v>9.64</v>
      </c>
      <c r="V1147" s="15">
        <v>0</v>
      </c>
      <c r="W1147" s="27">
        <f>EV_Data[[#This Row],[ev_sales]]/EV_Data[[#This Row],[total_vehicle_sales]]</f>
        <v>0.31569919003984409</v>
      </c>
      <c r="X1147" s="27">
        <f>EV_Data[[#This Row],[petrol_car_sales]]/EV_Data[[#This Row],[total_vehicle_sales]]</f>
        <v>0.62861495941480594</v>
      </c>
      <c r="Y1147" s="27">
        <f>EV_Data[[#This Row],[diesel_car_sales]]/EV_Data[[#This Row],[total_vehicle_sales]]</f>
        <v>5.568585054534992E-2</v>
      </c>
      <c r="Z1147" s="27">
        <f>EV_Data[[#This Row],[petrol_car Market Share]]+EV_Data[[#This Row],[desil_car Market Share]]</f>
        <v>0.68430080996015585</v>
      </c>
      <c r="AB1147" s="15"/>
    </row>
    <row r="1148" spans="1:28">
      <c r="A1148" s="15" t="s">
        <v>55</v>
      </c>
      <c r="B1148" s="15" t="s">
        <v>29</v>
      </c>
      <c r="C1148" s="15">
        <v>2024</v>
      </c>
      <c r="D1148" s="15" t="s">
        <v>24</v>
      </c>
      <c r="E1148" s="15" t="s">
        <v>25</v>
      </c>
      <c r="F1148" s="15">
        <v>21312</v>
      </c>
      <c r="G1148" s="15">
        <v>153582</v>
      </c>
      <c r="H1148" s="15">
        <v>102388</v>
      </c>
      <c r="I1148" s="15">
        <v>277282</v>
      </c>
      <c r="J1148" s="15">
        <v>7.69</v>
      </c>
      <c r="K1148" s="15">
        <v>68445</v>
      </c>
      <c r="L1148" s="15">
        <v>28.7</v>
      </c>
      <c r="M1148" s="15">
        <v>452</v>
      </c>
      <c r="N1148" s="15">
        <v>1.81</v>
      </c>
      <c r="O1148" s="15">
        <v>0.32</v>
      </c>
      <c r="P1148" s="15">
        <v>48422</v>
      </c>
      <c r="Q1148" s="15">
        <v>84.4</v>
      </c>
      <c r="R1148" s="15">
        <v>104</v>
      </c>
      <c r="S1148" s="15">
        <v>0</v>
      </c>
      <c r="T1148" s="15">
        <v>89.2</v>
      </c>
      <c r="U1148" s="15">
        <v>5.89</v>
      </c>
      <c r="V1148" s="15">
        <v>0</v>
      </c>
      <c r="W1148" s="27">
        <f>EV_Data[[#This Row],[ev_sales]]/EV_Data[[#This Row],[total_vehicle_sales]]</f>
        <v>7.6860380406950327E-2</v>
      </c>
      <c r="X1148" s="27">
        <f>EV_Data[[#This Row],[petrol_car_sales]]/EV_Data[[#This Row],[total_vehicle_sales]]</f>
        <v>0.55388377175582981</v>
      </c>
      <c r="Y1148" s="27">
        <f>EV_Data[[#This Row],[diesel_car_sales]]/EV_Data[[#This Row],[total_vehicle_sales]]</f>
        <v>0.36925584783721987</v>
      </c>
      <c r="Z1148" s="27">
        <f>EV_Data[[#This Row],[petrol_car Market Share]]+EV_Data[[#This Row],[desil_car Market Share]]</f>
        <v>0.92313961959304969</v>
      </c>
      <c r="AB1148" s="15"/>
    </row>
    <row r="1149" spans="1:28">
      <c r="A1149" s="15" t="s">
        <v>55</v>
      </c>
      <c r="B1149" s="15" t="s">
        <v>29</v>
      </c>
      <c r="C1149" s="15">
        <v>2024</v>
      </c>
      <c r="D1149" s="15" t="s">
        <v>26</v>
      </c>
      <c r="E1149" s="15" t="s">
        <v>25</v>
      </c>
      <c r="F1149" s="15">
        <v>245173</v>
      </c>
      <c r="G1149" s="15">
        <v>766726</v>
      </c>
      <c r="H1149" s="15">
        <v>104554</v>
      </c>
      <c r="I1149" s="15">
        <v>1116453</v>
      </c>
      <c r="J1149" s="15">
        <v>21.96</v>
      </c>
      <c r="K1149" s="15">
        <v>68445</v>
      </c>
      <c r="L1149" s="15">
        <v>28.7</v>
      </c>
      <c r="M1149" s="15">
        <v>452</v>
      </c>
      <c r="N1149" s="15">
        <v>1.81</v>
      </c>
      <c r="O1149" s="15">
        <v>0.32</v>
      </c>
      <c r="P1149" s="15">
        <v>48422</v>
      </c>
      <c r="Q1149" s="15">
        <v>84.4</v>
      </c>
      <c r="R1149" s="15">
        <v>104</v>
      </c>
      <c r="S1149" s="15">
        <v>0</v>
      </c>
      <c r="T1149" s="15">
        <v>89.2</v>
      </c>
      <c r="U1149" s="15">
        <v>7.07</v>
      </c>
      <c r="V1149" s="15">
        <v>0</v>
      </c>
      <c r="W1149" s="27">
        <f>EV_Data[[#This Row],[ev_sales]]/EV_Data[[#This Row],[total_vehicle_sales]]</f>
        <v>0.21959992941933068</v>
      </c>
      <c r="X1149" s="27">
        <f>EV_Data[[#This Row],[petrol_car_sales]]/EV_Data[[#This Row],[total_vehicle_sales]]</f>
        <v>0.68675170383347983</v>
      </c>
      <c r="Y1149" s="27">
        <f>EV_Data[[#This Row],[diesel_car_sales]]/EV_Data[[#This Row],[total_vehicle_sales]]</f>
        <v>9.3648366747189543E-2</v>
      </c>
      <c r="Z1149" s="27">
        <f>EV_Data[[#This Row],[petrol_car Market Share]]+EV_Data[[#This Row],[desil_car Market Share]]</f>
        <v>0.7804000705806694</v>
      </c>
      <c r="AB1149" s="15"/>
    </row>
    <row r="1150" spans="1:28">
      <c r="A1150" s="15" t="s">
        <v>55</v>
      </c>
      <c r="B1150" s="15" t="s">
        <v>29</v>
      </c>
      <c r="C1150" s="15">
        <v>2024</v>
      </c>
      <c r="D1150" s="15" t="s">
        <v>27</v>
      </c>
      <c r="E1150" s="15" t="s">
        <v>25</v>
      </c>
      <c r="F1150" s="15">
        <v>150014</v>
      </c>
      <c r="G1150" s="15">
        <v>295417</v>
      </c>
      <c r="H1150" s="15">
        <v>25688</v>
      </c>
      <c r="I1150" s="15">
        <v>471119</v>
      </c>
      <c r="J1150" s="15">
        <v>31.84</v>
      </c>
      <c r="K1150" s="15">
        <v>68445</v>
      </c>
      <c r="L1150" s="15">
        <v>28.7</v>
      </c>
      <c r="M1150" s="15">
        <v>452</v>
      </c>
      <c r="N1150" s="15">
        <v>1.81</v>
      </c>
      <c r="O1150" s="15">
        <v>0.32</v>
      </c>
      <c r="P1150" s="15">
        <v>48422</v>
      </c>
      <c r="Q1150" s="15">
        <v>84.4</v>
      </c>
      <c r="R1150" s="15">
        <v>104</v>
      </c>
      <c r="S1150" s="15">
        <v>0</v>
      </c>
      <c r="T1150" s="15">
        <v>89.2</v>
      </c>
      <c r="U1150" s="15">
        <v>3.57</v>
      </c>
      <c r="V1150" s="15">
        <v>0</v>
      </c>
      <c r="W1150" s="27">
        <f>EV_Data[[#This Row],[ev_sales]]/EV_Data[[#This Row],[total_vehicle_sales]]</f>
        <v>0.31842061135297028</v>
      </c>
      <c r="X1150" s="27">
        <f>EV_Data[[#This Row],[petrol_car_sales]]/EV_Data[[#This Row],[total_vehicle_sales]]</f>
        <v>0.62705388659765371</v>
      </c>
      <c r="Y1150" s="27">
        <f>EV_Data[[#This Row],[diesel_car_sales]]/EV_Data[[#This Row],[total_vehicle_sales]]</f>
        <v>5.4525502049376062E-2</v>
      </c>
      <c r="Z1150" s="27">
        <f>EV_Data[[#This Row],[petrol_car Market Share]]+EV_Data[[#This Row],[desil_car Market Share]]</f>
        <v>0.68157938864702983</v>
      </c>
      <c r="AB1150" s="15"/>
    </row>
    <row r="1151" spans="1:28">
      <c r="A1151" s="15" t="s">
        <v>55</v>
      </c>
      <c r="B1151" s="15" t="s">
        <v>29</v>
      </c>
      <c r="C1151" s="15">
        <v>2025</v>
      </c>
      <c r="D1151" s="15" t="s">
        <v>24</v>
      </c>
      <c r="E1151" s="15" t="s">
        <v>25</v>
      </c>
      <c r="F1151" s="15">
        <v>25267</v>
      </c>
      <c r="G1151" s="15">
        <v>156110</v>
      </c>
      <c r="H1151" s="15">
        <v>104074</v>
      </c>
      <c r="I1151" s="15">
        <v>285451</v>
      </c>
      <c r="J1151" s="15">
        <v>8.85</v>
      </c>
      <c r="K1151" s="15">
        <v>82665</v>
      </c>
      <c r="L1151" s="15">
        <v>34.5</v>
      </c>
      <c r="M1151" s="15">
        <v>476</v>
      </c>
      <c r="N1151" s="15">
        <v>1.7</v>
      </c>
      <c r="O1151" s="15">
        <v>0.311</v>
      </c>
      <c r="P1151" s="15">
        <v>49906</v>
      </c>
      <c r="Q1151" s="15">
        <v>84.9</v>
      </c>
      <c r="R1151" s="15">
        <v>98.7</v>
      </c>
      <c r="S1151" s="15">
        <v>0</v>
      </c>
      <c r="T1151" s="15">
        <v>92.3</v>
      </c>
      <c r="U1151" s="15">
        <v>18.559999999999999</v>
      </c>
      <c r="V1151" s="15">
        <v>0</v>
      </c>
      <c r="W1151" s="27">
        <f>EV_Data[[#This Row],[ev_sales]]/EV_Data[[#This Row],[total_vehicle_sales]]</f>
        <v>8.8516067556253089E-2</v>
      </c>
      <c r="X1151" s="27">
        <f>EV_Data[[#This Row],[petrol_car_sales]]/EV_Data[[#This Row],[total_vehicle_sales]]</f>
        <v>0.5468889581749582</v>
      </c>
      <c r="Y1151" s="27">
        <f>EV_Data[[#This Row],[diesel_car_sales]]/EV_Data[[#This Row],[total_vehicle_sales]]</f>
        <v>0.36459497426878867</v>
      </c>
      <c r="Z1151" s="27">
        <f>EV_Data[[#This Row],[petrol_car Market Share]]+EV_Data[[#This Row],[desil_car Market Share]]</f>
        <v>0.91148393244374692</v>
      </c>
      <c r="AB1151" s="15"/>
    </row>
    <row r="1152" spans="1:28">
      <c r="A1152" s="15" t="s">
        <v>55</v>
      </c>
      <c r="B1152" s="15" t="s">
        <v>29</v>
      </c>
      <c r="C1152" s="15">
        <v>2025</v>
      </c>
      <c r="D1152" s="15" t="s">
        <v>26</v>
      </c>
      <c r="E1152" s="15" t="s">
        <v>25</v>
      </c>
      <c r="F1152" s="15">
        <v>293009</v>
      </c>
      <c r="G1152" s="15">
        <v>761717</v>
      </c>
      <c r="H1152" s="15">
        <v>103870</v>
      </c>
      <c r="I1152" s="15">
        <v>1158596</v>
      </c>
      <c r="J1152" s="15">
        <v>25.29</v>
      </c>
      <c r="K1152" s="15">
        <v>82665</v>
      </c>
      <c r="L1152" s="15">
        <v>34.5</v>
      </c>
      <c r="M1152" s="15">
        <v>476</v>
      </c>
      <c r="N1152" s="15">
        <v>1.7</v>
      </c>
      <c r="O1152" s="15">
        <v>0.311</v>
      </c>
      <c r="P1152" s="15">
        <v>49906</v>
      </c>
      <c r="Q1152" s="15">
        <v>84.9</v>
      </c>
      <c r="R1152" s="15">
        <v>98.7</v>
      </c>
      <c r="S1152" s="15">
        <v>0</v>
      </c>
      <c r="T1152" s="15">
        <v>92.3</v>
      </c>
      <c r="U1152" s="15">
        <v>19.510000000000002</v>
      </c>
      <c r="V1152" s="15">
        <v>0</v>
      </c>
      <c r="W1152" s="27">
        <f>EV_Data[[#This Row],[ev_sales]]/EV_Data[[#This Row],[total_vehicle_sales]]</f>
        <v>0.25290006179893593</v>
      </c>
      <c r="X1152" s="27">
        <f>EV_Data[[#This Row],[petrol_car_sales]]/EV_Data[[#This Row],[total_vehicle_sales]]</f>
        <v>0.65744832538693387</v>
      </c>
      <c r="Y1152" s="27">
        <f>EV_Data[[#This Row],[diesel_car_sales]]/EV_Data[[#This Row],[total_vehicle_sales]]</f>
        <v>8.9651612814130199E-2</v>
      </c>
      <c r="Z1152" s="27">
        <f>EV_Data[[#This Row],[petrol_car Market Share]]+EV_Data[[#This Row],[desil_car Market Share]]</f>
        <v>0.74709993820106413</v>
      </c>
      <c r="AB1152" s="15"/>
    </row>
    <row r="1153" spans="1:28">
      <c r="A1153" s="15" t="s">
        <v>55</v>
      </c>
      <c r="B1153" s="15" t="s">
        <v>29</v>
      </c>
      <c r="C1153" s="15">
        <v>2025</v>
      </c>
      <c r="D1153" s="15" t="s">
        <v>27</v>
      </c>
      <c r="E1153" s="15" t="s">
        <v>25</v>
      </c>
      <c r="F1153" s="15">
        <v>176462</v>
      </c>
      <c r="G1153" s="15">
        <v>280367</v>
      </c>
      <c r="H1153" s="15">
        <v>24380</v>
      </c>
      <c r="I1153" s="15">
        <v>481209</v>
      </c>
      <c r="J1153" s="15">
        <v>36.67</v>
      </c>
      <c r="K1153" s="15">
        <v>82665</v>
      </c>
      <c r="L1153" s="15">
        <v>34.5</v>
      </c>
      <c r="M1153" s="15">
        <v>476</v>
      </c>
      <c r="N1153" s="15">
        <v>1.7</v>
      </c>
      <c r="O1153" s="15">
        <v>0.311</v>
      </c>
      <c r="P1153" s="15">
        <v>49906</v>
      </c>
      <c r="Q1153" s="15">
        <v>84.9</v>
      </c>
      <c r="R1153" s="15">
        <v>98.7</v>
      </c>
      <c r="S1153" s="15">
        <v>0</v>
      </c>
      <c r="T1153" s="15">
        <v>92.3</v>
      </c>
      <c r="U1153" s="15">
        <v>17.63</v>
      </c>
      <c r="V1153" s="15">
        <v>0</v>
      </c>
      <c r="W1153" s="27">
        <f>EV_Data[[#This Row],[ev_sales]]/EV_Data[[#This Row],[total_vehicle_sales]]</f>
        <v>0.36670552712023258</v>
      </c>
      <c r="X1153" s="27">
        <f>EV_Data[[#This Row],[petrol_car_sales]]/EV_Data[[#This Row],[total_vehicle_sales]]</f>
        <v>0.58263041630559698</v>
      </c>
      <c r="Y1153" s="27">
        <f>EV_Data[[#This Row],[diesel_car_sales]]/EV_Data[[#This Row],[total_vehicle_sales]]</f>
        <v>5.0664056574170474E-2</v>
      </c>
      <c r="Z1153" s="27">
        <f>EV_Data[[#This Row],[petrol_car Market Share]]+EV_Data[[#This Row],[desil_car Market Share]]</f>
        <v>0.63329447287976748</v>
      </c>
      <c r="AB1153" s="15"/>
    </row>
    <row r="1154" spans="1:28">
      <c r="A1154" s="15" t="s">
        <v>56</v>
      </c>
      <c r="B1154" s="15" t="s">
        <v>35</v>
      </c>
      <c r="C1154" s="15">
        <v>2010</v>
      </c>
      <c r="D1154" s="15" t="s">
        <v>24</v>
      </c>
      <c r="E1154" s="15" t="s">
        <v>25</v>
      </c>
      <c r="F1154" s="15">
        <v>630</v>
      </c>
      <c r="G1154" s="15">
        <v>1014179</v>
      </c>
      <c r="H1154" s="15">
        <v>676540</v>
      </c>
      <c r="I1154" s="15">
        <v>1691349</v>
      </c>
      <c r="J1154" s="15">
        <v>0.04</v>
      </c>
      <c r="K1154" s="15">
        <v>500</v>
      </c>
      <c r="L1154" s="15">
        <v>5.4</v>
      </c>
      <c r="M1154" s="15">
        <v>127</v>
      </c>
      <c r="N1154" s="15">
        <v>0.79</v>
      </c>
      <c r="O1154" s="31">
        <v>0.11899999999999999</v>
      </c>
      <c r="P1154" s="15">
        <v>48771</v>
      </c>
      <c r="Q1154" s="15">
        <v>80.5</v>
      </c>
      <c r="R1154" s="15">
        <v>1771.2</v>
      </c>
      <c r="S1154" s="15">
        <v>7536</v>
      </c>
      <c r="T1154" s="15">
        <v>40.4</v>
      </c>
      <c r="U1154" s="15">
        <v>0</v>
      </c>
      <c r="V1154" s="15">
        <v>0</v>
      </c>
      <c r="W1154" s="27">
        <f>EV_Data[[#This Row],[ev_sales]]/EV_Data[[#This Row],[total_vehicle_sales]]</f>
        <v>3.7248373931104696E-4</v>
      </c>
      <c r="X1154" s="27">
        <f>EV_Data[[#This Row],[petrol_car_sales]]/EV_Data[[#This Row],[total_vehicle_sales]]</f>
        <v>0.59962727976307673</v>
      </c>
      <c r="Y1154" s="27">
        <f>EV_Data[[#This Row],[diesel_car_sales]]/EV_Data[[#This Row],[total_vehicle_sales]]</f>
        <v>0.40000023649761224</v>
      </c>
      <c r="Z1154" s="27">
        <f>EV_Data[[#This Row],[petrol_car Market Share]]+EV_Data[[#This Row],[desil_car Market Share]]</f>
        <v>0.99962751626068891</v>
      </c>
      <c r="AB1154" s="15"/>
    </row>
    <row r="1155" spans="1:28">
      <c r="A1155" s="15" t="s">
        <v>56</v>
      </c>
      <c r="B1155" s="15" t="s">
        <v>35</v>
      </c>
      <c r="C1155" s="15">
        <v>2010</v>
      </c>
      <c r="D1155" s="15" t="s">
        <v>26</v>
      </c>
      <c r="E1155" s="15" t="s">
        <v>25</v>
      </c>
      <c r="F1155" s="15">
        <v>7603</v>
      </c>
      <c r="G1155" s="15">
        <v>6089352</v>
      </c>
      <c r="H1155" s="15">
        <v>831403</v>
      </c>
      <c r="I1155" s="15">
        <v>6928358</v>
      </c>
      <c r="J1155" s="15">
        <v>0.11</v>
      </c>
      <c r="K1155" s="15">
        <v>500</v>
      </c>
      <c r="L1155" s="15">
        <v>5.4</v>
      </c>
      <c r="M1155" s="15">
        <v>127</v>
      </c>
      <c r="N1155" s="15">
        <v>0.79</v>
      </c>
      <c r="O1155" s="31">
        <v>0.11899999999999999</v>
      </c>
      <c r="P1155" s="15">
        <v>48771</v>
      </c>
      <c r="Q1155" s="15">
        <v>80.5</v>
      </c>
      <c r="R1155" s="15">
        <v>1771.2</v>
      </c>
      <c r="S1155" s="15">
        <v>7536</v>
      </c>
      <c r="T1155" s="15">
        <v>40.4</v>
      </c>
      <c r="U1155" s="15">
        <v>0</v>
      </c>
      <c r="V1155" s="15">
        <v>0</v>
      </c>
      <c r="W1155" s="27">
        <f>EV_Data[[#This Row],[ev_sales]]/EV_Data[[#This Row],[total_vehicle_sales]]</f>
        <v>1.0973740098303235E-3</v>
      </c>
      <c r="X1155" s="27">
        <f>EV_Data[[#This Row],[petrol_car_sales]]/EV_Data[[#This Row],[total_vehicle_sales]]</f>
        <v>0.87890262021679599</v>
      </c>
      <c r="Y1155" s="27">
        <f>EV_Data[[#This Row],[diesel_car_sales]]/EV_Data[[#This Row],[total_vehicle_sales]]</f>
        <v>0.12000000577337372</v>
      </c>
      <c r="Z1155" s="27">
        <f>EV_Data[[#This Row],[petrol_car Market Share]]+EV_Data[[#This Row],[desil_car Market Share]]</f>
        <v>0.99890262599016966</v>
      </c>
      <c r="AB1155" s="15"/>
    </row>
    <row r="1156" spans="1:28">
      <c r="A1156" s="15" t="s">
        <v>56</v>
      </c>
      <c r="B1156" s="15" t="s">
        <v>35</v>
      </c>
      <c r="C1156" s="15">
        <v>2010</v>
      </c>
      <c r="D1156" s="15" t="s">
        <v>27</v>
      </c>
      <c r="E1156" s="15" t="s">
        <v>25</v>
      </c>
      <c r="F1156" s="15">
        <v>4734</v>
      </c>
      <c r="G1156" s="15">
        <v>2634122</v>
      </c>
      <c r="H1156" s="15">
        <v>229466</v>
      </c>
      <c r="I1156" s="15">
        <v>2868322</v>
      </c>
      <c r="J1156" s="15">
        <v>0.17</v>
      </c>
      <c r="K1156" s="15">
        <v>500</v>
      </c>
      <c r="L1156" s="15">
        <v>5.4</v>
      </c>
      <c r="M1156" s="15">
        <v>127</v>
      </c>
      <c r="N1156" s="15">
        <v>0.79</v>
      </c>
      <c r="O1156" s="31">
        <v>0.11899999999999999</v>
      </c>
      <c r="P1156" s="15">
        <v>48771</v>
      </c>
      <c r="Q1156" s="15">
        <v>80.5</v>
      </c>
      <c r="R1156" s="15">
        <v>1771.2</v>
      </c>
      <c r="S1156" s="15">
        <v>7536</v>
      </c>
      <c r="T1156" s="15">
        <v>40.4</v>
      </c>
      <c r="U1156" s="15">
        <v>0</v>
      </c>
      <c r="V1156" s="15">
        <v>0</v>
      </c>
      <c r="W1156" s="27">
        <f>EV_Data[[#This Row],[ev_sales]]/EV_Data[[#This Row],[total_vehicle_sales]]</f>
        <v>1.6504423143566169E-3</v>
      </c>
      <c r="X1156" s="27">
        <f>EV_Data[[#This Row],[petrol_car_sales]]/EV_Data[[#This Row],[total_vehicle_sales]]</f>
        <v>0.91834947401302924</v>
      </c>
      <c r="Y1156" s="27">
        <f>EV_Data[[#This Row],[diesel_car_sales]]/EV_Data[[#This Row],[total_vehicle_sales]]</f>
        <v>8.0000083672614158E-2</v>
      </c>
      <c r="Z1156" s="27">
        <f>EV_Data[[#This Row],[petrol_car Market Share]]+EV_Data[[#This Row],[desil_car Market Share]]</f>
        <v>0.99834955768564337</v>
      </c>
      <c r="AB1156" s="15"/>
    </row>
    <row r="1157" spans="1:28">
      <c r="A1157" s="15" t="s">
        <v>56</v>
      </c>
      <c r="B1157" s="15" t="s">
        <v>35</v>
      </c>
      <c r="C1157" s="15">
        <v>2011</v>
      </c>
      <c r="D1157" s="15" t="s">
        <v>24</v>
      </c>
      <c r="E1157" s="15" t="s">
        <v>25</v>
      </c>
      <c r="F1157" s="15">
        <v>1408</v>
      </c>
      <c r="G1157" s="15">
        <v>1148891</v>
      </c>
      <c r="H1157" s="15">
        <v>765928</v>
      </c>
      <c r="I1157" s="15">
        <v>1916227</v>
      </c>
      <c r="J1157" s="15">
        <v>7.0000000000000007E-2</v>
      </c>
      <c r="K1157" s="15">
        <v>2327</v>
      </c>
      <c r="L1157" s="15">
        <v>6.7</v>
      </c>
      <c r="M1157" s="15">
        <v>135</v>
      </c>
      <c r="N1157" s="15">
        <v>0.73299999999999998</v>
      </c>
      <c r="O1157" s="15">
        <v>0.121</v>
      </c>
      <c r="P1157" s="15">
        <v>50576</v>
      </c>
      <c r="Q1157" s="15">
        <v>81</v>
      </c>
      <c r="R1157" s="15">
        <v>1767.4</v>
      </c>
      <c r="S1157" s="15">
        <v>7513</v>
      </c>
      <c r="T1157" s="15">
        <v>41.6</v>
      </c>
      <c r="U1157" s="15">
        <v>123.49</v>
      </c>
      <c r="V1157" s="15">
        <v>0</v>
      </c>
      <c r="W1157" s="27">
        <f>EV_Data[[#This Row],[ev_sales]]/EV_Data[[#This Row],[total_vehicle_sales]]</f>
        <v>7.3477724716330582E-4</v>
      </c>
      <c r="X1157" s="27">
        <f>EV_Data[[#This Row],[petrol_car_sales]]/EV_Data[[#This Row],[total_vehicle_sales]]</f>
        <v>0.59955892490816587</v>
      </c>
      <c r="Y1157" s="27">
        <f>EV_Data[[#This Row],[diesel_car_sales]]/EV_Data[[#This Row],[total_vehicle_sales]]</f>
        <v>0.39970629784467082</v>
      </c>
      <c r="Z1157" s="27">
        <f>EV_Data[[#This Row],[petrol_car Market Share]]+EV_Data[[#This Row],[desil_car Market Share]]</f>
        <v>0.99926522275283669</v>
      </c>
      <c r="AB1157" s="15"/>
    </row>
    <row r="1158" spans="1:28">
      <c r="A1158" s="15" t="s">
        <v>56</v>
      </c>
      <c r="B1158" s="15" t="s">
        <v>35</v>
      </c>
      <c r="C1158" s="15">
        <v>2011</v>
      </c>
      <c r="D1158" s="15" t="s">
        <v>26</v>
      </c>
      <c r="E1158" s="15" t="s">
        <v>25</v>
      </c>
      <c r="F1158" s="15">
        <v>16457</v>
      </c>
      <c r="G1158" s="15">
        <v>6881698</v>
      </c>
      <c r="H1158" s="15">
        <v>938413</v>
      </c>
      <c r="I1158" s="15">
        <v>7836568</v>
      </c>
      <c r="J1158" s="15">
        <v>0.21</v>
      </c>
      <c r="K1158" s="15">
        <v>2327</v>
      </c>
      <c r="L1158" s="15">
        <v>6.7</v>
      </c>
      <c r="M1158" s="15">
        <v>135</v>
      </c>
      <c r="N1158" s="15">
        <v>0.73299999999999998</v>
      </c>
      <c r="O1158" s="15">
        <v>0.121</v>
      </c>
      <c r="P1158" s="15">
        <v>50576</v>
      </c>
      <c r="Q1158" s="15">
        <v>81</v>
      </c>
      <c r="R1158" s="15">
        <v>1767.4</v>
      </c>
      <c r="S1158" s="15">
        <v>7513</v>
      </c>
      <c r="T1158" s="15">
        <v>41.6</v>
      </c>
      <c r="U1158" s="15">
        <v>116.45</v>
      </c>
      <c r="V1158" s="15">
        <v>0</v>
      </c>
      <c r="W1158" s="27">
        <f>EV_Data[[#This Row],[ev_sales]]/EV_Data[[#This Row],[total_vehicle_sales]]</f>
        <v>2.1000264401457372E-3</v>
      </c>
      <c r="X1158" s="27">
        <f>EV_Data[[#This Row],[petrol_car_sales]]/EV_Data[[#This Row],[total_vehicle_sales]]</f>
        <v>0.87815201756687367</v>
      </c>
      <c r="Y1158" s="27">
        <f>EV_Data[[#This Row],[diesel_car_sales]]/EV_Data[[#This Row],[total_vehicle_sales]]</f>
        <v>0.1197479559929806</v>
      </c>
      <c r="Z1158" s="27">
        <f>EV_Data[[#This Row],[petrol_car Market Share]]+EV_Data[[#This Row],[desil_car Market Share]]</f>
        <v>0.99789997355985427</v>
      </c>
      <c r="AB1158" s="15"/>
    </row>
    <row r="1159" spans="1:28">
      <c r="A1159" s="15" t="s">
        <v>56</v>
      </c>
      <c r="B1159" s="15" t="s">
        <v>35</v>
      </c>
      <c r="C1159" s="15">
        <v>2011</v>
      </c>
      <c r="D1159" s="15" t="s">
        <v>27</v>
      </c>
      <c r="E1159" s="15" t="s">
        <v>25</v>
      </c>
      <c r="F1159" s="15">
        <v>9932</v>
      </c>
      <c r="G1159" s="15">
        <v>2991604</v>
      </c>
      <c r="H1159" s="15">
        <v>260140</v>
      </c>
      <c r="I1159" s="15">
        <v>3261676</v>
      </c>
      <c r="J1159" s="15">
        <v>0.3</v>
      </c>
      <c r="K1159" s="15">
        <v>2327</v>
      </c>
      <c r="L1159" s="15">
        <v>6.7</v>
      </c>
      <c r="M1159" s="15">
        <v>135</v>
      </c>
      <c r="N1159" s="15">
        <v>0.73299999999999998</v>
      </c>
      <c r="O1159" s="15">
        <v>0.121</v>
      </c>
      <c r="P1159" s="15">
        <v>50576</v>
      </c>
      <c r="Q1159" s="15">
        <v>81</v>
      </c>
      <c r="R1159" s="15">
        <v>1767.4</v>
      </c>
      <c r="S1159" s="15">
        <v>7513</v>
      </c>
      <c r="T1159" s="15">
        <v>41.6</v>
      </c>
      <c r="U1159" s="15">
        <v>109.8</v>
      </c>
      <c r="V1159" s="15">
        <v>0</v>
      </c>
      <c r="W1159" s="27">
        <f>EV_Data[[#This Row],[ev_sales]]/EV_Data[[#This Row],[total_vehicle_sales]]</f>
        <v>3.0450602696282525E-3</v>
      </c>
      <c r="X1159" s="27">
        <f>EV_Data[[#This Row],[petrol_car_sales]]/EV_Data[[#This Row],[total_vehicle_sales]]</f>
        <v>0.91719839738833653</v>
      </c>
      <c r="Y1159" s="27">
        <f>EV_Data[[#This Row],[diesel_car_sales]]/EV_Data[[#This Row],[total_vehicle_sales]]</f>
        <v>7.9756542342035205E-2</v>
      </c>
      <c r="Z1159" s="27">
        <f>EV_Data[[#This Row],[petrol_car Market Share]]+EV_Data[[#This Row],[desil_car Market Share]]</f>
        <v>0.99695493973037175</v>
      </c>
      <c r="AB1159" s="15"/>
    </row>
    <row r="1160" spans="1:28">
      <c r="A1160" s="15" t="s">
        <v>56</v>
      </c>
      <c r="B1160" s="15" t="s">
        <v>35</v>
      </c>
      <c r="C1160" s="15">
        <v>2012</v>
      </c>
      <c r="D1160" s="15" t="s">
        <v>24</v>
      </c>
      <c r="E1160" s="15" t="s">
        <v>25</v>
      </c>
      <c r="F1160" s="15">
        <v>2708</v>
      </c>
      <c r="G1160" s="15">
        <v>1287944</v>
      </c>
      <c r="H1160" s="15">
        <v>858629</v>
      </c>
      <c r="I1160" s="15">
        <v>2149281</v>
      </c>
      <c r="J1160" s="15">
        <v>0.13</v>
      </c>
      <c r="K1160" s="15">
        <v>4176</v>
      </c>
      <c r="L1160" s="15">
        <v>8.5</v>
      </c>
      <c r="M1160" s="15">
        <v>144</v>
      </c>
      <c r="N1160" s="15">
        <v>0.69299999999999995</v>
      </c>
      <c r="O1160" s="15">
        <v>0.124</v>
      </c>
      <c r="P1160" s="15">
        <v>52387</v>
      </c>
      <c r="Q1160" s="15">
        <v>81.400000000000006</v>
      </c>
      <c r="R1160" s="15">
        <v>1791.5</v>
      </c>
      <c r="S1160" s="15">
        <v>7430</v>
      </c>
      <c r="T1160" s="15">
        <v>42.7</v>
      </c>
      <c r="U1160" s="15">
        <v>92.33</v>
      </c>
      <c r="V1160" s="15">
        <v>0</v>
      </c>
      <c r="W1160" s="27">
        <f>EV_Data[[#This Row],[ev_sales]]/EV_Data[[#This Row],[total_vehicle_sales]]</f>
        <v>1.2599562365274712E-3</v>
      </c>
      <c r="X1160" s="27">
        <f>EV_Data[[#This Row],[petrol_car_sales]]/EV_Data[[#This Row],[total_vehicle_sales]]</f>
        <v>0.59924411931245847</v>
      </c>
      <c r="Y1160" s="27">
        <f>EV_Data[[#This Row],[diesel_car_sales]]/EV_Data[[#This Row],[total_vehicle_sales]]</f>
        <v>0.39949592445101406</v>
      </c>
      <c r="Z1160" s="27">
        <f>EV_Data[[#This Row],[petrol_car Market Share]]+EV_Data[[#This Row],[desil_car Market Share]]</f>
        <v>0.99874004376347258</v>
      </c>
      <c r="AB1160" s="15"/>
    </row>
    <row r="1161" spans="1:28">
      <c r="A1161" s="15" t="s">
        <v>56</v>
      </c>
      <c r="B1161" s="15" t="s">
        <v>35</v>
      </c>
      <c r="C1161" s="15">
        <v>2012</v>
      </c>
      <c r="D1161" s="15" t="s">
        <v>26</v>
      </c>
      <c r="E1161" s="15" t="s">
        <v>25</v>
      </c>
      <c r="F1161" s="15">
        <v>31001</v>
      </c>
      <c r="G1161" s="15">
        <v>7550782</v>
      </c>
      <c r="H1161" s="15">
        <v>1029652</v>
      </c>
      <c r="I1161" s="15">
        <v>8611435</v>
      </c>
      <c r="J1161" s="15">
        <v>0.36</v>
      </c>
      <c r="K1161" s="15">
        <v>4176</v>
      </c>
      <c r="L1161" s="15">
        <v>8.5</v>
      </c>
      <c r="M1161" s="15">
        <v>144</v>
      </c>
      <c r="N1161" s="15">
        <v>0.69299999999999995</v>
      </c>
      <c r="O1161" s="15">
        <v>0.124</v>
      </c>
      <c r="P1161" s="15">
        <v>52387</v>
      </c>
      <c r="Q1161" s="15">
        <v>81.400000000000006</v>
      </c>
      <c r="R1161" s="15">
        <v>1791.5</v>
      </c>
      <c r="S1161" s="15">
        <v>7430</v>
      </c>
      <c r="T1161" s="15">
        <v>42.7</v>
      </c>
      <c r="U1161" s="15">
        <v>88.38</v>
      </c>
      <c r="V1161" s="15">
        <v>0</v>
      </c>
      <c r="W1161" s="27">
        <f>EV_Data[[#This Row],[ev_sales]]/EV_Data[[#This Row],[total_vehicle_sales]]</f>
        <v>3.5999807233056975E-3</v>
      </c>
      <c r="X1161" s="27">
        <f>EV_Data[[#This Row],[petrol_car_sales]]/EV_Data[[#This Row],[total_vehicle_sales]]</f>
        <v>0.87683202625346413</v>
      </c>
      <c r="Y1161" s="27">
        <f>EV_Data[[#This Row],[diesel_car_sales]]/EV_Data[[#This Row],[total_vehicle_sales]]</f>
        <v>0.11956799302323017</v>
      </c>
      <c r="Z1161" s="27">
        <f>EV_Data[[#This Row],[petrol_car Market Share]]+EV_Data[[#This Row],[desil_car Market Share]]</f>
        <v>0.9964000192766943</v>
      </c>
      <c r="AB1161" s="15"/>
    </row>
    <row r="1162" spans="1:28">
      <c r="A1162" s="15" t="s">
        <v>56</v>
      </c>
      <c r="B1162" s="15" t="s">
        <v>35</v>
      </c>
      <c r="C1162" s="15">
        <v>2012</v>
      </c>
      <c r="D1162" s="15" t="s">
        <v>27</v>
      </c>
      <c r="E1162" s="15" t="s">
        <v>25</v>
      </c>
      <c r="F1162" s="15">
        <v>18456</v>
      </c>
      <c r="G1162" s="15">
        <v>3235864</v>
      </c>
      <c r="H1162" s="15">
        <v>281380</v>
      </c>
      <c r="I1162" s="15">
        <v>3535700</v>
      </c>
      <c r="J1162" s="15">
        <v>0.52</v>
      </c>
      <c r="K1162" s="15">
        <v>4176</v>
      </c>
      <c r="L1162" s="15">
        <v>8.5</v>
      </c>
      <c r="M1162" s="15">
        <v>144</v>
      </c>
      <c r="N1162" s="15">
        <v>0.69299999999999995</v>
      </c>
      <c r="O1162" s="15">
        <v>0.124</v>
      </c>
      <c r="P1162" s="15">
        <v>52387</v>
      </c>
      <c r="Q1162" s="15">
        <v>81.400000000000006</v>
      </c>
      <c r="R1162" s="15">
        <v>1791.5</v>
      </c>
      <c r="S1162" s="15">
        <v>7430</v>
      </c>
      <c r="T1162" s="15">
        <v>42.7</v>
      </c>
      <c r="U1162" s="15">
        <v>85.82</v>
      </c>
      <c r="V1162" s="15">
        <v>0</v>
      </c>
      <c r="W1162" s="27">
        <f>EV_Data[[#This Row],[ev_sales]]/EV_Data[[#This Row],[total_vehicle_sales]]</f>
        <v>5.219899878383347E-3</v>
      </c>
      <c r="X1162" s="27">
        <f>EV_Data[[#This Row],[petrol_car_sales]]/EV_Data[[#This Row],[total_vehicle_sales]]</f>
        <v>0.9151975563537631</v>
      </c>
      <c r="Y1162" s="27">
        <f>EV_Data[[#This Row],[diesel_car_sales]]/EV_Data[[#This Row],[total_vehicle_sales]]</f>
        <v>7.9582543767853606E-2</v>
      </c>
      <c r="Z1162" s="27">
        <f>EV_Data[[#This Row],[petrol_car Market Share]]+EV_Data[[#This Row],[desil_car Market Share]]</f>
        <v>0.99478010012161666</v>
      </c>
      <c r="AB1162" s="15"/>
    </row>
    <row r="1163" spans="1:28">
      <c r="A1163" s="15" t="s">
        <v>56</v>
      </c>
      <c r="B1163" s="15" t="s">
        <v>35</v>
      </c>
      <c r="C1163" s="15">
        <v>2013</v>
      </c>
      <c r="D1163" s="15" t="s">
        <v>24</v>
      </c>
      <c r="E1163" s="15" t="s">
        <v>25</v>
      </c>
      <c r="F1163" s="15">
        <v>4592</v>
      </c>
      <c r="G1163" s="15">
        <v>1402874</v>
      </c>
      <c r="H1163" s="15">
        <v>935249</v>
      </c>
      <c r="I1163" s="15">
        <v>2342715</v>
      </c>
      <c r="J1163" s="15">
        <v>0.2</v>
      </c>
      <c r="K1163" s="15">
        <v>6925</v>
      </c>
      <c r="L1163" s="15">
        <v>11.3</v>
      </c>
      <c r="M1163" s="15">
        <v>150</v>
      </c>
      <c r="N1163" s="15">
        <v>0.66</v>
      </c>
      <c r="O1163" s="15">
        <v>0.128</v>
      </c>
      <c r="P1163" s="15">
        <v>53854</v>
      </c>
      <c r="Q1163" s="15">
        <v>81.2</v>
      </c>
      <c r="R1163" s="15">
        <v>1809.3</v>
      </c>
      <c r="S1163" s="15">
        <v>7442</v>
      </c>
      <c r="T1163" s="15">
        <v>45.4</v>
      </c>
      <c r="U1163" s="15">
        <v>69.569999999999993</v>
      </c>
      <c r="V1163" s="15">
        <v>0</v>
      </c>
      <c r="W1163" s="27">
        <f>EV_Data[[#This Row],[ev_sales]]/EV_Data[[#This Row],[total_vehicle_sales]]</f>
        <v>1.9601189218492218E-3</v>
      </c>
      <c r="X1163" s="27">
        <f>EV_Data[[#This Row],[petrol_car_sales]]/EV_Data[[#This Row],[total_vehicle_sales]]</f>
        <v>0.59882401401792362</v>
      </c>
      <c r="Y1163" s="27">
        <f>EV_Data[[#This Row],[diesel_car_sales]]/EV_Data[[#This Row],[total_vehicle_sales]]</f>
        <v>0.3992158670602271</v>
      </c>
      <c r="Z1163" s="27">
        <f>EV_Data[[#This Row],[petrol_car Market Share]]+EV_Data[[#This Row],[desil_car Market Share]]</f>
        <v>0.99803988107815078</v>
      </c>
      <c r="AB1163" s="15"/>
    </row>
    <row r="1164" spans="1:28">
      <c r="A1164" s="15" t="s">
        <v>56</v>
      </c>
      <c r="B1164" s="15" t="s">
        <v>35</v>
      </c>
      <c r="C1164" s="15">
        <v>2013</v>
      </c>
      <c r="D1164" s="15" t="s">
        <v>26</v>
      </c>
      <c r="E1164" s="15" t="s">
        <v>25</v>
      </c>
      <c r="F1164" s="15">
        <v>53229</v>
      </c>
      <c r="G1164" s="15">
        <v>8317730</v>
      </c>
      <c r="H1164" s="15">
        <v>1134236</v>
      </c>
      <c r="I1164" s="15">
        <v>9505195</v>
      </c>
      <c r="J1164" s="15">
        <v>0.56000000000000005</v>
      </c>
      <c r="K1164" s="15">
        <v>6925</v>
      </c>
      <c r="L1164" s="15">
        <v>11.3</v>
      </c>
      <c r="M1164" s="15">
        <v>150</v>
      </c>
      <c r="N1164" s="15">
        <v>0.66</v>
      </c>
      <c r="O1164" s="15">
        <v>0.128</v>
      </c>
      <c r="P1164" s="15">
        <v>53854</v>
      </c>
      <c r="Q1164" s="15">
        <v>81.2</v>
      </c>
      <c r="R1164" s="15">
        <v>1809.3</v>
      </c>
      <c r="S1164" s="15">
        <v>7442</v>
      </c>
      <c r="T1164" s="15">
        <v>45.4</v>
      </c>
      <c r="U1164" s="15">
        <v>71.7</v>
      </c>
      <c r="V1164" s="15">
        <v>0</v>
      </c>
      <c r="W1164" s="27">
        <f>EV_Data[[#This Row],[ev_sales]]/EV_Data[[#This Row],[total_vehicle_sales]]</f>
        <v>5.5999903210823135E-3</v>
      </c>
      <c r="X1164" s="27">
        <f>EV_Data[[#This Row],[petrol_car_sales]]/EV_Data[[#This Row],[total_vehicle_sales]]</f>
        <v>0.87507200010099739</v>
      </c>
      <c r="Y1164" s="27">
        <f>EV_Data[[#This Row],[diesel_car_sales]]/EV_Data[[#This Row],[total_vehicle_sales]]</f>
        <v>0.11932800957792028</v>
      </c>
      <c r="Z1164" s="27">
        <f>EV_Data[[#This Row],[petrol_car Market Share]]+EV_Data[[#This Row],[desil_car Market Share]]</f>
        <v>0.99440000967891762</v>
      </c>
      <c r="AB1164" s="15"/>
    </row>
    <row r="1165" spans="1:28">
      <c r="A1165" s="15" t="s">
        <v>56</v>
      </c>
      <c r="B1165" s="15" t="s">
        <v>35</v>
      </c>
      <c r="C1165" s="15">
        <v>2013</v>
      </c>
      <c r="D1165" s="15" t="s">
        <v>27</v>
      </c>
      <c r="E1165" s="15" t="s">
        <v>25</v>
      </c>
      <c r="F1165" s="15">
        <v>31738</v>
      </c>
      <c r="G1165" s="15">
        <v>3566691</v>
      </c>
      <c r="H1165" s="15">
        <v>310147</v>
      </c>
      <c r="I1165" s="15">
        <v>3908576</v>
      </c>
      <c r="J1165" s="15">
        <v>0.81</v>
      </c>
      <c r="K1165" s="15">
        <v>6925</v>
      </c>
      <c r="L1165" s="15">
        <v>11.3</v>
      </c>
      <c r="M1165" s="15">
        <v>150</v>
      </c>
      <c r="N1165" s="15">
        <v>0.66</v>
      </c>
      <c r="O1165" s="15">
        <v>0.128</v>
      </c>
      <c r="P1165" s="15">
        <v>53854</v>
      </c>
      <c r="Q1165" s="15">
        <v>81.2</v>
      </c>
      <c r="R1165" s="15">
        <v>1809.3</v>
      </c>
      <c r="S1165" s="15">
        <v>7442</v>
      </c>
      <c r="T1165" s="15">
        <v>45.4</v>
      </c>
      <c r="U1165" s="15">
        <v>71.97</v>
      </c>
      <c r="V1165" s="15">
        <v>0</v>
      </c>
      <c r="W1165" s="27">
        <f>EV_Data[[#This Row],[ev_sales]]/EV_Data[[#This Row],[total_vehicle_sales]]</f>
        <v>8.1200928419966761E-3</v>
      </c>
      <c r="X1165" s="27">
        <f>EV_Data[[#This Row],[petrol_car_sales]]/EV_Data[[#This Row],[total_vehicle_sales]]</f>
        <v>0.91252952481926919</v>
      </c>
      <c r="Y1165" s="27">
        <f>EV_Data[[#This Row],[diesel_car_sales]]/EV_Data[[#This Row],[total_vehicle_sales]]</f>
        <v>7.9350382338734107E-2</v>
      </c>
      <c r="Z1165" s="27">
        <f>EV_Data[[#This Row],[petrol_car Market Share]]+EV_Data[[#This Row],[desil_car Market Share]]</f>
        <v>0.99187990715800334</v>
      </c>
      <c r="AB1165" s="15"/>
    </row>
    <row r="1166" spans="1:28">
      <c r="A1166" s="15" t="s">
        <v>56</v>
      </c>
      <c r="B1166" s="15" t="s">
        <v>35</v>
      </c>
      <c r="C1166" s="15">
        <v>2014</v>
      </c>
      <c r="D1166" s="15" t="s">
        <v>24</v>
      </c>
      <c r="E1166" s="15" t="s">
        <v>25</v>
      </c>
      <c r="F1166" s="15">
        <v>6137</v>
      </c>
      <c r="G1166" s="15">
        <v>1478149</v>
      </c>
      <c r="H1166" s="15">
        <v>985432</v>
      </c>
      <c r="I1166" s="15">
        <v>2469718</v>
      </c>
      <c r="J1166" s="15">
        <v>0.25</v>
      </c>
      <c r="K1166" s="15">
        <v>10926</v>
      </c>
      <c r="L1166" s="15">
        <v>11.8</v>
      </c>
      <c r="M1166" s="15">
        <v>159</v>
      </c>
      <c r="N1166" s="15">
        <v>0.63700000000000001</v>
      </c>
      <c r="O1166" s="15">
        <v>0.129</v>
      </c>
      <c r="P1166" s="15">
        <v>54924</v>
      </c>
      <c r="Q1166" s="15">
        <v>81.8</v>
      </c>
      <c r="R1166" s="15">
        <v>1830.2</v>
      </c>
      <c r="S1166" s="15">
        <v>7419</v>
      </c>
      <c r="T1166" s="15">
        <v>45.7</v>
      </c>
      <c r="U1166" s="15">
        <v>33.65</v>
      </c>
      <c r="V1166" s="15">
        <v>0</v>
      </c>
      <c r="W1166" s="27">
        <f>EV_Data[[#This Row],[ev_sales]]/EV_Data[[#This Row],[total_vehicle_sales]]</f>
        <v>2.4848990856445961E-3</v>
      </c>
      <c r="X1166" s="27">
        <f>EV_Data[[#This Row],[petrol_car_sales]]/EV_Data[[#This Row],[total_vehicle_sales]]</f>
        <v>0.59850922251042427</v>
      </c>
      <c r="Y1166" s="27">
        <f>EV_Data[[#This Row],[diesel_car_sales]]/EV_Data[[#This Row],[total_vehicle_sales]]</f>
        <v>0.39900587840393115</v>
      </c>
      <c r="Z1166" s="27">
        <f>EV_Data[[#This Row],[petrol_car Market Share]]+EV_Data[[#This Row],[desil_car Market Share]]</f>
        <v>0.99751510091435547</v>
      </c>
      <c r="AB1166" s="15"/>
    </row>
    <row r="1167" spans="1:28">
      <c r="A1167" s="15" t="s">
        <v>56</v>
      </c>
      <c r="B1167" s="15" t="s">
        <v>35</v>
      </c>
      <c r="C1167" s="15">
        <v>2014</v>
      </c>
      <c r="D1167" s="15" t="s">
        <v>26</v>
      </c>
      <c r="E1167" s="15" t="s">
        <v>25</v>
      </c>
      <c r="F1167" s="15">
        <v>69305</v>
      </c>
      <c r="G1167" s="15">
        <v>8528977</v>
      </c>
      <c r="H1167" s="15">
        <v>1163042</v>
      </c>
      <c r="I1167" s="15">
        <v>9761324</v>
      </c>
      <c r="J1167" s="15">
        <v>0.71</v>
      </c>
      <c r="K1167" s="15">
        <v>10926</v>
      </c>
      <c r="L1167" s="15">
        <v>11.8</v>
      </c>
      <c r="M1167" s="15">
        <v>159</v>
      </c>
      <c r="N1167" s="15">
        <v>0.63700000000000001</v>
      </c>
      <c r="O1167" s="15">
        <v>0.129</v>
      </c>
      <c r="P1167" s="15">
        <v>54924</v>
      </c>
      <c r="Q1167" s="15">
        <v>81.8</v>
      </c>
      <c r="R1167" s="15">
        <v>1830.2</v>
      </c>
      <c r="S1167" s="15">
        <v>7419</v>
      </c>
      <c r="T1167" s="15">
        <v>45.7</v>
      </c>
      <c r="U1167" s="15">
        <v>30.2</v>
      </c>
      <c r="V1167" s="15">
        <v>0</v>
      </c>
      <c r="W1167" s="27">
        <f>EV_Data[[#This Row],[ev_sales]]/EV_Data[[#This Row],[total_vehicle_sales]]</f>
        <v>7.0999589809743026E-3</v>
      </c>
      <c r="X1167" s="27">
        <f>EV_Data[[#This Row],[petrol_car_sales]]/EV_Data[[#This Row],[total_vehicle_sales]]</f>
        <v>0.87375206478137601</v>
      </c>
      <c r="Y1167" s="27">
        <f>EV_Data[[#This Row],[diesel_car_sales]]/EV_Data[[#This Row],[total_vehicle_sales]]</f>
        <v>0.11914797623764972</v>
      </c>
      <c r="Z1167" s="27">
        <f>EV_Data[[#This Row],[petrol_car Market Share]]+EV_Data[[#This Row],[desil_car Market Share]]</f>
        <v>0.99290004101902574</v>
      </c>
      <c r="AB1167" s="15"/>
    </row>
    <row r="1168" spans="1:28">
      <c r="A1168" s="15" t="s">
        <v>56</v>
      </c>
      <c r="B1168" s="15" t="s">
        <v>35</v>
      </c>
      <c r="C1168" s="15">
        <v>2014</v>
      </c>
      <c r="D1168" s="15" t="s">
        <v>27</v>
      </c>
      <c r="E1168" s="15" t="s">
        <v>25</v>
      </c>
      <c r="F1168" s="15">
        <v>42126</v>
      </c>
      <c r="G1168" s="15">
        <v>3725739</v>
      </c>
      <c r="H1168" s="15">
        <v>323977</v>
      </c>
      <c r="I1168" s="15">
        <v>4091842</v>
      </c>
      <c r="J1168" s="15">
        <v>1.03</v>
      </c>
      <c r="K1168" s="15">
        <v>10926</v>
      </c>
      <c r="L1168" s="15">
        <v>11.8</v>
      </c>
      <c r="M1168" s="15">
        <v>159</v>
      </c>
      <c r="N1168" s="15">
        <v>0.63700000000000001</v>
      </c>
      <c r="O1168" s="15">
        <v>0.129</v>
      </c>
      <c r="P1168" s="15">
        <v>54924</v>
      </c>
      <c r="Q1168" s="15">
        <v>81.8</v>
      </c>
      <c r="R1168" s="15">
        <v>1830.2</v>
      </c>
      <c r="S1168" s="15">
        <v>7419</v>
      </c>
      <c r="T1168" s="15">
        <v>45.7</v>
      </c>
      <c r="U1168" s="15">
        <v>32.729999999999997</v>
      </c>
      <c r="V1168" s="15">
        <v>0</v>
      </c>
      <c r="W1168" s="27">
        <f>EV_Data[[#This Row],[ev_sales]]/EV_Data[[#This Row],[total_vehicle_sales]]</f>
        <v>1.0295118921991612E-2</v>
      </c>
      <c r="X1168" s="27">
        <f>EV_Data[[#This Row],[petrol_car_sales]]/EV_Data[[#This Row],[total_vehicle_sales]]</f>
        <v>0.91052855902060736</v>
      </c>
      <c r="Y1168" s="27">
        <f>EV_Data[[#This Row],[diesel_car_sales]]/EV_Data[[#This Row],[total_vehicle_sales]]</f>
        <v>7.917632205740105E-2</v>
      </c>
      <c r="Z1168" s="27">
        <f>EV_Data[[#This Row],[petrol_car Market Share]]+EV_Data[[#This Row],[desil_car Market Share]]</f>
        <v>0.98970488107800847</v>
      </c>
      <c r="AB1168" s="15"/>
    </row>
    <row r="1169" spans="1:28">
      <c r="A1169" s="15" t="s">
        <v>56</v>
      </c>
      <c r="B1169" s="15" t="s">
        <v>35</v>
      </c>
      <c r="C1169" s="15">
        <v>2015</v>
      </c>
      <c r="D1169" s="15" t="s">
        <v>24</v>
      </c>
      <c r="E1169" s="15" t="s">
        <v>25</v>
      </c>
      <c r="F1169" s="15">
        <v>7479</v>
      </c>
      <c r="G1169" s="15">
        <v>1540155</v>
      </c>
      <c r="H1169" s="15">
        <v>1026770</v>
      </c>
      <c r="I1169" s="15">
        <v>2574404</v>
      </c>
      <c r="J1169" s="15">
        <v>0.28999999999999998</v>
      </c>
      <c r="K1169" s="15">
        <v>14121</v>
      </c>
      <c r="L1169" s="15">
        <v>15</v>
      </c>
      <c r="M1169" s="15">
        <v>170</v>
      </c>
      <c r="N1169" s="15">
        <v>0.623</v>
      </c>
      <c r="O1169" s="15">
        <v>0.128</v>
      </c>
      <c r="P1169" s="15">
        <v>57223</v>
      </c>
      <c r="Q1169" s="15">
        <v>81.2</v>
      </c>
      <c r="R1169" s="15">
        <v>1849</v>
      </c>
      <c r="S1169" s="15">
        <v>7450</v>
      </c>
      <c r="T1169" s="15">
        <v>48.7</v>
      </c>
      <c r="U1169" s="15">
        <v>21.87</v>
      </c>
      <c r="V1169" s="15">
        <v>0</v>
      </c>
      <c r="W1169" s="27">
        <f>EV_Data[[#This Row],[ev_sales]]/EV_Data[[#This Row],[total_vehicle_sales]]</f>
        <v>2.9051384320409697E-3</v>
      </c>
      <c r="X1169" s="27">
        <f>EV_Data[[#This Row],[petrol_car_sales]]/EV_Data[[#This Row],[total_vehicle_sales]]</f>
        <v>0.59825691694077543</v>
      </c>
      <c r="Y1169" s="27">
        <f>EV_Data[[#This Row],[diesel_car_sales]]/EV_Data[[#This Row],[total_vehicle_sales]]</f>
        <v>0.39883794462718364</v>
      </c>
      <c r="Z1169" s="27">
        <f>EV_Data[[#This Row],[petrol_car Market Share]]+EV_Data[[#This Row],[desil_car Market Share]]</f>
        <v>0.99709486156795912</v>
      </c>
      <c r="AB1169" s="15"/>
    </row>
    <row r="1170" spans="1:28">
      <c r="A1170" s="15" t="s">
        <v>56</v>
      </c>
      <c r="B1170" s="15" t="s">
        <v>35</v>
      </c>
      <c r="C1170" s="15">
        <v>2015</v>
      </c>
      <c r="D1170" s="15" t="s">
        <v>26</v>
      </c>
      <c r="E1170" s="15" t="s">
        <v>25</v>
      </c>
      <c r="F1170" s="15">
        <v>85014</v>
      </c>
      <c r="G1170" s="15">
        <v>8938743</v>
      </c>
      <c r="H1170" s="15">
        <v>1218919</v>
      </c>
      <c r="I1170" s="15">
        <v>10242676</v>
      </c>
      <c r="J1170" s="15">
        <v>0.83</v>
      </c>
      <c r="K1170" s="15">
        <v>14121</v>
      </c>
      <c r="L1170" s="15">
        <v>15</v>
      </c>
      <c r="M1170" s="15">
        <v>170</v>
      </c>
      <c r="N1170" s="15">
        <v>0.623</v>
      </c>
      <c r="O1170" s="15">
        <v>0.128</v>
      </c>
      <c r="P1170" s="15">
        <v>57223</v>
      </c>
      <c r="Q1170" s="15">
        <v>81.2</v>
      </c>
      <c r="R1170" s="15">
        <v>1849</v>
      </c>
      <c r="S1170" s="15">
        <v>7450</v>
      </c>
      <c r="T1170" s="15">
        <v>48.7</v>
      </c>
      <c r="U1170" s="15">
        <v>22.67</v>
      </c>
      <c r="V1170" s="15">
        <v>0</v>
      </c>
      <c r="W1170" s="27">
        <f>EV_Data[[#This Row],[ev_sales]]/EV_Data[[#This Row],[total_vehicle_sales]]</f>
        <v>8.2999794194407797E-3</v>
      </c>
      <c r="X1170" s="27">
        <f>EV_Data[[#This Row],[petrol_car_sales]]/EV_Data[[#This Row],[total_vehicle_sales]]</f>
        <v>0.87269606106841613</v>
      </c>
      <c r="Y1170" s="27">
        <f>EV_Data[[#This Row],[diesel_car_sales]]/EV_Data[[#This Row],[total_vehicle_sales]]</f>
        <v>0.11900395951214311</v>
      </c>
      <c r="Z1170" s="27">
        <f>EV_Data[[#This Row],[petrol_car Market Share]]+EV_Data[[#This Row],[desil_car Market Share]]</f>
        <v>0.99170002058055928</v>
      </c>
      <c r="AB1170" s="15"/>
    </row>
    <row r="1171" spans="1:28">
      <c r="A1171" s="15" t="s">
        <v>56</v>
      </c>
      <c r="B1171" s="15" t="s">
        <v>35</v>
      </c>
      <c r="C1171" s="15">
        <v>2015</v>
      </c>
      <c r="D1171" s="15" t="s">
        <v>27</v>
      </c>
      <c r="E1171" s="15" t="s">
        <v>25</v>
      </c>
      <c r="F1171" s="15">
        <v>52552</v>
      </c>
      <c r="G1171" s="15">
        <v>3968886</v>
      </c>
      <c r="H1171" s="15">
        <v>345120</v>
      </c>
      <c r="I1171" s="15">
        <v>4366558</v>
      </c>
      <c r="J1171" s="15">
        <v>1.2</v>
      </c>
      <c r="K1171" s="15">
        <v>14121</v>
      </c>
      <c r="L1171" s="15">
        <v>15</v>
      </c>
      <c r="M1171" s="15">
        <v>170</v>
      </c>
      <c r="N1171" s="15">
        <v>0.623</v>
      </c>
      <c r="O1171" s="15">
        <v>0.128</v>
      </c>
      <c r="P1171" s="15">
        <v>57223</v>
      </c>
      <c r="Q1171" s="15">
        <v>81.2</v>
      </c>
      <c r="R1171" s="15">
        <v>1849</v>
      </c>
      <c r="S1171" s="15">
        <v>7450</v>
      </c>
      <c r="T1171" s="15">
        <v>48.7</v>
      </c>
      <c r="U1171" s="15">
        <v>24.75</v>
      </c>
      <c r="V1171" s="15">
        <v>0</v>
      </c>
      <c r="W1171" s="27">
        <f>EV_Data[[#This Row],[ev_sales]]/EV_Data[[#This Row],[total_vehicle_sales]]</f>
        <v>1.2035108659955966E-2</v>
      </c>
      <c r="X1171" s="27">
        <f>EV_Data[[#This Row],[petrol_car_sales]]/EV_Data[[#This Row],[total_vehicle_sales]]</f>
        <v>0.90892780995924016</v>
      </c>
      <c r="Y1171" s="27">
        <f>EV_Data[[#This Row],[diesel_car_sales]]/EV_Data[[#This Row],[total_vehicle_sales]]</f>
        <v>7.9037081380803828E-2</v>
      </c>
      <c r="Z1171" s="27">
        <f>EV_Data[[#This Row],[petrol_car Market Share]]+EV_Data[[#This Row],[desil_car Market Share]]</f>
        <v>0.98796489134004395</v>
      </c>
      <c r="AB1171" s="15"/>
    </row>
    <row r="1172" spans="1:28">
      <c r="A1172" s="15" t="s">
        <v>56</v>
      </c>
      <c r="B1172" s="15" t="s">
        <v>35</v>
      </c>
      <c r="C1172" s="15">
        <v>2016</v>
      </c>
      <c r="D1172" s="15" t="s">
        <v>24</v>
      </c>
      <c r="E1172" s="15" t="s">
        <v>25</v>
      </c>
      <c r="F1172" s="15">
        <v>8265</v>
      </c>
      <c r="G1172" s="15">
        <v>1587086</v>
      </c>
      <c r="H1172" s="15">
        <v>1058057</v>
      </c>
      <c r="I1172" s="15">
        <v>2653408</v>
      </c>
      <c r="J1172" s="15">
        <v>0.31</v>
      </c>
      <c r="K1172" s="15">
        <v>17343</v>
      </c>
      <c r="L1172" s="15">
        <v>16.399999999999999</v>
      </c>
      <c r="M1172" s="15">
        <v>193</v>
      </c>
      <c r="N1172" s="15">
        <v>0.64700000000000002</v>
      </c>
      <c r="O1172" s="15">
        <v>0.128</v>
      </c>
      <c r="P1172" s="15">
        <v>58692</v>
      </c>
      <c r="Q1172" s="15">
        <v>81.7</v>
      </c>
      <c r="R1172" s="15">
        <v>1868.4</v>
      </c>
      <c r="S1172" s="15">
        <v>7530</v>
      </c>
      <c r="T1172" s="15">
        <v>50</v>
      </c>
      <c r="U1172" s="15">
        <v>10.51</v>
      </c>
      <c r="V1172" s="15">
        <v>0</v>
      </c>
      <c r="W1172" s="27">
        <f>EV_Data[[#This Row],[ev_sales]]/EV_Data[[#This Row],[total_vehicle_sales]]</f>
        <v>3.114862094333024E-3</v>
      </c>
      <c r="X1172" s="27">
        <f>EV_Data[[#This Row],[petrol_car_sales]]/EV_Data[[#This Row],[total_vehicle_sales]]</f>
        <v>0.59813115811816353</v>
      </c>
      <c r="Y1172" s="27">
        <f>EV_Data[[#This Row],[diesel_car_sales]]/EV_Data[[#This Row],[total_vehicle_sales]]</f>
        <v>0.39875397978750349</v>
      </c>
      <c r="Z1172" s="27">
        <f>EV_Data[[#This Row],[petrol_car Market Share]]+EV_Data[[#This Row],[desil_car Market Share]]</f>
        <v>0.99688513790566702</v>
      </c>
      <c r="AB1172" s="15"/>
    </row>
    <row r="1173" spans="1:28">
      <c r="A1173" s="15" t="s">
        <v>56</v>
      </c>
      <c r="B1173" s="15" t="s">
        <v>35</v>
      </c>
      <c r="C1173" s="15">
        <v>2016</v>
      </c>
      <c r="D1173" s="15" t="s">
        <v>26</v>
      </c>
      <c r="E1173" s="15" t="s">
        <v>25</v>
      </c>
      <c r="F1173" s="15">
        <v>92934</v>
      </c>
      <c r="G1173" s="15">
        <v>9107189</v>
      </c>
      <c r="H1173" s="15">
        <v>1241889</v>
      </c>
      <c r="I1173" s="15">
        <v>10442012</v>
      </c>
      <c r="J1173" s="15">
        <v>0.89</v>
      </c>
      <c r="K1173" s="15">
        <v>17343</v>
      </c>
      <c r="L1173" s="15">
        <v>16.399999999999999</v>
      </c>
      <c r="M1173" s="15">
        <v>193</v>
      </c>
      <c r="N1173" s="15">
        <v>0.64700000000000002</v>
      </c>
      <c r="O1173" s="15">
        <v>0.128</v>
      </c>
      <c r="P1173" s="15">
        <v>58692</v>
      </c>
      <c r="Q1173" s="15">
        <v>81.7</v>
      </c>
      <c r="R1173" s="15">
        <v>1868.4</v>
      </c>
      <c r="S1173" s="15">
        <v>7530</v>
      </c>
      <c r="T1173" s="15">
        <v>50</v>
      </c>
      <c r="U1173" s="15">
        <v>9.32</v>
      </c>
      <c r="V1173" s="15">
        <v>0</v>
      </c>
      <c r="W1173" s="27">
        <f>EV_Data[[#This Row],[ev_sales]]/EV_Data[[#This Row],[total_vehicle_sales]]</f>
        <v>8.9000089254829429E-3</v>
      </c>
      <c r="X1173" s="27">
        <f>EV_Data[[#This Row],[petrol_car_sales]]/EV_Data[[#This Row],[total_vehicle_sales]]</f>
        <v>0.87216802662168935</v>
      </c>
      <c r="Y1173" s="27">
        <f>EV_Data[[#This Row],[diesel_car_sales]]/EV_Data[[#This Row],[total_vehicle_sales]]</f>
        <v>0.11893196445282768</v>
      </c>
      <c r="Z1173" s="27">
        <f>EV_Data[[#This Row],[petrol_car Market Share]]+EV_Data[[#This Row],[desil_car Market Share]]</f>
        <v>0.99109999107451707</v>
      </c>
      <c r="AB1173" s="15"/>
    </row>
    <row r="1174" spans="1:28">
      <c r="A1174" s="15" t="s">
        <v>56</v>
      </c>
      <c r="B1174" s="15" t="s">
        <v>35</v>
      </c>
      <c r="C1174" s="15">
        <v>2016</v>
      </c>
      <c r="D1174" s="15" t="s">
        <v>27</v>
      </c>
      <c r="E1174" s="15" t="s">
        <v>25</v>
      </c>
      <c r="F1174" s="15">
        <v>55199</v>
      </c>
      <c r="G1174" s="15">
        <v>3884355</v>
      </c>
      <c r="H1174" s="15">
        <v>337770</v>
      </c>
      <c r="I1174" s="15">
        <v>4277324</v>
      </c>
      <c r="J1174" s="15">
        <v>1.29</v>
      </c>
      <c r="K1174" s="15">
        <v>17343</v>
      </c>
      <c r="L1174" s="15">
        <v>16.399999999999999</v>
      </c>
      <c r="M1174" s="15">
        <v>193</v>
      </c>
      <c r="N1174" s="15">
        <v>0.64700000000000002</v>
      </c>
      <c r="O1174" s="15">
        <v>0.128</v>
      </c>
      <c r="P1174" s="15">
        <v>58692</v>
      </c>
      <c r="Q1174" s="15">
        <v>81.7</v>
      </c>
      <c r="R1174" s="15">
        <v>1868.4</v>
      </c>
      <c r="S1174" s="15">
        <v>7530</v>
      </c>
      <c r="T1174" s="15">
        <v>50</v>
      </c>
      <c r="U1174" s="15">
        <v>5.04</v>
      </c>
      <c r="V1174" s="15">
        <v>0</v>
      </c>
      <c r="W1174" s="27">
        <f>EV_Data[[#This Row],[ev_sales]]/EV_Data[[#This Row],[total_vehicle_sales]]</f>
        <v>1.2905031276564507E-2</v>
      </c>
      <c r="X1174" s="27">
        <f>EV_Data[[#This Row],[petrol_car_sales]]/EV_Data[[#This Row],[total_vehicle_sales]]</f>
        <v>0.90812737122556064</v>
      </c>
      <c r="Y1174" s="27">
        <f>EV_Data[[#This Row],[diesel_car_sales]]/EV_Data[[#This Row],[total_vehicle_sales]]</f>
        <v>7.8967597497874839E-2</v>
      </c>
      <c r="Z1174" s="27">
        <f>EV_Data[[#This Row],[petrol_car Market Share]]+EV_Data[[#This Row],[desil_car Market Share]]</f>
        <v>0.9870949687234355</v>
      </c>
      <c r="AB1174" s="15"/>
    </row>
    <row r="1175" spans="1:28">
      <c r="A1175" s="15" t="s">
        <v>56</v>
      </c>
      <c r="B1175" s="15" t="s">
        <v>35</v>
      </c>
      <c r="C1175" s="15">
        <v>2017</v>
      </c>
      <c r="D1175" s="15" t="s">
        <v>24</v>
      </c>
      <c r="E1175" s="15" t="s">
        <v>25</v>
      </c>
      <c r="F1175" s="15">
        <v>14094</v>
      </c>
      <c r="G1175" s="15">
        <v>1520764</v>
      </c>
      <c r="H1175" s="15">
        <v>1013843</v>
      </c>
      <c r="I1175" s="15">
        <v>2548701</v>
      </c>
      <c r="J1175" s="15">
        <v>0.55000000000000004</v>
      </c>
      <c r="K1175" s="15">
        <v>20826</v>
      </c>
      <c r="L1175" s="15">
        <v>15.2</v>
      </c>
      <c r="M1175" s="15">
        <v>235</v>
      </c>
      <c r="N1175" s="15">
        <v>0.66</v>
      </c>
      <c r="O1175" s="15">
        <v>0.13</v>
      </c>
      <c r="P1175" s="15">
        <v>60648</v>
      </c>
      <c r="Q1175" s="15">
        <v>82.2</v>
      </c>
      <c r="R1175" s="15">
        <v>1899.1</v>
      </c>
      <c r="S1175" s="15">
        <v>7430</v>
      </c>
      <c r="T1175" s="15">
        <v>52.6</v>
      </c>
      <c r="U1175" s="15">
        <v>70.53</v>
      </c>
      <c r="V1175" s="15">
        <v>0</v>
      </c>
      <c r="W1175" s="27">
        <f>EV_Data[[#This Row],[ev_sales]]/EV_Data[[#This Row],[total_vehicle_sales]]</f>
        <v>5.5298758073230245E-3</v>
      </c>
      <c r="X1175" s="27">
        <f>EV_Data[[#This Row],[petrol_car_sales]]/EV_Data[[#This Row],[total_vehicle_sales]]</f>
        <v>0.59668199604425942</v>
      </c>
      <c r="Y1175" s="27">
        <f>EV_Data[[#This Row],[diesel_car_sales]]/EV_Data[[#This Row],[total_vehicle_sales]]</f>
        <v>0.39778812814841757</v>
      </c>
      <c r="Z1175" s="27">
        <f>EV_Data[[#This Row],[petrol_car Market Share]]+EV_Data[[#This Row],[desil_car Market Share]]</f>
        <v>0.994470124192677</v>
      </c>
      <c r="AB1175" s="15"/>
    </row>
    <row r="1176" spans="1:28">
      <c r="A1176" s="15" t="s">
        <v>56</v>
      </c>
      <c r="B1176" s="15" t="s">
        <v>35</v>
      </c>
      <c r="C1176" s="15">
        <v>2017</v>
      </c>
      <c r="D1176" s="15" t="s">
        <v>26</v>
      </c>
      <c r="E1176" s="15" t="s">
        <v>25</v>
      </c>
      <c r="F1176" s="15">
        <v>159800</v>
      </c>
      <c r="G1176" s="15">
        <v>8759644</v>
      </c>
      <c r="H1176" s="15">
        <v>1194497</v>
      </c>
      <c r="I1176" s="15">
        <v>10113941</v>
      </c>
      <c r="J1176" s="15">
        <v>1.58</v>
      </c>
      <c r="K1176" s="15">
        <v>20826</v>
      </c>
      <c r="L1176" s="15">
        <v>15.2</v>
      </c>
      <c r="M1176" s="15">
        <v>235</v>
      </c>
      <c r="N1176" s="15">
        <v>0.66</v>
      </c>
      <c r="O1176" s="15">
        <v>0.13</v>
      </c>
      <c r="P1176" s="15">
        <v>60648</v>
      </c>
      <c r="Q1176" s="15">
        <v>82.2</v>
      </c>
      <c r="R1176" s="15">
        <v>1899.1</v>
      </c>
      <c r="S1176" s="15">
        <v>7430</v>
      </c>
      <c r="T1176" s="15">
        <v>52.6</v>
      </c>
      <c r="U1176" s="15">
        <v>71.95</v>
      </c>
      <c r="V1176" s="15">
        <v>0</v>
      </c>
      <c r="W1176" s="27">
        <f>EV_Data[[#This Row],[ev_sales]]/EV_Data[[#This Row],[total_vehicle_sales]]</f>
        <v>1.5799973521696438E-2</v>
      </c>
      <c r="X1176" s="27">
        <f>EV_Data[[#This Row],[petrol_car_sales]]/EV_Data[[#This Row],[total_vehicle_sales]]</f>
        <v>0.86609601539103298</v>
      </c>
      <c r="Y1176" s="27">
        <f>EV_Data[[#This Row],[diesel_car_sales]]/EV_Data[[#This Row],[total_vehicle_sales]]</f>
        <v>0.11810401108727053</v>
      </c>
      <c r="Z1176" s="27">
        <f>EV_Data[[#This Row],[petrol_car Market Share]]+EV_Data[[#This Row],[desil_car Market Share]]</f>
        <v>0.98420002647830351</v>
      </c>
      <c r="AB1176" s="15"/>
    </row>
    <row r="1177" spans="1:28">
      <c r="A1177" s="15" t="s">
        <v>56</v>
      </c>
      <c r="B1177" s="15" t="s">
        <v>35</v>
      </c>
      <c r="C1177" s="15">
        <v>2017</v>
      </c>
      <c r="D1177" s="15" t="s">
        <v>27</v>
      </c>
      <c r="E1177" s="15" t="s">
        <v>25</v>
      </c>
      <c r="F1177" s="15">
        <v>96883</v>
      </c>
      <c r="G1177" s="15">
        <v>3801421</v>
      </c>
      <c r="H1177" s="15">
        <v>330558</v>
      </c>
      <c r="I1177" s="15">
        <v>4228862</v>
      </c>
      <c r="J1177" s="15">
        <v>2.29</v>
      </c>
      <c r="K1177" s="15">
        <v>20826</v>
      </c>
      <c r="L1177" s="15">
        <v>15.2</v>
      </c>
      <c r="M1177" s="15">
        <v>235</v>
      </c>
      <c r="N1177" s="15">
        <v>0.66</v>
      </c>
      <c r="O1177" s="15">
        <v>0.13</v>
      </c>
      <c r="P1177" s="15">
        <v>60648</v>
      </c>
      <c r="Q1177" s="15">
        <v>82.2</v>
      </c>
      <c r="R1177" s="15">
        <v>1899.1</v>
      </c>
      <c r="S1177" s="15">
        <v>7430</v>
      </c>
      <c r="T1177" s="15">
        <v>52.6</v>
      </c>
      <c r="U1177" s="15">
        <v>75.52</v>
      </c>
      <c r="V1177" s="15">
        <v>0</v>
      </c>
      <c r="W1177" s="27">
        <f>EV_Data[[#This Row],[ev_sales]]/EV_Data[[#This Row],[total_vehicle_sales]]</f>
        <v>2.290994598546843E-2</v>
      </c>
      <c r="X1177" s="27">
        <f>EV_Data[[#This Row],[petrol_car_sales]]/EV_Data[[#This Row],[total_vehicle_sales]]</f>
        <v>0.89892292536384488</v>
      </c>
      <c r="Y1177" s="27">
        <f>EV_Data[[#This Row],[diesel_car_sales]]/EV_Data[[#This Row],[total_vehicle_sales]]</f>
        <v>7.8167128650686632E-2</v>
      </c>
      <c r="Z1177" s="27">
        <f>EV_Data[[#This Row],[petrol_car Market Share]]+EV_Data[[#This Row],[desil_car Market Share]]</f>
        <v>0.97709005401453153</v>
      </c>
      <c r="AB1177" s="15"/>
    </row>
    <row r="1178" spans="1:28">
      <c r="A1178" s="15" t="s">
        <v>56</v>
      </c>
      <c r="B1178" s="15" t="s">
        <v>35</v>
      </c>
      <c r="C1178" s="15">
        <v>2018</v>
      </c>
      <c r="D1178" s="15" t="s">
        <v>24</v>
      </c>
      <c r="E1178" s="15" t="s">
        <v>25</v>
      </c>
      <c r="F1178" s="15">
        <v>16868</v>
      </c>
      <c r="G1178" s="15">
        <v>1511770</v>
      </c>
      <c r="H1178" s="15">
        <v>1007847</v>
      </c>
      <c r="I1178" s="15">
        <v>2536485</v>
      </c>
      <c r="J1178" s="15">
        <v>0.67</v>
      </c>
      <c r="K1178" s="15">
        <v>31182</v>
      </c>
      <c r="L1178" s="15">
        <v>16.2</v>
      </c>
      <c r="M1178" s="15">
        <v>260</v>
      </c>
      <c r="N1178" s="15">
        <v>0.69</v>
      </c>
      <c r="O1178" s="15">
        <v>0.13</v>
      </c>
      <c r="P1178" s="15">
        <v>62911</v>
      </c>
      <c r="Q1178" s="15">
        <v>82.3</v>
      </c>
      <c r="R1178" s="15">
        <v>1900.8</v>
      </c>
      <c r="S1178" s="15">
        <v>7392</v>
      </c>
      <c r="T1178" s="15">
        <v>52.7</v>
      </c>
      <c r="U1178" s="15">
        <v>19.68</v>
      </c>
      <c r="V1178" s="15">
        <v>0</v>
      </c>
      <c r="W1178" s="27">
        <f>EV_Data[[#This Row],[ev_sales]]/EV_Data[[#This Row],[total_vehicle_sales]]</f>
        <v>6.6501477438265944E-3</v>
      </c>
      <c r="X1178" s="27">
        <f>EV_Data[[#This Row],[petrol_car_sales]]/EV_Data[[#This Row],[total_vehicle_sales]]</f>
        <v>0.59600983250443029</v>
      </c>
      <c r="Y1178" s="27">
        <f>EV_Data[[#This Row],[diesel_car_sales]]/EV_Data[[#This Row],[total_vehicle_sales]]</f>
        <v>0.39734001975174305</v>
      </c>
      <c r="Z1178" s="27">
        <f>EV_Data[[#This Row],[petrol_car Market Share]]+EV_Data[[#This Row],[desil_car Market Share]]</f>
        <v>0.99334985225617334</v>
      </c>
      <c r="AB1178" s="15"/>
    </row>
    <row r="1179" spans="1:28">
      <c r="A1179" s="15" t="s">
        <v>56</v>
      </c>
      <c r="B1179" s="15" t="s">
        <v>35</v>
      </c>
      <c r="C1179" s="15">
        <v>2018</v>
      </c>
      <c r="D1179" s="15" t="s">
        <v>26</v>
      </c>
      <c r="E1179" s="15" t="s">
        <v>25</v>
      </c>
      <c r="F1179" s="15">
        <v>194189</v>
      </c>
      <c r="G1179" s="15">
        <v>8823117</v>
      </c>
      <c r="H1179" s="15">
        <v>1203152</v>
      </c>
      <c r="I1179" s="15">
        <v>10220458</v>
      </c>
      <c r="J1179" s="15">
        <v>1.9</v>
      </c>
      <c r="K1179" s="15">
        <v>31182</v>
      </c>
      <c r="L1179" s="15">
        <v>16.2</v>
      </c>
      <c r="M1179" s="15">
        <v>260</v>
      </c>
      <c r="N1179" s="15">
        <v>0.69</v>
      </c>
      <c r="O1179" s="15">
        <v>0.13</v>
      </c>
      <c r="P1179" s="15">
        <v>62911</v>
      </c>
      <c r="Q1179" s="15">
        <v>82.3</v>
      </c>
      <c r="R1179" s="15">
        <v>1900.8</v>
      </c>
      <c r="S1179" s="15">
        <v>7392</v>
      </c>
      <c r="T1179" s="15">
        <v>52.7</v>
      </c>
      <c r="U1179" s="15">
        <v>21.52</v>
      </c>
      <c r="V1179" s="15">
        <v>0</v>
      </c>
      <c r="W1179" s="27">
        <f>EV_Data[[#This Row],[ev_sales]]/EV_Data[[#This Row],[total_vehicle_sales]]</f>
        <v>1.9000029157206066E-2</v>
      </c>
      <c r="X1179" s="27">
        <f>EV_Data[[#This Row],[petrol_car_sales]]/EV_Data[[#This Row],[total_vehicle_sales]]</f>
        <v>0.86328000173769126</v>
      </c>
      <c r="Y1179" s="27">
        <f>EV_Data[[#This Row],[diesel_car_sales]]/EV_Data[[#This Row],[total_vehicle_sales]]</f>
        <v>0.11771996910510273</v>
      </c>
      <c r="Z1179" s="27">
        <f>EV_Data[[#This Row],[petrol_car Market Share]]+EV_Data[[#This Row],[desil_car Market Share]]</f>
        <v>0.980999970842794</v>
      </c>
      <c r="AB1179" s="15"/>
    </row>
    <row r="1180" spans="1:28">
      <c r="A1180" s="15" t="s">
        <v>56</v>
      </c>
      <c r="B1180" s="15" t="s">
        <v>35</v>
      </c>
      <c r="C1180" s="15">
        <v>2018</v>
      </c>
      <c r="D1180" s="15" t="s">
        <v>27</v>
      </c>
      <c r="E1180" s="15" t="s">
        <v>25</v>
      </c>
      <c r="F1180" s="15">
        <v>118883</v>
      </c>
      <c r="G1180" s="15">
        <v>3860591</v>
      </c>
      <c r="H1180" s="15">
        <v>335704</v>
      </c>
      <c r="I1180" s="15">
        <v>4315178</v>
      </c>
      <c r="J1180" s="15">
        <v>2.75</v>
      </c>
      <c r="K1180" s="15">
        <v>31182</v>
      </c>
      <c r="L1180" s="15">
        <v>16.2</v>
      </c>
      <c r="M1180" s="15">
        <v>260</v>
      </c>
      <c r="N1180" s="15">
        <v>0.69</v>
      </c>
      <c r="O1180" s="15">
        <v>0.13</v>
      </c>
      <c r="P1180" s="15">
        <v>62911</v>
      </c>
      <c r="Q1180" s="15">
        <v>82.3</v>
      </c>
      <c r="R1180" s="15">
        <v>1900.8</v>
      </c>
      <c r="S1180" s="15">
        <v>7392</v>
      </c>
      <c r="T1180" s="15">
        <v>52.7</v>
      </c>
      <c r="U1180" s="15">
        <v>22.71</v>
      </c>
      <c r="V1180" s="15">
        <v>0</v>
      </c>
      <c r="W1180" s="27">
        <f>EV_Data[[#This Row],[ev_sales]]/EV_Data[[#This Row],[total_vehicle_sales]]</f>
        <v>2.7549964335190809E-2</v>
      </c>
      <c r="X1180" s="27">
        <f>EV_Data[[#This Row],[petrol_car_sales]]/EV_Data[[#This Row],[total_vehicle_sales]]</f>
        <v>0.89465394011556421</v>
      </c>
      <c r="Y1180" s="27">
        <f>EV_Data[[#This Row],[diesel_car_sales]]/EV_Data[[#This Row],[total_vehicle_sales]]</f>
        <v>7.779609554924502E-2</v>
      </c>
      <c r="Z1180" s="27">
        <f>EV_Data[[#This Row],[petrol_car Market Share]]+EV_Data[[#This Row],[desil_car Market Share]]</f>
        <v>0.97245003566480925</v>
      </c>
      <c r="AB1180" s="15"/>
    </row>
    <row r="1181" spans="1:28">
      <c r="A1181" s="15" t="s">
        <v>56</v>
      </c>
      <c r="B1181" s="15" t="s">
        <v>35</v>
      </c>
      <c r="C1181" s="15">
        <v>2019</v>
      </c>
      <c r="D1181" s="15" t="s">
        <v>24</v>
      </c>
      <c r="E1181" s="15" t="s">
        <v>25</v>
      </c>
      <c r="F1181" s="15">
        <v>17207</v>
      </c>
      <c r="G1181" s="15">
        <v>1550392</v>
      </c>
      <c r="H1181" s="15">
        <v>1033595</v>
      </c>
      <c r="I1181" s="15">
        <v>2601194</v>
      </c>
      <c r="J1181" s="15">
        <v>0.66</v>
      </c>
      <c r="K1181" s="15">
        <v>43795</v>
      </c>
      <c r="L1181" s="15">
        <v>18.2</v>
      </c>
      <c r="M1181" s="15">
        <v>301</v>
      </c>
      <c r="N1181" s="15">
        <v>0.76300000000000001</v>
      </c>
      <c r="O1181" s="15">
        <v>0.13100000000000001</v>
      </c>
      <c r="P1181" s="15">
        <v>65046</v>
      </c>
      <c r="Q1181" s="15">
        <v>82.5</v>
      </c>
      <c r="R1181" s="15">
        <v>1811.5</v>
      </c>
      <c r="S1181" s="15">
        <v>7619</v>
      </c>
      <c r="T1181" s="15">
        <v>56.2</v>
      </c>
      <c r="U1181" s="15">
        <v>2.0099999999999998</v>
      </c>
      <c r="V1181" s="15">
        <v>0</v>
      </c>
      <c r="W1181" s="27">
        <f>EV_Data[[#This Row],[ev_sales]]/EV_Data[[#This Row],[total_vehicle_sales]]</f>
        <v>6.6150390935854845E-3</v>
      </c>
      <c r="X1181" s="27">
        <f>EV_Data[[#This Row],[petrol_car_sales]]/EV_Data[[#This Row],[total_vehicle_sales]]</f>
        <v>0.59603089965608103</v>
      </c>
      <c r="Y1181" s="27">
        <f>EV_Data[[#This Row],[diesel_car_sales]]/EV_Data[[#This Row],[total_vehicle_sales]]</f>
        <v>0.39735406125033351</v>
      </c>
      <c r="Z1181" s="27">
        <f>EV_Data[[#This Row],[petrol_car Market Share]]+EV_Data[[#This Row],[desil_car Market Share]]</f>
        <v>0.99338496090641448</v>
      </c>
      <c r="AB1181" s="15"/>
    </row>
    <row r="1182" spans="1:28">
      <c r="A1182" s="15" t="s">
        <v>56</v>
      </c>
      <c r="B1182" s="15" t="s">
        <v>35</v>
      </c>
      <c r="C1182" s="15">
        <v>2019</v>
      </c>
      <c r="D1182" s="15" t="s">
        <v>26</v>
      </c>
      <c r="E1182" s="15" t="s">
        <v>25</v>
      </c>
      <c r="F1182" s="15">
        <v>194052</v>
      </c>
      <c r="G1182" s="15">
        <v>8864448</v>
      </c>
      <c r="H1182" s="15">
        <v>1208788</v>
      </c>
      <c r="I1182" s="15">
        <v>10267288</v>
      </c>
      <c r="J1182" s="15">
        <v>1.89</v>
      </c>
      <c r="K1182" s="15">
        <v>43795</v>
      </c>
      <c r="L1182" s="15">
        <v>18.2</v>
      </c>
      <c r="M1182" s="15">
        <v>301</v>
      </c>
      <c r="N1182" s="15">
        <v>0.76300000000000001</v>
      </c>
      <c r="O1182" s="15">
        <v>0.13100000000000001</v>
      </c>
      <c r="P1182" s="15">
        <v>65046</v>
      </c>
      <c r="Q1182" s="15">
        <v>82.5</v>
      </c>
      <c r="R1182" s="15">
        <v>1811.5</v>
      </c>
      <c r="S1182" s="15">
        <v>7619</v>
      </c>
      <c r="T1182" s="15">
        <v>56.2</v>
      </c>
      <c r="U1182" s="15">
        <v>-7.0000000000000007E-2</v>
      </c>
      <c r="V1182" s="15">
        <v>0</v>
      </c>
      <c r="W1182" s="27">
        <f>EV_Data[[#This Row],[ev_sales]]/EV_Data[[#This Row],[total_vehicle_sales]]</f>
        <v>1.890002501147333E-2</v>
      </c>
      <c r="X1182" s="27">
        <f>EV_Data[[#This Row],[petrol_car_sales]]/EV_Data[[#This Row],[total_vehicle_sales]]</f>
        <v>0.86336800915684841</v>
      </c>
      <c r="Y1182" s="27">
        <f>EV_Data[[#This Row],[diesel_car_sales]]/EV_Data[[#This Row],[total_vehicle_sales]]</f>
        <v>0.11773196583167823</v>
      </c>
      <c r="Z1182" s="27">
        <f>EV_Data[[#This Row],[petrol_car Market Share]]+EV_Data[[#This Row],[desil_car Market Share]]</f>
        <v>0.98109997498852664</v>
      </c>
      <c r="AB1182" s="15"/>
    </row>
    <row r="1183" spans="1:28">
      <c r="A1183" s="15" t="s">
        <v>56</v>
      </c>
      <c r="B1183" s="15" t="s">
        <v>35</v>
      </c>
      <c r="C1183" s="15">
        <v>2019</v>
      </c>
      <c r="D1183" s="15" t="s">
        <v>27</v>
      </c>
      <c r="E1183" s="15" t="s">
        <v>25</v>
      </c>
      <c r="F1183" s="15">
        <v>119406</v>
      </c>
      <c r="G1183" s="15">
        <v>3898677</v>
      </c>
      <c r="H1183" s="15">
        <v>339015</v>
      </c>
      <c r="I1183" s="15">
        <v>4357098</v>
      </c>
      <c r="J1183" s="15">
        <v>2.74</v>
      </c>
      <c r="K1183" s="15">
        <v>43795</v>
      </c>
      <c r="L1183" s="15">
        <v>18.2</v>
      </c>
      <c r="M1183" s="15">
        <v>301</v>
      </c>
      <c r="N1183" s="15">
        <v>0.76300000000000001</v>
      </c>
      <c r="O1183" s="15">
        <v>0.13100000000000001</v>
      </c>
      <c r="P1183" s="15">
        <v>65046</v>
      </c>
      <c r="Q1183" s="15">
        <v>82.5</v>
      </c>
      <c r="R1183" s="15">
        <v>1811.5</v>
      </c>
      <c r="S1183" s="15">
        <v>7619</v>
      </c>
      <c r="T1183" s="15">
        <v>56.2</v>
      </c>
      <c r="U1183" s="15">
        <v>0.44</v>
      </c>
      <c r="V1183" s="15">
        <v>0</v>
      </c>
      <c r="W1183" s="27">
        <f>EV_Data[[#This Row],[ev_sales]]/EV_Data[[#This Row],[total_vehicle_sales]]</f>
        <v>2.7404937873786634E-2</v>
      </c>
      <c r="X1183" s="27">
        <f>EV_Data[[#This Row],[petrol_car_sales]]/EV_Data[[#This Row],[total_vehicle_sales]]</f>
        <v>0.89478753977991776</v>
      </c>
      <c r="Y1183" s="27">
        <f>EV_Data[[#This Row],[diesel_car_sales]]/EV_Data[[#This Row],[total_vehicle_sales]]</f>
        <v>7.7807522346295635E-2</v>
      </c>
      <c r="Z1183" s="27">
        <f>EV_Data[[#This Row],[petrol_car Market Share]]+EV_Data[[#This Row],[desil_car Market Share]]</f>
        <v>0.97259506212621338</v>
      </c>
      <c r="AB1183" s="15"/>
    </row>
    <row r="1184" spans="1:28">
      <c r="A1184" s="15" t="s">
        <v>56</v>
      </c>
      <c r="B1184" s="15" t="s">
        <v>35</v>
      </c>
      <c r="C1184" s="15">
        <v>2020</v>
      </c>
      <c r="D1184" s="15" t="s">
        <v>24</v>
      </c>
      <c r="E1184" s="15" t="s">
        <v>25</v>
      </c>
      <c r="F1184" s="15">
        <v>17860</v>
      </c>
      <c r="G1184" s="15">
        <v>1259676</v>
      </c>
      <c r="H1184" s="15">
        <v>839784</v>
      </c>
      <c r="I1184" s="15">
        <v>2117320</v>
      </c>
      <c r="J1184" s="15">
        <v>0.84</v>
      </c>
      <c r="K1184" s="15">
        <v>41745</v>
      </c>
      <c r="L1184" s="15">
        <v>19.899999999999999</v>
      </c>
      <c r="M1184" s="15">
        <v>337</v>
      </c>
      <c r="N1184" s="15">
        <v>0.90300000000000002</v>
      </c>
      <c r="O1184" s="15">
        <v>0.13300000000000001</v>
      </c>
      <c r="P1184" s="15">
        <v>68832</v>
      </c>
      <c r="Q1184" s="15">
        <v>82.6</v>
      </c>
      <c r="R1184" s="15">
        <v>1750.5</v>
      </c>
      <c r="S1184" s="15">
        <v>7564</v>
      </c>
      <c r="T1184" s="15">
        <v>56.7</v>
      </c>
      <c r="U1184" s="15">
        <v>3.79</v>
      </c>
      <c r="V1184" s="15">
        <v>0</v>
      </c>
      <c r="W1184" s="27">
        <f>EV_Data[[#This Row],[ev_sales]]/EV_Data[[#This Row],[total_vehicle_sales]]</f>
        <v>8.4351916573781952E-3</v>
      </c>
      <c r="X1184" s="27">
        <f>EV_Data[[#This Row],[petrol_car_sales]]/EV_Data[[#This Row],[total_vehicle_sales]]</f>
        <v>0.59493888500557313</v>
      </c>
      <c r="Y1184" s="27">
        <f>EV_Data[[#This Row],[diesel_car_sales]]/EV_Data[[#This Row],[total_vehicle_sales]]</f>
        <v>0.39662592333704871</v>
      </c>
      <c r="Z1184" s="27">
        <f>EV_Data[[#This Row],[petrol_car Market Share]]+EV_Data[[#This Row],[desil_car Market Share]]</f>
        <v>0.99156480834262184</v>
      </c>
      <c r="AB1184" s="15"/>
    </row>
    <row r="1185" spans="1:28">
      <c r="A1185" s="15" t="s">
        <v>56</v>
      </c>
      <c r="B1185" s="15" t="s">
        <v>35</v>
      </c>
      <c r="C1185" s="15">
        <v>2020</v>
      </c>
      <c r="D1185" s="15" t="s">
        <v>26</v>
      </c>
      <c r="E1185" s="15" t="s">
        <v>25</v>
      </c>
      <c r="F1185" s="15">
        <v>208174</v>
      </c>
      <c r="G1185" s="15">
        <v>7418173</v>
      </c>
      <c r="H1185" s="15">
        <v>1011569</v>
      </c>
      <c r="I1185" s="15">
        <v>8637916</v>
      </c>
      <c r="J1185" s="15">
        <v>2.41</v>
      </c>
      <c r="K1185" s="15">
        <v>41745</v>
      </c>
      <c r="L1185" s="15">
        <v>19.899999999999999</v>
      </c>
      <c r="M1185" s="15">
        <v>337</v>
      </c>
      <c r="N1185" s="15">
        <v>0.90300000000000002</v>
      </c>
      <c r="O1185" s="15">
        <v>0.13300000000000001</v>
      </c>
      <c r="P1185" s="15">
        <v>68832</v>
      </c>
      <c r="Q1185" s="15">
        <v>82.6</v>
      </c>
      <c r="R1185" s="15">
        <v>1750.5</v>
      </c>
      <c r="S1185" s="15">
        <v>7564</v>
      </c>
      <c r="T1185" s="15">
        <v>56.7</v>
      </c>
      <c r="U1185" s="15">
        <v>7.28</v>
      </c>
      <c r="V1185" s="15">
        <v>0</v>
      </c>
      <c r="W1185" s="27">
        <f>EV_Data[[#This Row],[ev_sales]]/EV_Data[[#This Row],[total_vehicle_sales]]</f>
        <v>2.4100025978488329E-2</v>
      </c>
      <c r="X1185" s="27">
        <f>EV_Data[[#This Row],[petrol_car_sales]]/EV_Data[[#This Row],[total_vehicle_sales]]</f>
        <v>0.85879198176967686</v>
      </c>
      <c r="Y1185" s="27">
        <f>EV_Data[[#This Row],[diesel_car_sales]]/EV_Data[[#This Row],[total_vehicle_sales]]</f>
        <v>0.11710799225183481</v>
      </c>
      <c r="Z1185" s="27">
        <f>EV_Data[[#This Row],[petrol_car Market Share]]+EV_Data[[#This Row],[desil_car Market Share]]</f>
        <v>0.97589997402151163</v>
      </c>
      <c r="AB1185" s="15"/>
    </row>
    <row r="1186" spans="1:28">
      <c r="A1186" s="15" t="s">
        <v>56</v>
      </c>
      <c r="B1186" s="15" t="s">
        <v>35</v>
      </c>
      <c r="C1186" s="15">
        <v>2020</v>
      </c>
      <c r="D1186" s="15" t="s">
        <v>27</v>
      </c>
      <c r="E1186" s="15" t="s">
        <v>25</v>
      </c>
      <c r="F1186" s="15">
        <v>123410</v>
      </c>
      <c r="G1186" s="15">
        <v>3135497</v>
      </c>
      <c r="H1186" s="15">
        <v>272652</v>
      </c>
      <c r="I1186" s="15">
        <v>3531559</v>
      </c>
      <c r="J1186" s="15">
        <v>3.49</v>
      </c>
      <c r="K1186" s="15">
        <v>41745</v>
      </c>
      <c r="L1186" s="15">
        <v>19.899999999999999</v>
      </c>
      <c r="M1186" s="15">
        <v>337</v>
      </c>
      <c r="N1186" s="15">
        <v>0.90300000000000002</v>
      </c>
      <c r="O1186" s="15">
        <v>0.13300000000000001</v>
      </c>
      <c r="P1186" s="15">
        <v>68832</v>
      </c>
      <c r="Q1186" s="15">
        <v>82.6</v>
      </c>
      <c r="R1186" s="15">
        <v>1750.5</v>
      </c>
      <c r="S1186" s="15">
        <v>7564</v>
      </c>
      <c r="T1186" s="15">
        <v>56.7</v>
      </c>
      <c r="U1186" s="15">
        <v>3.35</v>
      </c>
      <c r="V1186" s="15">
        <v>0</v>
      </c>
      <c r="W1186" s="27">
        <f>EV_Data[[#This Row],[ev_sales]]/EV_Data[[#This Row],[total_vehicle_sales]]</f>
        <v>3.4944906767804249E-2</v>
      </c>
      <c r="X1186" s="27">
        <f>EV_Data[[#This Row],[petrol_car_sales]]/EV_Data[[#This Row],[total_vehicle_sales]]</f>
        <v>0.88785066312073502</v>
      </c>
      <c r="Y1186" s="27">
        <f>EV_Data[[#This Row],[diesel_car_sales]]/EV_Data[[#This Row],[total_vehicle_sales]]</f>
        <v>7.7204430111460692E-2</v>
      </c>
      <c r="Z1186" s="27">
        <f>EV_Data[[#This Row],[petrol_car Market Share]]+EV_Data[[#This Row],[desil_car Market Share]]</f>
        <v>0.96505509323219574</v>
      </c>
      <c r="AB1186" s="15"/>
    </row>
    <row r="1187" spans="1:28">
      <c r="A1187" s="15" t="s">
        <v>56</v>
      </c>
      <c r="B1187" s="15" t="s">
        <v>35</v>
      </c>
      <c r="C1187" s="15">
        <v>2021</v>
      </c>
      <c r="D1187" s="15" t="s">
        <v>24</v>
      </c>
      <c r="E1187" s="15" t="s">
        <v>25</v>
      </c>
      <c r="F1187" s="15">
        <v>32430</v>
      </c>
      <c r="G1187" s="15">
        <v>1343135</v>
      </c>
      <c r="H1187" s="15">
        <v>895424</v>
      </c>
      <c r="I1187" s="15">
        <v>2270989</v>
      </c>
      <c r="J1187" s="15">
        <v>1.43</v>
      </c>
      <c r="K1187" s="15">
        <v>50615</v>
      </c>
      <c r="L1187" s="15">
        <v>21.5</v>
      </c>
      <c r="M1187" s="15">
        <v>382</v>
      </c>
      <c r="N1187" s="15">
        <v>1.107</v>
      </c>
      <c r="O1187" s="15">
        <v>0.13900000000000001</v>
      </c>
      <c r="P1187" s="15">
        <v>72246</v>
      </c>
      <c r="Q1187" s="15">
        <v>83</v>
      </c>
      <c r="R1187" s="15">
        <v>1731.2</v>
      </c>
      <c r="S1187" s="15">
        <v>7498</v>
      </c>
      <c r="T1187" s="15">
        <v>61</v>
      </c>
      <c r="U1187" s="15">
        <v>81.58</v>
      </c>
      <c r="V1187" s="15">
        <v>0</v>
      </c>
      <c r="W1187" s="27">
        <f>EV_Data[[#This Row],[ev_sales]]/EV_Data[[#This Row],[total_vehicle_sales]]</f>
        <v>1.4280122008516994E-2</v>
      </c>
      <c r="X1187" s="27">
        <f>EV_Data[[#This Row],[petrol_car_sales]]/EV_Data[[#This Row],[total_vehicle_sales]]</f>
        <v>0.59143175066017495</v>
      </c>
      <c r="Y1187" s="27">
        <f>EV_Data[[#This Row],[diesel_car_sales]]/EV_Data[[#This Row],[total_vehicle_sales]]</f>
        <v>0.39428812733130808</v>
      </c>
      <c r="Z1187" s="27">
        <f>EV_Data[[#This Row],[petrol_car Market Share]]+EV_Data[[#This Row],[desil_car Market Share]]</f>
        <v>0.98571987799148308</v>
      </c>
      <c r="AB1187" s="15"/>
    </row>
    <row r="1188" spans="1:28">
      <c r="A1188" s="15" t="s">
        <v>56</v>
      </c>
      <c r="B1188" s="15" t="s">
        <v>35</v>
      </c>
      <c r="C1188" s="15">
        <v>2021</v>
      </c>
      <c r="D1188" s="15" t="s">
        <v>26</v>
      </c>
      <c r="E1188" s="15" t="s">
        <v>25</v>
      </c>
      <c r="F1188" s="15">
        <v>374652</v>
      </c>
      <c r="G1188" s="15">
        <v>7751025</v>
      </c>
      <c r="H1188" s="15">
        <v>1056958</v>
      </c>
      <c r="I1188" s="15">
        <v>9182635</v>
      </c>
      <c r="J1188" s="15">
        <v>4.08</v>
      </c>
      <c r="K1188" s="15">
        <v>50615</v>
      </c>
      <c r="L1188" s="15">
        <v>21.5</v>
      </c>
      <c r="M1188" s="15">
        <v>382</v>
      </c>
      <c r="N1188" s="15">
        <v>1.107</v>
      </c>
      <c r="O1188" s="15">
        <v>0.13900000000000001</v>
      </c>
      <c r="P1188" s="15">
        <v>72246</v>
      </c>
      <c r="Q1188" s="15">
        <v>83</v>
      </c>
      <c r="R1188" s="15">
        <v>1731.2</v>
      </c>
      <c r="S1188" s="15">
        <v>7498</v>
      </c>
      <c r="T1188" s="15">
        <v>61</v>
      </c>
      <c r="U1188" s="15">
        <v>79.97</v>
      </c>
      <c r="V1188" s="15">
        <v>0</v>
      </c>
      <c r="W1188" s="27">
        <f>EV_Data[[#This Row],[ev_sales]]/EV_Data[[#This Row],[total_vehicle_sales]]</f>
        <v>4.0800053579391975E-2</v>
      </c>
      <c r="X1188" s="27">
        <f>EV_Data[[#This Row],[petrol_car_sales]]/EV_Data[[#This Row],[total_vehicle_sales]]</f>
        <v>0.84409594849408698</v>
      </c>
      <c r="Y1188" s="27">
        <f>EV_Data[[#This Row],[diesel_car_sales]]/EV_Data[[#This Row],[total_vehicle_sales]]</f>
        <v>0.1151039979265211</v>
      </c>
      <c r="Z1188" s="27">
        <f>EV_Data[[#This Row],[petrol_car Market Share]]+EV_Data[[#This Row],[desil_car Market Share]]</f>
        <v>0.95919994642060802</v>
      </c>
      <c r="AB1188" s="15"/>
    </row>
    <row r="1189" spans="1:28">
      <c r="A1189" s="15" t="s">
        <v>56</v>
      </c>
      <c r="B1189" s="15" t="s">
        <v>35</v>
      </c>
      <c r="C1189" s="15">
        <v>2021</v>
      </c>
      <c r="D1189" s="15" t="s">
        <v>27</v>
      </c>
      <c r="E1189" s="15" t="s">
        <v>25</v>
      </c>
      <c r="F1189" s="15">
        <v>221508</v>
      </c>
      <c r="G1189" s="15">
        <v>3240899</v>
      </c>
      <c r="H1189" s="15">
        <v>281817</v>
      </c>
      <c r="I1189" s="15">
        <v>3744224</v>
      </c>
      <c r="J1189" s="15">
        <v>5.92</v>
      </c>
      <c r="K1189" s="15">
        <v>50615</v>
      </c>
      <c r="L1189" s="15">
        <v>21.5</v>
      </c>
      <c r="M1189" s="15">
        <v>382</v>
      </c>
      <c r="N1189" s="15">
        <v>1.107</v>
      </c>
      <c r="O1189" s="15">
        <v>0.13900000000000001</v>
      </c>
      <c r="P1189" s="15">
        <v>72246</v>
      </c>
      <c r="Q1189" s="15">
        <v>83</v>
      </c>
      <c r="R1189" s="15">
        <v>1731.2</v>
      </c>
      <c r="S1189" s="15">
        <v>7498</v>
      </c>
      <c r="T1189" s="15">
        <v>61</v>
      </c>
      <c r="U1189" s="15">
        <v>79.489999999999995</v>
      </c>
      <c r="V1189" s="15">
        <v>0</v>
      </c>
      <c r="W1189" s="27">
        <f>EV_Data[[#This Row],[ev_sales]]/EV_Data[[#This Row],[total_vehicle_sales]]</f>
        <v>5.915992205594537E-2</v>
      </c>
      <c r="X1189" s="27">
        <f>EV_Data[[#This Row],[petrol_car_sales]]/EV_Data[[#This Row],[total_vehicle_sales]]</f>
        <v>0.86557294649038097</v>
      </c>
      <c r="Y1189" s="27">
        <f>EV_Data[[#This Row],[diesel_car_sales]]/EV_Data[[#This Row],[total_vehicle_sales]]</f>
        <v>7.5267131453673711E-2</v>
      </c>
      <c r="Z1189" s="27">
        <f>EV_Data[[#This Row],[petrol_car Market Share]]+EV_Data[[#This Row],[desil_car Market Share]]</f>
        <v>0.94084007794405466</v>
      </c>
      <c r="AB1189" s="15"/>
    </row>
    <row r="1190" spans="1:28">
      <c r="A1190" s="15" t="s">
        <v>56</v>
      </c>
      <c r="B1190" s="15" t="s">
        <v>35</v>
      </c>
      <c r="C1190" s="15">
        <v>2022</v>
      </c>
      <c r="D1190" s="15" t="s">
        <v>24</v>
      </c>
      <c r="E1190" s="15" t="s">
        <v>25</v>
      </c>
      <c r="F1190" s="15">
        <v>49964</v>
      </c>
      <c r="G1190" s="15">
        <v>1220420</v>
      </c>
      <c r="H1190" s="15">
        <v>813614</v>
      </c>
      <c r="I1190" s="15">
        <v>2083998</v>
      </c>
      <c r="J1190" s="15">
        <v>2.4</v>
      </c>
      <c r="K1190" s="15">
        <v>57225</v>
      </c>
      <c r="L1190" s="15">
        <v>21.8</v>
      </c>
      <c r="M1190" s="15">
        <v>405</v>
      </c>
      <c r="N1190" s="15">
        <v>1.1930000000000001</v>
      </c>
      <c r="O1190" s="15">
        <v>0.14699999999999999</v>
      </c>
      <c r="P1190" s="15">
        <v>76960</v>
      </c>
      <c r="Q1190" s="15">
        <v>83.2</v>
      </c>
      <c r="R1190" s="15">
        <v>1771.6</v>
      </c>
      <c r="S1190" s="15">
        <v>7502</v>
      </c>
      <c r="T1190" s="15">
        <v>63.9</v>
      </c>
      <c r="U1190" s="15">
        <v>54.07</v>
      </c>
      <c r="V1190" s="15">
        <v>0</v>
      </c>
      <c r="W1190" s="27">
        <f>EV_Data[[#This Row],[ev_sales]]/EV_Data[[#This Row],[total_vehicle_sales]]</f>
        <v>2.3975070993350282E-2</v>
      </c>
      <c r="X1190" s="27">
        <f>EV_Data[[#This Row],[petrol_car_sales]]/EV_Data[[#This Row],[total_vehicle_sales]]</f>
        <v>0.58561476546522595</v>
      </c>
      <c r="Y1190" s="27">
        <f>EV_Data[[#This Row],[diesel_car_sales]]/EV_Data[[#This Row],[total_vehicle_sales]]</f>
        <v>0.39041016354142377</v>
      </c>
      <c r="Z1190" s="27">
        <f>EV_Data[[#This Row],[petrol_car Market Share]]+EV_Data[[#This Row],[desil_car Market Share]]</f>
        <v>0.97602492900664972</v>
      </c>
      <c r="AB1190" s="15"/>
    </row>
    <row r="1191" spans="1:28">
      <c r="A1191" s="15" t="s">
        <v>56</v>
      </c>
      <c r="B1191" s="15" t="s">
        <v>35</v>
      </c>
      <c r="C1191" s="15">
        <v>2022</v>
      </c>
      <c r="D1191" s="15" t="s">
        <v>26</v>
      </c>
      <c r="E1191" s="15" t="s">
        <v>25</v>
      </c>
      <c r="F1191" s="15">
        <v>577091</v>
      </c>
      <c r="G1191" s="15">
        <v>6905886</v>
      </c>
      <c r="H1191" s="15">
        <v>941712</v>
      </c>
      <c r="I1191" s="15">
        <v>8424689</v>
      </c>
      <c r="J1191" s="15">
        <v>6.85</v>
      </c>
      <c r="K1191" s="15">
        <v>57225</v>
      </c>
      <c r="L1191" s="15">
        <v>21.8</v>
      </c>
      <c r="M1191" s="15">
        <v>405</v>
      </c>
      <c r="N1191" s="15">
        <v>1.1930000000000001</v>
      </c>
      <c r="O1191" s="15">
        <v>0.14699999999999999</v>
      </c>
      <c r="P1191" s="15">
        <v>76960</v>
      </c>
      <c r="Q1191" s="15">
        <v>83.2</v>
      </c>
      <c r="R1191" s="15">
        <v>1771.6</v>
      </c>
      <c r="S1191" s="15">
        <v>7502</v>
      </c>
      <c r="T1191" s="15">
        <v>63.9</v>
      </c>
      <c r="U1191" s="15">
        <v>54.03</v>
      </c>
      <c r="V1191" s="15">
        <v>0</v>
      </c>
      <c r="W1191" s="27">
        <f>EV_Data[[#This Row],[ev_sales]]/EV_Data[[#This Row],[total_vehicle_sales]]</f>
        <v>6.8499976675696878E-2</v>
      </c>
      <c r="X1191" s="27">
        <f>EV_Data[[#This Row],[petrol_car_sales]]/EV_Data[[#This Row],[total_vehicle_sales]]</f>
        <v>0.81971999203768831</v>
      </c>
      <c r="Y1191" s="27">
        <f>EV_Data[[#This Row],[diesel_car_sales]]/EV_Data[[#This Row],[total_vehicle_sales]]</f>
        <v>0.11178003128661486</v>
      </c>
      <c r="Z1191" s="27">
        <f>EV_Data[[#This Row],[petrol_car Market Share]]+EV_Data[[#This Row],[desil_car Market Share]]</f>
        <v>0.93150002332430315</v>
      </c>
      <c r="AB1191" s="15"/>
    </row>
    <row r="1192" spans="1:28">
      <c r="A1192" s="15" t="s">
        <v>56</v>
      </c>
      <c r="B1192" s="15" t="s">
        <v>35</v>
      </c>
      <c r="C1192" s="15">
        <v>2022</v>
      </c>
      <c r="D1192" s="15" t="s">
        <v>27</v>
      </c>
      <c r="E1192" s="15" t="s">
        <v>25</v>
      </c>
      <c r="F1192" s="15">
        <v>346870</v>
      </c>
      <c r="G1192" s="15">
        <v>2893773</v>
      </c>
      <c r="H1192" s="15">
        <v>251632</v>
      </c>
      <c r="I1192" s="15">
        <v>3492275</v>
      </c>
      <c r="J1192" s="15">
        <v>9.93</v>
      </c>
      <c r="K1192" s="15">
        <v>57225</v>
      </c>
      <c r="L1192" s="15">
        <v>21.8</v>
      </c>
      <c r="M1192" s="15">
        <v>405</v>
      </c>
      <c r="N1192" s="15">
        <v>1.1930000000000001</v>
      </c>
      <c r="O1192" s="15">
        <v>0.14699999999999999</v>
      </c>
      <c r="P1192" s="15">
        <v>76960</v>
      </c>
      <c r="Q1192" s="15">
        <v>83.2</v>
      </c>
      <c r="R1192" s="15">
        <v>1771.6</v>
      </c>
      <c r="S1192" s="15">
        <v>7502</v>
      </c>
      <c r="T1192" s="15">
        <v>63.9</v>
      </c>
      <c r="U1192" s="15">
        <v>56.59</v>
      </c>
      <c r="V1192" s="15">
        <v>0</v>
      </c>
      <c r="W1192" s="27">
        <f>EV_Data[[#This Row],[ev_sales]]/EV_Data[[#This Row],[total_vehicle_sales]]</f>
        <v>9.9324938614513456E-2</v>
      </c>
      <c r="X1192" s="27">
        <f>EV_Data[[#This Row],[petrol_car_sales]]/EV_Data[[#This Row],[total_vehicle_sales]]</f>
        <v>0.82862117101316479</v>
      </c>
      <c r="Y1192" s="27">
        <f>EV_Data[[#This Row],[diesel_car_sales]]/EV_Data[[#This Row],[total_vehicle_sales]]</f>
        <v>7.2053890372321766E-2</v>
      </c>
      <c r="Z1192" s="27">
        <f>EV_Data[[#This Row],[petrol_car Market Share]]+EV_Data[[#This Row],[desil_car Market Share]]</f>
        <v>0.90067506138548659</v>
      </c>
      <c r="AB1192" s="15"/>
    </row>
    <row r="1193" spans="1:28">
      <c r="A1193" s="15" t="s">
        <v>56</v>
      </c>
      <c r="B1193" s="15" t="s">
        <v>35</v>
      </c>
      <c r="C1193" s="15">
        <v>2023</v>
      </c>
      <c r="D1193" s="15" t="s">
        <v>24</v>
      </c>
      <c r="E1193" s="15" t="s">
        <v>25</v>
      </c>
      <c r="F1193" s="15">
        <v>70685</v>
      </c>
      <c r="G1193" s="15">
        <v>1322159</v>
      </c>
      <c r="H1193" s="15">
        <v>881439</v>
      </c>
      <c r="I1193" s="15">
        <v>2274283</v>
      </c>
      <c r="J1193" s="15">
        <v>3.11</v>
      </c>
      <c r="K1193" s="15">
        <v>67646</v>
      </c>
      <c r="L1193" s="15">
        <v>24.1</v>
      </c>
      <c r="M1193" s="15">
        <v>440</v>
      </c>
      <c r="N1193" s="15">
        <v>1.18</v>
      </c>
      <c r="O1193" s="15">
        <v>0.154</v>
      </c>
      <c r="P1193" s="15">
        <v>80821</v>
      </c>
      <c r="Q1193" s="15">
        <v>82.9</v>
      </c>
      <c r="R1193" s="15">
        <v>1766.7</v>
      </c>
      <c r="S1193" s="15">
        <v>7587</v>
      </c>
      <c r="T1193" s="15">
        <v>65.7</v>
      </c>
      <c r="U1193" s="15">
        <v>41.47</v>
      </c>
      <c r="V1193" s="15">
        <v>0</v>
      </c>
      <c r="W1193" s="27">
        <f>EV_Data[[#This Row],[ev_sales]]/EV_Data[[#This Row],[total_vehicle_sales]]</f>
        <v>3.1080125032812538E-2</v>
      </c>
      <c r="X1193" s="27">
        <f>EV_Data[[#This Row],[petrol_car_sales]]/EV_Data[[#This Row],[total_vehicle_sales]]</f>
        <v>0.58135201292011596</v>
      </c>
      <c r="Y1193" s="27">
        <f>EV_Data[[#This Row],[diesel_car_sales]]/EV_Data[[#This Row],[total_vehicle_sales]]</f>
        <v>0.38756786204707155</v>
      </c>
      <c r="Z1193" s="27">
        <f>EV_Data[[#This Row],[petrol_car Market Share]]+EV_Data[[#This Row],[desil_car Market Share]]</f>
        <v>0.96891987496718746</v>
      </c>
      <c r="AB1193" s="15"/>
    </row>
    <row r="1194" spans="1:28">
      <c r="A1194" s="15" t="s">
        <v>56</v>
      </c>
      <c r="B1194" s="15" t="s">
        <v>35</v>
      </c>
      <c r="C1194" s="15">
        <v>2023</v>
      </c>
      <c r="D1194" s="15" t="s">
        <v>26</v>
      </c>
      <c r="E1194" s="15" t="s">
        <v>25</v>
      </c>
      <c r="F1194" s="15">
        <v>832852</v>
      </c>
      <c r="G1194" s="15">
        <v>7520574</v>
      </c>
      <c r="H1194" s="15">
        <v>1025533</v>
      </c>
      <c r="I1194" s="15">
        <v>9378959</v>
      </c>
      <c r="J1194" s="15">
        <v>8.8800000000000008</v>
      </c>
      <c r="K1194" s="15">
        <v>67646</v>
      </c>
      <c r="L1194" s="15">
        <v>24.1</v>
      </c>
      <c r="M1194" s="15">
        <v>440</v>
      </c>
      <c r="N1194" s="15">
        <v>1.18</v>
      </c>
      <c r="O1194" s="15">
        <v>0.154</v>
      </c>
      <c r="P1194" s="15">
        <v>80821</v>
      </c>
      <c r="Q1194" s="15">
        <v>82.9</v>
      </c>
      <c r="R1194" s="15">
        <v>1766.7</v>
      </c>
      <c r="S1194" s="15">
        <v>7587</v>
      </c>
      <c r="T1194" s="15">
        <v>65.7</v>
      </c>
      <c r="U1194" s="15">
        <v>44.32</v>
      </c>
      <c r="V1194" s="15">
        <v>0</v>
      </c>
      <c r="W1194" s="27">
        <f>EV_Data[[#This Row],[ev_sales]]/EV_Data[[#This Row],[total_vehicle_sales]]</f>
        <v>8.8800046998819382E-2</v>
      </c>
      <c r="X1194" s="27">
        <f>EV_Data[[#This Row],[petrol_car_sales]]/EV_Data[[#This Row],[total_vehicle_sales]]</f>
        <v>0.80185594158157636</v>
      </c>
      <c r="Y1194" s="27">
        <f>EV_Data[[#This Row],[diesel_car_sales]]/EV_Data[[#This Row],[total_vehicle_sales]]</f>
        <v>0.10934401141960425</v>
      </c>
      <c r="Z1194" s="27">
        <f>EV_Data[[#This Row],[petrol_car Market Share]]+EV_Data[[#This Row],[desil_car Market Share]]</f>
        <v>0.91119995300118062</v>
      </c>
      <c r="AB1194" s="15"/>
    </row>
    <row r="1195" spans="1:28">
      <c r="A1195" s="15" t="s">
        <v>56</v>
      </c>
      <c r="B1195" s="15" t="s">
        <v>35</v>
      </c>
      <c r="C1195" s="15">
        <v>2023</v>
      </c>
      <c r="D1195" s="15" t="s">
        <v>27</v>
      </c>
      <c r="E1195" s="15" t="s">
        <v>25</v>
      </c>
      <c r="F1195" s="15">
        <v>497358</v>
      </c>
      <c r="G1195" s="15">
        <v>3096091</v>
      </c>
      <c r="H1195" s="15">
        <v>269225</v>
      </c>
      <c r="I1195" s="15">
        <v>3862674</v>
      </c>
      <c r="J1195" s="15">
        <v>12.88</v>
      </c>
      <c r="K1195" s="15">
        <v>67646</v>
      </c>
      <c r="L1195" s="15">
        <v>24.1</v>
      </c>
      <c r="M1195" s="15">
        <v>440</v>
      </c>
      <c r="N1195" s="15">
        <v>1.18</v>
      </c>
      <c r="O1195" s="15">
        <v>0.154</v>
      </c>
      <c r="P1195" s="15">
        <v>80821</v>
      </c>
      <c r="Q1195" s="15">
        <v>82.9</v>
      </c>
      <c r="R1195" s="15">
        <v>1766.7</v>
      </c>
      <c r="S1195" s="15">
        <v>7587</v>
      </c>
      <c r="T1195" s="15">
        <v>65.7</v>
      </c>
      <c r="U1195" s="15">
        <v>43.38</v>
      </c>
      <c r="V1195" s="15">
        <v>0</v>
      </c>
      <c r="W1195" s="27">
        <f>EV_Data[[#This Row],[ev_sales]]/EV_Data[[#This Row],[total_vehicle_sales]]</f>
        <v>0.1287600247911162</v>
      </c>
      <c r="X1195" s="27">
        <f>EV_Data[[#This Row],[petrol_car_sales]]/EV_Data[[#This Row],[total_vehicle_sales]]</f>
        <v>0.80154084968081696</v>
      </c>
      <c r="Y1195" s="27">
        <f>EV_Data[[#This Row],[diesel_car_sales]]/EV_Data[[#This Row],[total_vehicle_sales]]</f>
        <v>6.9699125528066827E-2</v>
      </c>
      <c r="Z1195" s="27">
        <f>EV_Data[[#This Row],[petrol_car Market Share]]+EV_Data[[#This Row],[desil_car Market Share]]</f>
        <v>0.87123997520888374</v>
      </c>
      <c r="AB1195" s="15"/>
    </row>
    <row r="1196" spans="1:28">
      <c r="A1196" s="15" t="s">
        <v>56</v>
      </c>
      <c r="B1196" s="15" t="s">
        <v>35</v>
      </c>
      <c r="C1196" s="15">
        <v>2024</v>
      </c>
      <c r="D1196" s="15" t="s">
        <v>24</v>
      </c>
      <c r="E1196" s="15" t="s">
        <v>25</v>
      </c>
      <c r="F1196" s="15">
        <v>89968</v>
      </c>
      <c r="G1196" s="15">
        <v>1379392</v>
      </c>
      <c r="H1196" s="15">
        <v>919594</v>
      </c>
      <c r="I1196" s="15">
        <v>2388954</v>
      </c>
      <c r="J1196" s="15">
        <v>3.77</v>
      </c>
      <c r="K1196" s="15">
        <v>94953</v>
      </c>
      <c r="L1196" s="15">
        <v>24.8</v>
      </c>
      <c r="M1196" s="15">
        <v>467</v>
      </c>
      <c r="N1196" s="15">
        <v>1.05</v>
      </c>
      <c r="O1196" s="15">
        <v>0.16200000000000001</v>
      </c>
      <c r="P1196" s="15">
        <v>82800</v>
      </c>
      <c r="Q1196" s="15">
        <v>83.3</v>
      </c>
      <c r="R1196" s="15">
        <v>1708.2</v>
      </c>
      <c r="S1196" s="15">
        <v>7476</v>
      </c>
      <c r="T1196" s="15">
        <v>69.5</v>
      </c>
      <c r="U1196" s="15">
        <v>27.28</v>
      </c>
      <c r="V1196" s="15">
        <v>0</v>
      </c>
      <c r="W1196" s="27">
        <f>EV_Data[[#This Row],[ev_sales]]/EV_Data[[#This Row],[total_vehicle_sales]]</f>
        <v>3.7659996801947627E-2</v>
      </c>
      <c r="X1196" s="27">
        <f>EV_Data[[#This Row],[petrol_car_sales]]/EV_Data[[#This Row],[total_vehicle_sales]]</f>
        <v>0.57740416935612826</v>
      </c>
      <c r="Y1196" s="27">
        <f>EV_Data[[#This Row],[diesel_car_sales]]/EV_Data[[#This Row],[total_vehicle_sales]]</f>
        <v>0.38493583384192415</v>
      </c>
      <c r="Z1196" s="27">
        <f>EV_Data[[#This Row],[petrol_car Market Share]]+EV_Data[[#This Row],[desil_car Market Share]]</f>
        <v>0.96234000319805246</v>
      </c>
      <c r="AB1196" s="15"/>
    </row>
    <row r="1197" spans="1:28">
      <c r="A1197" s="15" t="s">
        <v>56</v>
      </c>
      <c r="B1197" s="15" t="s">
        <v>35</v>
      </c>
      <c r="C1197" s="15">
        <v>2024</v>
      </c>
      <c r="D1197" s="15" t="s">
        <v>26</v>
      </c>
      <c r="E1197" s="15" t="s">
        <v>25</v>
      </c>
      <c r="F1197" s="15">
        <v>1048083</v>
      </c>
      <c r="G1197" s="15">
        <v>7649368</v>
      </c>
      <c r="H1197" s="15">
        <v>1043096</v>
      </c>
      <c r="I1197" s="15">
        <v>9740547</v>
      </c>
      <c r="J1197" s="15">
        <v>10.76</v>
      </c>
      <c r="K1197" s="15">
        <v>94953</v>
      </c>
      <c r="L1197" s="15">
        <v>24.8</v>
      </c>
      <c r="M1197" s="15">
        <v>467</v>
      </c>
      <c r="N1197" s="15">
        <v>1.05</v>
      </c>
      <c r="O1197" s="15">
        <v>0.16200000000000001</v>
      </c>
      <c r="P1197" s="15">
        <v>82800</v>
      </c>
      <c r="Q1197" s="15">
        <v>83.3</v>
      </c>
      <c r="R1197" s="15">
        <v>1708.2</v>
      </c>
      <c r="S1197" s="15">
        <v>7476</v>
      </c>
      <c r="T1197" s="15">
        <v>69.5</v>
      </c>
      <c r="U1197" s="15">
        <v>25.84</v>
      </c>
      <c r="V1197" s="15">
        <v>0</v>
      </c>
      <c r="W1197" s="27">
        <f>EV_Data[[#This Row],[ev_sales]]/EV_Data[[#This Row],[total_vehicle_sales]]</f>
        <v>0.10760001466036764</v>
      </c>
      <c r="X1197" s="27">
        <f>EV_Data[[#This Row],[petrol_car_sales]]/EV_Data[[#This Row],[total_vehicle_sales]]</f>
        <v>0.78531195424651201</v>
      </c>
      <c r="Y1197" s="27">
        <f>EV_Data[[#This Row],[diesel_car_sales]]/EV_Data[[#This Row],[total_vehicle_sales]]</f>
        <v>0.10708803109312033</v>
      </c>
      <c r="Z1197" s="27">
        <f>EV_Data[[#This Row],[petrol_car Market Share]]+EV_Data[[#This Row],[desil_car Market Share]]</f>
        <v>0.89239998533963238</v>
      </c>
      <c r="AB1197" s="15"/>
    </row>
    <row r="1198" spans="1:28">
      <c r="A1198" s="15" t="s">
        <v>56</v>
      </c>
      <c r="B1198" s="15" t="s">
        <v>35</v>
      </c>
      <c r="C1198" s="15">
        <v>2024</v>
      </c>
      <c r="D1198" s="15" t="s">
        <v>27</v>
      </c>
      <c r="E1198" s="15" t="s">
        <v>25</v>
      </c>
      <c r="F1198" s="15">
        <v>612716</v>
      </c>
      <c r="G1198" s="15">
        <v>3049289</v>
      </c>
      <c r="H1198" s="15">
        <v>265156</v>
      </c>
      <c r="I1198" s="15">
        <v>3927161</v>
      </c>
      <c r="J1198" s="15">
        <v>15.6</v>
      </c>
      <c r="K1198" s="15">
        <v>94953</v>
      </c>
      <c r="L1198" s="15">
        <v>24.8</v>
      </c>
      <c r="M1198" s="15">
        <v>467</v>
      </c>
      <c r="N1198" s="15">
        <v>1.05</v>
      </c>
      <c r="O1198" s="15">
        <v>0.16200000000000001</v>
      </c>
      <c r="P1198" s="15">
        <v>82800</v>
      </c>
      <c r="Q1198" s="15">
        <v>83.3</v>
      </c>
      <c r="R1198" s="15">
        <v>1708.2</v>
      </c>
      <c r="S1198" s="15">
        <v>7476</v>
      </c>
      <c r="T1198" s="15">
        <v>69.5</v>
      </c>
      <c r="U1198" s="15">
        <v>23.19</v>
      </c>
      <c r="V1198" s="15">
        <v>0</v>
      </c>
      <c r="W1198" s="27">
        <f>EV_Data[[#This Row],[ev_sales]]/EV_Data[[#This Row],[total_vehicle_sales]]</f>
        <v>0.15602008677515386</v>
      </c>
      <c r="X1198" s="27">
        <f>EV_Data[[#This Row],[petrol_car_sales]]/EV_Data[[#This Row],[total_vehicle_sales]]</f>
        <v>0.77646141831210891</v>
      </c>
      <c r="Y1198" s="27">
        <f>EV_Data[[#This Row],[diesel_car_sales]]/EV_Data[[#This Row],[total_vehicle_sales]]</f>
        <v>6.7518494912737217E-2</v>
      </c>
      <c r="Z1198" s="27">
        <f>EV_Data[[#This Row],[petrol_car Market Share]]+EV_Data[[#This Row],[desil_car Market Share]]</f>
        <v>0.84397991322484611</v>
      </c>
      <c r="AB1198" s="15"/>
    </row>
    <row r="1199" spans="1:28">
      <c r="A1199" s="15" t="s">
        <v>56</v>
      </c>
      <c r="B1199" s="15" t="s">
        <v>35</v>
      </c>
      <c r="C1199" s="15">
        <v>2025</v>
      </c>
      <c r="D1199" s="15" t="s">
        <v>24</v>
      </c>
      <c r="E1199" s="15" t="s">
        <v>25</v>
      </c>
      <c r="F1199" s="15">
        <v>105003</v>
      </c>
      <c r="G1199" s="15">
        <v>1393349</v>
      </c>
      <c r="H1199" s="15">
        <v>928899</v>
      </c>
      <c r="I1199" s="15">
        <v>2427251</v>
      </c>
      <c r="J1199" s="15">
        <v>4.33</v>
      </c>
      <c r="K1199" s="15">
        <v>131267</v>
      </c>
      <c r="L1199" s="15">
        <v>28.3</v>
      </c>
      <c r="M1199" s="15">
        <v>480</v>
      </c>
      <c r="N1199" s="15">
        <v>0.94</v>
      </c>
      <c r="O1199" s="15">
        <v>0.16800000000000001</v>
      </c>
      <c r="P1199" s="15">
        <v>84696</v>
      </c>
      <c r="Q1199" s="15">
        <v>83.1</v>
      </c>
      <c r="R1199" s="15">
        <v>1671.6</v>
      </c>
      <c r="S1199" s="15">
        <v>7446</v>
      </c>
      <c r="T1199" s="15">
        <v>72.5</v>
      </c>
      <c r="U1199" s="15">
        <v>16.71</v>
      </c>
      <c r="V1199" s="15">
        <v>0</v>
      </c>
      <c r="W1199" s="27">
        <f>EV_Data[[#This Row],[ev_sales]]/EV_Data[[#This Row],[total_vehicle_sales]]</f>
        <v>4.3260050155505138E-2</v>
      </c>
      <c r="X1199" s="27">
        <f>EV_Data[[#This Row],[petrol_car_sales]]/EV_Data[[#This Row],[total_vehicle_sales]]</f>
        <v>0.57404405230443822</v>
      </c>
      <c r="Y1199" s="27">
        <f>EV_Data[[#This Row],[diesel_car_sales]]/EV_Data[[#This Row],[total_vehicle_sales]]</f>
        <v>0.38269589754005662</v>
      </c>
      <c r="Z1199" s="27">
        <f>EV_Data[[#This Row],[petrol_car Market Share]]+EV_Data[[#This Row],[desil_car Market Share]]</f>
        <v>0.95673994984449484</v>
      </c>
      <c r="AB1199" s="15"/>
    </row>
    <row r="1200" spans="1:28">
      <c r="A1200" s="15" t="s">
        <v>56</v>
      </c>
      <c r="B1200" s="15" t="s">
        <v>35</v>
      </c>
      <c r="C1200" s="15">
        <v>2025</v>
      </c>
      <c r="D1200" s="15" t="s">
        <v>26</v>
      </c>
      <c r="E1200" s="15" t="s">
        <v>25</v>
      </c>
      <c r="F1200" s="15">
        <v>1233705</v>
      </c>
      <c r="G1200" s="15">
        <v>7698000</v>
      </c>
      <c r="H1200" s="15">
        <v>1049727</v>
      </c>
      <c r="I1200" s="15">
        <v>9981432</v>
      </c>
      <c r="J1200" s="15">
        <v>12.36</v>
      </c>
      <c r="K1200" s="15">
        <v>131267</v>
      </c>
      <c r="L1200" s="15">
        <v>28.3</v>
      </c>
      <c r="M1200" s="15">
        <v>480</v>
      </c>
      <c r="N1200" s="15">
        <v>0.94</v>
      </c>
      <c r="O1200" s="15">
        <v>0.16800000000000001</v>
      </c>
      <c r="P1200" s="15">
        <v>84696</v>
      </c>
      <c r="Q1200" s="15">
        <v>83.1</v>
      </c>
      <c r="R1200" s="15">
        <v>1671.6</v>
      </c>
      <c r="S1200" s="15">
        <v>7446</v>
      </c>
      <c r="T1200" s="15">
        <v>72.5</v>
      </c>
      <c r="U1200" s="15">
        <v>17.71</v>
      </c>
      <c r="V1200" s="15">
        <v>0</v>
      </c>
      <c r="W1200" s="27">
        <f>EV_Data[[#This Row],[ev_sales]]/EV_Data[[#This Row],[total_vehicle_sales]]</f>
        <v>0.12360000048089292</v>
      </c>
      <c r="X1200" s="27">
        <f>EV_Data[[#This Row],[petrol_car_sales]]/EV_Data[[#This Row],[total_vehicle_sales]]</f>
        <v>0.77123202362146037</v>
      </c>
      <c r="Y1200" s="27">
        <f>EV_Data[[#This Row],[diesel_car_sales]]/EV_Data[[#This Row],[total_vehicle_sales]]</f>
        <v>0.10516797589764675</v>
      </c>
      <c r="Z1200" s="27">
        <f>EV_Data[[#This Row],[petrol_car Market Share]]+EV_Data[[#This Row],[desil_car Market Share]]</f>
        <v>0.87639999951910708</v>
      </c>
      <c r="AB1200" s="15"/>
    </row>
    <row r="1201" spans="1:28">
      <c r="A1201" s="15" t="s">
        <v>56</v>
      </c>
      <c r="B1201" s="15" t="s">
        <v>35</v>
      </c>
      <c r="C1201" s="15">
        <v>2025</v>
      </c>
      <c r="D1201" s="15" t="s">
        <v>27</v>
      </c>
      <c r="E1201" s="15" t="s">
        <v>25</v>
      </c>
      <c r="F1201" s="15">
        <v>730489</v>
      </c>
      <c r="G1201" s="15">
        <v>3077808</v>
      </c>
      <c r="H1201" s="15">
        <v>267636</v>
      </c>
      <c r="I1201" s="15">
        <v>4075933</v>
      </c>
      <c r="J1201" s="15">
        <v>17.920000000000002</v>
      </c>
      <c r="K1201" s="15">
        <v>131267</v>
      </c>
      <c r="L1201" s="15">
        <v>28.3</v>
      </c>
      <c r="M1201" s="15">
        <v>480</v>
      </c>
      <c r="N1201" s="15">
        <v>0.94</v>
      </c>
      <c r="O1201" s="15">
        <v>0.16800000000000001</v>
      </c>
      <c r="P1201" s="15">
        <v>84696</v>
      </c>
      <c r="Q1201" s="15">
        <v>83.1</v>
      </c>
      <c r="R1201" s="15">
        <v>1671.6</v>
      </c>
      <c r="S1201" s="15">
        <v>7446</v>
      </c>
      <c r="T1201" s="15">
        <v>72.5</v>
      </c>
      <c r="U1201" s="15">
        <v>19.22</v>
      </c>
      <c r="V1201" s="15">
        <v>0</v>
      </c>
      <c r="W1201" s="27">
        <f>EV_Data[[#This Row],[ev_sales]]/EV_Data[[#This Row],[total_vehicle_sales]]</f>
        <v>0.17922007059487974</v>
      </c>
      <c r="X1201" s="27">
        <f>EV_Data[[#This Row],[petrol_car_sales]]/EV_Data[[#This Row],[total_vehicle_sales]]</f>
        <v>0.75511741728826254</v>
      </c>
      <c r="Y1201" s="27">
        <f>EV_Data[[#This Row],[diesel_car_sales]]/EV_Data[[#This Row],[total_vehicle_sales]]</f>
        <v>6.5662512116857669E-2</v>
      </c>
      <c r="Z1201" s="27">
        <f>EV_Data[[#This Row],[petrol_car Market Share]]+EV_Data[[#This Row],[desil_car Market Share]]</f>
        <v>0.82077992940512023</v>
      </c>
      <c r="AB1201" s="1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925E5-A159-47A6-AB05-B80D92E1E3CE}">
  <dimension ref="A1:C26"/>
  <sheetViews>
    <sheetView tabSelected="1" topLeftCell="A10" workbookViewId="0">
      <selection activeCell="E7" sqref="E7"/>
    </sheetView>
  </sheetViews>
  <sheetFormatPr defaultColWidth="10.140625" defaultRowHeight="27" customHeight="1"/>
  <sheetData>
    <row r="1" spans="1:3" ht="27" customHeight="1" thickBot="1">
      <c r="A1" s="45" t="s">
        <v>104</v>
      </c>
      <c r="B1" s="46" t="s">
        <v>0</v>
      </c>
      <c r="C1" s="46" t="s">
        <v>1</v>
      </c>
    </row>
    <row r="2" spans="1:3" ht="27" customHeight="1" thickBot="1">
      <c r="A2" s="47">
        <v>1</v>
      </c>
      <c r="B2" s="48" t="s">
        <v>22</v>
      </c>
      <c r="C2" s="48" t="s">
        <v>23</v>
      </c>
    </row>
    <row r="3" spans="1:3" ht="27" customHeight="1" thickBot="1">
      <c r="A3" s="49">
        <v>2</v>
      </c>
      <c r="B3" s="50" t="s">
        <v>28</v>
      </c>
      <c r="C3" s="50" t="s">
        <v>29</v>
      </c>
    </row>
    <row r="4" spans="1:3" ht="27" customHeight="1" thickBot="1">
      <c r="A4" s="47">
        <v>3</v>
      </c>
      <c r="B4" s="48" t="s">
        <v>30</v>
      </c>
      <c r="C4" s="48" t="s">
        <v>29</v>
      </c>
    </row>
    <row r="5" spans="1:3" ht="27" customHeight="1" thickBot="1">
      <c r="A5" s="49">
        <v>4</v>
      </c>
      <c r="B5" s="50" t="s">
        <v>32</v>
      </c>
      <c r="C5" s="50" t="s">
        <v>33</v>
      </c>
    </row>
    <row r="6" spans="1:3" ht="27" customHeight="1" thickBot="1">
      <c r="A6" s="47">
        <v>5</v>
      </c>
      <c r="B6" s="48" t="s">
        <v>34</v>
      </c>
      <c r="C6" s="48" t="s">
        <v>35</v>
      </c>
    </row>
    <row r="7" spans="1:3" ht="27" customHeight="1" thickBot="1">
      <c r="A7" s="49">
        <v>6</v>
      </c>
      <c r="B7" s="50" t="s">
        <v>36</v>
      </c>
      <c r="C7" s="50" t="s">
        <v>37</v>
      </c>
    </row>
    <row r="8" spans="1:3" ht="27" customHeight="1" thickBot="1">
      <c r="A8" s="47">
        <v>7</v>
      </c>
      <c r="B8" s="48" t="s">
        <v>38</v>
      </c>
      <c r="C8" s="48" t="s">
        <v>29</v>
      </c>
    </row>
    <row r="9" spans="1:3" ht="27" customHeight="1" thickBot="1">
      <c r="A9" s="49">
        <v>8</v>
      </c>
      <c r="B9" s="50" t="s">
        <v>39</v>
      </c>
      <c r="C9" s="50" t="s">
        <v>29</v>
      </c>
    </row>
    <row r="10" spans="1:3" ht="27" customHeight="1" thickBot="1">
      <c r="A10" s="47">
        <v>9</v>
      </c>
      <c r="B10" s="48" t="s">
        <v>40</v>
      </c>
      <c r="C10" s="48" t="s">
        <v>37</v>
      </c>
    </row>
    <row r="11" spans="1:3" ht="27" customHeight="1" thickBot="1">
      <c r="A11" s="49">
        <v>10</v>
      </c>
      <c r="B11" s="50" t="s">
        <v>41</v>
      </c>
      <c r="C11" s="50" t="s">
        <v>37</v>
      </c>
    </row>
    <row r="12" spans="1:3" ht="27" customHeight="1" thickBot="1">
      <c r="A12" s="47">
        <v>11</v>
      </c>
      <c r="B12" s="48" t="s">
        <v>42</v>
      </c>
      <c r="C12" s="48" t="s">
        <v>29</v>
      </c>
    </row>
    <row r="13" spans="1:3" ht="27" customHeight="1" thickBot="1">
      <c r="A13" s="49">
        <v>12</v>
      </c>
      <c r="B13" s="50" t="s">
        <v>43</v>
      </c>
      <c r="C13" s="50" t="s">
        <v>37</v>
      </c>
    </row>
    <row r="14" spans="1:3" ht="27" customHeight="1" thickBot="1">
      <c r="A14" s="47">
        <v>13</v>
      </c>
      <c r="B14" s="48" t="s">
        <v>44</v>
      </c>
      <c r="C14" s="48" t="s">
        <v>35</v>
      </c>
    </row>
    <row r="15" spans="1:3" ht="27" customHeight="1" thickBot="1">
      <c r="A15" s="49">
        <v>14</v>
      </c>
      <c r="B15" s="50" t="s">
        <v>45</v>
      </c>
      <c r="C15" s="50" t="s">
        <v>29</v>
      </c>
    </row>
    <row r="16" spans="1:3" ht="27" customHeight="1" thickBot="1">
      <c r="A16" s="47">
        <v>15</v>
      </c>
      <c r="B16" s="48" t="s">
        <v>46</v>
      </c>
      <c r="C16" s="48" t="s">
        <v>29</v>
      </c>
    </row>
    <row r="17" spans="1:3" ht="27" customHeight="1" thickBot="1">
      <c r="A17" s="49">
        <v>16</v>
      </c>
      <c r="B17" s="50" t="s">
        <v>47</v>
      </c>
      <c r="C17" s="50" t="s">
        <v>29</v>
      </c>
    </row>
    <row r="18" spans="1:3" ht="27" customHeight="1" thickBot="1">
      <c r="A18" s="47">
        <v>17</v>
      </c>
      <c r="B18" s="48" t="s">
        <v>48</v>
      </c>
      <c r="C18" s="48" t="s">
        <v>29</v>
      </c>
    </row>
    <row r="19" spans="1:3" ht="27" customHeight="1" thickBot="1">
      <c r="A19" s="49">
        <v>18</v>
      </c>
      <c r="B19" s="50" t="s">
        <v>49</v>
      </c>
      <c r="C19" s="50" t="s">
        <v>37</v>
      </c>
    </row>
    <row r="20" spans="1:3" ht="27" customHeight="1" thickBot="1">
      <c r="A20" s="47">
        <v>19</v>
      </c>
      <c r="B20" s="48" t="s">
        <v>50</v>
      </c>
      <c r="C20" s="48" t="s">
        <v>29</v>
      </c>
    </row>
    <row r="21" spans="1:3" ht="27" customHeight="1" thickBot="1">
      <c r="A21" s="49">
        <v>20</v>
      </c>
      <c r="B21" s="50" t="s">
        <v>51</v>
      </c>
      <c r="C21" s="50" t="s">
        <v>29</v>
      </c>
    </row>
    <row r="22" spans="1:3" ht="27" customHeight="1" thickBot="1">
      <c r="A22" s="47">
        <v>21</v>
      </c>
      <c r="B22" s="48" t="s">
        <v>52</v>
      </c>
      <c r="C22" s="48" t="s">
        <v>29</v>
      </c>
    </row>
    <row r="23" spans="1:3" ht="27" customHeight="1" thickBot="1">
      <c r="A23" s="49">
        <v>22</v>
      </c>
      <c r="B23" s="50" t="s">
        <v>53</v>
      </c>
      <c r="C23" s="50" t="s">
        <v>37</v>
      </c>
    </row>
    <row r="24" spans="1:3" ht="27" customHeight="1" thickBot="1">
      <c r="A24" s="47">
        <v>23</v>
      </c>
      <c r="B24" s="48" t="s">
        <v>54</v>
      </c>
      <c r="C24" s="48" t="s">
        <v>29</v>
      </c>
    </row>
    <row r="25" spans="1:3" ht="27" customHeight="1" thickBot="1">
      <c r="A25" s="49">
        <v>24</v>
      </c>
      <c r="B25" s="50" t="s">
        <v>55</v>
      </c>
      <c r="C25" s="50" t="s">
        <v>29</v>
      </c>
    </row>
    <row r="26" spans="1:3" ht="27" customHeight="1" thickBot="1">
      <c r="A26" s="47">
        <v>25</v>
      </c>
      <c r="B26" s="48" t="s">
        <v>56</v>
      </c>
      <c r="C26" s="48" t="s">
        <v>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22FDA-3334-4A9A-AC82-E78B16005A87}">
  <dimension ref="A1:B17"/>
  <sheetViews>
    <sheetView workbookViewId="0">
      <selection sqref="A1:B17"/>
    </sheetView>
  </sheetViews>
  <sheetFormatPr defaultRowHeight="15"/>
  <sheetData>
    <row r="1" spans="1:2" ht="15.75" thickBot="1">
      <c r="A1" s="41" t="s">
        <v>105</v>
      </c>
      <c r="B1" s="42" t="s">
        <v>2</v>
      </c>
    </row>
    <row r="2" spans="1:2" ht="15.75" thickBot="1">
      <c r="A2" s="43">
        <v>1</v>
      </c>
      <c r="B2" s="43">
        <v>2010</v>
      </c>
    </row>
    <row r="3" spans="1:2" ht="15.75" thickBot="1">
      <c r="A3" s="44">
        <v>2</v>
      </c>
      <c r="B3" s="44">
        <v>2011</v>
      </c>
    </row>
    <row r="4" spans="1:2" ht="15.75" thickBot="1">
      <c r="A4" s="43">
        <v>3</v>
      </c>
      <c r="B4" s="43">
        <v>2012</v>
      </c>
    </row>
    <row r="5" spans="1:2" ht="15.75" thickBot="1">
      <c r="A5" s="44">
        <v>4</v>
      </c>
      <c r="B5" s="44">
        <v>2013</v>
      </c>
    </row>
    <row r="6" spans="1:2" ht="15.75" thickBot="1">
      <c r="A6" s="43">
        <v>5</v>
      </c>
      <c r="B6" s="43">
        <v>2014</v>
      </c>
    </row>
    <row r="7" spans="1:2" ht="15.75" thickBot="1">
      <c r="A7" s="44">
        <v>6</v>
      </c>
      <c r="B7" s="44">
        <v>2015</v>
      </c>
    </row>
    <row r="8" spans="1:2" ht="15.75" thickBot="1">
      <c r="A8" s="43">
        <v>7</v>
      </c>
      <c r="B8" s="43">
        <v>2016</v>
      </c>
    </row>
    <row r="9" spans="1:2" ht="15.75" thickBot="1">
      <c r="A9" s="44">
        <v>8</v>
      </c>
      <c r="B9" s="44">
        <v>2017</v>
      </c>
    </row>
    <row r="10" spans="1:2" ht="15.75" thickBot="1">
      <c r="A10" s="43">
        <v>9</v>
      </c>
      <c r="B10" s="43">
        <v>2018</v>
      </c>
    </row>
    <row r="11" spans="1:2" ht="15.75" thickBot="1">
      <c r="A11" s="44">
        <v>10</v>
      </c>
      <c r="B11" s="44">
        <v>2019</v>
      </c>
    </row>
    <row r="12" spans="1:2" ht="15.75" thickBot="1">
      <c r="A12" s="43">
        <v>11</v>
      </c>
      <c r="B12" s="43">
        <v>2020</v>
      </c>
    </row>
    <row r="13" spans="1:2" ht="15.75" thickBot="1">
      <c r="A13" s="44">
        <v>12</v>
      </c>
      <c r="B13" s="44">
        <v>2021</v>
      </c>
    </row>
    <row r="14" spans="1:2" ht="15.75" thickBot="1">
      <c r="A14" s="43">
        <v>13</v>
      </c>
      <c r="B14" s="43">
        <v>2022</v>
      </c>
    </row>
    <row r="15" spans="1:2" ht="15.75" thickBot="1">
      <c r="A15" s="44">
        <v>14</v>
      </c>
      <c r="B15" s="44">
        <v>2023</v>
      </c>
    </row>
    <row r="16" spans="1:2" ht="15.75" thickBot="1">
      <c r="A16" s="43">
        <v>15</v>
      </c>
      <c r="B16" s="43">
        <v>2024</v>
      </c>
    </row>
    <row r="17" spans="1:2" ht="15.75" thickBot="1">
      <c r="A17" s="44">
        <v>16</v>
      </c>
      <c r="B17" s="44">
        <v>2025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0C0B87C0-1A6F-4CB7-A35B-B2C1B6811FEB}">
  <ds:schemaRefs/>
</ds:datastoreItem>
</file>

<file path=customXml/itemProps2.xml><?xml version="1.0" encoding="utf-8"?>
<ds:datastoreItem xmlns:ds="http://schemas.openxmlformats.org/officeDocument/2006/customXml" ds:itemID="{0E0C4809-8ABA-4AE2-BA94-4643647470EE}">
  <ds:schemaRefs>
    <ds:schemaRef ds:uri="http://schemas.microsoft.com/DataMashup"/>
  </ds:schemaRefs>
</ds:datastoreItem>
</file>

<file path=customXml/itemProps3.xml><?xml version="1.0" encoding="utf-8"?>
<ds:datastoreItem xmlns:ds="http://schemas.openxmlformats.org/officeDocument/2006/customXml" ds:itemID="{5DB3E7CB-3EBD-4D00-B873-0405B9C47489}">
  <ds:schemaRefs/>
</ds:datastoreItem>
</file>

<file path=customXml/itemProps4.xml><?xml version="1.0" encoding="utf-8"?>
<ds:datastoreItem xmlns:ds="http://schemas.openxmlformats.org/officeDocument/2006/customXml" ds:itemID="{7DFC4293-CF70-4586-BCCE-830EC6998FF1}">
  <ds:schemaRefs/>
</ds:datastoreItem>
</file>

<file path=customXml/itemProps5.xml><?xml version="1.0" encoding="utf-8"?>
<ds:datastoreItem xmlns:ds="http://schemas.openxmlformats.org/officeDocument/2006/customXml" ds:itemID="{A8B76638-6FFD-4DB5-B58A-3FC21FF46A07}">
  <ds:schemaRefs/>
</ds:datastoreItem>
</file>

<file path=customXml/itemProps6.xml><?xml version="1.0" encoding="utf-8"?>
<ds:datastoreItem xmlns:ds="http://schemas.openxmlformats.org/officeDocument/2006/customXml" ds:itemID="{6E06AE5E-C7D4-4DB8-9B3D-7923DBC7E02A}">
  <ds:schemaRefs/>
</ds:datastoreItem>
</file>

<file path=customXml/itemProps7.xml><?xml version="1.0" encoding="utf-8"?>
<ds:datastoreItem xmlns:ds="http://schemas.openxmlformats.org/officeDocument/2006/customXml" ds:itemID="{E0544E7A-ADA0-449B-857E-94CEF306E783}">
  <ds:schemaRefs/>
</ds:datastoreItem>
</file>

<file path=customXml/itemProps8.xml><?xml version="1.0" encoding="utf-8"?>
<ds:datastoreItem xmlns:ds="http://schemas.openxmlformats.org/officeDocument/2006/customXml" ds:itemID="{A39186D7-0928-43DA-A610-B42B8BAAF983}">
  <ds:schemaRefs/>
</ds:datastoreItem>
</file>

<file path=customXml/itemProps9.xml><?xml version="1.0" encoding="utf-8"?>
<ds:datastoreItem xmlns:ds="http://schemas.openxmlformats.org/officeDocument/2006/customXml" ds:itemID="{F60C360A-83EC-4176-9AFE-97F24B663A2A}">
  <ds:schemaRefs/>
</ds:datastoreItem>
</file>

<file path=customXml/itemProps10.xml><?xml version="1.0" encoding="utf-8"?>
<ds:datastoreItem xmlns:ds="http://schemas.openxmlformats.org/officeDocument/2006/customXml" ds:itemID="{B8B9E3B8-0251-4ECE-BB37-0814B6B7F4F9}">
  <ds:schemaRefs/>
</ds:datastoreItem>
</file>

<file path=customXml/itemProps11.xml><?xml version="1.0" encoding="utf-8"?>
<ds:datastoreItem xmlns:ds="http://schemas.openxmlformats.org/officeDocument/2006/customXml" ds:itemID="{66B8EAF8-2AF5-4B75-BCCC-AA53729B65D1}">
  <ds:schemaRefs/>
</ds:datastoreItem>
</file>

<file path=customXml/itemProps12.xml><?xml version="1.0" encoding="utf-8"?>
<ds:datastoreItem xmlns:ds="http://schemas.openxmlformats.org/officeDocument/2006/customXml" ds:itemID="{BF715C21-A085-49EA-9A3C-B463E519DC8C}">
  <ds:schemaRefs/>
</ds:datastoreItem>
</file>

<file path=customXml/itemProps13.xml><?xml version="1.0" encoding="utf-8"?>
<ds:datastoreItem xmlns:ds="http://schemas.openxmlformats.org/officeDocument/2006/customXml" ds:itemID="{60D8F973-5A4D-4D2F-9464-B873BBDD7C40}">
  <ds:schemaRefs/>
</ds:datastoreItem>
</file>

<file path=customXml/itemProps14.xml><?xml version="1.0" encoding="utf-8"?>
<ds:datastoreItem xmlns:ds="http://schemas.openxmlformats.org/officeDocument/2006/customXml" ds:itemID="{869397F3-F40D-4359-AD4D-A99A85F92417}">
  <ds:schemaRefs/>
</ds:datastoreItem>
</file>

<file path=customXml/itemProps15.xml><?xml version="1.0" encoding="utf-8"?>
<ds:datastoreItem xmlns:ds="http://schemas.openxmlformats.org/officeDocument/2006/customXml" ds:itemID="{ECE4D962-8493-4011-A1A6-ACF56C447A27}">
  <ds:schemaRefs/>
</ds:datastoreItem>
</file>

<file path=customXml/itemProps16.xml><?xml version="1.0" encoding="utf-8"?>
<ds:datastoreItem xmlns:ds="http://schemas.openxmlformats.org/officeDocument/2006/customXml" ds:itemID="{F96BDCA6-445D-410D-A03E-0603F742C7B5}">
  <ds:schemaRefs/>
</ds:datastoreItem>
</file>

<file path=customXml/itemProps17.xml><?xml version="1.0" encoding="utf-8"?>
<ds:datastoreItem xmlns:ds="http://schemas.openxmlformats.org/officeDocument/2006/customXml" ds:itemID="{FC8F2534-E90E-46B1-8DF2-7560D65E070E}">
  <ds:schemaRefs/>
</ds:datastoreItem>
</file>

<file path=customXml/itemProps18.xml><?xml version="1.0" encoding="utf-8"?>
<ds:datastoreItem xmlns:ds="http://schemas.openxmlformats.org/officeDocument/2006/customXml" ds:itemID="{9AAB9099-79EE-4C4C-8F3E-8DC687D6F3FB}">
  <ds:schemaRefs/>
</ds:datastoreItem>
</file>

<file path=customXml/itemProps19.xml><?xml version="1.0" encoding="utf-8"?>
<ds:datastoreItem xmlns:ds="http://schemas.openxmlformats.org/officeDocument/2006/customXml" ds:itemID="{3719357A-4C3B-4E48-8AC9-B33F7DA2873B}">
  <ds:schemaRefs/>
</ds:datastoreItem>
</file>

<file path=customXml/itemProps20.xml><?xml version="1.0" encoding="utf-8"?>
<ds:datastoreItem xmlns:ds="http://schemas.openxmlformats.org/officeDocument/2006/customXml" ds:itemID="{C20FEC0D-4CFC-498D-950C-21A79A64E575}">
  <ds:schemaRefs/>
</ds:datastoreItem>
</file>

<file path=customXml/itemProps21.xml><?xml version="1.0" encoding="utf-8"?>
<ds:datastoreItem xmlns:ds="http://schemas.openxmlformats.org/officeDocument/2006/customXml" ds:itemID="{3257785A-FA49-448D-8BAE-31C112A9ABA8}">
  <ds:schemaRefs/>
</ds:datastoreItem>
</file>

<file path=customXml/itemProps22.xml><?xml version="1.0" encoding="utf-8"?>
<ds:datastoreItem xmlns:ds="http://schemas.openxmlformats.org/officeDocument/2006/customXml" ds:itemID="{D5996B69-25EF-48AC-AAFA-D55491F2C75B}">
  <ds:schemaRefs/>
</ds:datastoreItem>
</file>

<file path=customXml/itemProps23.xml><?xml version="1.0" encoding="utf-8"?>
<ds:datastoreItem xmlns:ds="http://schemas.openxmlformats.org/officeDocument/2006/customXml" ds:itemID="{5BAA0D42-999F-43EC-B796-E9D10C9E3252}">
  <ds:schemaRefs/>
</ds:datastoreItem>
</file>

<file path=customXml/itemProps24.xml><?xml version="1.0" encoding="utf-8"?>
<ds:datastoreItem xmlns:ds="http://schemas.openxmlformats.org/officeDocument/2006/customXml" ds:itemID="{DD92BFE5-4D1A-40EE-A4A9-9D3F32A13CB4}">
  <ds:schemaRefs/>
</ds:datastoreItem>
</file>

<file path=customXml/itemProps25.xml><?xml version="1.0" encoding="utf-8"?>
<ds:datastoreItem xmlns:ds="http://schemas.openxmlformats.org/officeDocument/2006/customXml" ds:itemID="{3044E44C-0769-4521-A5CB-97F3A0BFD74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Graphs</vt:lpstr>
      <vt:lpstr>dashboard</vt:lpstr>
      <vt:lpstr>master raw data</vt:lpstr>
      <vt:lpstr>cards</vt:lpstr>
      <vt:lpstr>pv-n</vt:lpstr>
      <vt:lpstr>n-table</vt:lpstr>
      <vt:lpstr>dim_country</vt:lpstr>
      <vt:lpstr>dim_date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Saleh, Nourhan (Nextcare Egypt)</cp:lastModifiedBy>
  <dcterms:created xsi:type="dcterms:W3CDTF">2026-04-06T17:38:51Z</dcterms:created>
  <dcterms:modified xsi:type="dcterms:W3CDTF">2026-04-24T08:43:48Z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5f591a-3248-43e9-9b70-1ad50135772d_Enabled">
    <vt:lpwstr>true</vt:lpwstr>
  </property>
  <property fmtid="{D5CDD505-2E9C-101B-9397-08002B2CF9AE}" pid="3" name="MSIP_Label_ce5f591a-3248-43e9-9b70-1ad50135772d_SetDate">
    <vt:lpwstr>2026-04-07T07:16:32Z</vt:lpwstr>
  </property>
  <property fmtid="{D5CDD505-2E9C-101B-9397-08002B2CF9AE}" pid="4" name="MSIP_Label_ce5f591a-3248-43e9-9b70-1ad50135772d_Method">
    <vt:lpwstr>Privileged</vt:lpwstr>
  </property>
  <property fmtid="{D5CDD505-2E9C-101B-9397-08002B2CF9AE}" pid="5" name="MSIP_Label_ce5f591a-3248-43e9-9b70-1ad50135772d_Name">
    <vt:lpwstr>ce5f591a-3248-43e9-9b70-1ad50135772d</vt:lpwstr>
  </property>
  <property fmtid="{D5CDD505-2E9C-101B-9397-08002B2CF9AE}" pid="6" name="MSIP_Label_ce5f591a-3248-43e9-9b70-1ad50135772d_SiteId">
    <vt:lpwstr>6e06e42d-6925-47c6-b9e7-9581c7ca302a</vt:lpwstr>
  </property>
  <property fmtid="{D5CDD505-2E9C-101B-9397-08002B2CF9AE}" pid="7" name="MSIP_Label_ce5f591a-3248-43e9-9b70-1ad50135772d_ActionId">
    <vt:lpwstr>5265e09f-62c1-4f58-b54a-df44bde83a16</vt:lpwstr>
  </property>
  <property fmtid="{D5CDD505-2E9C-101B-9397-08002B2CF9AE}" pid="8" name="MSIP_Label_ce5f591a-3248-43e9-9b70-1ad50135772d_ContentBits">
    <vt:lpwstr>0</vt:lpwstr>
  </property>
  <property fmtid="{D5CDD505-2E9C-101B-9397-08002B2CF9AE}" pid="9" name="MSIP_Label_ce5f591a-3248-43e9-9b70-1ad50135772d_Tag">
    <vt:lpwstr>10, 0, 1, 1</vt:lpwstr>
  </property>
</Properties>
</file>