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6"/>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0F4DA171-158B-4458-8400-23C69C075F23}" xr6:coauthVersionLast="36" xr6:coauthVersionMax="45" xr10:uidLastSave="{00000000-0000-0000-0000-000000000000}"/>
  <bookViews>
    <workbookView xWindow="3150" yWindow="1155" windowWidth="24765" windowHeight="14595" tabRatio="500" xr2:uid="{00000000-000D-0000-FFFF-FFFF00000000}"/>
  </bookViews>
  <sheets>
    <sheet name="weekly_schedule" sheetId="10" r:id="rId1"/>
    <sheet name="slo_detail" sheetId="5" r:id="rId2"/>
    <sheet name="points" sheetId="7" r:id="rId3"/>
  </sheets>
  <definedNames>
    <definedName name="_xlnm._FilterDatabase" localSheetId="2" hidden="1">points!$A$1:$J$65</definedName>
  </definedNames>
  <calcPr calcId="191029" concurrentCalc="0"/>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I2" i="7" l="1"/>
  <c r="I4" i="7"/>
  <c r="I7" i="7"/>
  <c r="I6" i="7"/>
  <c r="I5" i="7"/>
  <c r="I3" i="7"/>
  <c r="I8" i="7"/>
  <c r="B3" i="5"/>
  <c r="B4" i="5"/>
  <c r="B5" i="5"/>
  <c r="B6" i="5"/>
  <c r="B7" i="5"/>
  <c r="B8" i="5"/>
  <c r="B9" i="5"/>
  <c r="B10" i="5"/>
  <c r="B11" i="5"/>
  <c r="B12" i="5"/>
  <c r="B13" i="5"/>
  <c r="B14" i="5"/>
  <c r="B15" i="5"/>
  <c r="B16" i="5"/>
  <c r="B17" i="5"/>
  <c r="B18" i="5"/>
  <c r="M8" i="7"/>
  <c r="J4" i="7"/>
  <c r="J6" i="7"/>
  <c r="J7" i="7"/>
  <c r="J2" i="7"/>
  <c r="J3" i="7"/>
  <c r="J5" i="7"/>
</calcChain>
</file>

<file path=xl/sharedStrings.xml><?xml version="1.0" encoding="utf-8"?>
<sst xmlns="http://schemas.openxmlformats.org/spreadsheetml/2006/main" count="500" uniqueCount="308">
  <si>
    <t>Finals Week</t>
  </si>
  <si>
    <t>wk</t>
  </si>
  <si>
    <t>Date</t>
  </si>
  <si>
    <t>Topics</t>
  </si>
  <si>
    <t>SLO</t>
  </si>
  <si>
    <t>Prepare</t>
  </si>
  <si>
    <t>Assignments</t>
  </si>
  <si>
    <t>Assignment</t>
  </si>
  <si>
    <t>Catgory</t>
  </si>
  <si>
    <t>Points</t>
  </si>
  <si>
    <t>%</t>
  </si>
  <si>
    <t>Slack Introductions</t>
  </si>
  <si>
    <t>Learning</t>
  </si>
  <si>
    <t>Exam</t>
  </si>
  <si>
    <t>Project</t>
  </si>
  <si>
    <t>Final Exam</t>
  </si>
  <si>
    <t>Online</t>
  </si>
  <si>
    <t>Monday</t>
  </si>
  <si>
    <t>Wednesday</t>
  </si>
  <si>
    <t>Friday</t>
  </si>
  <si>
    <t>Labor day - Campus closed</t>
  </si>
  <si>
    <t>Week</t>
  </si>
  <si>
    <t>Practice</t>
  </si>
  <si>
    <t>Written</t>
  </si>
  <si>
    <t>Participation</t>
  </si>
  <si>
    <t>Reading</t>
  </si>
  <si>
    <t>R</t>
  </si>
  <si>
    <t>Poster draft</t>
  </si>
  <si>
    <t>Peer review of poster draft</t>
  </si>
  <si>
    <t>Final version of poster - Presentation</t>
  </si>
  <si>
    <t>Peer Review of poster presentation</t>
  </si>
  <si>
    <t>Attendance</t>
  </si>
  <si>
    <t>Post Assessment on R</t>
  </si>
  <si>
    <t>Metacognition post-assessment</t>
  </si>
  <si>
    <t>BBL</t>
  </si>
  <si>
    <t>Veterans Day -  Campus closed</t>
  </si>
  <si>
    <t>Introduction to the class, logistics
Data analysis life cycle
Reproducible research</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</si>
  <si>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</si>
  <si>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Create appropriate plots to visualize the relationship between two variables 
Calculate appropriate grouped summary statistics
Describe the relationship between two variables in plain English
</t>
  </si>
  <si>
    <t>How to use the chi-squared distribution to test if the proportion of an event is equally likely across multiple groups</t>
  </si>
  <si>
    <t>Assessing simple correlation between two quantitative variables</t>
  </si>
  <si>
    <t xml:space="preserve">Multivariable analysis - How does a third variable modify an existing relationship between a response and explanatory variable? </t>
  </si>
  <si>
    <t xml:space="preserve">Define Moderation and identify when third variable is a moderator. </t>
  </si>
  <si>
    <t>Identify the difference between an observational study and an experiment
Distinguish between the population and a sample
Explain why causal conclusions can't be made from an observational study</t>
  </si>
  <si>
    <t>Build several competing models and use various measures of model fit to compare between models
Identify when a model has structural problems</t>
  </si>
  <si>
    <t>How to design an informative poster to tell an analysis story</t>
  </si>
  <si>
    <t>Fall Break</t>
  </si>
  <si>
    <t xml:space="preserve">Measures of model fit (R2, AIC, BIC)
Testing multiple variables via ANOVA
</t>
  </si>
  <si>
    <t>Variable selection
How to tell when your model is unstable (mathematically)</t>
  </si>
  <si>
    <t>open work day</t>
  </si>
  <si>
    <t>Quiz</t>
  </si>
  <si>
    <t>Community Coding &amp; OH</t>
  </si>
  <si>
    <t>Topic</t>
  </si>
  <si>
    <t>Intro</t>
  </si>
  <si>
    <t>Literature review</t>
  </si>
  <si>
    <t>Writing about empirical research</t>
  </si>
  <si>
    <t>Working with data</t>
  </si>
  <si>
    <t xml:space="preserve">Data management </t>
  </si>
  <si>
    <t>Hypothesis testing</t>
  </si>
  <si>
    <t>ANOVA</t>
  </si>
  <si>
    <t>Moderation</t>
  </si>
  <si>
    <t>Causation</t>
  </si>
  <si>
    <t>Midterm</t>
  </si>
  <si>
    <t>Explanatory vs Response</t>
  </si>
  <si>
    <t>Order</t>
  </si>
  <si>
    <t>Interval estimates</t>
  </si>
  <si>
    <t>Probability Distributions</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</si>
  <si>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</si>
  <si>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</si>
  <si>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</si>
  <si>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</si>
  <si>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</si>
  <si>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</si>
  <si>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</si>
  <si>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</si>
  <si>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</si>
  <si>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</si>
  <si>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</si>
  <si>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</si>
  <si>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</si>
  <si>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</si>
  <si>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</si>
  <si>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</si>
  <si>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Confounding</t>
  </si>
  <si>
    <t>[14 (39min)](https://passiondrivenstatistics.com/2016/10/06/r-chapter-17/)</t>
  </si>
  <si>
    <t>Course
Packet</t>
  </si>
  <si>
    <t>Poster Presentation</t>
  </si>
  <si>
    <t>hw08 Bivariate inference</t>
  </si>
  <si>
    <t>Midterm team evaluation</t>
  </si>
  <si>
    <t>hw09 Moderation Assignment</t>
  </si>
  <si>
    <t>hw10 regression assignment</t>
  </si>
  <si>
    <t>Categorical Predictors</t>
  </si>
  <si>
    <t>bbl</t>
  </si>
  <si>
    <t>website</t>
  </si>
  <si>
    <t>PR HW02</t>
  </si>
  <si>
    <t>Populations vs Samples, bias, representation</t>
  </si>
  <si>
    <t>Group quiz</t>
  </si>
  <si>
    <t>Data types</t>
  </si>
  <si>
    <t>Data architecture and codebooks</t>
  </si>
  <si>
    <t>[Notes](lecture/lec02_writing_empirical_research.html)</t>
  </si>
  <si>
    <t>Self and Peer Evaluation</t>
  </si>
  <si>
    <t>wknum</t>
  </si>
  <si>
    <t>Slack reflection</t>
  </si>
  <si>
    <t>Poster Prep II: EDA</t>
  </si>
  <si>
    <t>PR Poster Prep II: EDA</t>
  </si>
  <si>
    <t>Poster Prep I: Setting the stage</t>
  </si>
  <si>
    <t>PR Poster Prep I: Setting the stage</t>
  </si>
  <si>
    <t>PR Poster Prep III: Bivariate inference</t>
  </si>
  <si>
    <t>Poster Prep III: Bivariate inference</t>
  </si>
  <si>
    <t>PR Poster Prep IV: MV Analysis &amp; Conclusion</t>
  </si>
  <si>
    <t>Poster Prep IV: MV Analysis &amp; Conclusion</t>
  </si>
  <si>
    <t>ind quiz: Week 1</t>
  </si>
  <si>
    <t>grp quiz: Week 1</t>
  </si>
  <si>
    <t>ind quiz: Week 2</t>
  </si>
  <si>
    <t>grp quiz: Week 2</t>
  </si>
  <si>
    <t>ind quiz: Week 3</t>
  </si>
  <si>
    <t>grp quiz: Week 3</t>
  </si>
  <si>
    <t>ind quiz: Week 4</t>
  </si>
  <si>
    <t>grp quiz: Week 4</t>
  </si>
  <si>
    <t>ind quiz: Week 5</t>
  </si>
  <si>
    <t>grp quiz: Week 5</t>
  </si>
  <si>
    <t>ind quiz: Week 6</t>
  </si>
  <si>
    <t>grp quiz: Week 6</t>
  </si>
  <si>
    <t>ind quiz: Week 7</t>
  </si>
  <si>
    <t>grp quiz: Week 7</t>
  </si>
  <si>
    <t>ind quiz: Week 8</t>
  </si>
  <si>
    <t>grp quiz: Week 8</t>
  </si>
  <si>
    <t>ind quiz: Week 9</t>
  </si>
  <si>
    <t>grp quiz: Week 9</t>
  </si>
  <si>
    <t>ind quiz: Week 10</t>
  </si>
  <si>
    <t>grp quiz: Week 10</t>
  </si>
  <si>
    <t>ind quiz: Week 11</t>
  </si>
  <si>
    <t>grp quiz: Week 11</t>
  </si>
  <si>
    <t>ind quiz: Week 12</t>
  </si>
  <si>
    <t>grp quiz: Week 12</t>
  </si>
  <si>
    <t>ind quiz: Week 13</t>
  </si>
  <si>
    <t>grp quiz: Week 13</t>
  </si>
  <si>
    <t>ind quiz: Week 14</t>
  </si>
  <si>
    <t>grp quiz: Week 14</t>
  </si>
  <si>
    <t>ind quiz: Week 15</t>
  </si>
  <si>
    <t>grp quiz: Week 15</t>
  </si>
  <si>
    <t>hw02 RQ Formulation</t>
  </si>
  <si>
    <t>hw03 data management</t>
  </si>
  <si>
    <t>hw04 Univariate graphing</t>
  </si>
  <si>
    <t>hw05 Bivariate graphing</t>
  </si>
  <si>
    <t>hw 07 Foundations for inference</t>
  </si>
  <si>
    <t>hw01 introduction
- metacognition
- learning first job 
- procrastination video
- r studio setup
- slack setup
- starting with R</t>
  </si>
  <si>
    <t>hw01: Introduction</t>
  </si>
  <si>
    <t>hw 03 data management</t>
  </si>
  <si>
    <t>No School Monday
Data types
Data architecture 
Codebooks
Creating research questions
Using Literature to inform new research</t>
  </si>
  <si>
    <t>hw02 rq formulation
- pick data and partner
- codebook copy
- lit review
- write testable hypothesis</t>
  </si>
  <si>
    <t>Week 2 group quiz
How data is stored in spreadsheets
Formulating testable hypothesis</t>
  </si>
  <si>
    <t>Distinguish between categorical and continuous data types
Formulate a testable research hypothesis
Differentiate between primary and secondary research sources
Properly cite relevant research</t>
  </si>
  <si>
    <t>Working with Data 
Describing data using summary statistics
Basic data management</t>
  </si>
  <si>
    <t xml:space="preserve">Visualizing and describing univariate data
</t>
  </si>
  <si>
    <t>Learn how to create univariate data graphics and summary statistics in R
Describe the distribution of a single variable in sentence form using summary statistics and pointing out specific features of the graphics as evidence to support your interpretation</t>
  </si>
  <si>
    <t>Import data into R using code
Identify data types in R
Conduct a peer review in Google Drive
Explain why data preparation takes the majority of your time, but is crucially important
Identify mistakes and missing data in data using tables and summaries
Perform basic data management tasks such as creating new variables, renaming and recoding existing variables</t>
  </si>
  <si>
    <t>In class quiz on this week's topics
Introduction to the semester long project
Explanatory vs response variables
Population vs samples, bias, representativeness</t>
  </si>
  <si>
    <t>Describe how they can ensure their success in this class
Understand how they currently learn, and learn at least one new technique for learning. 
Post a message to the Slack discussion board
Use R studio to create a reproducible analysis document. 
Explain how Statistics is used in the service of science</t>
  </si>
  <si>
    <t>Discuss how to summarize data using summary statistics</t>
  </si>
  <si>
    <t xml:space="preserve">Discuss how to summarize categorical  data using summary statistics, plots and words. </t>
  </si>
  <si>
    <t>hw04 univariate graphing
PP I</t>
  </si>
  <si>
    <t xml:space="preserve">Assess and describe the association between a continuous variable and a categorical variable. </t>
  </si>
  <si>
    <t>hw05 - bivariate graphing</t>
  </si>
  <si>
    <t xml:space="preserve">Week 4 Group quiz
Introduce the Poster prep assignments
Discuss how to summarize numerical data using summary statistics, plots and words. </t>
  </si>
  <si>
    <t xml:space="preserve">Week 3 group quiz
More often than not you will have to do some level of data transformation or cleaning before you can conduct an analysis.
What do you need to do to prepare your data for analysis?
Every data set is different. Variables within data sets can be quite different. 
Identify what needs to be changed, why does it need to be changed, and what does it need to be changed to. </t>
  </si>
  <si>
    <t>Develop research poster</t>
  </si>
  <si>
    <t>Assessing Model Fit
Model Building strategies and techniques</t>
  </si>
  <si>
    <t>Logistic regression
Categorical predictors</t>
  </si>
  <si>
    <t>Fit a model on a binary outcome
Interpret regression coefficients from a multiple regression model
Interpret an Odds Ratio
Interpret coefficients for a categorical variable</t>
  </si>
  <si>
    <t>Introduction to the class</t>
  </si>
  <si>
    <t>Statistics in the service of science</t>
  </si>
  <si>
    <t>Working with R and R Studio</t>
  </si>
  <si>
    <t>Formulating testable hypothesis</t>
  </si>
  <si>
    <t>Describing data using summary measures</t>
  </si>
  <si>
    <t>Describing numerical variables</t>
  </si>
  <si>
    <t>Describing categorical variables</t>
  </si>
  <si>
    <t>Project Stage I: Setting up the story</t>
  </si>
  <si>
    <t>Calculating grouped summary statistics</t>
  </si>
  <si>
    <t>Project Stage II: Exploratory Data Analysis</t>
  </si>
  <si>
    <t>Project Stage III: Bivariate Inference</t>
  </si>
  <si>
    <t>Assessing model fit</t>
  </si>
  <si>
    <t>Project Stage IV: Multivariable Analysis &amp; Conclusions</t>
  </si>
  <si>
    <t>[hw01_introduction](hw/hw01_introduction.html) (Due 9/2 )</t>
  </si>
  <si>
    <t>[hw02_rq_formulation*](hw/hw02_rq_formulation.html) (Due 9/8, PR 9/11 )</t>
  </si>
  <si>
    <t>[hw03_data_management](hw/hw03_data_management.html) (Due 9/14 )</t>
  </si>
  <si>
    <t>[Poster prep Stage I](project.html)* (Draft Due 9/17, PR 9/19, Final 9/21 )</t>
  </si>
  <si>
    <t>[hw05_biv_graphing](hw/hw05_biv_graphing.html) (Due 9/28 )</t>
  </si>
  <si>
    <t>Poster prep Stage II* (Draft Due 10/01, PR 10/03, Final 10/05 )</t>
  </si>
  <si>
    <t>[hw09_moderation](hw/hw09_moderation.html) (Due 11/09 )</t>
  </si>
  <si>
    <t>Poster prep Stage IV* (Draft Due 12/03, PR 12/05, Final 12/07 )</t>
  </si>
  <si>
    <t xml:space="preserve">Go relax and take a well deserved break. </t>
  </si>
  <si>
    <t>x</t>
  </si>
  <si>
    <t>PDS Chapter</t>
  </si>
  <si>
    <t>Watch PDS Video 6. As always, follow along on your computer for the best results. 
Read the instructions for the research project - Poster preparation slides</t>
  </si>
  <si>
    <t>8.4.3</t>
  </si>
  <si>
    <t>8.3</t>
  </si>
  <si>
    <t>Watch PDS video 7
Review feedback on your Hw04 so you don't make the same mistakes again.</t>
  </si>
  <si>
    <t xml:space="preserve">Week 5 group quiz
Discuss methods to visualize associations between two categorical variables. 
Contingency tables - not nearly as simple as you think they  are. </t>
  </si>
  <si>
    <t>Analyzing relationships
Grouped summary statistics</t>
  </si>
  <si>
    <t>1.1</t>
  </si>
  <si>
    <t>2.2</t>
  </si>
  <si>
    <t>2.3</t>
  </si>
  <si>
    <t>8.2</t>
  </si>
  <si>
    <t>[Evaluation Form](https://forms.gle/5AM55AUCuFFkqHRL7) (Due 10/05 )</t>
  </si>
  <si>
    <t>Introduction to the instructor, class structure, materials, requirements, expectations and resources. 
Blackboard usage (grading)
Online materials (google drive, website)
Physical materials (course notes, textbook)
New tools (Slack, R, R Studio, R Studio cloud)
Learning Techniques (metacognition, quizzes, error assessments, peer reviews)
Support structures (tutoring, community coding, Slack, Peer mentors, OH, Math 130)</t>
  </si>
  <si>
    <t>Watch PDS Video 2 and 3
Look through the [research data](https://drive.google.com/drive/u/3/folders/1jULudBjRbHdW-uLIvmMbxRBEJJkq9crY) available and pick a data set that you want to work with. 
Identify a research area and a partner to work with. Partner (optional).
Schedule a time outside of class to work with your analysis partner on a weekly basis. 
Optional but helpful: [Video on developing a research topic that interests you](https://media.csuchico.edu/media/Developing+a+Research+Question+that+Interests+You/0_rxvxwbas)
Read: How to read a journal article
Read: Conducting a literature review</t>
  </si>
  <si>
    <t xml:space="preserve">Learn more about your topic area by conducting a literature review. 
What is already known, what questions have not yet been explored? 
The idea is to find an area where you can contribute to new research. </t>
  </si>
  <si>
    <t>Describing relationships</t>
  </si>
  <si>
    <t>[14 (42min)](https://passiondrivenstatistics.com/2016/10/06/r-chapter-17/)</t>
  </si>
  <si>
    <t>[8 (16min)](https://passiondrivenstatistics.com/2015/07/15/chapter-10/)</t>
  </si>
  <si>
    <t>[2 (7min)](https://passiondrivenstatistics.com/2015/06/02/chapter-2-draft-version/)</t>
  </si>
  <si>
    <t>[2 (12min)](https://passiondrivenstatistics.com/2015/06/02/chapter-2-draft-version/)</t>
  </si>
  <si>
    <t>Chi-squared analysis</t>
  </si>
  <si>
    <t>Correlation analysis</t>
  </si>
  <si>
    <t>Regression analysis</t>
  </si>
  <si>
    <t>Multiple Regression analysis</t>
  </si>
  <si>
    <t>Logistic Regression analysis</t>
  </si>
  <si>
    <t>Study design</t>
  </si>
  <si>
    <t>8.1</t>
  </si>
  <si>
    <t>Quiz 01 (Due 08/29 ) 
[[Sec01]](https://forms.gle/4CEBJqDaJ9Y23Ddm8)
[[Sec02]](https://forms.gle/7zCnaLTe1Hrc6LwD7)</t>
  </si>
  <si>
    <t>-</t>
  </si>
  <si>
    <t>Thinking about learning</t>
  </si>
  <si>
    <t xml:space="preserve">Learn how to use R to do and turn in homework (test markdown file, hw1 template)
Set up an organized class folder
Introduction to class resources on how to learn R.  (PDS Videos, textbook(s), Course Notes, Math 130, R-help page on class website)
321 Bridge exercise - Learning how to Learn. </t>
  </si>
  <si>
    <t>Familiarize yourself with the required [course materials](reading/Materials%20overview.pdf)
Join the Slack workspace and post an introduction
Install R, R Studio and associated packages onto your computer using the [Math 130 lesson on installing R](https://norcalbiostat.github.io/MATH130/notes/02_setup.html) &lt;b&gt;-OR-&lt;/b&gt;
If using R Studio Cloud - make an account, join our workspace (posted in Slack), click the "New Project" button and replace "Untitled Project" with your name (first and last)
Watch PDS Video 1 (link on [notes page](https://norcalbiostat.github.io/MATH315/notes.html))
Prepare your Learning Journal before wed (See [HW01](hw/hw01_introduction.html))
Read: Learning - your first job (all reading links are on materials page)
Read: [MAI and academic achievement](reading/MAI%20and%20academic%20achievement%20in%20college%20students%20(Young,%20Fry,%202008).pdf)
Review the [Advice from prior Math 315 students](reading/Advice%20from%20prior%20Math%20315%20students.pdf) (Long, but skim it and you'll see themes)</t>
  </si>
  <si>
    <t>321 Bridge</t>
  </si>
  <si>
    <t xml:space="preserve">Quiz 02 (Due 09/03 ) 
[[10am]](https://forms.gle/TcWHzcfEn4ych7TJA)
[[12pm]](https://forms.gle/JmzgBUXc4KYE34Y36)
</t>
  </si>
  <si>
    <t>Quiz 13 (Due 11/17 ) 
[[10am]]()
[[12pm]]()</t>
  </si>
  <si>
    <t>Quiz 14 (Due 11/14 ) 
[[10am]]()
[[12pm]]()</t>
  </si>
  <si>
    <t>Quiz 15 (Due 12/08 ) 
[[10am]]()
[[12pm]]()</t>
  </si>
  <si>
    <t>Quiz 03 (Due 09/08 ) 
[[10am]](https://forms.gle/W1GyjHgcGDrAN6GK8)
[[12pm]](https://forms.gle/yYRae4eWMBvCwSbu6)</t>
  </si>
  <si>
    <t>Quiz 04 (Due 09/15 ) 
[[10am]](https://forms.gle/nmKqV5W4WCXMyPhg8)
[[12pm]](https://forms.gle/achD9kHHbAMWezMu6)</t>
  </si>
  <si>
    <t>[hw04_univ_graphing](hw/hw04_univ_graphing.html) (Due 9/21 )</t>
  </si>
  <si>
    <t xml:space="preserve">Robin sick - class cancelled. </t>
  </si>
  <si>
    <t xml:space="preserve">Watch PDS Video 4 and 5 
These videos use R scripts instead of a RMD file. That's OK. I want you to use a Rmarkdown file. 
Unfamiliar with Rmarkdown? Check out [[This youtube video]](https://www.youtube.com/watch?time_continue=4&amp;v=DNS7i2m4sB0)
It is highly suggested that you follow along with the code in the video by installing the `descr` package and downloading the NESARC project data and codebook. This is one of those things that will help you to achieve an "A" in this class. Not by points, but by putting effort into learning and practicing. `install.packages("descr")`
Download your research data and codebook into your `project/data` folder
Start a code file called `dm.Rmd`, save into your `project/code` folder
</t>
  </si>
  <si>
    <t xml:space="preserve">Robin is out of town (Class NOT cancelled)
Discuss how to quantify and describe associations between two quantitative variables
Explore the [Datasaurus dozen](https://itsalocke.com/datasaurus/) - or, why you should always plot your data. </t>
  </si>
  <si>
    <t>Learning journal check</t>
  </si>
  <si>
    <t>Quiz 05 (Due 09/22 ) 
[[10am]](https://forms.gle/tMCUh9cYcCtd4AuT9)
[[12pm]](https://forms.gle/pa77KXTKYGb86s718)</t>
  </si>
  <si>
    <t xml:space="preserve">How is statistics done in your field? </t>
  </si>
  <si>
    <t>hw 08- bivariate inference</t>
  </si>
  <si>
    <t>3.1-3.2</t>
  </si>
  <si>
    <t xml:space="preserve">The Normal and T Distributions. </t>
  </si>
  <si>
    <t>3.3-3.4</t>
  </si>
  <si>
    <t xml:space="preserve">Bivariate inference: ANOVA
Bivariate inference: Chi-squared
Bivariate Inference - Correlation
</t>
  </si>
  <si>
    <t>Bridging your learning
Catching up
Midterm
Probability Distributions</t>
  </si>
  <si>
    <t>Bridging your learning</t>
  </si>
  <si>
    <t>Quiz 06 (Due 09/30 ) 
[[10am]](https://forms.gle/9Vxb5HyC6dzPLyh96)
[[12pm]](https://forms.gle/uEeNikFti8BJx4MJ7)</t>
  </si>
  <si>
    <t>Tue 8-9pm [[Zoom review session]](https://csuchico.zoom.us/j/5808362949)</t>
  </si>
  <si>
    <t>Learning journal checkin (Due before Fri)</t>
  </si>
  <si>
    <t>In class exam on Friday. [Sample exam](reading/sample_exam_1.pdf) available.  
Review session will be recorded and posted in  &lt;span style="color:blue"&gt;#midterm-review&lt;/span&gt;  Slack channel.</t>
  </si>
  <si>
    <t>Learning journal work: Creating learning bridges. Reflect and update on your prior bridge entry. 
Poster prep stage II - Describing relationships
Catching up!</t>
  </si>
  <si>
    <t>Self and peer evaluation
Poster prep stage II</t>
  </si>
  <si>
    <t>Calculate a simple probability of an event. 
Describe a probability distribution</t>
  </si>
  <si>
    <t xml:space="preserve">Week 6 group quiz
Introduction of probability by means of exploding kittens. 
Discuss probability distributions (CP 3.1, 3.2)
</t>
  </si>
  <si>
    <t>Read the poster prep stage II instructions. Choose the plots that you want to showcase. (Draft due Tue)
Review and take the sample exam. 
Have questions ready for the midterm review session (Tue at 8-9pm) [[Zoom link]](https://csuchico.zoom.us/j/5808362949). You will need a headset or earbuds. The session will be recorded and all info will be posted in the &lt;span style="color:blue"&gt;#midterm-review&lt;/span&gt; Slack channel 
Watch the PDS video 8 (up to about 10 minutes)
Read the course packet Section 3.1-3.2</t>
  </si>
  <si>
    <t>Sampling distributions
Normal and T distributions
Central Limit Theorem
Interval estimates</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</si>
  <si>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</si>
  <si>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t>
  </si>
  <si>
    <t>hw07 - foundations for inference
Interval estimation - in class activity</t>
  </si>
  <si>
    <t>Sampling Distributions</t>
  </si>
  <si>
    <t>Central Limit Theorem</t>
  </si>
  <si>
    <t>[[Example analysis]](https://www.youtube.com/watch?v=go5Au01Jrvs)</t>
  </si>
  <si>
    <t>Univariate analysis in R</t>
  </si>
  <si>
    <t>Two-sample T-test</t>
  </si>
  <si>
    <t xml:space="preserve">Hypothesis Testing Framework
Univariate Inference
Bivariate inference: T-tests
</t>
  </si>
  <si>
    <t>4.5-4.6</t>
  </si>
  <si>
    <t>4.1-4.3</t>
  </si>
  <si>
    <t>4.4</t>
  </si>
  <si>
    <t xml:space="preserve">[8 (14min)](https://passiondrivenstatistics.com/2015/07/15/chapter-10/)
[[Dr. Ds video]](https://youtu.be/Bv9iY8-UzYw)
</t>
  </si>
  <si>
    <t>Quiz 07 (Due 10/10 ) 
[[10am]](https://forms.gle/np9DS7iABYFmYju27)
[[12pm]](https://forms.gle/qm33T7qHW6cUnwTk7)</t>
  </si>
  <si>
    <t>Quiz 08 (Due 10/13 ) 
[[10am]](https://forms.gle/F1H1aTNmzpq6b5aW7)
[[12pm]](https://forms.gle/a1rGTjyrVE4sgWVVA)</t>
  </si>
  <si>
    <t>[hw07_foundations](hw/hw07_foundations.html) (Due 10/12 ) 
which uses [[Dice activity]](hw/activity_samp_dist.html)
[Interval estimation worksheet](hw/activity_interval_estimation.pdf) (Due 10/14 )</t>
  </si>
  <si>
    <t>Watch [[Dr.D's video]](https://youtu.be/Bv9iY8-UzYw), fill out course packet 3.3-3.5 (Wed).
Complete the "Scale Up" sections of HW 07 before Wed
Identify one binary and one continuous variable in your data set of interest. (Fri)
Be ready and able to calculate summary statistics for each (n, # missing values, #yes, mean, sd)</t>
  </si>
  <si>
    <t>Simulating distributions of random variables [[In class activity]](hw/activity_samp_dist.html)</t>
  </si>
  <si>
    <t>Point estimates as a "best guess"
Group quiz on confidence intervals
Interval estimation - in class activity</t>
  </si>
  <si>
    <t>Discovering the Central Limit Theorem
Calculating probabilities of an average. [[Online probability calculator]](https://gallery.shinyapps.io/dist_calc/)
Jigsaw Lecture - param and stats, pop and samples, bias</t>
  </si>
  <si>
    <t>Using Hypothesis testing for difference of two means</t>
  </si>
  <si>
    <t>Watch an expert walk through an analysis. [[Video]](https://www.youtube.com/watch?v=go5Au01Jrvs). This is the guy that _created_  ggplot, dplyr and many other transformative packages for R. Things to note is that he makes mistakes (quite a few). He shrugs it off, fixes it and continues. His coding is like a stream of consciousness narrative. This helps you (and he) understand not just what he's doing, but why he's doing it. He takes notes on what he's doing, this is super important! 
Read the course notes sections in order, before the day we discuss that topic. 
Read the instructions for the Bivariate inference assignment</t>
  </si>
  <si>
    <t>Conduct and interpret an ANOVA
Conduct and interpret a chi-squared test of association
Conduct and interpret a test of correlation</t>
  </si>
  <si>
    <t xml:space="preserve">Fully complete the Q~B Analysis questions in the Homework 08
Have variables chosen for the other questions. 
Watch the assigned PDS videos and go through the course notes. </t>
  </si>
  <si>
    <t xml:space="preserve">Testing the equality of multiple means by analyzing the variance. </t>
  </si>
  <si>
    <t xml:space="preserve">Bivariate Inference - Linear Regression
</t>
  </si>
  <si>
    <t>What is "linear" about a generalized linear model? 
What is the logistic function? 
How do you calculate an Odds Ratio
How do you interpret an Odds Ratio</t>
  </si>
  <si>
    <t>Poster presentation overview
Guidance on good poster development</t>
  </si>
  <si>
    <t>Fully complete the Anova, Chi square, and correlation analysis in HW08</t>
  </si>
  <si>
    <t xml:space="preserve">How to write multiple regression models mathematically
How to interpret multiple regression coefficients
</t>
  </si>
  <si>
    <t>Final thoughts on linear regression models (model fit, predictions, outliers)</t>
  </si>
  <si>
    <t>Causation and study design</t>
  </si>
  <si>
    <t>Categorical predictors</t>
  </si>
  <si>
    <t>Linear regression modeling. Fit and interpretation</t>
  </si>
  <si>
    <t xml:space="preserve">Moderation, causation and study design
</t>
  </si>
  <si>
    <t xml:space="preserve">No School Monday
Multiple regression and confounding
</t>
  </si>
  <si>
    <t>[hw08_biv_inference](hw/hw08_bivariate_inference.html) (Due 11/02 )</t>
  </si>
  <si>
    <t>Overview of HW08
Type I and II errors</t>
  </si>
  <si>
    <t>Group quiz on Hypothesis Testing
Example of a single sample hypothesis test</t>
  </si>
  <si>
    <t>Quiz 09a (Due 10/20 ) 
[[10am]](https://forms.gle/mt1XCqcvL7Sp4VdH8)
[[12pm]](https://forms.gle/KH7REGGTG5GEk34m6)</t>
  </si>
  <si>
    <t>Quiz 09b (Due 10/22 ) 
[[10am]](https://forms.gle/PuXQrQqmyNUBx5NK7)
[[12pm]](https://forms.gle/qVsdx2wfDiHFLNpx9)</t>
  </si>
  <si>
    <t>Quiz 09c (Due 10/24 ) 
[[10am]](https://forms.gle/YdFuFcoYeWHdMtwo8)
[[12pm]](https://forms.gle/fWKTwy8uXamWVS5FA)</t>
  </si>
  <si>
    <t>Quiz 10 (Due 10/27 ) 
[[10am]](https://forms.gle/Krz3ykSGRwo83GRU6)
[[12pm]](https://forms.gle/ohfgYKgBTC7vfCQk8)</t>
  </si>
  <si>
    <t>Quiz 11 (Due 11/03 ) 
[[10am]](https://forms.gle/iA2P2pu534FKGJwu6)
[[12pm]](https://forms.gle/7LL6AGpAZFPrPgqWA)</t>
  </si>
  <si>
    <t>[hw10_regression](hw/hw10_regression.html) (Due 11/23 )</t>
  </si>
  <si>
    <t>Monday 4-6pm THMA 116</t>
  </si>
  <si>
    <t>Take home final exam (Due 12/18 ); [Metacognition Post-Survey](https://forms.gle/P8q6hbk6eJaScixF6) (Due 12/20 ); [Post Assessment in R](https://forms.gle/FWAZjanJ31hTrSKK8) (Due 12/20 )</t>
  </si>
  <si>
    <t>Distributed on Wednesday 12/11</t>
  </si>
  <si>
    <t>e-Poster*  (Draft Due 12/11 , PR 12/13, Final 12/16 12pm ) TIMES ARE FIRM
Makeup midterm 12/13</t>
  </si>
  <si>
    <t>Develop Research Poster
Makeup midterm</t>
  </si>
  <si>
    <t>Quiz 12 (Due 11/12 ) 
[[10am]](https://forms.gle/yhtcXVUo2Wmx1RWo6)
[[12pm]](https://forms.gle/CfriRP93zjqD9E1y9)</t>
  </si>
  <si>
    <t>Poster prep Stage III* (Draft Due 11/14, PR 11/16, Final 11/18 )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</si>
</sst>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b/>
      <i/>
      <sz val="11"/>
      <color theme="0" tint="-0.34998626667073579"/>
      <name val="Calibri"/>
      <family val="2"/>
      <scheme val="minor"/>
    </font>
    <font>
      <sz val="8"/>
      <name val="Calibri"/>
      <family val="2"/>
      <scheme val="minor"/>
    </font>
  </fonts>
  <fills count="18">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96633"/>
        <bgColor indexed="64"/>
      </patternFill>
    </fill>
    <fill>
      <patternFill patternType="solid">
        <fgColor theme="1" tint="0.499984740745262"/>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7" fillId="0" borderId="0"/>
    <xf numFmtId="9"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 applyNumberFormat="0" applyFill="0" applyAlignment="0" applyProtection="0"/>
    <xf numFmtId="0" fontId="31" fillId="0" borderId="2" applyNumberFormat="0" applyFill="0" applyAlignment="0" applyProtection="0"/>
    <xf numFmtId="0" fontId="26" fillId="5" borderId="0" applyNumberFormat="0" applyBorder="0" applyAlignment="0" applyProtection="0"/>
    <xf numFmtId="0" fontId="26" fillId="0" borderId="0"/>
    <xf numFmtId="9" fontId="26" fillId="0" borderId="0" applyFont="0" applyFill="0" applyBorder="0" applyAlignment="0" applyProtection="0"/>
    <xf numFmtId="0" fontId="35" fillId="0" borderId="4" applyNumberFormat="0" applyFill="0" applyAlignment="0" applyProtection="0"/>
  </cellStyleXfs>
  <cellXfs count="115">
    <xf numFmtId="0" fontId="0" fillId="0" borderId="0" xfId="0"/>
    <xf numFmtId="0" fontId="32" fillId="0" borderId="0" xfId="0" applyFont="1" applyAlignment="1">
      <alignment horizontal="left" vertical="top" wrapText="1"/>
    </xf>
    <xf numFmtId="0" fontId="30" fillId="0" borderId="1" xfId="77" applyAlignment="1">
      <alignment horizontal="center"/>
    </xf>
    <xf numFmtId="0" fontId="31" fillId="0" borderId="2" xfId="78" applyAlignment="1">
      <alignment horizontal="center"/>
    </xf>
    <xf numFmtId="0" fontId="26" fillId="0" borderId="0" xfId="80"/>
    <xf numFmtId="0" fontId="26" fillId="0" borderId="0" xfId="80" applyAlignment="1">
      <alignment horizontal="center"/>
    </xf>
    <xf numFmtId="0" fontId="26" fillId="6" borderId="0" xfId="80" applyFill="1" applyAlignment="1">
      <alignment horizontal="center"/>
    </xf>
    <xf numFmtId="0" fontId="26" fillId="7" borderId="0" xfId="80" applyFill="1" applyAlignment="1">
      <alignment horizontal="center"/>
    </xf>
    <xf numFmtId="0" fontId="31" fillId="0" borderId="0" xfId="80" applyFont="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1" fontId="0" fillId="6" borderId="0" xfId="81" applyNumberFormat="1" applyFont="1" applyFill="1" applyAlignment="1">
      <alignment horizontal="center"/>
    </xf>
    <xf numFmtId="0" fontId="26" fillId="6" borderId="3" xfId="80" applyFill="1" applyBorder="1" applyAlignment="1">
      <alignment horizontal="center"/>
    </xf>
    <xf numFmtId="9" fontId="26" fillId="5" borderId="3" xfId="79" applyNumberFormat="1" applyBorder="1" applyAlignment="1">
      <alignment horizontal="center"/>
    </xf>
    <xf numFmtId="9" fontId="0" fillId="6" borderId="3" xfId="81" applyFont="1" applyFill="1" applyBorder="1" applyAlignment="1">
      <alignment horizontal="center"/>
    </xf>
    <xf numFmtId="1" fontId="0" fillId="6" borderId="3" xfId="81" applyNumberFormat="1" applyFont="1" applyFill="1" applyBorder="1" applyAlignment="1">
      <alignment horizontal="center"/>
    </xf>
    <xf numFmtId="0" fontId="26" fillId="7" borderId="3" xfId="80" applyFill="1" applyBorder="1" applyAlignment="1">
      <alignment horizontal="center"/>
    </xf>
    <xf numFmtId="9" fontId="0" fillId="7" borderId="3" xfId="81" applyFont="1" applyFill="1" applyBorder="1" applyAlignment="1">
      <alignment horizontal="center"/>
    </xf>
    <xf numFmtId="0" fontId="33" fillId="2" borderId="0" xfId="0" applyFont="1" applyFill="1" applyAlignment="1">
      <alignment horizontal="center" vertical="top" wrapText="1"/>
    </xf>
    <xf numFmtId="0" fontId="33" fillId="3" borderId="0" xfId="0" applyFont="1" applyFill="1" applyAlignment="1">
      <alignment horizontal="center" vertical="top" wrapText="1"/>
    </xf>
    <xf numFmtId="0" fontId="32" fillId="0" borderId="0" xfId="0" applyFont="1" applyAlignment="1">
      <alignment vertical="top"/>
    </xf>
    <xf numFmtId="0" fontId="32" fillId="0" borderId="0" xfId="0" applyFont="1" applyAlignment="1">
      <alignment horizontal="left" vertical="top"/>
    </xf>
    <xf numFmtId="164" fontId="26" fillId="0" borderId="0" xfId="80" applyNumberFormat="1" applyAlignment="1">
      <alignment horizontal="center"/>
    </xf>
    <xf numFmtId="164" fontId="22" fillId="0" borderId="0" xfId="80" applyNumberFormat="1" applyFont="1" applyAlignment="1">
      <alignment horizontal="center"/>
    </xf>
    <xf numFmtId="0" fontId="34" fillId="10" borderId="0" xfId="0" applyFont="1" applyFill="1" applyAlignment="1">
      <alignment horizontal="left" vertical="top" wrapText="1"/>
    </xf>
    <xf numFmtId="0" fontId="18" fillId="0" borderId="0" xfId="0" applyFont="1" applyAlignment="1">
      <alignment horizontal="left" vertical="top" wrapText="1"/>
    </xf>
    <xf numFmtId="0" fontId="32" fillId="0" borderId="0" xfId="0" applyFont="1" applyAlignment="1">
      <alignment horizontal="center" vertical="top" wrapText="1"/>
    </xf>
    <xf numFmtId="14" fontId="32" fillId="0" borderId="0" xfId="0" applyNumberFormat="1" applyFont="1" applyAlignment="1">
      <alignment horizontal="center" vertical="top" wrapText="1"/>
    </xf>
    <xf numFmtId="0" fontId="32" fillId="0" borderId="0" xfId="0" applyFont="1" applyAlignment="1">
      <alignment vertical="top" wrapText="1"/>
    </xf>
    <xf numFmtId="0" fontId="17" fillId="0" borderId="0" xfId="80" applyFont="1"/>
    <xf numFmtId="0" fontId="26" fillId="11" borderId="0" xfId="80" applyFill="1"/>
    <xf numFmtId="0" fontId="32" fillId="10" borderId="0" xfId="0" applyFont="1" applyFill="1" applyAlignment="1">
      <alignment horizontal="left" vertical="top" wrapText="1"/>
    </xf>
    <xf numFmtId="0" fontId="35" fillId="0" borderId="4" xfId="82" applyAlignment="1">
      <alignment horizontal="center"/>
    </xf>
    <xf numFmtId="0" fontId="0" fillId="0" borderId="0" xfId="0" applyAlignment="1">
      <alignment horizontal="center"/>
    </xf>
    <xf numFmtId="0" fontId="37" fillId="0" borderId="0" xfId="0" applyFont="1" applyAlignment="1">
      <alignment horizontal="center"/>
    </xf>
    <xf numFmtId="0" fontId="37" fillId="0" borderId="0" xfId="0" applyFont="1"/>
    <xf numFmtId="0" fontId="0" fillId="0" borderId="0" xfId="0" quotePrefix="1" applyAlignment="1">
      <alignment horizontal="center"/>
    </xf>
    <xf numFmtId="0" fontId="35" fillId="13" borderId="4" xfId="82" applyFill="1" applyAlignment="1">
      <alignment horizontal="center"/>
    </xf>
    <xf numFmtId="0" fontId="0" fillId="13" borderId="0" xfId="0" applyFill="1" applyAlignment="1">
      <alignment horizontal="center"/>
    </xf>
    <xf numFmtId="0" fontId="37" fillId="13" borderId="0" xfId="0" applyFont="1" applyFill="1" applyAlignment="1">
      <alignment horizontal="center"/>
    </xf>
    <xf numFmtId="49" fontId="0" fillId="0" borderId="0" xfId="0" applyNumberFormat="1" applyAlignment="1">
      <alignment horizontal="left"/>
    </xf>
    <xf numFmtId="49" fontId="36" fillId="0" borderId="0" xfId="0" applyNumberFormat="1" applyFont="1" applyAlignment="1">
      <alignment horizontal="left"/>
    </xf>
    <xf numFmtId="49" fontId="37" fillId="0" borderId="0" xfId="0" applyNumberFormat="1" applyFont="1" applyAlignment="1">
      <alignment horizontal="left"/>
    </xf>
    <xf numFmtId="49" fontId="35" fillId="0" borderId="4" xfId="82" applyNumberFormat="1" applyAlignment="1">
      <alignment horizontal="left" wrapText="1"/>
    </xf>
    <xf numFmtId="0" fontId="35" fillId="0" borderId="4" xfId="82" applyAlignment="1">
      <alignment horizontal="center" wrapText="1"/>
    </xf>
    <xf numFmtId="0" fontId="16" fillId="0" borderId="0" xfId="80" applyFont="1"/>
    <xf numFmtId="0" fontId="35" fillId="0" borderId="4" xfId="82"/>
    <xf numFmtId="164" fontId="26" fillId="0" borderId="0" xfId="80" applyNumberFormat="1" applyFill="1" applyAlignment="1">
      <alignment horizontal="center"/>
    </xf>
    <xf numFmtId="164" fontId="16" fillId="0" borderId="0" xfId="80" applyNumberFormat="1" applyFont="1" applyFill="1" applyAlignment="1">
      <alignment horizontal="center"/>
    </xf>
    <xf numFmtId="164" fontId="23" fillId="0" borderId="0" xfId="80" applyNumberFormat="1" applyFont="1" applyFill="1" applyAlignment="1">
      <alignment horizontal="center"/>
    </xf>
    <xf numFmtId="164" fontId="22" fillId="0" borderId="0" xfId="80" applyNumberFormat="1" applyFont="1" applyFill="1" applyAlignment="1">
      <alignment horizontal="center"/>
    </xf>
    <xf numFmtId="164" fontId="21" fillId="0" borderId="0" xfId="80" applyNumberFormat="1" applyFont="1" applyFill="1" applyAlignment="1">
      <alignment horizontal="center"/>
    </xf>
    <xf numFmtId="164" fontId="20" fillId="0" borderId="0" xfId="80" applyNumberFormat="1" applyFont="1" applyFill="1" applyAlignment="1">
      <alignment horizontal="center"/>
    </xf>
    <xf numFmtId="164" fontId="19" fillId="0" borderId="0" xfId="80" applyNumberFormat="1" applyFont="1" applyFill="1" applyAlignment="1">
      <alignment horizontal="center"/>
    </xf>
    <xf numFmtId="164" fontId="34" fillId="0" borderId="0" xfId="80" applyNumberFormat="1" applyFont="1" applyFill="1" applyAlignment="1">
      <alignment horizontal="center"/>
    </xf>
    <xf numFmtId="164" fontId="12" fillId="0" borderId="0" xfId="80" applyNumberFormat="1" applyFont="1" applyFill="1" applyAlignment="1">
      <alignment horizontal="center"/>
    </xf>
    <xf numFmtId="0" fontId="26" fillId="0" borderId="0" xfId="80" applyBorder="1" applyAlignment="1">
      <alignment horizontal="center"/>
    </xf>
    <xf numFmtId="0" fontId="26" fillId="0" borderId="0" xfId="80" applyBorder="1"/>
    <xf numFmtId="0" fontId="26" fillId="12" borderId="0" xfId="80" applyFill="1" applyBorder="1"/>
    <xf numFmtId="0" fontId="31" fillId="0" borderId="0" xfId="80" applyFont="1" applyBorder="1" applyAlignment="1">
      <alignment horizontal="center"/>
    </xf>
    <xf numFmtId="0" fontId="38" fillId="0" borderId="0" xfId="80" applyFont="1" applyBorder="1" applyAlignment="1">
      <alignment horizontal="center"/>
    </xf>
    <xf numFmtId="0" fontId="24" fillId="9" borderId="0" xfId="80" applyFont="1" applyFill="1" applyBorder="1"/>
    <xf numFmtId="0" fontId="15" fillId="9" borderId="0" xfId="80" applyFont="1" applyFill="1" applyBorder="1"/>
    <xf numFmtId="0" fontId="11" fillId="0" borderId="0" xfId="80" applyFont="1" applyBorder="1"/>
    <xf numFmtId="0" fontId="16" fillId="4" borderId="0" xfId="80" applyFont="1" applyFill="1" applyBorder="1"/>
    <xf numFmtId="0" fontId="16" fillId="0" borderId="0" xfId="80" applyFont="1" applyBorder="1"/>
    <xf numFmtId="0" fontId="16" fillId="12" borderId="0" xfId="80" applyFont="1" applyFill="1" applyBorder="1"/>
    <xf numFmtId="0" fontId="31" fillId="0" borderId="0" xfId="80" applyFont="1" applyFill="1" applyBorder="1" applyAlignment="1">
      <alignment horizontal="center"/>
    </xf>
    <xf numFmtId="0" fontId="14" fillId="0" borderId="0" xfId="80" applyFont="1" applyBorder="1"/>
    <xf numFmtId="0" fontId="26" fillId="8" borderId="0" xfId="80" applyFill="1" applyBorder="1"/>
    <xf numFmtId="0" fontId="26" fillId="9" borderId="0" xfId="80" applyFill="1" applyBorder="1"/>
    <xf numFmtId="0" fontId="26" fillId="4" borderId="0" xfId="80" applyFill="1" applyBorder="1"/>
    <xf numFmtId="0" fontId="26" fillId="14" borderId="0" xfId="80" applyFill="1" applyBorder="1"/>
    <xf numFmtId="0" fontId="13" fillId="12" borderId="0" xfId="80" applyFont="1" applyFill="1" applyBorder="1"/>
    <xf numFmtId="0" fontId="25" fillId="4" borderId="0" xfId="80" applyFont="1" applyFill="1" applyBorder="1"/>
    <xf numFmtId="0" fontId="26" fillId="11" borderId="0" xfId="80" applyFill="1" applyBorder="1"/>
    <xf numFmtId="0" fontId="17" fillId="0" borderId="0" xfId="80" applyFont="1" applyBorder="1" applyAlignment="1">
      <alignment horizontal="left"/>
    </xf>
    <xf numFmtId="0" fontId="33" fillId="15" borderId="0" xfId="0" applyFont="1" applyFill="1" applyAlignment="1">
      <alignment horizontal="center" vertical="top" wrapText="1"/>
    </xf>
    <xf numFmtId="0" fontId="36" fillId="0" borderId="0" xfId="0" applyFont="1"/>
    <xf numFmtId="0" fontId="0" fillId="14" borderId="0" xfId="0" applyFill="1"/>
    <xf numFmtId="49" fontId="0" fillId="14" borderId="0" xfId="0" applyNumberFormat="1" applyFill="1" applyAlignment="1">
      <alignment horizontal="left"/>
    </xf>
    <xf numFmtId="0" fontId="0" fillId="14" borderId="0" xfId="0" applyFill="1" applyAlignment="1">
      <alignment horizontal="center"/>
    </xf>
    <xf numFmtId="0" fontId="0" fillId="16" borderId="0" xfId="0" applyFill="1"/>
    <xf numFmtId="49" fontId="0" fillId="16" borderId="0" xfId="0" applyNumberFormat="1" applyFill="1" applyAlignment="1">
      <alignment horizontal="left"/>
    </xf>
    <xf numFmtId="0" fontId="0" fillId="16" borderId="0" xfId="0" quotePrefix="1" applyFill="1" applyAlignment="1">
      <alignment horizontal="center"/>
    </xf>
    <xf numFmtId="164" fontId="10" fillId="0" borderId="0" xfId="80" applyNumberFormat="1" applyFont="1" applyFill="1" applyAlignment="1">
      <alignment horizontal="center"/>
    </xf>
    <xf numFmtId="164" fontId="9" fillId="0" borderId="0" xfId="80" applyNumberFormat="1" applyFont="1" applyFill="1" applyAlignment="1">
      <alignment horizontal="center"/>
    </xf>
    <xf numFmtId="164" fontId="8" fillId="0" borderId="0" xfId="80" applyNumberFormat="1" applyFont="1" applyFill="1" applyAlignment="1">
      <alignment horizontal="center"/>
    </xf>
    <xf numFmtId="0" fontId="0" fillId="0" borderId="0" xfId="0" applyAlignment="1">
      <alignment horizontal="left"/>
    </xf>
    <xf numFmtId="0" fontId="0" fillId="0" borderId="0" xfId="0" applyFill="1"/>
    <xf numFmtId="164" fontId="7" fillId="0" borderId="0" xfId="80" applyNumberFormat="1" applyFont="1" applyFill="1" applyAlignment="1">
      <alignment horizontal="center"/>
    </xf>
    <xf numFmtId="0" fontId="0" fillId="0" borderId="0" xfId="0" applyFill="1" applyAlignment="1">
      <alignment horizontal="left"/>
    </xf>
    <xf numFmtId="164" fontId="6" fillId="0" borderId="0" xfId="80" applyNumberFormat="1" applyFont="1" applyFill="1" applyAlignment="1">
      <alignment horizontal="center"/>
    </xf>
    <xf numFmtId="0" fontId="32" fillId="2" borderId="0" xfId="0" applyFont="1" applyFill="1" applyAlignment="1">
      <alignment horizontal="center" vertical="top" wrapText="1"/>
    </xf>
    <xf numFmtId="164" fontId="5" fillId="0" borderId="0" xfId="80" applyNumberFormat="1" applyFont="1" applyFill="1" applyAlignment="1">
      <alignment horizontal="center"/>
    </xf>
    <xf numFmtId="0" fontId="0" fillId="0" borderId="0" xfId="0" applyFill="1" applyAlignment="1">
      <alignment wrapText="1"/>
    </xf>
    <xf numFmtId="164" fontId="4" fillId="0" borderId="0" xfId="80" applyNumberFormat="1" applyFont="1" applyFill="1" applyAlignment="1">
      <alignment horizontal="center"/>
    </xf>
    <xf numFmtId="0" fontId="35" fillId="0" borderId="4" xfId="82" applyAlignment="1">
      <alignment horizontal="left"/>
    </xf>
    <xf numFmtId="0" fontId="0" fillId="14" borderId="0" xfId="0" applyFill="1" applyAlignment="1">
      <alignment horizontal="left"/>
    </xf>
    <xf numFmtId="0" fontId="0" fillId="16" borderId="0" xfId="0" applyFill="1" applyAlignment="1">
      <alignment horizontal="left"/>
    </xf>
    <xf numFmtId="164" fontId="3" fillId="0" borderId="0" xfId="80" applyNumberFormat="1" applyFont="1" applyFill="1" applyAlignment="1">
      <alignment horizontal="center"/>
    </xf>
    <xf numFmtId="0" fontId="33" fillId="14" borderId="0" xfId="0" applyFont="1" applyFill="1" applyAlignment="1">
      <alignment horizontal="center" vertical="top" wrapText="1"/>
    </xf>
    <xf numFmtId="0" fontId="32" fillId="17" borderId="0" xfId="0" applyFont="1" applyFill="1" applyAlignment="1">
      <alignment horizontal="left" vertical="top" wrapText="1"/>
    </xf>
    <xf numFmtId="0" fontId="2" fillId="0" borderId="0" xfId="80" applyFont="1" applyBorder="1"/>
    <xf numFmtId="0" fontId="32" fillId="14" borderId="0" xfId="0" applyFont="1" applyFill="1" applyAlignment="1">
      <alignment vertical="top"/>
    </xf>
    <xf numFmtId="0" fontId="34" fillId="0" borderId="0" xfId="0" applyFont="1" applyAlignment="1">
      <alignment horizontal="left" vertical="top" wrapText="1"/>
    </xf>
    <xf numFmtId="49" fontId="0" fillId="0" borderId="0" xfId="0" applyNumberFormat="1" applyAlignment="1">
      <alignment horizontal="left" wrapText="1"/>
    </xf>
    <xf numFmtId="0" fontId="32" fillId="8" borderId="0" xfId="0" applyFont="1" applyFill="1" applyAlignment="1">
      <alignment horizontal="center" vertical="top" wrapText="1"/>
    </xf>
    <xf numFmtId="49" fontId="0" fillId="0" borderId="0" xfId="0" applyNumberFormat="1" applyFill="1" applyAlignment="1">
      <alignment horizontal="left"/>
    </xf>
    <xf numFmtId="0" fontId="0" fillId="0" borderId="0" xfId="0" applyFill="1" applyAlignment="1">
      <alignment horizontal="center"/>
    </xf>
    <xf numFmtId="0" fontId="1" fillId="0" borderId="0" xfId="0" applyFont="1" applyAlignment="1">
      <alignment horizontal="left" vertical="top" wrapText="1"/>
    </xf>
    <xf numFmtId="0" fontId="0" fillId="0" borderId="0" xfId="0" applyAlignment="1">
      <alignment wrapText="1"/>
    </xf>
    <xf numFmtId="0" fontId="0" fillId="0" borderId="0" xfId="0" applyFont="1" applyFill="1" applyAlignment="1">
      <alignment horizontal="left"/>
    </xf>
    <xf numFmtId="0" fontId="0" fillId="8" borderId="0" xfId="0" applyFill="1" applyAlignment="1">
      <alignment horizontal="left"/>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50"/>
  <sheetViews>
    <sheetView tabSelected="1" topLeftCell="D27" zoomScaleNormal="100" workbookViewId="0">
      <selection activeCell="H43" sqref="H43"/>
    </sheetView>
  </sheetViews>
  <sheetFormatPr defaultColWidth="8.875" defaultRowHeight="15.75" x14ac:dyDescent="0.25"/>
  <cols>
    <col min="1" max="2" width="8.875" style="34"/>
    <col min="3" max="3" width="0" style="34" hidden="1" customWidth="1"/>
    <col min="4" max="4" width="28" bestFit="1" customWidth="1"/>
    <col min="5" max="5" width="56.375" style="41" customWidth="1"/>
    <col min="6" max="6" width="11.125" style="34" customWidth="1"/>
    <col min="7" max="7" width="18.625" style="89" customWidth="1"/>
    <col min="8" max="8" width="79.625" customWidth="1"/>
  </cols>
  <sheetData>
    <row r="1" spans="1:8" s="34" customFormat="1" ht="30.75" thickBot="1" x14ac:dyDescent="0.3">
      <c r="A1" s="38" t="s">
        <v>64</v>
      </c>
      <c r="B1" s="33" t="s">
        <v>101</v>
      </c>
      <c r="C1" s="33" t="s">
        <v>21</v>
      </c>
      <c r="D1" s="33" t="s">
        <v>52</v>
      </c>
      <c r="E1" s="44" t="s">
        <v>193</v>
      </c>
      <c r="F1" s="45" t="s">
        <v>85</v>
      </c>
      <c r="G1" s="98" t="s">
        <v>50</v>
      </c>
      <c r="H1" s="47" t="s">
        <v>6</v>
      </c>
    </row>
    <row r="2" spans="1:8" x14ac:dyDescent="0.25">
      <c r="A2" s="39">
        <v>1.1000000000000001</v>
      </c>
      <c r="B2" s="34">
        <v>1</v>
      </c>
      <c r="D2" t="s">
        <v>170</v>
      </c>
      <c r="F2" s="34" t="s">
        <v>53</v>
      </c>
      <c r="G2" s="89" t="s">
        <v>220</v>
      </c>
      <c r="H2" s="90" t="s">
        <v>183</v>
      </c>
    </row>
    <row r="3" spans="1:8" x14ac:dyDescent="0.25">
      <c r="A3" s="39">
        <v>1.2</v>
      </c>
      <c r="D3" t="s">
        <v>172</v>
      </c>
    </row>
    <row r="4" spans="1:8" x14ac:dyDescent="0.25">
      <c r="A4" s="39">
        <v>1.3</v>
      </c>
      <c r="D4" t="s">
        <v>222</v>
      </c>
    </row>
    <row r="5" spans="1:8" x14ac:dyDescent="0.25">
      <c r="A5" s="39">
        <v>1.4</v>
      </c>
      <c r="D5" t="s">
        <v>171</v>
      </c>
      <c r="E5" s="41" t="s">
        <v>67</v>
      </c>
    </row>
    <row r="6" spans="1:8" x14ac:dyDescent="0.25">
      <c r="A6" s="39">
        <v>1.5</v>
      </c>
      <c r="D6" t="s">
        <v>95</v>
      </c>
      <c r="E6" s="41" t="s">
        <v>68</v>
      </c>
      <c r="F6" s="37" t="s">
        <v>200</v>
      </c>
    </row>
    <row r="7" spans="1:8" x14ac:dyDescent="0.25">
      <c r="A7" s="39">
        <v>1.6</v>
      </c>
      <c r="D7" t="s">
        <v>63</v>
      </c>
      <c r="E7" s="42"/>
      <c r="F7" s="34">
        <v>1.2</v>
      </c>
    </row>
    <row r="8" spans="1:8" x14ac:dyDescent="0.25">
      <c r="A8" s="39">
        <v>2.1</v>
      </c>
      <c r="B8" s="34">
        <v>2</v>
      </c>
      <c r="D8" t="s">
        <v>97</v>
      </c>
      <c r="E8" s="41" t="s">
        <v>211</v>
      </c>
      <c r="F8" s="34">
        <v>1.3</v>
      </c>
      <c r="G8" s="89" t="s">
        <v>226</v>
      </c>
      <c r="H8" s="90" t="s">
        <v>184</v>
      </c>
    </row>
    <row r="9" spans="1:8" x14ac:dyDescent="0.25">
      <c r="A9" s="39">
        <v>2.2000000000000002</v>
      </c>
      <c r="D9" t="s">
        <v>98</v>
      </c>
      <c r="E9" s="41" t="s">
        <v>212</v>
      </c>
    </row>
    <row r="10" spans="1:8" x14ac:dyDescent="0.25">
      <c r="A10" s="39">
        <v>2.2999999999999998</v>
      </c>
      <c r="D10" t="s">
        <v>173</v>
      </c>
    </row>
    <row r="11" spans="1:8" x14ac:dyDescent="0.25">
      <c r="A11" s="39">
        <v>2.4</v>
      </c>
      <c r="D11" t="s">
        <v>54</v>
      </c>
      <c r="E11" s="41" t="s">
        <v>69</v>
      </c>
    </row>
    <row r="12" spans="1:8" x14ac:dyDescent="0.25">
      <c r="A12" s="40">
        <v>3.1</v>
      </c>
      <c r="B12" s="35">
        <v>3</v>
      </c>
      <c r="C12" s="35"/>
      <c r="D12" s="36" t="s">
        <v>56</v>
      </c>
      <c r="E12" s="43" t="s">
        <v>70</v>
      </c>
      <c r="F12" s="35"/>
      <c r="G12" s="92" t="s">
        <v>230</v>
      </c>
      <c r="H12" s="90" t="s">
        <v>185</v>
      </c>
    </row>
    <row r="13" spans="1:8" x14ac:dyDescent="0.25">
      <c r="A13" s="39">
        <v>3.2</v>
      </c>
      <c r="D13" t="s">
        <v>57</v>
      </c>
      <c r="E13" s="41" t="s">
        <v>71</v>
      </c>
      <c r="F13" s="34">
        <v>1.4</v>
      </c>
      <c r="H13" s="79"/>
    </row>
    <row r="14" spans="1:8" x14ac:dyDescent="0.25">
      <c r="A14" s="39">
        <v>3.3</v>
      </c>
      <c r="D14" t="s">
        <v>174</v>
      </c>
      <c r="H14" s="79"/>
    </row>
    <row r="15" spans="1:8" x14ac:dyDescent="0.25">
      <c r="A15" s="39">
        <v>4.0999999999999996</v>
      </c>
      <c r="B15" s="34">
        <v>4</v>
      </c>
      <c r="D15" t="s">
        <v>175</v>
      </c>
      <c r="E15" s="41" t="s">
        <v>72</v>
      </c>
      <c r="F15" s="34">
        <v>2.1</v>
      </c>
      <c r="G15" s="92" t="s">
        <v>231</v>
      </c>
      <c r="H15" s="90" t="s">
        <v>232</v>
      </c>
    </row>
    <row r="16" spans="1:8" x14ac:dyDescent="0.25">
      <c r="A16" s="39">
        <v>4.2</v>
      </c>
      <c r="D16" t="s">
        <v>176</v>
      </c>
      <c r="E16" s="41" t="s">
        <v>72</v>
      </c>
      <c r="F16" s="37" t="s">
        <v>201</v>
      </c>
    </row>
    <row r="17" spans="1:8" x14ac:dyDescent="0.25">
      <c r="A17" s="39">
        <v>4.3</v>
      </c>
      <c r="D17" s="80" t="s">
        <v>177</v>
      </c>
      <c r="E17" s="81"/>
      <c r="F17" s="82"/>
      <c r="G17" s="99"/>
      <c r="H17" s="80" t="s">
        <v>186</v>
      </c>
    </row>
    <row r="18" spans="1:8" ht="24" customHeight="1" x14ac:dyDescent="0.25">
      <c r="A18" s="39">
        <v>5.0999999999999996</v>
      </c>
      <c r="B18" s="34">
        <v>5</v>
      </c>
      <c r="D18" t="s">
        <v>208</v>
      </c>
      <c r="E18" s="41" t="s">
        <v>73</v>
      </c>
      <c r="F18" s="37" t="s">
        <v>202</v>
      </c>
      <c r="G18" s="92" t="s">
        <v>237</v>
      </c>
      <c r="H18" s="90" t="s">
        <v>187</v>
      </c>
    </row>
    <row r="19" spans="1:8" x14ac:dyDescent="0.25">
      <c r="A19" s="39">
        <v>5.2</v>
      </c>
      <c r="D19" t="s">
        <v>178</v>
      </c>
      <c r="F19" s="37"/>
      <c r="G19" s="92"/>
      <c r="H19" s="90"/>
    </row>
    <row r="20" spans="1:8" ht="47.25" customHeight="1" x14ac:dyDescent="0.25">
      <c r="A20" s="39">
        <v>6.1</v>
      </c>
      <c r="B20" s="34">
        <v>6</v>
      </c>
      <c r="D20" t="s">
        <v>55</v>
      </c>
      <c r="E20" s="41" t="s">
        <v>99</v>
      </c>
      <c r="G20" s="92" t="s">
        <v>246</v>
      </c>
      <c r="H20" s="96"/>
    </row>
    <row r="21" spans="1:8" x14ac:dyDescent="0.25">
      <c r="A21" s="39">
        <v>6.2</v>
      </c>
      <c r="D21" t="s">
        <v>66</v>
      </c>
      <c r="E21" s="41" t="s">
        <v>74</v>
      </c>
      <c r="F21" s="34" t="s">
        <v>240</v>
      </c>
      <c r="H21" s="96"/>
    </row>
    <row r="22" spans="1:8" x14ac:dyDescent="0.25">
      <c r="A22" s="39">
        <v>6.3</v>
      </c>
      <c r="D22" t="s">
        <v>245</v>
      </c>
      <c r="H22" s="90" t="s">
        <v>248</v>
      </c>
    </row>
    <row r="23" spans="1:8" ht="47.25" x14ac:dyDescent="0.25">
      <c r="A23" s="39">
        <v>6.4</v>
      </c>
      <c r="D23" s="90" t="s">
        <v>62</v>
      </c>
      <c r="E23" s="109"/>
      <c r="F23" s="110"/>
      <c r="G23" s="92" t="s">
        <v>247</v>
      </c>
      <c r="H23" s="96" t="s">
        <v>249</v>
      </c>
    </row>
    <row r="24" spans="1:8" x14ac:dyDescent="0.25">
      <c r="A24" s="39">
        <v>6.5</v>
      </c>
      <c r="D24" t="s">
        <v>100</v>
      </c>
      <c r="H24" t="s">
        <v>204</v>
      </c>
    </row>
    <row r="25" spans="1:8" x14ac:dyDescent="0.25">
      <c r="A25" s="39">
        <v>6.6</v>
      </c>
      <c r="D25" s="80" t="s">
        <v>179</v>
      </c>
      <c r="E25" s="81"/>
      <c r="F25" s="82"/>
      <c r="G25" s="99"/>
      <c r="H25" s="80" t="s">
        <v>188</v>
      </c>
    </row>
    <row r="26" spans="1:8" ht="78.75" x14ac:dyDescent="0.25">
      <c r="A26" s="39">
        <v>7.1</v>
      </c>
      <c r="B26" s="34">
        <v>7</v>
      </c>
      <c r="D26" s="96" t="s">
        <v>241</v>
      </c>
      <c r="E26" s="107" t="s">
        <v>268</v>
      </c>
      <c r="F26" s="34" t="s">
        <v>242</v>
      </c>
      <c r="G26" s="92" t="s">
        <v>269</v>
      </c>
      <c r="H26" s="96" t="s">
        <v>271</v>
      </c>
    </row>
    <row r="27" spans="1:8" x14ac:dyDescent="0.25">
      <c r="A27" s="39">
        <v>7.2</v>
      </c>
      <c r="D27" s="96" t="s">
        <v>259</v>
      </c>
      <c r="F27" s="34" t="s">
        <v>266</v>
      </c>
      <c r="G27" s="92"/>
    </row>
    <row r="28" spans="1:8" x14ac:dyDescent="0.25">
      <c r="A28" s="39">
        <v>7.3</v>
      </c>
      <c r="D28" s="90" t="s">
        <v>260</v>
      </c>
      <c r="F28" s="37" t="s">
        <v>267</v>
      </c>
    </row>
    <row r="29" spans="1:8" x14ac:dyDescent="0.25">
      <c r="A29" s="39">
        <v>7.4</v>
      </c>
      <c r="D29" s="90" t="s">
        <v>65</v>
      </c>
      <c r="F29" s="34" t="s">
        <v>265</v>
      </c>
    </row>
    <row r="30" spans="1:8" x14ac:dyDescent="0.25">
      <c r="A30" s="39">
        <v>8.1</v>
      </c>
      <c r="B30" s="34">
        <v>8</v>
      </c>
      <c r="D30" s="90" t="s">
        <v>58</v>
      </c>
      <c r="E30" s="41" t="s">
        <v>210</v>
      </c>
      <c r="F30" s="34">
        <v>4.7</v>
      </c>
      <c r="G30" s="92" t="s">
        <v>270</v>
      </c>
      <c r="H30" s="90" t="s">
        <v>292</v>
      </c>
    </row>
    <row r="31" spans="1:8" x14ac:dyDescent="0.25">
      <c r="A31" s="39">
        <v>8.1999999999999993</v>
      </c>
      <c r="D31" s="90" t="s">
        <v>262</v>
      </c>
      <c r="E31" s="41" t="s">
        <v>261</v>
      </c>
      <c r="F31" s="34">
        <v>5</v>
      </c>
    </row>
    <row r="32" spans="1:8" x14ac:dyDescent="0.25">
      <c r="A32" s="39">
        <v>8.3000000000000007</v>
      </c>
      <c r="D32" t="s">
        <v>263</v>
      </c>
      <c r="F32" s="34">
        <v>6.1</v>
      </c>
    </row>
    <row r="33" spans="1:8" x14ac:dyDescent="0.25">
      <c r="A33" s="39">
        <v>9.1</v>
      </c>
      <c r="B33" s="34">
        <v>9</v>
      </c>
      <c r="D33" t="s">
        <v>59</v>
      </c>
      <c r="E33" s="41" t="s">
        <v>75</v>
      </c>
      <c r="F33" s="34">
        <v>6.2</v>
      </c>
      <c r="G33" s="92" t="s">
        <v>295</v>
      </c>
      <c r="H33" s="90"/>
    </row>
    <row r="34" spans="1:8" x14ac:dyDescent="0.25">
      <c r="A34" s="39">
        <v>9.1999999999999993</v>
      </c>
      <c r="D34" t="s">
        <v>213</v>
      </c>
      <c r="E34" s="41" t="s">
        <v>76</v>
      </c>
      <c r="F34" s="34">
        <v>6.3</v>
      </c>
      <c r="G34" s="92" t="s">
        <v>296</v>
      </c>
    </row>
    <row r="35" spans="1:8" x14ac:dyDescent="0.25">
      <c r="A35" s="39">
        <v>9.3000000000000007</v>
      </c>
      <c r="D35" t="s">
        <v>214</v>
      </c>
      <c r="E35" s="41" t="s">
        <v>77</v>
      </c>
      <c r="F35" s="34">
        <v>6.4</v>
      </c>
      <c r="G35" s="92" t="s">
        <v>297</v>
      </c>
    </row>
    <row r="36" spans="1:8" x14ac:dyDescent="0.25">
      <c r="A36" s="39">
        <v>10.1</v>
      </c>
      <c r="B36" s="34">
        <v>10</v>
      </c>
      <c r="D36" t="s">
        <v>215</v>
      </c>
      <c r="E36" s="41" t="s">
        <v>82</v>
      </c>
      <c r="F36" s="34">
        <v>6.5</v>
      </c>
      <c r="G36" s="113" t="s">
        <v>298</v>
      </c>
    </row>
    <row r="37" spans="1:8" x14ac:dyDescent="0.25">
      <c r="A37" s="39">
        <v>11.1</v>
      </c>
      <c r="B37" s="34">
        <v>11</v>
      </c>
      <c r="D37" t="s">
        <v>60</v>
      </c>
      <c r="E37" s="41" t="s">
        <v>78</v>
      </c>
      <c r="F37" s="34">
        <v>7</v>
      </c>
      <c r="G37" s="92" t="s">
        <v>299</v>
      </c>
      <c r="H37" s="90" t="s">
        <v>189</v>
      </c>
    </row>
    <row r="38" spans="1:8" x14ac:dyDescent="0.25">
      <c r="A38" s="39">
        <v>11.2</v>
      </c>
      <c r="D38" t="s">
        <v>61</v>
      </c>
      <c r="E38" s="41" t="s">
        <v>80</v>
      </c>
      <c r="F38" s="37" t="s">
        <v>219</v>
      </c>
    </row>
    <row r="39" spans="1:8" x14ac:dyDescent="0.25">
      <c r="A39" s="39">
        <v>11.3</v>
      </c>
      <c r="D39" t="s">
        <v>218</v>
      </c>
      <c r="F39" s="37" t="s">
        <v>203</v>
      </c>
    </row>
    <row r="40" spans="1:8" x14ac:dyDescent="0.25">
      <c r="A40" s="39">
        <v>12.1</v>
      </c>
      <c r="B40" s="34">
        <v>12</v>
      </c>
      <c r="D40" t="s">
        <v>83</v>
      </c>
      <c r="E40" s="41" t="s">
        <v>79</v>
      </c>
      <c r="F40" s="37" t="s">
        <v>203</v>
      </c>
      <c r="G40" s="92" t="s">
        <v>306</v>
      </c>
      <c r="H40" s="90" t="s">
        <v>300</v>
      </c>
    </row>
    <row r="41" spans="1:8" x14ac:dyDescent="0.25">
      <c r="A41" s="39">
        <v>12.2</v>
      </c>
      <c r="D41" t="s">
        <v>216</v>
      </c>
      <c r="E41" s="41" t="s">
        <v>84</v>
      </c>
      <c r="F41" s="37"/>
    </row>
    <row r="42" spans="1:8" x14ac:dyDescent="0.25">
      <c r="A42" s="39">
        <v>12.4</v>
      </c>
      <c r="D42" s="80" t="s">
        <v>180</v>
      </c>
      <c r="E42" s="81"/>
      <c r="F42" s="82"/>
      <c r="G42" s="99"/>
      <c r="H42" s="80" t="s">
        <v>307</v>
      </c>
    </row>
    <row r="43" spans="1:8" x14ac:dyDescent="0.25">
      <c r="A43" s="39">
        <v>13.1</v>
      </c>
      <c r="B43" s="34">
        <v>13</v>
      </c>
      <c r="D43" t="s">
        <v>217</v>
      </c>
      <c r="E43" s="41" t="s">
        <v>209</v>
      </c>
      <c r="F43" s="37" t="s">
        <v>196</v>
      </c>
      <c r="G43" s="114" t="s">
        <v>227</v>
      </c>
    </row>
    <row r="44" spans="1:8" x14ac:dyDescent="0.25">
      <c r="A44" s="39">
        <v>13.2</v>
      </c>
      <c r="D44" t="s">
        <v>91</v>
      </c>
      <c r="F44" s="37" t="s">
        <v>195</v>
      </c>
    </row>
    <row r="45" spans="1:8" x14ac:dyDescent="0.25">
      <c r="A45" s="39">
        <v>14</v>
      </c>
      <c r="D45" s="83" t="s">
        <v>191</v>
      </c>
      <c r="E45" s="84"/>
      <c r="F45" s="85"/>
      <c r="G45" s="100"/>
      <c r="H45" s="83"/>
    </row>
    <row r="46" spans="1:8" x14ac:dyDescent="0.25">
      <c r="A46" s="39">
        <v>15.1</v>
      </c>
      <c r="B46" s="34">
        <v>14</v>
      </c>
      <c r="D46" t="s">
        <v>181</v>
      </c>
      <c r="F46" s="37">
        <v>8.4</v>
      </c>
      <c r="G46" s="114" t="s">
        <v>228</v>
      </c>
    </row>
    <row r="47" spans="1:8" x14ac:dyDescent="0.25">
      <c r="A47" s="39">
        <v>15.2</v>
      </c>
      <c r="D47" s="80" t="s">
        <v>182</v>
      </c>
      <c r="E47" s="81"/>
      <c r="F47" s="82"/>
      <c r="G47" s="99"/>
      <c r="H47" s="80" t="s">
        <v>190</v>
      </c>
    </row>
    <row r="48" spans="1:8" ht="31.5" x14ac:dyDescent="0.25">
      <c r="A48" s="39">
        <v>16.100000000000001</v>
      </c>
      <c r="B48" s="34">
        <v>15</v>
      </c>
      <c r="D48" s="112" t="s">
        <v>305</v>
      </c>
      <c r="E48" s="41" t="s">
        <v>81</v>
      </c>
      <c r="G48" s="114" t="s">
        <v>229</v>
      </c>
      <c r="H48" s="112" t="s">
        <v>304</v>
      </c>
    </row>
    <row r="49" spans="1:8" x14ac:dyDescent="0.25">
      <c r="A49" s="39">
        <v>17.100000000000001</v>
      </c>
      <c r="B49" s="34">
        <v>16</v>
      </c>
      <c r="D49" t="s">
        <v>86</v>
      </c>
      <c r="H49" t="s">
        <v>301</v>
      </c>
    </row>
    <row r="50" spans="1:8" x14ac:dyDescent="0.25">
      <c r="A50" s="39">
        <v>17.2</v>
      </c>
      <c r="D50" t="s">
        <v>15</v>
      </c>
      <c r="E50" s="41" t="s">
        <v>303</v>
      </c>
      <c r="H50" t="s">
        <v>302</v>
      </c>
    </row>
  </sheetData>
  <sortState ref="A2:H50">
    <sortCondition ref="A2:A50"/>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zoomScale="70" zoomScaleNormal="70" workbookViewId="0">
      <pane ySplit="1" topLeftCell="A7" activePane="bottomLeft" state="frozen"/>
      <selection pane="bottomLeft" activeCell="F10" sqref="F10"/>
    </sheetView>
  </sheetViews>
  <sheetFormatPr defaultColWidth="14.875" defaultRowHeight="15" x14ac:dyDescent="0.25"/>
  <cols>
    <col min="1" max="1" width="8.125" style="21" customWidth="1"/>
    <col min="2" max="2" width="13.5" style="21" customWidth="1"/>
    <col min="3" max="3" width="33.625" style="21" customWidth="1"/>
    <col min="4" max="4" width="36.5" style="22" customWidth="1"/>
    <col min="5" max="5" width="88.125" style="22" customWidth="1"/>
    <col min="6" max="6" width="34.625" style="22" customWidth="1"/>
    <col min="7" max="8" width="38" style="22" customWidth="1"/>
    <col min="9" max="9" width="25.375" style="21" customWidth="1"/>
    <col min="10" max="16384" width="14.875" style="21"/>
  </cols>
  <sheetData>
    <row r="1" spans="1:10" x14ac:dyDescent="0.25">
      <c r="A1" s="19" t="s">
        <v>1</v>
      </c>
      <c r="B1" s="19" t="s">
        <v>2</v>
      </c>
      <c r="C1" s="19" t="s">
        <v>3</v>
      </c>
      <c r="D1" s="20" t="s">
        <v>4</v>
      </c>
      <c r="E1" s="20" t="s">
        <v>5</v>
      </c>
      <c r="F1" s="20" t="s">
        <v>17</v>
      </c>
      <c r="G1" s="20" t="s">
        <v>18</v>
      </c>
      <c r="H1" s="20" t="s">
        <v>19</v>
      </c>
      <c r="I1" s="78" t="s">
        <v>7</v>
      </c>
      <c r="J1" s="102" t="s">
        <v>225</v>
      </c>
    </row>
    <row r="2" spans="1:10" ht="225" x14ac:dyDescent="0.25">
      <c r="A2" s="94">
        <v>1</v>
      </c>
      <c r="B2" s="28">
        <v>42241</v>
      </c>
      <c r="C2" s="1" t="s">
        <v>36</v>
      </c>
      <c r="D2" s="1" t="s">
        <v>158</v>
      </c>
      <c r="E2" s="29" t="s">
        <v>224</v>
      </c>
      <c r="F2" s="1" t="s">
        <v>205</v>
      </c>
      <c r="G2" s="1" t="s">
        <v>223</v>
      </c>
      <c r="H2" s="1" t="s">
        <v>157</v>
      </c>
      <c r="I2" s="1" t="s">
        <v>146</v>
      </c>
      <c r="J2" s="21" t="s">
        <v>238</v>
      </c>
    </row>
    <row r="3" spans="1:10" ht="150" x14ac:dyDescent="0.25">
      <c r="A3" s="94">
        <v>2</v>
      </c>
      <c r="B3" s="28">
        <f t="shared" ref="B3:B18" si="0">B2+7</f>
        <v>42248</v>
      </c>
      <c r="C3" s="1" t="s">
        <v>149</v>
      </c>
      <c r="D3" s="1" t="s">
        <v>152</v>
      </c>
      <c r="E3" s="1" t="s">
        <v>206</v>
      </c>
      <c r="F3" s="25" t="s">
        <v>20</v>
      </c>
      <c r="G3" s="1" t="s">
        <v>151</v>
      </c>
      <c r="H3" s="29" t="s">
        <v>207</v>
      </c>
      <c r="I3" s="29" t="s">
        <v>150</v>
      </c>
      <c r="J3" s="29"/>
    </row>
    <row r="4" spans="1:10" ht="180" x14ac:dyDescent="0.25">
      <c r="A4" s="94">
        <v>3</v>
      </c>
      <c r="B4" s="28">
        <f t="shared" si="0"/>
        <v>42255</v>
      </c>
      <c r="C4" s="1" t="s">
        <v>153</v>
      </c>
      <c r="D4" s="1" t="s">
        <v>156</v>
      </c>
      <c r="E4" s="1" t="s">
        <v>234</v>
      </c>
      <c r="F4" s="1" t="s">
        <v>165</v>
      </c>
      <c r="G4" s="1" t="s">
        <v>159</v>
      </c>
      <c r="H4" s="103" t="s">
        <v>233</v>
      </c>
      <c r="I4" s="21" t="s">
        <v>148</v>
      </c>
    </row>
    <row r="5" spans="1:10" ht="165" x14ac:dyDescent="0.25">
      <c r="A5" s="94">
        <v>4</v>
      </c>
      <c r="B5" s="28">
        <f>B4+7</f>
        <v>42262</v>
      </c>
      <c r="C5" s="1" t="s">
        <v>154</v>
      </c>
      <c r="D5" s="1" t="s">
        <v>155</v>
      </c>
      <c r="E5" s="1" t="s">
        <v>194</v>
      </c>
      <c r="F5" s="1" t="s">
        <v>164</v>
      </c>
      <c r="G5" s="1" t="s">
        <v>160</v>
      </c>
      <c r="H5" s="1" t="s">
        <v>37</v>
      </c>
      <c r="I5" s="29" t="s">
        <v>161</v>
      </c>
    </row>
    <row r="6" spans="1:10" ht="120" x14ac:dyDescent="0.25">
      <c r="A6" s="94">
        <v>5</v>
      </c>
      <c r="B6" s="28">
        <f t="shared" si="0"/>
        <v>42269</v>
      </c>
      <c r="C6" s="1" t="s">
        <v>199</v>
      </c>
      <c r="D6" s="1" t="s">
        <v>38</v>
      </c>
      <c r="E6" s="1" t="s">
        <v>197</v>
      </c>
      <c r="F6" s="1" t="s">
        <v>198</v>
      </c>
      <c r="G6" s="1" t="s">
        <v>162</v>
      </c>
      <c r="H6" s="1" t="s">
        <v>235</v>
      </c>
      <c r="I6" s="21" t="s">
        <v>163</v>
      </c>
    </row>
    <row r="7" spans="1:10" ht="105" x14ac:dyDescent="0.25">
      <c r="A7" s="94">
        <v>6</v>
      </c>
      <c r="B7" s="28">
        <f t="shared" si="0"/>
        <v>42276</v>
      </c>
      <c r="C7" s="1" t="s">
        <v>244</v>
      </c>
      <c r="D7" s="1" t="s">
        <v>252</v>
      </c>
      <c r="E7" s="1" t="s">
        <v>254</v>
      </c>
      <c r="F7" s="1" t="s">
        <v>250</v>
      </c>
      <c r="G7" s="1" t="s">
        <v>253</v>
      </c>
      <c r="H7" s="106" t="s">
        <v>62</v>
      </c>
      <c r="I7" s="1" t="s">
        <v>251</v>
      </c>
      <c r="J7" s="105"/>
    </row>
    <row r="8" spans="1:10" ht="165" x14ac:dyDescent="0.25">
      <c r="A8" s="94">
        <v>7</v>
      </c>
      <c r="B8" s="28">
        <f t="shared" si="0"/>
        <v>42283</v>
      </c>
      <c r="C8" s="1" t="s">
        <v>255</v>
      </c>
      <c r="D8" s="1" t="s">
        <v>256</v>
      </c>
      <c r="E8" s="1" t="s">
        <v>272</v>
      </c>
      <c r="F8" s="1" t="s">
        <v>273</v>
      </c>
      <c r="G8" s="1" t="s">
        <v>275</v>
      </c>
      <c r="H8" s="1" t="s">
        <v>274</v>
      </c>
      <c r="I8" s="29" t="s">
        <v>258</v>
      </c>
    </row>
    <row r="9" spans="1:10" ht="135" x14ac:dyDescent="0.25">
      <c r="A9" s="94">
        <v>8</v>
      </c>
      <c r="B9" s="28">
        <f t="shared" si="0"/>
        <v>42290</v>
      </c>
      <c r="C9" s="1" t="s">
        <v>264</v>
      </c>
      <c r="D9" s="1" t="s">
        <v>257</v>
      </c>
      <c r="E9" s="1" t="s">
        <v>277</v>
      </c>
      <c r="F9" s="1" t="s">
        <v>294</v>
      </c>
      <c r="G9" s="1" t="s">
        <v>293</v>
      </c>
      <c r="H9" s="1" t="s">
        <v>276</v>
      </c>
    </row>
    <row r="10" spans="1:10" ht="60" x14ac:dyDescent="0.25">
      <c r="A10" s="94">
        <v>9</v>
      </c>
      <c r="B10" s="28">
        <f t="shared" si="0"/>
        <v>42297</v>
      </c>
      <c r="C10" s="1" t="s">
        <v>243</v>
      </c>
      <c r="D10" s="1" t="s">
        <v>278</v>
      </c>
      <c r="E10" s="1" t="s">
        <v>279</v>
      </c>
      <c r="F10" s="1" t="s">
        <v>280</v>
      </c>
      <c r="G10" s="1" t="s">
        <v>39</v>
      </c>
      <c r="H10" s="1" t="s">
        <v>40</v>
      </c>
      <c r="I10" s="21" t="s">
        <v>239</v>
      </c>
    </row>
    <row r="11" spans="1:10" ht="30" x14ac:dyDescent="0.25">
      <c r="A11" s="94">
        <v>10</v>
      </c>
      <c r="B11" s="28">
        <f t="shared" si="0"/>
        <v>42304</v>
      </c>
      <c r="C11" s="1" t="s">
        <v>281</v>
      </c>
      <c r="D11" s="1" t="s">
        <v>42</v>
      </c>
      <c r="E11" s="1" t="s">
        <v>284</v>
      </c>
      <c r="F11" s="1" t="s">
        <v>289</v>
      </c>
      <c r="G11" s="1" t="s">
        <v>286</v>
      </c>
      <c r="H11" s="1" t="s">
        <v>49</v>
      </c>
    </row>
    <row r="12" spans="1:10" ht="90" x14ac:dyDescent="0.25">
      <c r="A12" s="108">
        <v>11</v>
      </c>
      <c r="B12" s="28">
        <f t="shared" si="0"/>
        <v>42311</v>
      </c>
      <c r="C12" s="1" t="s">
        <v>290</v>
      </c>
      <c r="D12" s="1" t="s">
        <v>43</v>
      </c>
      <c r="E12" s="1"/>
      <c r="F12" s="1" t="s">
        <v>41</v>
      </c>
      <c r="G12" s="1" t="s">
        <v>49</v>
      </c>
      <c r="H12" s="1" t="s">
        <v>287</v>
      </c>
    </row>
    <row r="13" spans="1:10" ht="75" x14ac:dyDescent="0.25">
      <c r="A13" s="108">
        <v>12</v>
      </c>
      <c r="B13" s="28">
        <f t="shared" si="0"/>
        <v>42318</v>
      </c>
      <c r="C13" s="1" t="s">
        <v>291</v>
      </c>
      <c r="D13" s="1"/>
      <c r="E13" s="1"/>
      <c r="F13" s="25" t="s">
        <v>35</v>
      </c>
      <c r="G13" s="1" t="s">
        <v>285</v>
      </c>
      <c r="H13" s="1" t="s">
        <v>83</v>
      </c>
    </row>
    <row r="14" spans="1:10" ht="90" x14ac:dyDescent="0.25">
      <c r="A14" s="108">
        <v>13</v>
      </c>
      <c r="B14" s="28">
        <f t="shared" si="0"/>
        <v>42325</v>
      </c>
      <c r="C14" s="1" t="s">
        <v>168</v>
      </c>
      <c r="D14" s="1" t="s">
        <v>169</v>
      </c>
      <c r="E14" s="1"/>
      <c r="F14" s="111" t="s">
        <v>282</v>
      </c>
      <c r="G14" s="111" t="s">
        <v>288</v>
      </c>
      <c r="H14" s="26"/>
    </row>
    <row r="15" spans="1:10" x14ac:dyDescent="0.25">
      <c r="A15" s="108"/>
      <c r="B15" s="28">
        <f t="shared" si="0"/>
        <v>42332</v>
      </c>
      <c r="C15" s="32" t="s">
        <v>46</v>
      </c>
      <c r="D15" s="32"/>
      <c r="E15" s="32"/>
      <c r="F15" s="32"/>
      <c r="G15" s="32"/>
      <c r="H15" s="32"/>
    </row>
    <row r="16" spans="1:10" ht="75" x14ac:dyDescent="0.25">
      <c r="A16" s="108">
        <v>14</v>
      </c>
      <c r="B16" s="28">
        <f t="shared" si="0"/>
        <v>42339</v>
      </c>
      <c r="C16" s="1" t="s">
        <v>167</v>
      </c>
      <c r="D16" s="1" t="s">
        <v>44</v>
      </c>
      <c r="E16" s="1"/>
      <c r="F16" s="1" t="s">
        <v>47</v>
      </c>
      <c r="G16" s="1" t="s">
        <v>48</v>
      </c>
      <c r="H16" s="1" t="s">
        <v>49</v>
      </c>
    </row>
    <row r="17" spans="1:8" ht="30" x14ac:dyDescent="0.25">
      <c r="A17" s="108">
        <v>15</v>
      </c>
      <c r="B17" s="28">
        <f t="shared" si="0"/>
        <v>42346</v>
      </c>
      <c r="C17" s="1" t="s">
        <v>166</v>
      </c>
      <c r="D17" s="1" t="s">
        <v>45</v>
      </c>
      <c r="E17" s="1"/>
      <c r="F17" s="1" t="s">
        <v>283</v>
      </c>
      <c r="G17" s="1" t="s">
        <v>49</v>
      </c>
      <c r="H17" s="1" t="s">
        <v>49</v>
      </c>
    </row>
    <row r="18" spans="1:8" ht="30" x14ac:dyDescent="0.25">
      <c r="A18" s="27" t="s">
        <v>0</v>
      </c>
      <c r="B18" s="28">
        <f t="shared" si="0"/>
        <v>42353</v>
      </c>
      <c r="C18" s="1" t="s">
        <v>86</v>
      </c>
      <c r="D18" s="1"/>
      <c r="E18" s="1"/>
      <c r="F18" s="1"/>
      <c r="G18" s="1"/>
      <c r="H18"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80"/>
  <sheetViews>
    <sheetView topLeftCell="A10" zoomScale="115" zoomScaleNormal="115" workbookViewId="0">
      <selection activeCell="J21" sqref="J21"/>
    </sheetView>
  </sheetViews>
  <sheetFormatPr defaultColWidth="7.625" defaultRowHeight="15" x14ac:dyDescent="0.25"/>
  <cols>
    <col min="1" max="1" width="7.625" style="5"/>
    <col min="2" max="2" width="35.625" style="4" customWidth="1"/>
    <col min="3" max="3" width="11.5" style="4" bestFit="1" customWidth="1"/>
    <col min="4" max="4" width="7.625" style="8"/>
    <col min="5" max="5" width="10.5" style="23" customWidth="1"/>
    <col min="6" max="6" width="7.625" style="23" customWidth="1"/>
    <col min="7" max="11" width="10.5" style="23" customWidth="1"/>
    <col min="12" max="12" width="13.5" style="4" customWidth="1"/>
    <col min="13" max="13" width="10" style="5" customWidth="1"/>
    <col min="14" max="14" width="7.625" style="5"/>
    <col min="15" max="15" width="4.625" style="5" customWidth="1"/>
    <col min="16" max="16" width="10.625" style="4" bestFit="1" customWidth="1"/>
    <col min="17" max="19" width="7.625" style="4"/>
    <col min="20" max="20" width="11.5" style="4" bestFit="1" customWidth="1"/>
    <col min="21" max="16384" width="7.625" style="4"/>
  </cols>
  <sheetData>
    <row r="1" spans="1:30" ht="18" thickBot="1" x14ac:dyDescent="0.35">
      <c r="A1" s="2" t="s">
        <v>21</v>
      </c>
      <c r="B1" s="2" t="s">
        <v>7</v>
      </c>
      <c r="C1" s="2" t="s">
        <v>8</v>
      </c>
      <c r="D1" s="2" t="s">
        <v>9</v>
      </c>
      <c r="E1" s="2" t="s">
        <v>93</v>
      </c>
      <c r="F1" s="2" t="s">
        <v>92</v>
      </c>
      <c r="G1" s="2"/>
      <c r="H1" s="2" t="s">
        <v>8</v>
      </c>
      <c r="I1" s="2" t="s">
        <v>9</v>
      </c>
      <c r="J1" s="2" t="s">
        <v>10</v>
      </c>
      <c r="K1" s="2"/>
      <c r="L1" s="2" t="s">
        <v>8</v>
      </c>
      <c r="M1" s="2" t="s">
        <v>9</v>
      </c>
      <c r="N1" s="2" t="s">
        <v>10</v>
      </c>
      <c r="P1" s="2" t="s">
        <v>8</v>
      </c>
      <c r="Q1" s="2" t="s">
        <v>9</v>
      </c>
      <c r="R1" s="2" t="s">
        <v>10</v>
      </c>
      <c r="S1" s="5"/>
      <c r="T1" s="13" t="s">
        <v>8</v>
      </c>
      <c r="U1" s="13" t="s">
        <v>9</v>
      </c>
      <c r="V1" s="13" t="s">
        <v>10</v>
      </c>
      <c r="X1" s="13" t="s">
        <v>8</v>
      </c>
      <c r="Y1" s="13" t="s">
        <v>9</v>
      </c>
      <c r="Z1" s="13" t="s">
        <v>10</v>
      </c>
      <c r="AB1" s="17" t="s">
        <v>8</v>
      </c>
      <c r="AC1" s="17" t="s">
        <v>9</v>
      </c>
      <c r="AD1" s="17" t="s">
        <v>10</v>
      </c>
    </row>
    <row r="2" spans="1:30" ht="16.5" thickTop="1" x14ac:dyDescent="0.25">
      <c r="A2" s="5">
        <v>1.1000000000000001</v>
      </c>
      <c r="B2" s="4" t="s">
        <v>11</v>
      </c>
      <c r="C2" s="31" t="s">
        <v>24</v>
      </c>
      <c r="D2" s="8">
        <v>3</v>
      </c>
      <c r="E2" s="86" t="s">
        <v>192</v>
      </c>
      <c r="F2" s="101" t="s">
        <v>192</v>
      </c>
      <c r="G2" s="49"/>
      <c r="H2" s="30" t="s">
        <v>50</v>
      </c>
      <c r="I2" s="5">
        <f>SUMIF($C$2:$C$71,H2,$D$2:$D$71)-30</f>
        <v>110</v>
      </c>
      <c r="J2" s="9">
        <f t="shared" ref="J2:J7" si="0">I2/$M$8</f>
        <v>0.2525832376578645</v>
      </c>
      <c r="K2" s="49"/>
      <c r="L2" s="30" t="s">
        <v>50</v>
      </c>
      <c r="M2" s="5">
        <v>59.5</v>
      </c>
      <c r="N2" s="9">
        <v>0.13662456946039037</v>
      </c>
      <c r="P2" s="4" t="s">
        <v>34</v>
      </c>
      <c r="Q2" s="5">
        <v>36</v>
      </c>
      <c r="R2" s="9">
        <v>8.8452088452088448E-2</v>
      </c>
      <c r="S2" s="5"/>
      <c r="T2" s="6" t="s">
        <v>22</v>
      </c>
      <c r="U2" s="6">
        <v>16</v>
      </c>
      <c r="V2" s="10">
        <v>3.9506172839506172E-2</v>
      </c>
      <c r="X2" s="10" t="s">
        <v>16</v>
      </c>
      <c r="Y2" s="12">
        <v>20</v>
      </c>
      <c r="Z2" s="10">
        <v>4.3956043956043959E-2</v>
      </c>
      <c r="AB2" s="7" t="s">
        <v>16</v>
      </c>
      <c r="AC2" s="7">
        <v>14</v>
      </c>
      <c r="AD2" s="11">
        <v>3.0837004405286344E-2</v>
      </c>
    </row>
    <row r="3" spans="1:30" ht="15.75" x14ac:dyDescent="0.25">
      <c r="A3" s="57">
        <v>1.2</v>
      </c>
      <c r="B3" s="64" t="s">
        <v>111</v>
      </c>
      <c r="C3" s="71" t="s">
        <v>50</v>
      </c>
      <c r="D3" s="60"/>
      <c r="E3" s="87" t="s">
        <v>192</v>
      </c>
      <c r="F3" s="101" t="s">
        <v>192</v>
      </c>
      <c r="G3" s="48"/>
      <c r="H3" s="46" t="s">
        <v>23</v>
      </c>
      <c r="I3" s="5">
        <f>SUMIF($C$2:$C$71,H3,$D$2:$D$71)</f>
        <v>120</v>
      </c>
      <c r="J3" s="9">
        <f t="shared" si="0"/>
        <v>0.27554535017221582</v>
      </c>
      <c r="K3" s="48"/>
      <c r="L3" s="46" t="s">
        <v>23</v>
      </c>
      <c r="M3" s="5">
        <v>70</v>
      </c>
      <c r="N3" s="9">
        <v>0.16073478760045926</v>
      </c>
      <c r="P3" s="4" t="s">
        <v>7</v>
      </c>
      <c r="Q3" s="5">
        <v>72</v>
      </c>
      <c r="R3" s="9">
        <v>0.1769041769041769</v>
      </c>
      <c r="S3" s="5"/>
      <c r="T3" s="6" t="s">
        <v>7</v>
      </c>
      <c r="U3" s="6">
        <v>36</v>
      </c>
      <c r="V3" s="10">
        <v>8.8888888888888892E-2</v>
      </c>
      <c r="X3" s="10" t="s">
        <v>23</v>
      </c>
      <c r="Y3" s="12">
        <v>100</v>
      </c>
      <c r="Z3" s="10">
        <v>0.21978021978021978</v>
      </c>
      <c r="AB3" s="7" t="s">
        <v>23</v>
      </c>
      <c r="AC3" s="7">
        <v>99</v>
      </c>
      <c r="AD3" s="11">
        <v>0.21806167400881057</v>
      </c>
    </row>
    <row r="4" spans="1:30" ht="15.75" x14ac:dyDescent="0.25">
      <c r="A4" s="57">
        <v>1.2</v>
      </c>
      <c r="B4" s="64" t="s">
        <v>112</v>
      </c>
      <c r="C4" s="63" t="s">
        <v>96</v>
      </c>
      <c r="D4" s="61">
        <v>2</v>
      </c>
      <c r="E4" s="88" t="s">
        <v>192</v>
      </c>
      <c r="F4" s="50"/>
      <c r="G4" s="49"/>
      <c r="H4" s="4" t="s">
        <v>24</v>
      </c>
      <c r="I4" s="5">
        <f>SUMIF($C$2:$C$71,H4,$D$2:$D$71)</f>
        <v>20</v>
      </c>
      <c r="J4" s="9">
        <f t="shared" si="0"/>
        <v>4.5924225028702644E-2</v>
      </c>
      <c r="K4" s="48"/>
      <c r="L4" s="4" t="s">
        <v>24</v>
      </c>
      <c r="M4" s="5">
        <v>26</v>
      </c>
      <c r="N4" s="9">
        <v>5.9701492537313432E-2</v>
      </c>
      <c r="P4" s="4" t="s">
        <v>24</v>
      </c>
      <c r="Q4" s="5">
        <v>50</v>
      </c>
      <c r="R4" s="9">
        <v>0.12285012285012285</v>
      </c>
      <c r="S4" s="5"/>
      <c r="T4" s="6" t="s">
        <v>24</v>
      </c>
      <c r="U4" s="6">
        <v>40</v>
      </c>
      <c r="V4" s="10">
        <v>9.8765432098765427E-2</v>
      </c>
      <c r="X4" s="10" t="s">
        <v>25</v>
      </c>
      <c r="Y4" s="12">
        <v>25</v>
      </c>
      <c r="Z4" s="10">
        <v>5.4945054945054944E-2</v>
      </c>
      <c r="AB4" s="7" t="s">
        <v>25</v>
      </c>
      <c r="AC4" s="7">
        <v>20</v>
      </c>
      <c r="AD4" s="11">
        <v>4.405286343612335E-2</v>
      </c>
    </row>
    <row r="5" spans="1:30" ht="15.75" x14ac:dyDescent="0.25">
      <c r="A5" s="57">
        <v>1.4</v>
      </c>
      <c r="B5" s="64" t="s">
        <v>147</v>
      </c>
      <c r="C5" s="65" t="s">
        <v>23</v>
      </c>
      <c r="D5" s="60">
        <v>15</v>
      </c>
      <c r="E5" s="88" t="s">
        <v>192</v>
      </c>
      <c r="F5" s="101" t="s">
        <v>221</v>
      </c>
      <c r="G5" s="48"/>
      <c r="H5" s="4" t="s">
        <v>12</v>
      </c>
      <c r="I5" s="5">
        <f>SUMIF($C$2:$C$71,H5,$D$2:$D$71)</f>
        <v>50</v>
      </c>
      <c r="J5" s="9">
        <f t="shared" si="0"/>
        <v>0.11481056257175661</v>
      </c>
      <c r="K5" s="49"/>
      <c r="L5" s="4" t="s">
        <v>12</v>
      </c>
      <c r="M5" s="5">
        <v>50</v>
      </c>
      <c r="N5" s="9">
        <v>0.11481056257175661</v>
      </c>
      <c r="Q5" s="5"/>
      <c r="R5" s="9"/>
      <c r="S5" s="5"/>
      <c r="T5" s="6" t="s">
        <v>26</v>
      </c>
      <c r="U5" s="6">
        <v>26</v>
      </c>
      <c r="V5" s="10">
        <v>6.4197530864197536E-2</v>
      </c>
      <c r="X5" s="10" t="s">
        <v>12</v>
      </c>
      <c r="Y5" s="12">
        <v>10</v>
      </c>
      <c r="Z5" s="10">
        <v>2.197802197802198E-2</v>
      </c>
      <c r="AB5" s="7" t="s">
        <v>26</v>
      </c>
      <c r="AC5" s="7">
        <v>32</v>
      </c>
      <c r="AD5" s="11">
        <v>6.8281938325991193E-2</v>
      </c>
    </row>
    <row r="6" spans="1:30" ht="15.75" x14ac:dyDescent="0.25">
      <c r="A6" s="57">
        <v>2.1</v>
      </c>
      <c r="B6" s="64" t="s">
        <v>113</v>
      </c>
      <c r="C6" s="71" t="s">
        <v>50</v>
      </c>
      <c r="D6" s="60">
        <v>10</v>
      </c>
      <c r="E6" s="88" t="s">
        <v>192</v>
      </c>
      <c r="F6" s="101" t="s">
        <v>192</v>
      </c>
      <c r="G6" s="48"/>
      <c r="H6" s="4" t="s">
        <v>13</v>
      </c>
      <c r="I6" s="5">
        <f>SUMIF($C$2:$C$71,H6,$D$2:$D$71)</f>
        <v>100</v>
      </c>
      <c r="J6" s="9">
        <f t="shared" si="0"/>
        <v>0.22962112514351321</v>
      </c>
      <c r="K6" s="48"/>
      <c r="L6" s="4" t="s">
        <v>13</v>
      </c>
      <c r="M6" s="5">
        <v>100</v>
      </c>
      <c r="N6" s="9">
        <v>0.22962112514351321</v>
      </c>
      <c r="P6" s="4" t="s">
        <v>12</v>
      </c>
      <c r="Q6" s="5">
        <v>24</v>
      </c>
      <c r="R6" s="9">
        <v>5.896805896805897E-2</v>
      </c>
      <c r="S6" s="5"/>
      <c r="T6" s="6" t="s">
        <v>12</v>
      </c>
      <c r="U6" s="6">
        <v>27</v>
      </c>
      <c r="V6" s="10">
        <v>6.6666666666666666E-2</v>
      </c>
      <c r="X6" s="10" t="s">
        <v>13</v>
      </c>
      <c r="Y6" s="12">
        <v>150</v>
      </c>
      <c r="Z6" s="10">
        <v>0.32967032967032966</v>
      </c>
      <c r="AB6" s="7" t="s">
        <v>12</v>
      </c>
      <c r="AC6" s="7">
        <v>10</v>
      </c>
      <c r="AD6" s="11">
        <v>2.2026431718061675E-2</v>
      </c>
    </row>
    <row r="7" spans="1:30" ht="15.75" x14ac:dyDescent="0.25">
      <c r="A7" s="57">
        <v>2.2000000000000002</v>
      </c>
      <c r="B7" s="64" t="s">
        <v>114</v>
      </c>
      <c r="C7" s="63" t="s">
        <v>96</v>
      </c>
      <c r="D7" s="61">
        <v>2</v>
      </c>
      <c r="E7" s="88" t="s">
        <v>192</v>
      </c>
      <c r="F7" s="49"/>
      <c r="G7" s="49"/>
      <c r="H7" s="4" t="s">
        <v>14</v>
      </c>
      <c r="I7" s="5">
        <f>SUMIF($C$2:$C$71,H7,$D$2:$D$71)</f>
        <v>90</v>
      </c>
      <c r="J7" s="9">
        <f t="shared" si="0"/>
        <v>0.20665901262916189</v>
      </c>
      <c r="K7" s="48"/>
      <c r="L7" s="4" t="s">
        <v>14</v>
      </c>
      <c r="M7" s="5">
        <v>130</v>
      </c>
      <c r="N7" s="9">
        <v>0.29850746268656714</v>
      </c>
      <c r="P7" s="4" t="s">
        <v>13</v>
      </c>
      <c r="Q7" s="5">
        <v>100</v>
      </c>
      <c r="R7" s="9">
        <v>0.24570024570024571</v>
      </c>
      <c r="S7" s="5"/>
      <c r="T7" s="6" t="s">
        <v>13</v>
      </c>
      <c r="U7" s="6">
        <v>150</v>
      </c>
      <c r="V7" s="10">
        <v>0.37037037037037035</v>
      </c>
      <c r="X7" s="15" t="s">
        <v>14</v>
      </c>
      <c r="Y7" s="16">
        <v>150</v>
      </c>
      <c r="Z7" s="15">
        <v>0.32967032967032966</v>
      </c>
      <c r="AB7" s="7" t="s">
        <v>13</v>
      </c>
      <c r="AC7" s="7">
        <v>175</v>
      </c>
      <c r="AD7" s="11">
        <v>0.38546255506607929</v>
      </c>
    </row>
    <row r="8" spans="1:30" ht="16.5" thickBot="1" x14ac:dyDescent="0.3">
      <c r="A8" s="57">
        <v>2.2999999999999998</v>
      </c>
      <c r="B8" s="64" t="s">
        <v>141</v>
      </c>
      <c r="C8" s="67" t="s">
        <v>14</v>
      </c>
      <c r="D8" s="68">
        <v>10</v>
      </c>
      <c r="E8" s="88" t="s">
        <v>192</v>
      </c>
      <c r="F8" s="101" t="s">
        <v>221</v>
      </c>
      <c r="G8" s="49"/>
      <c r="H8" s="4"/>
      <c r="I8" s="3">
        <f>SUM(I2:I7)</f>
        <v>490</v>
      </c>
      <c r="J8" s="5"/>
      <c r="K8" s="49"/>
      <c r="M8" s="3">
        <f>SUM(M2:M7)</f>
        <v>435.5</v>
      </c>
      <c r="P8" s="4" t="s">
        <v>14</v>
      </c>
      <c r="Q8" s="5">
        <v>125</v>
      </c>
      <c r="R8" s="9">
        <v>0.30712530712530711</v>
      </c>
      <c r="S8" s="5"/>
      <c r="T8" s="13" t="s">
        <v>14</v>
      </c>
      <c r="U8" s="13">
        <v>110</v>
      </c>
      <c r="V8" s="14">
        <v>0.27160493827160492</v>
      </c>
      <c r="X8" s="5"/>
      <c r="Y8" s="5">
        <v>455</v>
      </c>
      <c r="Z8" s="5"/>
      <c r="AB8" s="17" t="s">
        <v>14</v>
      </c>
      <c r="AC8" s="17">
        <v>105</v>
      </c>
      <c r="AD8" s="18">
        <v>0.23127753303964757</v>
      </c>
    </row>
    <row r="9" spans="1:30" ht="16.5" thickTop="1" thickBot="1" x14ac:dyDescent="0.3">
      <c r="A9" s="57">
        <v>2.4</v>
      </c>
      <c r="B9" s="69" t="s">
        <v>94</v>
      </c>
      <c r="C9" s="70" t="s">
        <v>12</v>
      </c>
      <c r="D9" s="60">
        <v>4</v>
      </c>
      <c r="E9" s="48"/>
      <c r="F9" s="101" t="s">
        <v>192</v>
      </c>
      <c r="G9" s="49"/>
      <c r="H9" s="49"/>
      <c r="I9" s="49"/>
      <c r="J9" s="49"/>
      <c r="K9" s="49"/>
      <c r="M9" s="4"/>
      <c r="N9" s="4"/>
      <c r="Q9" s="3">
        <v>407</v>
      </c>
      <c r="R9" s="5"/>
      <c r="S9" s="5"/>
      <c r="U9" s="5">
        <v>405</v>
      </c>
      <c r="AB9" s="5"/>
      <c r="AC9" s="5">
        <v>455</v>
      </c>
      <c r="AD9" s="5"/>
    </row>
    <row r="10" spans="1:30" ht="15.75" thickTop="1" x14ac:dyDescent="0.25">
      <c r="A10" s="57">
        <v>3.1</v>
      </c>
      <c r="B10" s="64" t="s">
        <v>115</v>
      </c>
      <c r="C10" s="62" t="s">
        <v>50</v>
      </c>
      <c r="D10" s="60">
        <v>10</v>
      </c>
      <c r="E10" s="91" t="s">
        <v>192</v>
      </c>
      <c r="F10" s="101" t="s">
        <v>192</v>
      </c>
      <c r="G10" s="48"/>
      <c r="H10" s="49"/>
      <c r="I10" s="49"/>
      <c r="J10" s="49"/>
      <c r="K10" s="49"/>
    </row>
    <row r="11" spans="1:30" x14ac:dyDescent="0.25">
      <c r="A11" s="57">
        <v>3.2</v>
      </c>
      <c r="B11" s="64" t="s">
        <v>116</v>
      </c>
      <c r="C11" s="63" t="s">
        <v>96</v>
      </c>
      <c r="D11" s="61">
        <v>2</v>
      </c>
      <c r="E11" s="91" t="s">
        <v>192</v>
      </c>
      <c r="F11" s="51"/>
      <c r="G11" s="48"/>
      <c r="H11" s="48"/>
      <c r="I11" s="48"/>
      <c r="J11" s="48"/>
      <c r="K11" s="48"/>
    </row>
    <row r="12" spans="1:30" x14ac:dyDescent="0.25">
      <c r="A12" s="57">
        <v>3.3</v>
      </c>
      <c r="B12" s="64" t="s">
        <v>142</v>
      </c>
      <c r="C12" s="72" t="s">
        <v>23</v>
      </c>
      <c r="D12" s="60">
        <v>15</v>
      </c>
      <c r="E12" s="91" t="s">
        <v>192</v>
      </c>
      <c r="F12" s="101" t="s">
        <v>192</v>
      </c>
      <c r="G12" s="48"/>
      <c r="H12" s="48"/>
      <c r="I12" s="48"/>
      <c r="J12" s="48"/>
      <c r="K12" s="48"/>
    </row>
    <row r="13" spans="1:30" x14ac:dyDescent="0.25">
      <c r="A13" s="57">
        <v>4.0999999999999996</v>
      </c>
      <c r="B13" s="64" t="s">
        <v>117</v>
      </c>
      <c r="C13" s="62" t="s">
        <v>50</v>
      </c>
      <c r="D13" s="60">
        <v>10</v>
      </c>
      <c r="E13" s="93" t="s">
        <v>192</v>
      </c>
      <c r="F13" s="101" t="s">
        <v>192</v>
      </c>
      <c r="G13" s="48"/>
      <c r="H13" s="48"/>
      <c r="I13" s="48"/>
      <c r="J13" s="48"/>
      <c r="K13" s="48"/>
    </row>
    <row r="14" spans="1:30" x14ac:dyDescent="0.25">
      <c r="A14" s="57">
        <v>4.2</v>
      </c>
      <c r="B14" s="64" t="s">
        <v>118</v>
      </c>
      <c r="C14" s="63" t="s">
        <v>96</v>
      </c>
      <c r="D14" s="61">
        <v>2</v>
      </c>
      <c r="E14" s="93" t="s">
        <v>192</v>
      </c>
      <c r="F14" s="49"/>
      <c r="G14" s="48"/>
      <c r="H14" s="48"/>
      <c r="I14" s="48"/>
      <c r="J14" s="48"/>
      <c r="K14" s="48"/>
      <c r="L14" s="24"/>
      <c r="M14" s="24"/>
    </row>
    <row r="15" spans="1:30" x14ac:dyDescent="0.25">
      <c r="A15" s="57">
        <v>4.3</v>
      </c>
      <c r="B15" s="64" t="s">
        <v>106</v>
      </c>
      <c r="C15" s="70" t="s">
        <v>12</v>
      </c>
      <c r="D15" s="60">
        <v>4</v>
      </c>
      <c r="E15" s="48"/>
      <c r="F15" s="101" t="s">
        <v>221</v>
      </c>
      <c r="G15" s="48"/>
      <c r="H15" s="48"/>
      <c r="I15" s="48"/>
      <c r="J15" s="48"/>
      <c r="K15" s="48"/>
      <c r="L15" s="24"/>
      <c r="M15" s="24"/>
    </row>
    <row r="16" spans="1:30" x14ac:dyDescent="0.25">
      <c r="A16" s="57">
        <v>4.4000000000000004</v>
      </c>
      <c r="B16" s="64" t="s">
        <v>105</v>
      </c>
      <c r="C16" s="59" t="s">
        <v>14</v>
      </c>
      <c r="D16" s="60">
        <v>15</v>
      </c>
      <c r="E16" s="48"/>
      <c r="F16" s="101" t="s">
        <v>192</v>
      </c>
      <c r="G16" s="48"/>
      <c r="H16" s="48"/>
      <c r="I16" s="48"/>
      <c r="J16" s="48"/>
      <c r="K16" s="48"/>
      <c r="L16" s="24"/>
      <c r="M16" s="24"/>
    </row>
    <row r="17" spans="1:13" x14ac:dyDescent="0.25">
      <c r="A17" s="57">
        <v>4.5</v>
      </c>
      <c r="B17" s="64" t="s">
        <v>143</v>
      </c>
      <c r="C17" s="72" t="s">
        <v>23</v>
      </c>
      <c r="D17" s="60">
        <v>15</v>
      </c>
      <c r="E17" s="93" t="s">
        <v>192</v>
      </c>
      <c r="F17" s="101" t="s">
        <v>192</v>
      </c>
      <c r="G17" s="48"/>
      <c r="H17" s="48"/>
      <c r="I17" s="48"/>
      <c r="J17" s="48"/>
      <c r="K17" s="48"/>
      <c r="L17" s="24"/>
      <c r="M17" s="24"/>
    </row>
    <row r="18" spans="1:13" x14ac:dyDescent="0.25">
      <c r="A18" s="57">
        <v>5.0999999999999996</v>
      </c>
      <c r="B18" s="64" t="s">
        <v>119</v>
      </c>
      <c r="C18" s="62" t="s">
        <v>50</v>
      </c>
      <c r="D18" s="60">
        <v>10</v>
      </c>
      <c r="E18" s="93" t="s">
        <v>192</v>
      </c>
      <c r="F18" s="101" t="s">
        <v>192</v>
      </c>
      <c r="G18" s="48"/>
      <c r="H18" s="48"/>
      <c r="I18" s="48"/>
      <c r="J18" s="48"/>
      <c r="K18" s="48"/>
      <c r="L18" s="24"/>
      <c r="M18" s="24"/>
    </row>
    <row r="19" spans="1:13" x14ac:dyDescent="0.25">
      <c r="A19" s="57">
        <v>5.2</v>
      </c>
      <c r="B19" s="64" t="s">
        <v>120</v>
      </c>
      <c r="C19" s="63" t="s">
        <v>96</v>
      </c>
      <c r="D19" s="61">
        <v>2</v>
      </c>
      <c r="E19" s="93" t="s">
        <v>192</v>
      </c>
      <c r="F19" s="52"/>
      <c r="G19" s="48"/>
      <c r="H19" s="48"/>
      <c r="I19" s="48"/>
      <c r="J19" s="48"/>
      <c r="K19" s="48"/>
      <c r="L19" s="24"/>
      <c r="M19" s="24"/>
    </row>
    <row r="20" spans="1:13" x14ac:dyDescent="0.25">
      <c r="A20" s="57">
        <v>5.3</v>
      </c>
      <c r="B20" s="64" t="s">
        <v>144</v>
      </c>
      <c r="C20" s="72" t="s">
        <v>23</v>
      </c>
      <c r="D20" s="60">
        <v>15</v>
      </c>
      <c r="E20" s="93" t="s">
        <v>192</v>
      </c>
      <c r="F20" s="101" t="s">
        <v>192</v>
      </c>
      <c r="G20" s="48"/>
      <c r="H20" s="48"/>
      <c r="I20" s="48"/>
      <c r="J20" s="48"/>
      <c r="K20" s="48"/>
      <c r="L20" s="24"/>
      <c r="M20" s="24"/>
    </row>
    <row r="21" spans="1:13" x14ac:dyDescent="0.25">
      <c r="A21" s="57">
        <v>6.1</v>
      </c>
      <c r="B21" s="64" t="s">
        <v>121</v>
      </c>
      <c r="C21" s="71" t="s">
        <v>50</v>
      </c>
      <c r="D21" s="60">
        <v>10</v>
      </c>
      <c r="E21" s="97" t="s">
        <v>192</v>
      </c>
      <c r="F21" s="101" t="s">
        <v>192</v>
      </c>
      <c r="G21" s="48"/>
      <c r="H21" s="48"/>
      <c r="I21" s="48"/>
      <c r="J21" s="48"/>
      <c r="K21" s="48"/>
      <c r="L21" s="24"/>
      <c r="M21" s="24"/>
    </row>
    <row r="22" spans="1:13" x14ac:dyDescent="0.25">
      <c r="A22" s="57">
        <v>6.2</v>
      </c>
      <c r="B22" s="64" t="s">
        <v>122</v>
      </c>
      <c r="C22" s="63" t="s">
        <v>96</v>
      </c>
      <c r="D22" s="61">
        <v>2</v>
      </c>
      <c r="E22" s="97" t="s">
        <v>192</v>
      </c>
      <c r="F22" s="49"/>
      <c r="G22" s="48"/>
      <c r="H22" s="48"/>
      <c r="I22" s="48"/>
      <c r="J22" s="48"/>
      <c r="K22" s="48"/>
    </row>
    <row r="23" spans="1:13" x14ac:dyDescent="0.25">
      <c r="A23" s="57">
        <v>6.3</v>
      </c>
      <c r="B23" s="64" t="s">
        <v>104</v>
      </c>
      <c r="C23" s="70" t="s">
        <v>12</v>
      </c>
      <c r="D23" s="60">
        <v>4</v>
      </c>
      <c r="E23" s="48"/>
      <c r="F23" s="101" t="s">
        <v>192</v>
      </c>
      <c r="G23" s="48"/>
      <c r="H23" s="48"/>
      <c r="I23" s="48"/>
      <c r="J23" s="48"/>
      <c r="K23" s="48"/>
    </row>
    <row r="24" spans="1:13" x14ac:dyDescent="0.25">
      <c r="A24" s="57">
        <v>6.4</v>
      </c>
      <c r="B24" s="64" t="s">
        <v>103</v>
      </c>
      <c r="C24" s="59" t="s">
        <v>14</v>
      </c>
      <c r="D24" s="60">
        <v>15</v>
      </c>
      <c r="E24" s="48"/>
      <c r="F24" s="101" t="s">
        <v>221</v>
      </c>
      <c r="G24" s="48"/>
      <c r="H24" s="48"/>
      <c r="I24" s="48"/>
      <c r="J24" s="48"/>
      <c r="K24" s="48"/>
      <c r="L24" s="24"/>
      <c r="M24" s="24"/>
    </row>
    <row r="25" spans="1:13" x14ac:dyDescent="0.25">
      <c r="A25" s="57">
        <v>6.5</v>
      </c>
      <c r="B25" s="64" t="s">
        <v>62</v>
      </c>
      <c r="C25" s="73" t="s">
        <v>13</v>
      </c>
      <c r="D25" s="60">
        <v>50</v>
      </c>
      <c r="E25" s="48"/>
      <c r="F25" s="101" t="s">
        <v>192</v>
      </c>
      <c r="G25" s="48"/>
      <c r="H25" s="48"/>
      <c r="I25" s="48"/>
      <c r="J25" s="48"/>
      <c r="K25" s="48"/>
      <c r="L25" s="24"/>
      <c r="M25" s="24"/>
    </row>
    <row r="26" spans="1:13" x14ac:dyDescent="0.25">
      <c r="A26" s="57">
        <v>6.6</v>
      </c>
      <c r="B26" s="66" t="s">
        <v>88</v>
      </c>
      <c r="C26" s="76" t="s">
        <v>24</v>
      </c>
      <c r="D26" s="60">
        <v>5</v>
      </c>
      <c r="E26" s="97" t="s">
        <v>192</v>
      </c>
      <c r="F26" s="101" t="s">
        <v>192</v>
      </c>
      <c r="G26" s="48"/>
      <c r="H26" s="48"/>
      <c r="I26" s="48"/>
      <c r="J26" s="48"/>
      <c r="K26" s="48"/>
      <c r="L26" s="24"/>
      <c r="M26" s="24"/>
    </row>
    <row r="27" spans="1:13" x14ac:dyDescent="0.25">
      <c r="A27" s="57">
        <v>6.7</v>
      </c>
      <c r="B27" s="104" t="s">
        <v>236</v>
      </c>
      <c r="C27" s="70" t="s">
        <v>12</v>
      </c>
      <c r="D27" s="60">
        <v>5</v>
      </c>
      <c r="E27" s="97"/>
      <c r="F27" s="101"/>
      <c r="G27" s="48"/>
      <c r="H27" s="48"/>
      <c r="I27" s="48"/>
      <c r="J27" s="48"/>
      <c r="K27" s="48"/>
      <c r="L27" s="24"/>
      <c r="M27" s="24"/>
    </row>
    <row r="28" spans="1:13" x14ac:dyDescent="0.25">
      <c r="A28" s="57">
        <v>7.1</v>
      </c>
      <c r="B28" s="64" t="s">
        <v>123</v>
      </c>
      <c r="C28" s="71" t="s">
        <v>50</v>
      </c>
      <c r="D28" s="60">
        <v>10</v>
      </c>
      <c r="E28" s="97" t="s">
        <v>192</v>
      </c>
      <c r="F28" s="101" t="s">
        <v>192</v>
      </c>
      <c r="G28" s="48"/>
      <c r="H28" s="48"/>
      <c r="I28" s="48"/>
      <c r="J28" s="48"/>
      <c r="K28" s="48"/>
      <c r="L28" s="24"/>
      <c r="M28" s="24"/>
    </row>
    <row r="29" spans="1:13" x14ac:dyDescent="0.25">
      <c r="A29" s="57">
        <v>7.2</v>
      </c>
      <c r="B29" s="64" t="s">
        <v>124</v>
      </c>
      <c r="C29" s="63" t="s">
        <v>96</v>
      </c>
      <c r="D29" s="61">
        <v>2</v>
      </c>
      <c r="E29" s="97" t="s">
        <v>192</v>
      </c>
      <c r="F29" s="53"/>
      <c r="G29" s="48"/>
      <c r="H29" s="48"/>
      <c r="I29" s="48"/>
      <c r="J29" s="48"/>
      <c r="K29" s="48"/>
      <c r="L29" s="24"/>
      <c r="M29" s="24"/>
    </row>
    <row r="30" spans="1:13" x14ac:dyDescent="0.25">
      <c r="A30" s="57"/>
      <c r="B30" s="64"/>
      <c r="C30" s="74"/>
      <c r="D30" s="60"/>
      <c r="E30" s="95"/>
      <c r="F30" s="101"/>
      <c r="G30" s="48"/>
      <c r="H30" s="48"/>
      <c r="I30" s="48"/>
      <c r="J30" s="48"/>
      <c r="K30" s="48"/>
      <c r="L30" s="24"/>
      <c r="M30" s="24"/>
    </row>
    <row r="31" spans="1:13" x14ac:dyDescent="0.25">
      <c r="A31" s="57">
        <v>8.1</v>
      </c>
      <c r="B31" s="64" t="s">
        <v>125</v>
      </c>
      <c r="C31" s="71" t="s">
        <v>50</v>
      </c>
      <c r="D31" s="60">
        <v>10</v>
      </c>
      <c r="E31" s="97" t="s">
        <v>192</v>
      </c>
      <c r="F31" s="101" t="s">
        <v>192</v>
      </c>
      <c r="G31" s="48"/>
      <c r="H31" s="48"/>
      <c r="I31" s="48"/>
      <c r="J31" s="48"/>
      <c r="K31" s="48"/>
      <c r="L31" s="24"/>
      <c r="M31" s="24"/>
    </row>
    <row r="32" spans="1:13" x14ac:dyDescent="0.25">
      <c r="A32" s="57">
        <v>8.1999999999999993</v>
      </c>
      <c r="B32" s="64" t="s">
        <v>126</v>
      </c>
      <c r="C32" s="63" t="s">
        <v>96</v>
      </c>
      <c r="D32" s="61">
        <v>2</v>
      </c>
      <c r="E32" s="97" t="s">
        <v>192</v>
      </c>
      <c r="F32" s="53"/>
      <c r="G32" s="48"/>
      <c r="H32" s="48"/>
      <c r="I32" s="48"/>
      <c r="J32" s="48"/>
      <c r="K32" s="48"/>
    </row>
    <row r="33" spans="1:11" x14ac:dyDescent="0.25">
      <c r="A33" s="57">
        <v>8.3000000000000007</v>
      </c>
      <c r="B33" s="64" t="s">
        <v>145</v>
      </c>
      <c r="C33" s="75" t="s">
        <v>23</v>
      </c>
      <c r="D33" s="60">
        <v>15</v>
      </c>
      <c r="E33" s="48"/>
      <c r="F33" s="101" t="s">
        <v>221</v>
      </c>
      <c r="G33" s="48"/>
      <c r="H33" s="48"/>
      <c r="I33" s="48"/>
      <c r="J33" s="48"/>
      <c r="K33" s="48"/>
    </row>
    <row r="34" spans="1:11" x14ac:dyDescent="0.25">
      <c r="A34" s="57">
        <v>9.1</v>
      </c>
      <c r="B34" s="64" t="s">
        <v>127</v>
      </c>
      <c r="C34" s="71" t="s">
        <v>50</v>
      </c>
      <c r="D34" s="60">
        <v>10</v>
      </c>
      <c r="E34" s="101" t="s">
        <v>192</v>
      </c>
      <c r="F34" s="101" t="s">
        <v>192</v>
      </c>
      <c r="G34" s="48"/>
      <c r="H34" s="48"/>
      <c r="I34" s="48"/>
      <c r="J34" s="48"/>
      <c r="K34" s="48"/>
    </row>
    <row r="35" spans="1:11" x14ac:dyDescent="0.25">
      <c r="A35" s="57">
        <v>9.1999999999999993</v>
      </c>
      <c r="B35" s="64" t="s">
        <v>128</v>
      </c>
      <c r="C35" s="63" t="s">
        <v>96</v>
      </c>
      <c r="D35" s="61">
        <v>2</v>
      </c>
      <c r="E35" s="48"/>
      <c r="F35" s="54"/>
      <c r="G35" s="48"/>
      <c r="H35" s="48"/>
      <c r="I35" s="48"/>
      <c r="J35" s="48"/>
      <c r="K35" s="48"/>
    </row>
    <row r="36" spans="1:11" x14ac:dyDescent="0.25">
      <c r="A36" s="57">
        <v>10.1</v>
      </c>
      <c r="B36" s="64" t="s">
        <v>129</v>
      </c>
      <c r="C36" s="71" t="s">
        <v>50</v>
      </c>
      <c r="D36" s="60">
        <v>10</v>
      </c>
      <c r="E36" s="101" t="s">
        <v>192</v>
      </c>
      <c r="F36" s="101" t="s">
        <v>192</v>
      </c>
      <c r="G36" s="48"/>
      <c r="H36" s="48"/>
      <c r="I36" s="48"/>
      <c r="J36" s="48"/>
      <c r="K36" s="48"/>
    </row>
    <row r="37" spans="1:11" x14ac:dyDescent="0.25">
      <c r="A37" s="57">
        <v>10.199999999999999</v>
      </c>
      <c r="B37" s="64" t="s">
        <v>130</v>
      </c>
      <c r="C37" s="63" t="s">
        <v>96</v>
      </c>
      <c r="D37" s="61">
        <v>2</v>
      </c>
      <c r="E37" s="48"/>
      <c r="F37" s="54"/>
      <c r="G37" s="48"/>
      <c r="H37" s="48"/>
      <c r="I37" s="48"/>
      <c r="J37" s="48"/>
      <c r="K37" s="48"/>
    </row>
    <row r="38" spans="1:11" x14ac:dyDescent="0.25">
      <c r="A38" s="57">
        <v>10.3</v>
      </c>
      <c r="B38" s="66" t="s">
        <v>87</v>
      </c>
      <c r="C38" s="72" t="s">
        <v>23</v>
      </c>
      <c r="D38" s="60">
        <v>15</v>
      </c>
      <c r="E38" s="48"/>
      <c r="F38" s="55" t="s">
        <v>192</v>
      </c>
      <c r="G38" s="48"/>
      <c r="H38" s="48"/>
      <c r="I38" s="48"/>
      <c r="J38" s="48"/>
      <c r="K38" s="48"/>
    </row>
    <row r="39" spans="1:11" x14ac:dyDescent="0.25">
      <c r="A39" s="57">
        <v>11.1</v>
      </c>
      <c r="B39" s="64" t="s">
        <v>131</v>
      </c>
      <c r="C39" s="71" t="s">
        <v>50</v>
      </c>
      <c r="D39" s="60">
        <v>10</v>
      </c>
      <c r="E39" s="101" t="s">
        <v>192</v>
      </c>
      <c r="F39" s="101" t="s">
        <v>192</v>
      </c>
      <c r="G39" s="48"/>
      <c r="H39" s="48"/>
      <c r="I39" s="48"/>
      <c r="J39" s="48"/>
      <c r="K39" s="48"/>
    </row>
    <row r="40" spans="1:11" x14ac:dyDescent="0.25">
      <c r="A40" s="57">
        <v>11.2</v>
      </c>
      <c r="B40" s="64" t="s">
        <v>132</v>
      </c>
      <c r="C40" s="63" t="s">
        <v>96</v>
      </c>
      <c r="D40" s="61">
        <v>2</v>
      </c>
      <c r="E40" s="48"/>
      <c r="F40" s="48"/>
      <c r="G40" s="48"/>
      <c r="H40" s="48"/>
      <c r="I40" s="48"/>
      <c r="J40" s="48"/>
      <c r="K40" s="48"/>
    </row>
    <row r="41" spans="1:11" x14ac:dyDescent="0.25">
      <c r="A41" s="57">
        <v>11.3</v>
      </c>
      <c r="B41" s="66" t="s">
        <v>89</v>
      </c>
      <c r="C41" s="72" t="s">
        <v>23</v>
      </c>
      <c r="D41" s="60">
        <v>15</v>
      </c>
      <c r="E41" s="48"/>
      <c r="F41" s="101" t="s">
        <v>192</v>
      </c>
      <c r="G41" s="48"/>
      <c r="H41" s="48"/>
      <c r="I41" s="48"/>
      <c r="J41" s="48"/>
      <c r="K41" s="48"/>
    </row>
    <row r="42" spans="1:11" x14ac:dyDescent="0.25">
      <c r="A42" s="57">
        <v>12.1</v>
      </c>
      <c r="B42" s="64" t="s">
        <v>133</v>
      </c>
      <c r="C42" s="71" t="s">
        <v>50</v>
      </c>
      <c r="D42" s="60">
        <v>10</v>
      </c>
      <c r="E42" s="101" t="s">
        <v>192</v>
      </c>
      <c r="F42" s="101" t="s">
        <v>192</v>
      </c>
      <c r="G42" s="48"/>
      <c r="H42" s="48"/>
      <c r="I42" s="48"/>
      <c r="J42" s="48"/>
      <c r="K42" s="48"/>
    </row>
    <row r="43" spans="1:11" x14ac:dyDescent="0.25">
      <c r="A43" s="57">
        <v>12.2</v>
      </c>
      <c r="B43" s="64" t="s">
        <v>134</v>
      </c>
      <c r="C43" s="63" t="s">
        <v>96</v>
      </c>
      <c r="D43" s="61">
        <v>2</v>
      </c>
      <c r="E43" s="48"/>
      <c r="F43" s="49"/>
      <c r="G43" s="48"/>
      <c r="H43" s="48"/>
      <c r="I43" s="48"/>
      <c r="J43" s="48"/>
      <c r="K43" s="48"/>
    </row>
    <row r="44" spans="1:11" x14ac:dyDescent="0.25">
      <c r="A44" s="57">
        <v>12.2</v>
      </c>
      <c r="B44" s="64" t="s">
        <v>107</v>
      </c>
      <c r="C44" s="70" t="s">
        <v>12</v>
      </c>
      <c r="D44" s="60">
        <v>4</v>
      </c>
      <c r="E44" s="48"/>
      <c r="F44" s="101" t="s">
        <v>192</v>
      </c>
      <c r="G44" s="48"/>
      <c r="H44" s="48"/>
      <c r="I44" s="48"/>
      <c r="J44" s="48"/>
      <c r="K44" s="48"/>
    </row>
    <row r="45" spans="1:11" x14ac:dyDescent="0.25">
      <c r="A45" s="57">
        <v>12.3</v>
      </c>
      <c r="B45" s="64" t="s">
        <v>108</v>
      </c>
      <c r="C45" s="59" t="s">
        <v>14</v>
      </c>
      <c r="D45" s="60">
        <v>15</v>
      </c>
      <c r="E45" s="48"/>
      <c r="F45" s="101" t="s">
        <v>192</v>
      </c>
      <c r="G45" s="48"/>
      <c r="H45" s="48"/>
      <c r="I45" s="48"/>
      <c r="J45" s="48"/>
      <c r="K45" s="48"/>
    </row>
    <row r="46" spans="1:11" x14ac:dyDescent="0.25">
      <c r="A46" s="57">
        <v>13.1</v>
      </c>
      <c r="B46" s="64" t="s">
        <v>135</v>
      </c>
      <c r="C46" s="71" t="s">
        <v>50</v>
      </c>
      <c r="D46" s="60">
        <v>10</v>
      </c>
      <c r="E46" s="48"/>
      <c r="F46" s="101" t="s">
        <v>192</v>
      </c>
      <c r="G46" s="48"/>
      <c r="H46" s="48"/>
      <c r="I46" s="48"/>
      <c r="J46" s="48"/>
      <c r="K46" s="48"/>
    </row>
    <row r="47" spans="1:11" x14ac:dyDescent="0.25">
      <c r="A47" s="57">
        <v>13.2</v>
      </c>
      <c r="B47" s="64" t="s">
        <v>136</v>
      </c>
      <c r="C47" s="63" t="s">
        <v>96</v>
      </c>
      <c r="D47" s="61">
        <v>2</v>
      </c>
      <c r="E47" s="48"/>
      <c r="F47" s="56"/>
      <c r="G47" s="48"/>
      <c r="H47" s="48"/>
      <c r="I47" s="48"/>
      <c r="J47" s="48"/>
      <c r="K47" s="48"/>
    </row>
    <row r="48" spans="1:11" x14ac:dyDescent="0.25">
      <c r="A48" s="57">
        <v>13.3</v>
      </c>
      <c r="B48" s="66" t="s">
        <v>90</v>
      </c>
      <c r="C48" s="72" t="s">
        <v>23</v>
      </c>
      <c r="D48" s="60">
        <v>15</v>
      </c>
      <c r="E48" s="48"/>
      <c r="F48" s="101" t="s">
        <v>221</v>
      </c>
      <c r="G48" s="48"/>
      <c r="H48" s="48"/>
      <c r="I48" s="48"/>
      <c r="J48" s="48"/>
      <c r="K48" s="48"/>
    </row>
    <row r="49" spans="1:13" x14ac:dyDescent="0.25">
      <c r="A49" s="57">
        <v>14.1</v>
      </c>
      <c r="B49" s="64" t="s">
        <v>137</v>
      </c>
      <c r="C49" s="71" t="s">
        <v>50</v>
      </c>
      <c r="D49" s="60">
        <v>10</v>
      </c>
      <c r="E49" s="48"/>
      <c r="F49" s="101" t="s">
        <v>192</v>
      </c>
      <c r="G49" s="48"/>
      <c r="H49" s="48"/>
      <c r="I49" s="48"/>
      <c r="J49" s="48"/>
      <c r="K49" s="48"/>
    </row>
    <row r="50" spans="1:13" x14ac:dyDescent="0.25">
      <c r="A50" s="57">
        <v>14.2</v>
      </c>
      <c r="B50" s="64" t="s">
        <v>138</v>
      </c>
      <c r="C50" s="63" t="s">
        <v>96</v>
      </c>
      <c r="D50" s="61">
        <v>2</v>
      </c>
      <c r="E50" s="48"/>
      <c r="F50" s="56"/>
      <c r="G50" s="48"/>
      <c r="H50" s="48"/>
      <c r="I50" s="48"/>
      <c r="J50" s="48"/>
      <c r="K50" s="48"/>
    </row>
    <row r="51" spans="1:13" x14ac:dyDescent="0.25">
      <c r="A51" s="57">
        <v>14.3</v>
      </c>
      <c r="B51" s="64" t="s">
        <v>109</v>
      </c>
      <c r="C51" s="70" t="s">
        <v>12</v>
      </c>
      <c r="D51" s="60">
        <v>4</v>
      </c>
      <c r="E51" s="48"/>
      <c r="F51" s="101" t="s">
        <v>192</v>
      </c>
      <c r="G51" s="48"/>
      <c r="H51" s="48"/>
      <c r="I51" s="48"/>
      <c r="J51" s="48"/>
      <c r="K51" s="48"/>
    </row>
    <row r="52" spans="1:13" x14ac:dyDescent="0.25">
      <c r="A52" s="57">
        <v>14.4</v>
      </c>
      <c r="B52" s="64" t="s">
        <v>110</v>
      </c>
      <c r="C52" s="59" t="s">
        <v>14</v>
      </c>
      <c r="D52" s="60">
        <v>15</v>
      </c>
      <c r="E52" s="48"/>
      <c r="F52" s="101" t="s">
        <v>192</v>
      </c>
      <c r="G52" s="48"/>
      <c r="H52" s="48"/>
      <c r="I52" s="48"/>
      <c r="J52" s="48"/>
      <c r="K52" s="48"/>
    </row>
    <row r="53" spans="1:13" x14ac:dyDescent="0.25">
      <c r="A53" s="57">
        <v>15.1</v>
      </c>
      <c r="B53" s="64" t="s">
        <v>139</v>
      </c>
      <c r="C53" s="71" t="s">
        <v>50</v>
      </c>
      <c r="D53" s="60">
        <v>10</v>
      </c>
      <c r="E53" s="48"/>
      <c r="F53" s="101" t="s">
        <v>192</v>
      </c>
      <c r="G53" s="48"/>
      <c r="H53" s="48"/>
      <c r="I53" s="48"/>
      <c r="J53" s="48"/>
      <c r="K53" s="48"/>
    </row>
    <row r="54" spans="1:13" x14ac:dyDescent="0.25">
      <c r="A54" s="57">
        <v>15.2</v>
      </c>
      <c r="B54" s="64" t="s">
        <v>140</v>
      </c>
      <c r="C54" s="63" t="s">
        <v>96</v>
      </c>
      <c r="D54" s="61">
        <v>2</v>
      </c>
      <c r="E54" s="48"/>
      <c r="F54" s="48"/>
      <c r="G54" s="48"/>
      <c r="H54" s="48"/>
      <c r="I54" s="48"/>
      <c r="J54" s="48"/>
      <c r="K54" s="48"/>
    </row>
    <row r="55" spans="1:13" x14ac:dyDescent="0.25">
      <c r="A55" s="57">
        <v>15.3</v>
      </c>
      <c r="B55" s="58" t="s">
        <v>28</v>
      </c>
      <c r="C55" s="70" t="s">
        <v>12</v>
      </c>
      <c r="D55" s="60">
        <v>4</v>
      </c>
      <c r="E55" s="48"/>
      <c r="F55" s="101" t="s">
        <v>192</v>
      </c>
      <c r="G55" s="48"/>
      <c r="H55" s="48"/>
      <c r="I55" s="48"/>
      <c r="J55" s="48"/>
      <c r="K55" s="48"/>
    </row>
    <row r="56" spans="1:13" x14ac:dyDescent="0.25">
      <c r="A56" s="57">
        <v>15.4</v>
      </c>
      <c r="B56" s="58" t="s">
        <v>27</v>
      </c>
      <c r="C56" s="59" t="s">
        <v>14</v>
      </c>
      <c r="D56" s="60">
        <v>10</v>
      </c>
      <c r="E56" s="48"/>
      <c r="F56" s="101" t="s">
        <v>192</v>
      </c>
      <c r="G56" s="48"/>
      <c r="H56" s="48"/>
      <c r="I56" s="48"/>
      <c r="J56" s="48"/>
      <c r="K56" s="48"/>
    </row>
    <row r="57" spans="1:13" x14ac:dyDescent="0.25">
      <c r="A57" s="57">
        <v>15.5</v>
      </c>
      <c r="B57" s="104" t="s">
        <v>236</v>
      </c>
      <c r="C57" s="70" t="s">
        <v>12</v>
      </c>
      <c r="D57" s="60">
        <v>5</v>
      </c>
      <c r="E57" s="97"/>
      <c r="F57" s="101"/>
      <c r="G57" s="48"/>
      <c r="H57" s="48"/>
      <c r="I57" s="48"/>
      <c r="J57" s="48"/>
      <c r="K57" s="48"/>
      <c r="L57" s="24"/>
      <c r="M57" s="24"/>
    </row>
    <row r="58" spans="1:13" x14ac:dyDescent="0.25">
      <c r="A58" s="57">
        <v>16</v>
      </c>
      <c r="B58" s="58" t="s">
        <v>30</v>
      </c>
      <c r="C58" s="70" t="s">
        <v>12</v>
      </c>
      <c r="D58" s="60">
        <v>5</v>
      </c>
      <c r="E58" s="48"/>
      <c r="F58" s="101" t="s">
        <v>192</v>
      </c>
      <c r="G58" s="48"/>
      <c r="H58" s="48"/>
      <c r="I58" s="48"/>
      <c r="J58" s="48"/>
      <c r="K58" s="48"/>
    </row>
    <row r="59" spans="1:13" x14ac:dyDescent="0.25">
      <c r="A59" s="57">
        <v>16</v>
      </c>
      <c r="B59" s="58" t="s">
        <v>29</v>
      </c>
      <c r="C59" s="59" t="s">
        <v>14</v>
      </c>
      <c r="D59" s="60">
        <v>10</v>
      </c>
      <c r="E59" s="48"/>
      <c r="F59" s="101" t="s">
        <v>192</v>
      </c>
      <c r="G59" s="48"/>
      <c r="H59" s="48"/>
      <c r="I59" s="48"/>
      <c r="J59" s="48"/>
      <c r="K59" s="48"/>
    </row>
    <row r="60" spans="1:13" x14ac:dyDescent="0.25">
      <c r="A60" s="57">
        <v>16</v>
      </c>
      <c r="B60" s="58" t="s">
        <v>15</v>
      </c>
      <c r="C60" s="73" t="s">
        <v>13</v>
      </c>
      <c r="D60" s="60">
        <v>50</v>
      </c>
      <c r="E60" s="48"/>
      <c r="F60" s="101" t="s">
        <v>192</v>
      </c>
      <c r="G60" s="48"/>
      <c r="H60" s="48"/>
      <c r="I60" s="48"/>
      <c r="J60" s="48"/>
      <c r="K60" s="48"/>
    </row>
    <row r="61" spans="1:13" x14ac:dyDescent="0.25">
      <c r="A61" s="57">
        <v>16</v>
      </c>
      <c r="B61" s="58" t="s">
        <v>32</v>
      </c>
      <c r="C61" s="76" t="s">
        <v>24</v>
      </c>
      <c r="D61" s="60">
        <v>2</v>
      </c>
      <c r="E61" s="48"/>
      <c r="F61" s="101" t="s">
        <v>192</v>
      </c>
      <c r="G61" s="48"/>
      <c r="H61" s="48"/>
      <c r="I61" s="48"/>
      <c r="J61" s="48"/>
      <c r="K61" s="48"/>
    </row>
    <row r="62" spans="1:13" x14ac:dyDescent="0.25">
      <c r="A62" s="57">
        <v>16</v>
      </c>
      <c r="B62" s="64" t="s">
        <v>102</v>
      </c>
      <c r="C62" s="70" t="s">
        <v>12</v>
      </c>
      <c r="D62" s="60">
        <v>3</v>
      </c>
      <c r="E62" s="48"/>
      <c r="F62" s="101" t="s">
        <v>192</v>
      </c>
      <c r="G62" s="48"/>
      <c r="H62" s="48"/>
      <c r="I62" s="48"/>
      <c r="J62" s="48"/>
      <c r="K62" s="48"/>
    </row>
    <row r="63" spans="1:13" x14ac:dyDescent="0.25">
      <c r="A63" s="57">
        <v>16</v>
      </c>
      <c r="B63" s="58" t="s">
        <v>33</v>
      </c>
      <c r="C63" s="70" t="s">
        <v>12</v>
      </c>
      <c r="D63" s="60">
        <v>2</v>
      </c>
      <c r="E63" s="48"/>
      <c r="F63" s="101" t="s">
        <v>192</v>
      </c>
      <c r="G63" s="48"/>
      <c r="H63" s="48"/>
      <c r="I63" s="48"/>
      <c r="J63" s="48"/>
      <c r="K63" s="48"/>
    </row>
    <row r="64" spans="1:13" x14ac:dyDescent="0.25">
      <c r="A64" s="57">
        <v>16</v>
      </c>
      <c r="B64" s="58" t="s">
        <v>31</v>
      </c>
      <c r="C64" s="76" t="s">
        <v>24</v>
      </c>
      <c r="D64" s="60">
        <v>10</v>
      </c>
      <c r="E64" s="48"/>
      <c r="F64" s="101" t="s">
        <v>192</v>
      </c>
      <c r="G64" s="48"/>
      <c r="H64" s="48"/>
      <c r="I64" s="48"/>
      <c r="J64" s="48"/>
      <c r="K64" s="48"/>
    </row>
    <row r="65" spans="1:26" x14ac:dyDescent="0.25">
      <c r="A65" s="57">
        <v>16</v>
      </c>
      <c r="B65" s="77" t="s">
        <v>51</v>
      </c>
      <c r="C65" s="70" t="s">
        <v>12</v>
      </c>
      <c r="D65" s="60">
        <v>6</v>
      </c>
      <c r="E65" s="48"/>
      <c r="F65" s="101" t="s">
        <v>192</v>
      </c>
      <c r="G65" s="48"/>
      <c r="H65" s="48"/>
      <c r="I65" s="48"/>
      <c r="J65" s="48"/>
      <c r="K65" s="48"/>
    </row>
    <row r="66" spans="1:26" x14ac:dyDescent="0.25">
      <c r="E66" s="48"/>
      <c r="F66" s="48"/>
      <c r="G66" s="48"/>
      <c r="H66" s="48"/>
      <c r="I66" s="48"/>
      <c r="J66" s="48"/>
      <c r="K66" s="48"/>
    </row>
    <row r="67" spans="1:26" s="5" customFormat="1" x14ac:dyDescent="0.25">
      <c r="B67" s="4"/>
      <c r="C67" s="4"/>
      <c r="D67" s="8"/>
      <c r="E67" s="49"/>
      <c r="F67" s="49"/>
      <c r="G67" s="48"/>
      <c r="H67" s="48"/>
      <c r="I67" s="48"/>
      <c r="J67" s="48"/>
      <c r="K67" s="48"/>
      <c r="L67" s="4"/>
      <c r="P67" s="4"/>
      <c r="Q67" s="4"/>
      <c r="R67" s="4"/>
      <c r="S67" s="4"/>
      <c r="T67" s="4"/>
      <c r="U67" s="4"/>
      <c r="V67" s="4"/>
      <c r="W67" s="4"/>
      <c r="X67" s="4"/>
      <c r="Y67" s="4"/>
      <c r="Z67" s="4"/>
    </row>
    <row r="68" spans="1:26" s="5" customFormat="1" x14ac:dyDescent="0.25">
      <c r="B68" s="4"/>
      <c r="C68" s="4"/>
      <c r="D68" s="8"/>
      <c r="E68" s="48"/>
      <c r="F68" s="56"/>
      <c r="G68" s="48"/>
      <c r="H68" s="48"/>
      <c r="I68" s="48"/>
      <c r="J68" s="48"/>
      <c r="K68" s="48"/>
      <c r="L68" s="4"/>
      <c r="P68" s="4"/>
      <c r="Q68" s="4"/>
      <c r="R68" s="4"/>
      <c r="S68" s="4"/>
      <c r="T68" s="4"/>
      <c r="U68" s="4"/>
      <c r="V68" s="4"/>
      <c r="W68" s="4"/>
      <c r="X68" s="4"/>
      <c r="Y68" s="4"/>
      <c r="Z68" s="4"/>
    </row>
    <row r="69" spans="1:26" s="5" customFormat="1" x14ac:dyDescent="0.25">
      <c r="B69" s="4"/>
      <c r="C69" s="4"/>
      <c r="D69" s="8"/>
      <c r="E69" s="23"/>
      <c r="F69" s="23"/>
      <c r="G69" s="23"/>
      <c r="H69" s="48"/>
      <c r="I69" s="48"/>
      <c r="J69" s="48"/>
      <c r="K69" s="48"/>
      <c r="L69" s="4"/>
      <c r="P69" s="4"/>
      <c r="Q69" s="4"/>
      <c r="R69" s="4"/>
      <c r="S69" s="4"/>
      <c r="T69" s="4"/>
      <c r="U69" s="4"/>
      <c r="V69" s="4"/>
      <c r="W69" s="4"/>
      <c r="X69" s="4"/>
      <c r="Y69" s="4"/>
      <c r="Z69" s="4"/>
    </row>
    <row r="70" spans="1:26" s="5" customFormat="1" x14ac:dyDescent="0.25">
      <c r="B70" s="4"/>
      <c r="C70" s="4"/>
      <c r="D70" s="8"/>
      <c r="E70" s="23"/>
      <c r="F70" s="23"/>
      <c r="G70" s="23"/>
      <c r="H70" s="23"/>
      <c r="I70" s="23"/>
      <c r="J70" s="23"/>
      <c r="K70" s="23"/>
      <c r="L70" s="4"/>
      <c r="P70" s="4"/>
      <c r="Q70" s="4"/>
      <c r="R70" s="4"/>
      <c r="S70" s="4"/>
      <c r="T70" s="4"/>
      <c r="U70" s="4"/>
      <c r="V70" s="4"/>
      <c r="W70" s="4"/>
      <c r="X70" s="4"/>
      <c r="Y70" s="4"/>
      <c r="Z70" s="4"/>
    </row>
    <row r="71" spans="1:26" s="5" customFormat="1" x14ac:dyDescent="0.25">
      <c r="B71" s="4"/>
      <c r="C71" s="4"/>
      <c r="D71" s="8"/>
      <c r="E71" s="23"/>
      <c r="F71" s="23"/>
      <c r="G71" s="23"/>
      <c r="H71" s="23"/>
      <c r="I71" s="23"/>
      <c r="J71" s="23"/>
      <c r="K71" s="23"/>
      <c r="L71" s="4"/>
      <c r="M71" s="4"/>
      <c r="N71" s="4"/>
      <c r="P71" s="4"/>
      <c r="Q71" s="4"/>
      <c r="R71" s="4"/>
      <c r="S71" s="4"/>
      <c r="T71" s="4"/>
      <c r="U71" s="4"/>
      <c r="V71" s="4"/>
      <c r="W71" s="4"/>
      <c r="X71" s="4"/>
      <c r="Y71" s="4"/>
      <c r="Z71" s="4"/>
    </row>
    <row r="72" spans="1:26" s="5" customFormat="1" x14ac:dyDescent="0.25">
      <c r="B72" s="4"/>
      <c r="C72" s="4"/>
      <c r="D72" s="8"/>
      <c r="E72" s="23"/>
      <c r="F72" s="23"/>
      <c r="G72" s="23"/>
      <c r="H72" s="23"/>
      <c r="I72" s="23"/>
      <c r="J72" s="23"/>
      <c r="K72" s="23"/>
      <c r="L72" s="4"/>
      <c r="M72" s="4"/>
      <c r="N72" s="4"/>
      <c r="P72" s="4"/>
      <c r="Q72" s="4"/>
      <c r="R72" s="4"/>
      <c r="S72" s="4"/>
      <c r="T72" s="4"/>
      <c r="U72" s="4"/>
      <c r="V72" s="4"/>
      <c r="W72" s="4"/>
      <c r="X72" s="4"/>
      <c r="Y72" s="4"/>
      <c r="Z72" s="4"/>
    </row>
    <row r="73" spans="1:26" s="5" customFormat="1" x14ac:dyDescent="0.25">
      <c r="B73" s="4"/>
      <c r="C73" s="4"/>
      <c r="D73" s="8"/>
      <c r="E73" s="23"/>
      <c r="F73" s="23"/>
      <c r="G73" s="23"/>
      <c r="H73" s="23"/>
      <c r="I73" s="23"/>
      <c r="J73" s="23"/>
      <c r="K73" s="23"/>
      <c r="L73" s="4"/>
      <c r="M73" s="4"/>
      <c r="N73" s="4"/>
      <c r="P73" s="4"/>
      <c r="Q73" s="4"/>
      <c r="R73" s="4"/>
      <c r="S73" s="4"/>
      <c r="T73" s="4"/>
      <c r="U73" s="4"/>
      <c r="V73" s="4"/>
      <c r="W73" s="4"/>
      <c r="X73" s="4"/>
      <c r="Y73" s="4"/>
      <c r="Z73" s="4"/>
    </row>
    <row r="74" spans="1:26" s="5" customFormat="1" x14ac:dyDescent="0.25">
      <c r="B74" s="4"/>
      <c r="C74" s="4"/>
      <c r="D74" s="8"/>
      <c r="E74" s="23"/>
      <c r="F74" s="23"/>
      <c r="G74" s="23"/>
      <c r="H74" s="23"/>
      <c r="I74" s="23"/>
      <c r="J74" s="23"/>
      <c r="K74" s="23"/>
      <c r="L74" s="4"/>
      <c r="M74" s="4"/>
      <c r="N74" s="4"/>
      <c r="P74" s="4"/>
      <c r="Q74" s="4"/>
      <c r="R74" s="4"/>
      <c r="S74" s="4"/>
      <c r="T74" s="4"/>
      <c r="U74" s="4"/>
      <c r="V74" s="4"/>
      <c r="W74" s="4"/>
      <c r="X74" s="4"/>
      <c r="Y74" s="4"/>
      <c r="Z74" s="4"/>
    </row>
    <row r="75" spans="1:26" s="5" customFormat="1" x14ac:dyDescent="0.25">
      <c r="B75" s="4"/>
      <c r="C75" s="4"/>
      <c r="D75" s="8"/>
      <c r="E75" s="23"/>
      <c r="F75" s="23"/>
      <c r="G75" s="23"/>
      <c r="H75" s="23"/>
      <c r="I75" s="23"/>
      <c r="J75" s="23"/>
      <c r="K75" s="23"/>
      <c r="L75" s="4"/>
      <c r="M75" s="4"/>
      <c r="N75" s="4"/>
      <c r="P75" s="4"/>
      <c r="Q75" s="4"/>
      <c r="R75" s="4"/>
      <c r="S75" s="4"/>
      <c r="T75" s="4"/>
      <c r="U75" s="4"/>
      <c r="V75" s="4"/>
      <c r="W75" s="4"/>
      <c r="X75" s="4"/>
      <c r="Y75" s="4"/>
      <c r="Z75" s="4"/>
    </row>
    <row r="76" spans="1:26" s="5" customFormat="1" x14ac:dyDescent="0.25">
      <c r="B76" s="4"/>
      <c r="C76" s="4"/>
      <c r="D76" s="8"/>
      <c r="E76" s="23"/>
      <c r="F76" s="23"/>
      <c r="G76" s="23"/>
      <c r="H76" s="23"/>
      <c r="I76" s="23"/>
      <c r="J76" s="23"/>
      <c r="K76" s="23"/>
      <c r="L76" s="4"/>
      <c r="M76" s="4"/>
      <c r="N76" s="4"/>
      <c r="P76" s="4"/>
      <c r="Q76" s="4"/>
      <c r="R76" s="4"/>
      <c r="S76" s="4"/>
      <c r="T76" s="4"/>
      <c r="U76" s="4"/>
      <c r="V76" s="4"/>
      <c r="W76" s="4"/>
      <c r="X76" s="4"/>
      <c r="Y76" s="4"/>
      <c r="Z76" s="4"/>
    </row>
    <row r="77" spans="1:26" s="5" customFormat="1" x14ac:dyDescent="0.25">
      <c r="B77" s="4"/>
      <c r="C77" s="4"/>
      <c r="D77" s="8"/>
      <c r="E77" s="23"/>
      <c r="F77" s="23"/>
      <c r="G77" s="23"/>
      <c r="H77" s="23"/>
      <c r="I77" s="23"/>
      <c r="J77" s="23"/>
      <c r="K77" s="23"/>
      <c r="L77" s="4"/>
      <c r="M77" s="4"/>
      <c r="N77" s="4"/>
      <c r="P77" s="4"/>
      <c r="Q77" s="4"/>
      <c r="R77" s="4"/>
      <c r="S77" s="4"/>
      <c r="T77" s="4"/>
      <c r="U77" s="4"/>
      <c r="V77" s="4"/>
      <c r="W77" s="4"/>
      <c r="X77" s="4"/>
      <c r="Y77" s="4"/>
      <c r="Z77" s="4"/>
    </row>
    <row r="78" spans="1:26" s="5" customFormat="1" x14ac:dyDescent="0.25">
      <c r="B78" s="4"/>
      <c r="C78" s="4"/>
      <c r="D78" s="8"/>
      <c r="E78" s="23"/>
      <c r="F78" s="23"/>
      <c r="G78" s="23"/>
      <c r="H78" s="23"/>
      <c r="I78" s="23"/>
      <c r="J78" s="23"/>
      <c r="K78" s="23"/>
      <c r="L78" s="4"/>
      <c r="M78" s="4"/>
      <c r="N78" s="4"/>
      <c r="P78" s="4"/>
      <c r="Q78" s="4"/>
      <c r="R78" s="4"/>
      <c r="S78" s="4"/>
      <c r="T78" s="4"/>
      <c r="U78" s="4"/>
      <c r="V78" s="4"/>
      <c r="W78" s="4"/>
      <c r="X78" s="4"/>
      <c r="Y78" s="4"/>
      <c r="Z78" s="4"/>
    </row>
    <row r="79" spans="1:26" s="5" customFormat="1" x14ac:dyDescent="0.25">
      <c r="B79" s="4"/>
      <c r="C79" s="4"/>
      <c r="D79" s="8"/>
      <c r="E79" s="23"/>
      <c r="F79" s="23"/>
      <c r="G79" s="23"/>
      <c r="H79" s="23"/>
      <c r="I79" s="23"/>
      <c r="J79" s="23"/>
      <c r="K79" s="23"/>
      <c r="L79" s="4"/>
      <c r="P79" s="4"/>
      <c r="Q79" s="4"/>
      <c r="R79" s="4"/>
      <c r="S79" s="4"/>
      <c r="T79" s="4"/>
      <c r="U79" s="4"/>
      <c r="V79" s="4"/>
      <c r="W79" s="4"/>
      <c r="X79" s="4"/>
      <c r="Y79" s="4"/>
      <c r="Z79" s="4"/>
    </row>
    <row r="80" spans="1:26" s="5" customFormat="1" x14ac:dyDescent="0.25">
      <c r="B80" s="4"/>
      <c r="C80" s="4"/>
      <c r="D80" s="8"/>
      <c r="E80" s="23"/>
      <c r="F80" s="23"/>
      <c r="G80" s="23"/>
      <c r="H80" s="23"/>
      <c r="I80" s="23"/>
      <c r="J80" s="23"/>
      <c r="K80" s="23"/>
      <c r="L80" s="4"/>
      <c r="P80" s="4"/>
      <c r="Q80" s="4"/>
      <c r="R80" s="4"/>
      <c r="S80" s="4"/>
      <c r="T80" s="4"/>
      <c r="U80" s="4"/>
      <c r="V80" s="4"/>
      <c r="W80" s="4"/>
      <c r="X80" s="4"/>
      <c r="Y80" s="4"/>
      <c r="Z80" s="4"/>
    </row>
  </sheetData>
  <sortState ref="A2:F85">
    <sortCondition ref="A2:A85"/>
  </sortState>
  <phoneticPr fontId="39" type="noConversion"/>
  <conditionalFormatting sqref="R2:R8">
    <cfRule type="dataBar" priority="8">
      <dataBar>
        <cfvo type="min"/>
        <cfvo type="max"/>
        <color rgb="FF008AEF"/>
      </dataBar>
      <extLst>
        <ext xmlns:x14="http://schemas.microsoft.com/office/spreadsheetml/2009/9/main" uri="{B025F937-C7B1-47D3-B67F-A62EFF666E3E}">
          <x14:id>{32B7E5ED-71DC-4570-AE7D-9EF85D8C472B}</x14:id>
        </ext>
      </extLst>
    </cfRule>
  </conditionalFormatting>
  <conditionalFormatting sqref="N2:N7">
    <cfRule type="dataBar" priority="9">
      <dataBar>
        <cfvo type="min"/>
        <cfvo type="max"/>
        <color rgb="FF008AEF"/>
      </dataBar>
      <extLst>
        <ext xmlns:x14="http://schemas.microsoft.com/office/spreadsheetml/2009/9/main" uri="{B025F937-C7B1-47D3-B67F-A62EFF666E3E}">
          <x14:id>{626F6E39-0DCB-4DAE-B219-E182F3DBFD23}</x14:id>
        </ext>
      </extLst>
    </cfRule>
  </conditionalFormatting>
  <conditionalFormatting sqref="J2:J7">
    <cfRule type="dataBar" priority="5">
      <dataBar>
        <cfvo type="min"/>
        <cfvo type="max"/>
        <color rgb="FF008AEF"/>
      </dataBar>
      <extLst>
        <ext xmlns:x14="http://schemas.microsoft.com/office/spreadsheetml/2009/9/main" uri="{B025F937-C7B1-47D3-B67F-A62EFF666E3E}">
          <x14:id>{CDB407B3-D94E-414E-A33B-D4AC00C23ED8}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R2:R8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N2:N7</xm:sqref>
        </x14:conditionalFormatting>
        <x14:conditionalFormatting xmlns:xm="http://schemas.microsoft.com/office/excel/2006/main">
          <x14:cfRule type="dataBar" id="{CDB407B3-D94E-414E-A33B-D4AC00C23ED8}">
            <x14:dataBar minLength="0" maxLength="100" gradient="0">
              <x14:cfvo type="autoMin"/>
              <x14:cfvo type="autoMax"/>
              <x14:negativeFillColor rgb="FFFF0000"/>
              <x14:axisColor rgb="FF000000"/>
            </x14:dataBar>
          </x14:cfRule>
          <xm:sqref>J2:J7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cp:lastPrinted>2019-01-26T20:09:47Z</cp:lastPrinted>
  <dcterms:created xsi:type="dcterms:W3CDTF">2016-07-12T01:17:57Z</dcterms:created>
  <dcterms:modified xsi:type="dcterms:W3CDTF">2019-11-08T17:36:43Z</dcterms:modified>
</cp:coreProperties>
</file>