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33FEA099-2BB1-4BC3-8934-EC6942A81D1D}" xr6:coauthVersionLast="45" xr6:coauthVersionMax="45" xr10:uidLastSave="{00000000-0000-0000-0000-000000000000}"/>
  <bookViews>
    <workbookView xWindow="29505" yWindow="780" windowWidth="24765" windowHeight="14595" tabRatio="500"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c r="I7" i="7"/>
  <c r="I6" i="7"/>
  <c r="I5" i="7"/>
  <c r="I3" i="7"/>
  <c r="I8" i="7"/>
  <c r="B3" i="5"/>
  <c r="B4" i="5"/>
  <c r="B5" i="5"/>
  <c r="B6" i="5"/>
  <c r="B7" i="5"/>
  <c r="B8" i="5"/>
  <c r="B9" i="5"/>
  <c r="B10" i="5"/>
  <c r="B11" i="5"/>
  <c r="B12" i="5"/>
  <c r="B13" i="5"/>
  <c r="B14" i="5"/>
  <c r="B15" i="5"/>
  <c r="B16" i="5"/>
  <c r="B17" i="5"/>
  <c r="B18" i="5"/>
  <c r="M8" i="7"/>
  <c r="J4" i="7"/>
  <c r="J6" i="7"/>
  <c r="J7" i="7"/>
  <c r="J2" i="7"/>
  <c r="J3" i="7"/>
  <c r="J5" i="7"/>
</calcChain>
</file>

<file path=xl/sharedStrings.xml><?xml version="1.0" encoding="utf-8"?>
<sst xmlns="http://schemas.openxmlformats.org/spreadsheetml/2006/main" count="492" uniqueCount="305">
  <si>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</si>
  <si>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</si>
  <si>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</si>
  <si>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</si>
  <si>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</si>
  <si>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</si>
  <si>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</si>
  <si>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</si>
  <si>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</si>
  <si>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</si>
  <si>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</si>
  <si>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</si>
  <si>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</si>
  <si>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</si>
  <si>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</si>
  <si>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</si>
  <si>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</si>
  <si>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</si>
  <si>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</si>
  <si>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</si>
  <si>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</si>
  <si>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</si>
  <si>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</si>
  <si>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</si>
  <si>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</si>
  <si>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</si>
  <si>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</si>
  <si>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</si>
  <si>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</si>
  <si>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</si>
  <si>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</si>
  <si>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</si>
  <si>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</si>
  <si>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</si>
  <si>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</si>
  <si>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</si>
  <si>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</si>
  <si>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</si>
  <si>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</si>
  <si>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Conduct and interpret a chi-squared test of association
Calculate a linear regression equation and interpret the coefficients
Conduct and interpret a test of correlation</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</si>
  <si>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</si>
  <si>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</si>
  <si>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</si>
  <si>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</si>
  <si>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</si>
  <si>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</si>
  <si>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</si>
  <si>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</si>
  <si>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</si>
  <si>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</si>
  <si>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</si>
  <si>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</si>
  <si>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</si>
  <si>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Fall Break</t>
  </si>
  <si>
    <t xml:space="preserve">How to write multiple regression models mathematically
How to interpret multiple regression coefficients
How to interpret categorical predictors
</t>
  </si>
  <si>
    <t xml:space="preserve">Recaping regression models
- quantitative outcome
- predictors can be any data type
- purpose of modeling (explanatory vs predictive)
- interpretation of continuous/categorical predictors
</t>
  </si>
  <si>
    <t>**RAT** on Logistic Regression
What is "linear" about a generalized linear model? 
What is the logistic function? 
How do you calculate an Odds Ratio
How do you interpret an Odds Ratio</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</si>
  <si>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</si>
  <si>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</si>
  <si>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</si>
  <si>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</si>
  <si>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</si>
  <si>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</si>
  <si>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</si>
  <si>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</si>
  <si>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</si>
  <si>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</si>
  <si>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</si>
  <si>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</si>
  <si>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</si>
  <si>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</si>
  <si>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</si>
  <si>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</si>
  <si>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</si>
  <si>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</si>
  <si>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</si>
  <si>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</si>
  <si>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</si>
  <si>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</si>
  <si>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</si>
  <si>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</si>
  <si>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</si>
  <si>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</si>
  <si>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</si>
  <si>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</si>
  <si>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</si>
  <si>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</si>
  <si>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</si>
  <si>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</si>
  <si>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</si>
  <si>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</si>
  <si>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</si>
  <si>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</si>
  <si>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</si>
  <si>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</si>
  <si>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</si>
  <si>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</si>
  <si>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</si>
  <si>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</si>
  <si>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</si>
  <si>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</si>
  <si>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</si>
  <si>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</si>
  <si>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</si>
  <si>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</si>
  <si>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</si>
  <si>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</si>
  <si>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</si>
  <si>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</si>
  <si>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</si>
  <si>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</si>
  <si>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</si>
  <si>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</si>
  <si>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 xml:space="preserve">Study Design
Multiple Linear Regression
</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</si>
  <si>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</si>
  <si>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</si>
  <si>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</si>
  <si>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</si>
  <si>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</si>
  <si>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</si>
  <si>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</si>
  <si>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</si>
  <si>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</si>
  <si>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</si>
  <si>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</si>
  <si>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</si>
  <si>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</si>
  <si>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</si>
  <si>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</si>
  <si>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</si>
  <si>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</si>
  <si>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</si>
  <si>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</si>
  <si>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</si>
  <si>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</si>
  <si>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</si>
  <si>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</si>
  <si>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</si>
  <si>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</si>
  <si>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</si>
  <si>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</si>
  <si>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</si>
  <si>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</si>
  <si>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</si>
  <si>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</si>
  <si>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</si>
  <si>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</si>
  <si>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</si>
  <si>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</si>
  <si>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</si>
  <si>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</si>
  <si>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</si>
  <si>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</si>
  <si>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</si>
  <si>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</si>
  <si>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</si>
  <si>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</si>
  <si>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</si>
  <si>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</si>
  <si>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</si>
  <si>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</si>
  <si>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</si>
  <si>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</si>
  <si>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</si>
  <si>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</si>
  <si>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</si>
  <si>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</si>
  <si>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</si>
  <si>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</si>
  <si>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</si>
  <si>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</si>
  <si>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</si>
  <si>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</si>
  <si>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</si>
  <si>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</si>
  <si>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</si>
  <si>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</si>
  <si>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</si>
  <si>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</si>
  <si>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</si>
  <si>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</si>
  <si>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Watch PDS Video 14 section on Logistic Regression (starts at 42 min)</t>
  </si>
  <si>
    <t>Watch PDS video 12, 13 and 14 (up to 42 min)</t>
  </si>
  <si>
    <t xml:space="preserve">No School Monday
Moderation, causation, confounding, multiple regression
</t>
  </si>
  <si>
    <t>Multiple regression and confounding</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</si>
  <si>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</si>
  <si>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</si>
  <si>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</si>
  <si>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</si>
  <si>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</si>
  <si>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</si>
  <si>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</si>
  <si>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</si>
  <si>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</si>
  <si>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</si>
  <si>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</si>
  <si>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</si>
  <si>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</si>
  <si>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Develop Research Poster</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</si>
  <si>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</si>
  <si>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</si>
  <si>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</si>
  <si>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</si>
  <si>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</si>
  <si>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</si>
  <si>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[hw08_biv_inference](hw/hw08_biv_inference.html) (Due 11/02 )</t>
  </si>
  <si>
    <t>[hw09_moderation](hw/hw09_moderation.html) (Due 11/09 )</t>
  </si>
  <si>
    <t>hw10_regression (Due 11/2 3)</t>
  </si>
  <si>
    <t>Poster prep Stage III* (Draft Due 11/12, PR 11/14, Final 11/16 )</t>
  </si>
  <si>
    <t>Poster prep Stage IV* (Draft Due 12/03, PR 12/05, Final 12/07 )</t>
  </si>
  <si>
    <t xml:space="preserve">e-Poster*  (Draft Due 12/xx , PR 12/xx, Final 12/xx xpm ) TIMES ARE FIRM - Dates dependent on time of common final </t>
  </si>
  <si>
    <t>Take home final exam (Due x/xx ); [Metacognition Post-Survey](https://forms.gle/P8q6hbk6eJaScixF6) (Due 12/20 ); [Post Assessment in R](https://forms.gle/FWAZjanJ31hTrSKK8) (Due 12/20 )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</si>
  <si>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</si>
  <si>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</si>
  <si>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</si>
  <si>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</si>
  <si>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</si>
  <si>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</si>
  <si>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</si>
  <si>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</si>
  <si>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</si>
  <si>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</si>
  <si>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</si>
  <si>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</si>
  <si>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</si>
  <si>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</si>
  <si>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</si>
  <si>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</si>
  <si>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</si>
  <si>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</si>
  <si>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</si>
  <si>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</si>
  <si>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</si>
  <si>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</si>
  <si>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</si>
  <si>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</si>
  <si>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</si>
  <si>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</si>
  <si>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</si>
  <si>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</si>
  <si>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</si>
  <si>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</si>
  <si>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</si>
  <si>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</si>
  <si>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</si>
  <si>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</si>
  <si>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</si>
  <si>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</si>
  <si>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10 (Due 10/27 ) 
[[10am]]()
[[12pm]]()</t>
  </si>
  <si>
    <t>Quiz 09 (Due 10/20 ) 
[[10am]]()
[[12pm]]()</t>
  </si>
  <si>
    <t>Quiz 11 (Due 11/03 ) 
[[10am]]()
[[12pm]]()</t>
  </si>
  <si>
    <t>Quiz 13 (Due 11/17 ) 
[[10am]]()
[[12pm]]()</t>
  </si>
  <si>
    <t>Quiz 14 (Due 11/14 ) 
[[10am]]()
[[12pm]]()</t>
  </si>
  <si>
    <t>Quiz 15 (Due 12/08 ) 
[[10am]]()
[[12pm]]()</t>
  </si>
  <si>
    <t>Quiz 12 (Due 11/10 )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</si>
  <si>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</si>
  <si>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</si>
  <si>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</si>
  <si>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</si>
  <si>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</si>
  <si>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</si>
  <si>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</si>
  <si>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</si>
  <si>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Monday 4-6pm ARTS 112</t>
  </si>
  <si>
    <t xml:space="preserve">How is statistics done in your field? </t>
  </si>
  <si>
    <t>hw 08- bivariate inference</t>
  </si>
  <si>
    <t>3.1-3.2</t>
  </si>
  <si>
    <t>Watch the assigned PDS Videos on correlation and tests for equal proportions
Complete the T-Test and ANOVA questions in the Homework
Review the AS Notebook on Simple Linear Regression
Read the instructions for the Bivariate inference assignment
Watch the PDS video on ANOVA and read CN 6.4 before Friday</t>
  </si>
  <si>
    <t xml:space="preserve">The Normal and T Distributions. </t>
  </si>
  <si>
    <t>3.3-3.4</t>
  </si>
  <si>
    <t xml:space="preserve">Bivariate inference: ANOVA
Bivariate inference: Chi-squared
Bivariate Inference - Correlation
</t>
  </si>
  <si>
    <t xml:space="preserve">Bivariate Inference - Linear Regression
Moderation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</si>
  <si>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</si>
  <si>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</si>
  <si>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</si>
  <si>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</si>
  <si>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</si>
  <si>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</si>
  <si>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</si>
  <si>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</si>
  <si>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</si>
  <si>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</si>
  <si>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</si>
  <si>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</si>
  <si>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</si>
  <si>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</si>
  <si>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</si>
  <si>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</si>
  <si>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</si>
  <si>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</si>
  <si>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</si>
  <si>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</si>
  <si>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</si>
  <si>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4.5-4.6</t>
  </si>
  <si>
    <t>4.1-4.3</t>
  </si>
  <si>
    <t>4.4</t>
  </si>
  <si>
    <t xml:space="preserve">[8 (14min)](https://passiondrivenstatistics.com/2015/07/15/chapter-10/)
[[Dr. Ds video]](https://youtu.be/Bv9iY8-UzYw)
</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</si>
  <si>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CN 4.7 before Monday</t>
  </si>
  <si>
    <t>Point estimates as a "best guess"
Simulating distributions of random variables [[In class activity]](hw/activity_samp_dist.html)</t>
  </si>
  <si>
    <t>Interval estimation - in class activity</t>
  </si>
  <si>
    <t>Discovering the Central Limit Theorem
Calculating probabilities of an average
Jigsaw Lecture - param and stats, pop and samples, bias
How is an interval estimate created?</t>
  </si>
  <si>
    <t>Watch [[Dr.D's video]](https://youtu.be/Bv9iY8-UzYw), fill out course packet 3.3-3.5 (Mon).
Complete the "Scale Up" sections of HW 07 before Wed
Identify one binary and one continuous variable in your data set of interest. (Fri)
Be ready and able to calculate summary statistics for each (n, # missing values, #yes, mean, sd)</t>
  </si>
  <si>
    <t>Quiz 07 (Due 10/10 ) 
[[10am]](https://forms.gle/np9DS7iABYFmYju27)
[[12pm]](https://forms.gle/qm33T7qHW6cUnwTk7)</t>
  </si>
  <si>
    <t>Quiz 08 (Due 10/13 ) 
[[10am]](https://forms.gle/F1H1aTNmzpq6b5aW7)
[[12pm]](https://forms.gle/a1rGTjyrVE4sgWVVA)</t>
  </si>
  <si>
    <t>[hw07_foundations](hw/hw07_foundations.html) (Due 10/12 ) 
which uses [[Dice activity]](hw/activity_samp_dist.html)
[Interval estimation worksheet](hw/activity_interval_estimation.pdf) (Due 10/14 )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</si>
</sst>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9">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
      <patternFill patternType="solid">
        <fgColor theme="7"/>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7">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17"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6"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5" fillId="0" borderId="0" xfId="80" applyFont="1"/>
    <xf numFmtId="0" fontId="35" fillId="0" borderId="4" xfId="82"/>
    <xf numFmtId="164" fontId="26" fillId="0" borderId="0" xfId="80" applyNumberFormat="1" applyFill="1" applyAlignment="1">
      <alignment horizontal="center"/>
    </xf>
    <xf numFmtId="164" fontId="15"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1"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4" fillId="9" borderId="0" xfId="80" applyFont="1" applyFill="1" applyBorder="1"/>
    <xf numFmtId="0" fontId="10" fillId="0" borderId="0" xfId="80" applyFont="1" applyBorder="1"/>
    <xf numFmtId="0" fontId="15" fillId="4" borderId="0" xfId="80" applyFont="1" applyFill="1" applyBorder="1"/>
    <xf numFmtId="0" fontId="15" fillId="0" borderId="0" xfId="80" applyFont="1" applyBorder="1"/>
    <xf numFmtId="0" fontId="15" fillId="12" borderId="0" xfId="80" applyFont="1" applyFill="1" applyBorder="1"/>
    <xf numFmtId="0" fontId="31" fillId="0" borderId="0" xfId="80" applyFont="1" applyFill="1" applyBorder="1" applyAlignment="1">
      <alignment horizontal="center"/>
    </xf>
    <xf numFmtId="0" fontId="13"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2" fillId="12" borderId="0" xfId="80" applyFont="1" applyFill="1" applyBorder="1"/>
    <xf numFmtId="0" fontId="25" fillId="4" borderId="0" xfId="80" applyFont="1" applyFill="1" applyBorder="1"/>
    <xf numFmtId="0" fontId="26" fillId="11" borderId="0" xfId="80" applyFill="1" applyBorder="1"/>
    <xf numFmtId="0" fontId="16" fillId="0" borderId="0" xfId="80" applyFont="1" applyBorder="1" applyAlignment="1">
      <alignment horizontal="left"/>
    </xf>
    <xf numFmtId="0" fontId="33" fillId="15" borderId="0" xfId="0" applyFont="1" applyFill="1" applyAlignment="1">
      <alignment horizontal="center" vertical="top" wrapText="1"/>
    </xf>
    <xf numFmtId="0" fontId="0" fillId="8" borderId="0" xfId="0" applyFill="1"/>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164" fontId="7" fillId="0" borderId="0" xfId="80" applyNumberFormat="1" applyFont="1" applyFill="1" applyAlignment="1">
      <alignment horizontal="center"/>
    </xf>
    <xf numFmtId="0" fontId="0" fillId="0" borderId="0" xfId="0" applyAlignment="1">
      <alignment horizontal="left"/>
    </xf>
    <xf numFmtId="0" fontId="0" fillId="0" borderId="0" xfId="0" applyFill="1"/>
    <xf numFmtId="164" fontId="6" fillId="0" borderId="0" xfId="80" applyNumberFormat="1" applyFont="1" applyFill="1" applyAlignment="1">
      <alignment horizontal="center"/>
    </xf>
    <xf numFmtId="0" fontId="0" fillId="0" borderId="0" xfId="0" applyFill="1" applyAlignment="1">
      <alignment horizontal="left"/>
    </xf>
    <xf numFmtId="164" fontId="5" fillId="0" borderId="0" xfId="80" applyNumberFormat="1" applyFont="1" applyFill="1" applyAlignment="1">
      <alignment horizontal="center"/>
    </xf>
    <xf numFmtId="0" fontId="32" fillId="2" borderId="0" xfId="0" applyFont="1" applyFill="1" applyAlignment="1">
      <alignment horizontal="center" vertical="top" wrapText="1"/>
    </xf>
    <xf numFmtId="164" fontId="4" fillId="0" borderId="0" xfId="80" applyNumberFormat="1" applyFont="1" applyFill="1" applyAlignment="1">
      <alignment horizontal="center"/>
    </xf>
    <xf numFmtId="0" fontId="0" fillId="0" borderId="0" xfId="0" applyFill="1" applyAlignment="1">
      <alignment wrapText="1"/>
    </xf>
    <xf numFmtId="164" fontId="3"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2" fillId="0" borderId="0" xfId="80" applyNumberFormat="1" applyFont="1" applyFill="1" applyAlignment="1">
      <alignment horizontal="center"/>
    </xf>
    <xf numFmtId="0" fontId="33" fillId="14" borderId="0" xfId="0" applyFont="1" applyFill="1" applyAlignment="1">
      <alignment horizontal="center" vertical="top" wrapText="1"/>
    </xf>
    <xf numFmtId="0" fontId="0" fillId="0" borderId="0" xfId="0" applyAlignment="1">
      <alignment horizontal="left" wrapText="1"/>
    </xf>
    <xf numFmtId="0" fontId="0" fillId="0" borderId="0" xfId="0" applyFill="1" applyAlignment="1">
      <alignment horizontal="left" wrapText="1"/>
    </xf>
    <xf numFmtId="0" fontId="0" fillId="8" borderId="0" xfId="0" applyFill="1" applyAlignment="1">
      <alignment horizontal="left" wrapText="1"/>
    </xf>
    <xf numFmtId="0" fontId="32" fillId="17" borderId="0" xfId="0" applyFont="1" applyFill="1" applyAlignment="1">
      <alignment horizontal="left" vertical="top" wrapText="1"/>
    </xf>
    <xf numFmtId="0" fontId="1" fillId="0" borderId="0" xfId="80" applyFont="1" applyBorder="1"/>
    <xf numFmtId="0" fontId="32" fillId="14" borderId="0" xfId="0" applyFont="1" applyFill="1" applyAlignment="1">
      <alignment vertical="top"/>
    </xf>
    <xf numFmtId="0" fontId="0" fillId="18" borderId="0" xfId="0" applyFill="1" applyAlignment="1">
      <alignment horizontal="left" wrapText="1"/>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abSelected="1" topLeftCell="E23" zoomScaleNormal="100" workbookViewId="0">
      <selection activeCell="H27" sqref="H27"/>
    </sheetView>
  </sheetViews>
  <sheetFormatPr defaultColWidth="8.875" defaultRowHeight="15.75" x14ac:dyDescent="0.25"/>
  <cols>
    <col min="1" max="2" width="8.875" style="35"/>
    <col min="3" max="3" width="0" style="35" hidden="1" customWidth="1"/>
    <col min="4" max="4" width="28" bestFit="1" customWidth="1"/>
    <col min="5" max="5" width="56.375" style="42" customWidth="1"/>
    <col min="6" max="6" width="11.125" style="35" customWidth="1"/>
    <col min="7" max="7" width="18" style="91" customWidth="1"/>
    <col min="8" max="8" width="79.625" customWidth="1"/>
  </cols>
  <sheetData>
    <row r="1" spans="1:8" s="35" customFormat="1" ht="30.75" thickBot="1" x14ac:dyDescent="0.3">
      <c r="A1" s="39" t="s">
        <v>74</v>
      </c>
      <c r="B1" s="34" t="s">
        <v>111</v>
      </c>
      <c r="C1" s="34" t="s">
        <v>21</v>
      </c>
      <c r="D1" s="34" t="s">
        <v>62</v>
      </c>
      <c r="E1" s="45" t="s">
        <v>214</v>
      </c>
      <c r="F1" s="46" t="s">
        <v>95</v>
      </c>
      <c r="G1" s="100" t="s">
        <v>60</v>
      </c>
      <c r="H1" s="48" t="s">
        <v>6</v>
      </c>
    </row>
    <row r="2" spans="1:8" x14ac:dyDescent="0.25">
      <c r="A2" s="40">
        <v>1.1000000000000001</v>
      </c>
      <c r="B2" s="35">
        <v>1</v>
      </c>
      <c r="D2" t="s">
        <v>185</v>
      </c>
      <c r="F2" s="35" t="s">
        <v>63</v>
      </c>
      <c r="G2" s="91" t="s">
        <v>241</v>
      </c>
      <c r="H2" s="92" t="s">
        <v>199</v>
      </c>
    </row>
    <row r="3" spans="1:8" x14ac:dyDescent="0.25">
      <c r="A3" s="40">
        <v>1.2</v>
      </c>
      <c r="D3" t="s">
        <v>187</v>
      </c>
    </row>
    <row r="4" spans="1:8" x14ac:dyDescent="0.25">
      <c r="A4" s="40">
        <v>1.3</v>
      </c>
      <c r="D4" t="s">
        <v>243</v>
      </c>
    </row>
    <row r="5" spans="1:8" x14ac:dyDescent="0.25">
      <c r="A5" s="40">
        <v>1.4</v>
      </c>
      <c r="D5" t="s">
        <v>186</v>
      </c>
      <c r="E5" s="42" t="s">
        <v>77</v>
      </c>
    </row>
    <row r="6" spans="1:8" x14ac:dyDescent="0.25">
      <c r="A6" s="40">
        <v>1.5</v>
      </c>
      <c r="D6" t="s">
        <v>105</v>
      </c>
      <c r="E6" s="42" t="s">
        <v>78</v>
      </c>
      <c r="F6" s="38" t="s">
        <v>221</v>
      </c>
    </row>
    <row r="7" spans="1:8" x14ac:dyDescent="0.25">
      <c r="A7" s="40">
        <v>1.6</v>
      </c>
      <c r="D7" t="s">
        <v>73</v>
      </c>
      <c r="E7" s="43"/>
      <c r="F7" s="35">
        <v>1.2</v>
      </c>
    </row>
    <row r="8" spans="1:8" ht="126" x14ac:dyDescent="0.25">
      <c r="A8" s="40">
        <v>2.1</v>
      </c>
      <c r="B8" s="35">
        <v>2</v>
      </c>
      <c r="D8" t="s">
        <v>107</v>
      </c>
      <c r="E8" s="42" t="s">
        <v>232</v>
      </c>
      <c r="F8" s="35">
        <v>1.3</v>
      </c>
      <c r="G8" s="105" t="s">
        <v>247</v>
      </c>
      <c r="H8" s="92" t="s">
        <v>200</v>
      </c>
    </row>
    <row r="9" spans="1:8" x14ac:dyDescent="0.25">
      <c r="A9" s="40">
        <v>2.2000000000000002</v>
      </c>
      <c r="D9" t="s">
        <v>108</v>
      </c>
      <c r="E9" s="42" t="s">
        <v>233</v>
      </c>
    </row>
    <row r="10" spans="1:8" x14ac:dyDescent="0.25">
      <c r="A10" s="40">
        <v>2.2999999999999998</v>
      </c>
      <c r="D10" t="s">
        <v>188</v>
      </c>
    </row>
    <row r="11" spans="1:8" x14ac:dyDescent="0.25">
      <c r="A11" s="40">
        <v>2.4</v>
      </c>
      <c r="D11" t="s">
        <v>64</v>
      </c>
      <c r="E11" s="42" t="s">
        <v>79</v>
      </c>
    </row>
    <row r="12" spans="1:8" ht="110.25" x14ac:dyDescent="0.25">
      <c r="A12" s="41">
        <v>3.1</v>
      </c>
      <c r="B12" s="36">
        <v>3</v>
      </c>
      <c r="C12" s="36"/>
      <c r="D12" s="37" t="s">
        <v>66</v>
      </c>
      <c r="E12" s="44" t="s">
        <v>80</v>
      </c>
      <c r="F12" s="36"/>
      <c r="G12" s="106" t="s">
        <v>255</v>
      </c>
      <c r="H12" s="92" t="s">
        <v>201</v>
      </c>
    </row>
    <row r="13" spans="1:8" x14ac:dyDescent="0.25">
      <c r="A13" s="40">
        <v>3.2</v>
      </c>
      <c r="D13" t="s">
        <v>67</v>
      </c>
      <c r="E13" s="42" t="s">
        <v>81</v>
      </c>
      <c r="F13" s="35">
        <v>1.4</v>
      </c>
      <c r="H13" s="81"/>
    </row>
    <row r="14" spans="1:8" x14ac:dyDescent="0.25">
      <c r="A14" s="40">
        <v>3.3</v>
      </c>
      <c r="D14" t="s">
        <v>189</v>
      </c>
      <c r="H14" s="81"/>
    </row>
    <row r="15" spans="1:8" ht="110.25" x14ac:dyDescent="0.25">
      <c r="A15" s="40">
        <v>4.0999999999999996</v>
      </c>
      <c r="B15" s="35">
        <v>4</v>
      </c>
      <c r="D15" t="s">
        <v>190</v>
      </c>
      <c r="E15" s="42" t="s">
        <v>82</v>
      </c>
      <c r="F15" s="35">
        <v>2.1</v>
      </c>
      <c r="G15" s="106" t="s">
        <v>256</v>
      </c>
      <c r="H15" s="92" t="s">
        <v>257</v>
      </c>
    </row>
    <row r="16" spans="1:8" x14ac:dyDescent="0.25">
      <c r="A16" s="40">
        <v>4.2</v>
      </c>
      <c r="D16" t="s">
        <v>191</v>
      </c>
      <c r="E16" s="42" t="s">
        <v>82</v>
      </c>
      <c r="F16" s="38" t="s">
        <v>222</v>
      </c>
    </row>
    <row r="17" spans="1:8" x14ac:dyDescent="0.25">
      <c r="A17" s="40">
        <v>4.3</v>
      </c>
      <c r="D17" s="82" t="s">
        <v>192</v>
      </c>
      <c r="E17" s="83"/>
      <c r="F17" s="84"/>
      <c r="G17" s="101"/>
      <c r="H17" s="82" t="s">
        <v>202</v>
      </c>
    </row>
    <row r="18" spans="1:8" ht="24" customHeight="1" x14ac:dyDescent="0.25">
      <c r="A18" s="40">
        <v>5.0999999999999996</v>
      </c>
      <c r="B18" s="35">
        <v>5</v>
      </c>
      <c r="D18" t="s">
        <v>229</v>
      </c>
      <c r="E18" s="42" t="s">
        <v>83</v>
      </c>
      <c r="F18" s="38" t="s">
        <v>223</v>
      </c>
      <c r="G18" s="106" t="s">
        <v>262</v>
      </c>
      <c r="H18" s="92" t="s">
        <v>203</v>
      </c>
    </row>
    <row r="19" spans="1:8" x14ac:dyDescent="0.25">
      <c r="A19" s="40">
        <v>5.2</v>
      </c>
      <c r="D19" t="s">
        <v>193</v>
      </c>
      <c r="F19" s="38"/>
      <c r="G19" s="94"/>
      <c r="H19" s="92"/>
    </row>
    <row r="20" spans="1:8" ht="47.25" customHeight="1" x14ac:dyDescent="0.25">
      <c r="A20" s="40">
        <v>6.1</v>
      </c>
      <c r="B20" s="35">
        <v>6</v>
      </c>
      <c r="D20" t="s">
        <v>65</v>
      </c>
      <c r="E20" s="42" t="s">
        <v>109</v>
      </c>
      <c r="G20" s="106" t="s">
        <v>274</v>
      </c>
      <c r="H20" s="98"/>
    </row>
    <row r="21" spans="1:8" x14ac:dyDescent="0.25">
      <c r="A21" s="40">
        <v>6.2</v>
      </c>
      <c r="D21" t="s">
        <v>76</v>
      </c>
      <c r="E21" s="42" t="s">
        <v>84</v>
      </c>
      <c r="F21" s="35" t="s">
        <v>266</v>
      </c>
      <c r="H21" s="98"/>
    </row>
    <row r="22" spans="1:8" x14ac:dyDescent="0.25">
      <c r="A22" s="40">
        <v>6.3</v>
      </c>
      <c r="D22" t="s">
        <v>273</v>
      </c>
      <c r="H22" s="92" t="s">
        <v>276</v>
      </c>
    </row>
    <row r="23" spans="1:8" ht="47.25" x14ac:dyDescent="0.25">
      <c r="A23" s="40">
        <v>6.4</v>
      </c>
      <c r="D23" s="92" t="s">
        <v>72</v>
      </c>
      <c r="E23" s="115"/>
      <c r="F23" s="116"/>
      <c r="G23" s="94" t="s">
        <v>275</v>
      </c>
      <c r="H23" s="98" t="s">
        <v>277</v>
      </c>
    </row>
    <row r="24" spans="1:8" x14ac:dyDescent="0.25">
      <c r="A24" s="40">
        <v>6.5</v>
      </c>
      <c r="D24" t="s">
        <v>110</v>
      </c>
      <c r="H24" t="s">
        <v>225</v>
      </c>
    </row>
    <row r="25" spans="1:8" x14ac:dyDescent="0.25">
      <c r="A25" s="40">
        <v>6.6</v>
      </c>
      <c r="D25" s="82" t="s">
        <v>194</v>
      </c>
      <c r="E25" s="83"/>
      <c r="F25" s="84"/>
      <c r="G25" s="101"/>
      <c r="H25" s="82" t="s">
        <v>204</v>
      </c>
    </row>
    <row r="26" spans="1:8" ht="110.25" x14ac:dyDescent="0.25">
      <c r="A26" s="40">
        <v>7.1</v>
      </c>
      <c r="B26" s="35">
        <v>7</v>
      </c>
      <c r="D26" s="98" t="s">
        <v>268</v>
      </c>
      <c r="E26" s="113" t="s">
        <v>296</v>
      </c>
      <c r="F26" s="35" t="s">
        <v>269</v>
      </c>
      <c r="G26" s="106" t="s">
        <v>302</v>
      </c>
      <c r="H26" s="98" t="s">
        <v>304</v>
      </c>
    </row>
    <row r="27" spans="1:8" x14ac:dyDescent="0.25">
      <c r="A27" s="40">
        <v>7.2</v>
      </c>
      <c r="D27" s="98" t="s">
        <v>287</v>
      </c>
      <c r="F27" s="35" t="s">
        <v>294</v>
      </c>
      <c r="G27" s="106"/>
    </row>
    <row r="28" spans="1:8" x14ac:dyDescent="0.25">
      <c r="A28" s="40">
        <v>7.3</v>
      </c>
      <c r="D28" s="92" t="s">
        <v>288</v>
      </c>
      <c r="F28" s="38" t="s">
        <v>295</v>
      </c>
    </row>
    <row r="29" spans="1:8" x14ac:dyDescent="0.25">
      <c r="A29" s="40">
        <v>7.4</v>
      </c>
      <c r="D29" s="92" t="s">
        <v>75</v>
      </c>
      <c r="F29" s="35" t="s">
        <v>293</v>
      </c>
    </row>
    <row r="30" spans="1:8" ht="110.25" x14ac:dyDescent="0.25">
      <c r="A30" s="40">
        <v>8.1</v>
      </c>
      <c r="B30" s="35">
        <v>8</v>
      </c>
      <c r="D30" s="92" t="s">
        <v>68</v>
      </c>
      <c r="E30" s="42" t="s">
        <v>231</v>
      </c>
      <c r="F30" s="35">
        <v>4.7</v>
      </c>
      <c r="G30" s="111" t="s">
        <v>303</v>
      </c>
      <c r="H30" s="92" t="s">
        <v>205</v>
      </c>
    </row>
    <row r="31" spans="1:8" x14ac:dyDescent="0.25">
      <c r="A31" s="40">
        <v>8.1999999999999993</v>
      </c>
      <c r="D31" s="92" t="s">
        <v>290</v>
      </c>
      <c r="E31" s="42" t="s">
        <v>289</v>
      </c>
      <c r="F31" s="35">
        <v>5</v>
      </c>
    </row>
    <row r="32" spans="1:8" x14ac:dyDescent="0.25">
      <c r="A32" s="40">
        <v>8.3000000000000007</v>
      </c>
      <c r="D32" t="s">
        <v>291</v>
      </c>
      <c r="F32" s="35">
        <v>6.1</v>
      </c>
    </row>
    <row r="33" spans="1:8" ht="47.25" x14ac:dyDescent="0.25">
      <c r="A33" s="40">
        <v>9.1</v>
      </c>
      <c r="B33" s="35">
        <v>9</v>
      </c>
      <c r="D33" t="s">
        <v>69</v>
      </c>
      <c r="E33" s="42" t="s">
        <v>85</v>
      </c>
      <c r="F33" s="35">
        <v>6.2</v>
      </c>
      <c r="G33" s="106" t="s">
        <v>249</v>
      </c>
      <c r="H33" s="92"/>
    </row>
    <row r="34" spans="1:8" x14ac:dyDescent="0.25">
      <c r="A34" s="40">
        <v>9.1999999999999993</v>
      </c>
      <c r="D34" t="s">
        <v>234</v>
      </c>
      <c r="E34" s="42" t="s">
        <v>86</v>
      </c>
      <c r="F34" s="35">
        <v>6.3</v>
      </c>
    </row>
    <row r="35" spans="1:8" x14ac:dyDescent="0.25">
      <c r="A35" s="40">
        <v>9.3000000000000007</v>
      </c>
      <c r="D35" t="s">
        <v>235</v>
      </c>
      <c r="E35" s="42" t="s">
        <v>87</v>
      </c>
      <c r="F35" s="35">
        <v>6.4</v>
      </c>
    </row>
    <row r="36" spans="1:8" ht="47.25" x14ac:dyDescent="0.25">
      <c r="A36" s="40">
        <v>10.1</v>
      </c>
      <c r="B36" s="35">
        <v>10</v>
      </c>
      <c r="D36" t="s">
        <v>236</v>
      </c>
      <c r="E36" s="42" t="s">
        <v>92</v>
      </c>
      <c r="F36" s="35">
        <v>6.5</v>
      </c>
      <c r="G36" s="106" t="s">
        <v>248</v>
      </c>
    </row>
    <row r="37" spans="1:8" ht="47.25" x14ac:dyDescent="0.25">
      <c r="A37" s="40">
        <v>11.1</v>
      </c>
      <c r="B37" s="35">
        <v>11</v>
      </c>
      <c r="D37" t="s">
        <v>70</v>
      </c>
      <c r="E37" s="42" t="s">
        <v>88</v>
      </c>
      <c r="F37" s="35">
        <v>7</v>
      </c>
      <c r="G37" s="106" t="s">
        <v>250</v>
      </c>
      <c r="H37" s="92" t="s">
        <v>206</v>
      </c>
    </row>
    <row r="38" spans="1:8" x14ac:dyDescent="0.25">
      <c r="A38" s="40">
        <v>11.2</v>
      </c>
      <c r="D38" t="s">
        <v>71</v>
      </c>
      <c r="E38" s="42" t="s">
        <v>90</v>
      </c>
      <c r="F38" s="38" t="s">
        <v>240</v>
      </c>
    </row>
    <row r="39" spans="1:8" x14ac:dyDescent="0.25">
      <c r="A39" s="40">
        <v>11.3</v>
      </c>
      <c r="D39" t="s">
        <v>239</v>
      </c>
      <c r="F39" s="38" t="s">
        <v>224</v>
      </c>
    </row>
    <row r="40" spans="1:8" ht="47.25" x14ac:dyDescent="0.25">
      <c r="A40" s="40">
        <v>12.1</v>
      </c>
      <c r="B40" s="35">
        <v>12</v>
      </c>
      <c r="D40" t="s">
        <v>93</v>
      </c>
      <c r="E40" s="42" t="s">
        <v>89</v>
      </c>
      <c r="F40" s="38" t="s">
        <v>224</v>
      </c>
      <c r="G40" s="106" t="s">
        <v>254</v>
      </c>
      <c r="H40" s="80" t="s">
        <v>207</v>
      </c>
    </row>
    <row r="41" spans="1:8" x14ac:dyDescent="0.25">
      <c r="A41" s="40">
        <v>12.2</v>
      </c>
      <c r="D41" t="s">
        <v>237</v>
      </c>
      <c r="E41" s="42" t="s">
        <v>94</v>
      </c>
      <c r="F41" s="38"/>
    </row>
    <row r="42" spans="1:8" x14ac:dyDescent="0.25">
      <c r="A42" s="40">
        <v>12.4</v>
      </c>
      <c r="D42" s="82" t="s">
        <v>195</v>
      </c>
      <c r="E42" s="83"/>
      <c r="F42" s="84"/>
      <c r="G42" s="101"/>
      <c r="H42" s="82" t="s">
        <v>208</v>
      </c>
    </row>
    <row r="43" spans="1:8" ht="47.25" x14ac:dyDescent="0.25">
      <c r="A43" s="40">
        <v>13.1</v>
      </c>
      <c r="B43" s="35">
        <v>13</v>
      </c>
      <c r="D43" t="s">
        <v>238</v>
      </c>
      <c r="E43" s="42" t="s">
        <v>230</v>
      </c>
      <c r="F43" s="38" t="s">
        <v>217</v>
      </c>
      <c r="G43" s="106" t="s">
        <v>251</v>
      </c>
    </row>
    <row r="44" spans="1:8" x14ac:dyDescent="0.25">
      <c r="A44" s="40">
        <v>13.2</v>
      </c>
      <c r="D44" t="s">
        <v>101</v>
      </c>
      <c r="F44" s="38" t="s">
        <v>216</v>
      </c>
    </row>
    <row r="45" spans="1:8" x14ac:dyDescent="0.25">
      <c r="A45" s="40">
        <v>14</v>
      </c>
      <c r="D45" s="85" t="s">
        <v>212</v>
      </c>
      <c r="E45" s="86"/>
      <c r="F45" s="87"/>
      <c r="G45" s="102"/>
      <c r="H45" s="85"/>
    </row>
    <row r="46" spans="1:8" ht="47.25" x14ac:dyDescent="0.25">
      <c r="A46" s="40">
        <v>15.1</v>
      </c>
      <c r="B46" s="35">
        <v>14</v>
      </c>
      <c r="D46" t="s">
        <v>196</v>
      </c>
      <c r="F46" s="38">
        <v>8.4</v>
      </c>
      <c r="G46" s="107" t="s">
        <v>252</v>
      </c>
    </row>
    <row r="47" spans="1:8" x14ac:dyDescent="0.25">
      <c r="A47" s="40">
        <v>15.2</v>
      </c>
      <c r="D47" s="82" t="s">
        <v>197</v>
      </c>
      <c r="E47" s="83"/>
      <c r="F47" s="84"/>
      <c r="G47" s="101"/>
      <c r="H47" s="82" t="s">
        <v>209</v>
      </c>
    </row>
    <row r="48" spans="1:8" ht="47.25" x14ac:dyDescent="0.25">
      <c r="A48" s="40">
        <v>16.100000000000001</v>
      </c>
      <c r="B48" s="35">
        <v>15</v>
      </c>
      <c r="D48" t="s">
        <v>198</v>
      </c>
      <c r="E48" s="42" t="s">
        <v>91</v>
      </c>
      <c r="G48" s="107" t="s">
        <v>253</v>
      </c>
      <c r="H48" t="s">
        <v>210</v>
      </c>
    </row>
    <row r="49" spans="1:8" x14ac:dyDescent="0.25">
      <c r="A49" s="40">
        <v>17.100000000000001</v>
      </c>
      <c r="B49" s="35">
        <v>16</v>
      </c>
      <c r="D49" t="s">
        <v>96</v>
      </c>
      <c r="H49" t="s">
        <v>263</v>
      </c>
    </row>
    <row r="50" spans="1:8" x14ac:dyDescent="0.25">
      <c r="A50" s="40">
        <v>17.2</v>
      </c>
      <c r="D50" t="s">
        <v>15</v>
      </c>
      <c r="H50" t="s">
        <v>211</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topLeftCell="B1" zoomScale="70" zoomScaleNormal="70" workbookViewId="0">
      <pane ySplit="1" topLeftCell="A7" activePane="bottomLeft" state="frozen"/>
      <selection pane="bottomLeft" activeCell="E9" sqref="E9"/>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9" t="s">
        <v>7</v>
      </c>
      <c r="J1" s="104" t="s">
        <v>246</v>
      </c>
    </row>
    <row r="2" spans="1:10" ht="225" x14ac:dyDescent="0.25">
      <c r="A2" s="96">
        <v>1</v>
      </c>
      <c r="B2" s="29">
        <v>42241</v>
      </c>
      <c r="C2" s="1" t="s">
        <v>36</v>
      </c>
      <c r="D2" s="1" t="s">
        <v>169</v>
      </c>
      <c r="E2" s="30" t="s">
        <v>245</v>
      </c>
      <c r="F2" s="1" t="s">
        <v>226</v>
      </c>
      <c r="G2" s="1" t="s">
        <v>244</v>
      </c>
      <c r="H2" s="1" t="s">
        <v>168</v>
      </c>
      <c r="I2" s="1" t="s">
        <v>157</v>
      </c>
      <c r="J2" s="21" t="s">
        <v>264</v>
      </c>
    </row>
    <row r="3" spans="1:10" ht="150" x14ac:dyDescent="0.25">
      <c r="A3" s="96">
        <v>2</v>
      </c>
      <c r="B3" s="29">
        <f t="shared" ref="B3:B18" si="0">B2+7</f>
        <v>42248</v>
      </c>
      <c r="C3" s="1" t="s">
        <v>160</v>
      </c>
      <c r="D3" s="1" t="s">
        <v>163</v>
      </c>
      <c r="E3" s="1" t="s">
        <v>227</v>
      </c>
      <c r="F3" s="25" t="s">
        <v>20</v>
      </c>
      <c r="G3" s="1" t="s">
        <v>162</v>
      </c>
      <c r="H3" s="30" t="s">
        <v>228</v>
      </c>
      <c r="I3" s="30" t="s">
        <v>161</v>
      </c>
      <c r="J3" s="30"/>
    </row>
    <row r="4" spans="1:10" ht="180" x14ac:dyDescent="0.25">
      <c r="A4" s="96">
        <v>3</v>
      </c>
      <c r="B4" s="29">
        <f t="shared" si="0"/>
        <v>42255</v>
      </c>
      <c r="C4" s="1" t="s">
        <v>164</v>
      </c>
      <c r="D4" s="1" t="s">
        <v>167</v>
      </c>
      <c r="E4" s="1" t="s">
        <v>259</v>
      </c>
      <c r="F4" s="1" t="s">
        <v>176</v>
      </c>
      <c r="G4" s="1" t="s">
        <v>170</v>
      </c>
      <c r="H4" s="108" t="s">
        <v>258</v>
      </c>
      <c r="I4" s="21" t="s">
        <v>159</v>
      </c>
    </row>
    <row r="5" spans="1:10" ht="165" x14ac:dyDescent="0.25">
      <c r="A5" s="96">
        <v>4</v>
      </c>
      <c r="B5" s="29">
        <f>B4+7</f>
        <v>42262</v>
      </c>
      <c r="C5" s="1" t="s">
        <v>165</v>
      </c>
      <c r="D5" s="1" t="s">
        <v>166</v>
      </c>
      <c r="E5" s="1" t="s">
        <v>215</v>
      </c>
      <c r="F5" s="1" t="s">
        <v>175</v>
      </c>
      <c r="G5" s="1" t="s">
        <v>171</v>
      </c>
      <c r="H5" s="1" t="s">
        <v>37</v>
      </c>
      <c r="I5" s="30" t="s">
        <v>172</v>
      </c>
    </row>
    <row r="6" spans="1:10" ht="120" x14ac:dyDescent="0.25">
      <c r="A6" s="96">
        <v>5</v>
      </c>
      <c r="B6" s="29">
        <f t="shared" si="0"/>
        <v>42269</v>
      </c>
      <c r="C6" s="1" t="s">
        <v>220</v>
      </c>
      <c r="D6" s="1" t="s">
        <v>38</v>
      </c>
      <c r="E6" s="1" t="s">
        <v>218</v>
      </c>
      <c r="F6" s="1" t="s">
        <v>219</v>
      </c>
      <c r="G6" s="1" t="s">
        <v>173</v>
      </c>
      <c r="H6" s="1" t="s">
        <v>260</v>
      </c>
      <c r="I6" s="21" t="s">
        <v>174</v>
      </c>
    </row>
    <row r="7" spans="1:10" ht="105" x14ac:dyDescent="0.25">
      <c r="A7" s="96">
        <v>6</v>
      </c>
      <c r="B7" s="29">
        <f t="shared" si="0"/>
        <v>42276</v>
      </c>
      <c r="C7" s="1" t="s">
        <v>272</v>
      </c>
      <c r="D7" s="1" t="s">
        <v>280</v>
      </c>
      <c r="E7" s="1" t="s">
        <v>282</v>
      </c>
      <c r="F7" s="1" t="s">
        <v>278</v>
      </c>
      <c r="G7" s="1" t="s">
        <v>281</v>
      </c>
      <c r="H7" s="112" t="s">
        <v>72</v>
      </c>
      <c r="I7" s="1" t="s">
        <v>279</v>
      </c>
      <c r="J7" s="110"/>
    </row>
    <row r="8" spans="1:10" ht="165" x14ac:dyDescent="0.25">
      <c r="A8" s="96">
        <v>7</v>
      </c>
      <c r="B8" s="29">
        <f t="shared" si="0"/>
        <v>42283</v>
      </c>
      <c r="C8" s="1" t="s">
        <v>283</v>
      </c>
      <c r="D8" s="1" t="s">
        <v>284</v>
      </c>
      <c r="E8" s="1" t="s">
        <v>301</v>
      </c>
      <c r="F8" s="1" t="s">
        <v>298</v>
      </c>
      <c r="G8" s="1" t="s">
        <v>300</v>
      </c>
      <c r="H8" s="1" t="s">
        <v>299</v>
      </c>
      <c r="I8" s="30" t="s">
        <v>286</v>
      </c>
    </row>
    <row r="9" spans="1:10" ht="135" x14ac:dyDescent="0.25">
      <c r="A9" s="114">
        <v>8</v>
      </c>
      <c r="B9" s="29">
        <f t="shared" si="0"/>
        <v>42290</v>
      </c>
      <c r="C9" s="1" t="s">
        <v>292</v>
      </c>
      <c r="D9" s="1" t="s">
        <v>285</v>
      </c>
      <c r="E9" s="1" t="s">
        <v>297</v>
      </c>
      <c r="F9" s="1"/>
      <c r="G9" s="1"/>
      <c r="H9" s="1"/>
    </row>
    <row r="10" spans="1:10" ht="75" x14ac:dyDescent="0.25">
      <c r="A10" s="114">
        <v>9</v>
      </c>
      <c r="B10" s="29">
        <f t="shared" si="0"/>
        <v>42297</v>
      </c>
      <c r="C10" s="1" t="s">
        <v>270</v>
      </c>
      <c r="D10" s="1" t="s">
        <v>39</v>
      </c>
      <c r="E10" s="1" t="s">
        <v>267</v>
      </c>
      <c r="F10" s="1" t="s">
        <v>40</v>
      </c>
      <c r="G10" s="1" t="s">
        <v>41</v>
      </c>
      <c r="H10" s="1" t="s">
        <v>42</v>
      </c>
      <c r="I10" s="21" t="s">
        <v>265</v>
      </c>
    </row>
    <row r="11" spans="1:10" ht="105" x14ac:dyDescent="0.25">
      <c r="A11" s="114">
        <v>10</v>
      </c>
      <c r="B11" s="29">
        <f t="shared" si="0"/>
        <v>42304</v>
      </c>
      <c r="C11" s="1" t="s">
        <v>271</v>
      </c>
      <c r="D11" s="1" t="s">
        <v>46</v>
      </c>
      <c r="E11" s="1" t="s">
        <v>47</v>
      </c>
      <c r="F11" s="1" t="s">
        <v>43</v>
      </c>
      <c r="G11" s="1" t="s">
        <v>44</v>
      </c>
      <c r="H11" s="1" t="s">
        <v>45</v>
      </c>
    </row>
    <row r="12" spans="1:10" ht="90" x14ac:dyDescent="0.25">
      <c r="A12" s="114">
        <v>11</v>
      </c>
      <c r="B12" s="29">
        <f t="shared" si="0"/>
        <v>42311</v>
      </c>
      <c r="C12" s="1" t="s">
        <v>113</v>
      </c>
      <c r="D12" s="1" t="s">
        <v>48</v>
      </c>
      <c r="E12" s="1" t="s">
        <v>49</v>
      </c>
      <c r="F12" s="1" t="s">
        <v>50</v>
      </c>
      <c r="G12" s="1" t="s">
        <v>54</v>
      </c>
      <c r="H12" s="1"/>
    </row>
    <row r="13" spans="1:10" ht="60" x14ac:dyDescent="0.25">
      <c r="A13" s="114">
        <v>12</v>
      </c>
      <c r="B13" s="29">
        <f t="shared" si="0"/>
        <v>42318</v>
      </c>
      <c r="C13" s="1" t="s">
        <v>183</v>
      </c>
      <c r="D13" s="1"/>
      <c r="E13" s="1" t="s">
        <v>182</v>
      </c>
      <c r="F13" s="25" t="s">
        <v>35</v>
      </c>
      <c r="G13" s="26"/>
      <c r="H13" s="1" t="s">
        <v>184</v>
      </c>
    </row>
    <row r="14" spans="1:10" ht="120" x14ac:dyDescent="0.25">
      <c r="A14" s="114">
        <v>13</v>
      </c>
      <c r="B14" s="29">
        <f t="shared" si="0"/>
        <v>42325</v>
      </c>
      <c r="C14" s="1" t="s">
        <v>179</v>
      </c>
      <c r="D14" s="1" t="s">
        <v>180</v>
      </c>
      <c r="E14" s="1" t="s">
        <v>181</v>
      </c>
      <c r="F14" s="1" t="s">
        <v>55</v>
      </c>
      <c r="G14" s="27" t="s">
        <v>56</v>
      </c>
      <c r="H14" s="27"/>
    </row>
    <row r="15" spans="1:10" x14ac:dyDescent="0.25">
      <c r="A15" s="114"/>
      <c r="B15" s="29">
        <f t="shared" si="0"/>
        <v>42332</v>
      </c>
      <c r="C15" s="33" t="s">
        <v>53</v>
      </c>
      <c r="D15" s="33"/>
      <c r="E15" s="33"/>
      <c r="F15" s="33"/>
      <c r="G15" s="33"/>
      <c r="H15" s="33"/>
    </row>
    <row r="16" spans="1:10" ht="75" x14ac:dyDescent="0.25">
      <c r="A16" s="114">
        <v>14</v>
      </c>
      <c r="B16" s="29">
        <f t="shared" si="0"/>
        <v>42339</v>
      </c>
      <c r="C16" s="1" t="s">
        <v>178</v>
      </c>
      <c r="D16" s="1" t="s">
        <v>51</v>
      </c>
      <c r="E16" s="1"/>
      <c r="F16" s="1" t="s">
        <v>57</v>
      </c>
      <c r="G16" s="1" t="s">
        <v>58</v>
      </c>
      <c r="H16" s="1" t="s">
        <v>59</v>
      </c>
    </row>
    <row r="17" spans="1:8" ht="30" x14ac:dyDescent="0.25">
      <c r="A17" s="114">
        <v>15</v>
      </c>
      <c r="B17" s="29">
        <f t="shared" si="0"/>
        <v>42346</v>
      </c>
      <c r="C17" s="1" t="s">
        <v>177</v>
      </c>
      <c r="D17" s="1" t="s">
        <v>52</v>
      </c>
      <c r="E17" s="1"/>
      <c r="F17" s="1"/>
      <c r="G17" s="1"/>
      <c r="H17" s="1"/>
    </row>
    <row r="18" spans="1:8" ht="30" x14ac:dyDescent="0.25">
      <c r="A18" s="28" t="s">
        <v>0</v>
      </c>
      <c r="B18" s="29">
        <f t="shared" si="0"/>
        <v>42353</v>
      </c>
      <c r="C18" s="1" t="s">
        <v>96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103</v>
      </c>
      <c r="F1" s="2" t="s">
        <v>102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2" t="s">
        <v>24</v>
      </c>
      <c r="D2" s="8">
        <v>3</v>
      </c>
      <c r="E2" s="88" t="s">
        <v>213</v>
      </c>
      <c r="F2" s="103" t="s">
        <v>213</v>
      </c>
      <c r="G2" s="50"/>
      <c r="H2" s="31" t="s">
        <v>60</v>
      </c>
      <c r="I2" s="5">
        <f>SUMIF($C$2:$C$71,H2,$D$2:$D$71)-30</f>
        <v>110</v>
      </c>
      <c r="J2" s="9">
        <f t="shared" ref="J2:J7" si="0">I2/$M$8</f>
        <v>0.2525832376578645</v>
      </c>
      <c r="K2" s="50"/>
      <c r="L2" s="31" t="s">
        <v>60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8">
        <v>1.2</v>
      </c>
      <c r="B3" s="65" t="s">
        <v>122</v>
      </c>
      <c r="C3" s="72" t="s">
        <v>60</v>
      </c>
      <c r="D3" s="61"/>
      <c r="E3" s="89" t="s">
        <v>213</v>
      </c>
      <c r="F3" s="103" t="s">
        <v>213</v>
      </c>
      <c r="G3" s="49"/>
      <c r="H3" s="47" t="s">
        <v>23</v>
      </c>
      <c r="I3" s="5">
        <f>SUMIF($C$2:$C$71,H3,$D$2:$D$71)</f>
        <v>120</v>
      </c>
      <c r="J3" s="9">
        <f t="shared" si="0"/>
        <v>0.27554535017221582</v>
      </c>
      <c r="K3" s="49"/>
      <c r="L3" s="47"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8">
        <v>1.2</v>
      </c>
      <c r="B4" s="65" t="s">
        <v>123</v>
      </c>
      <c r="C4" s="64" t="s">
        <v>106</v>
      </c>
      <c r="D4" s="62">
        <v>2</v>
      </c>
      <c r="E4" s="90" t="s">
        <v>213</v>
      </c>
      <c r="F4" s="51"/>
      <c r="G4" s="50"/>
      <c r="H4" s="4" t="s">
        <v>24</v>
      </c>
      <c r="I4" s="5">
        <f>SUMIF($C$2:$C$71,H4,$D$2:$D$71)</f>
        <v>20</v>
      </c>
      <c r="J4" s="9">
        <f t="shared" si="0"/>
        <v>4.5924225028702644E-2</v>
      </c>
      <c r="K4" s="49"/>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8">
        <v>1.4</v>
      </c>
      <c r="B5" s="65" t="s">
        <v>158</v>
      </c>
      <c r="C5" s="66" t="s">
        <v>23</v>
      </c>
      <c r="D5" s="61">
        <v>15</v>
      </c>
      <c r="E5" s="90" t="s">
        <v>213</v>
      </c>
      <c r="F5" s="103" t="s">
        <v>242</v>
      </c>
      <c r="G5" s="49"/>
      <c r="H5" s="4" t="s">
        <v>12</v>
      </c>
      <c r="I5" s="5">
        <f>SUMIF($C$2:$C$71,H5,$D$2:$D$71)</f>
        <v>50</v>
      </c>
      <c r="J5" s="9">
        <f t="shared" si="0"/>
        <v>0.11481056257175661</v>
      </c>
      <c r="K5" s="50"/>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8">
        <v>2.1</v>
      </c>
      <c r="B6" s="65" t="s">
        <v>124</v>
      </c>
      <c r="C6" s="72" t="s">
        <v>60</v>
      </c>
      <c r="D6" s="61">
        <v>10</v>
      </c>
      <c r="E6" s="90" t="s">
        <v>213</v>
      </c>
      <c r="F6" s="103" t="s">
        <v>213</v>
      </c>
      <c r="G6" s="49"/>
      <c r="H6" s="4" t="s">
        <v>13</v>
      </c>
      <c r="I6" s="5">
        <f>SUMIF($C$2:$C$71,H6,$D$2:$D$71)</f>
        <v>100</v>
      </c>
      <c r="J6" s="9">
        <f t="shared" si="0"/>
        <v>0.22962112514351321</v>
      </c>
      <c r="K6" s="49"/>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8">
        <v>2.2000000000000002</v>
      </c>
      <c r="B7" s="65" t="s">
        <v>125</v>
      </c>
      <c r="C7" s="64" t="s">
        <v>106</v>
      </c>
      <c r="D7" s="62">
        <v>2</v>
      </c>
      <c r="E7" s="90" t="s">
        <v>213</v>
      </c>
      <c r="F7" s="50"/>
      <c r="G7" s="50"/>
      <c r="H7" s="4" t="s">
        <v>14</v>
      </c>
      <c r="I7" s="5">
        <f>SUMIF($C$2:$C$71,H7,$D$2:$D$71)</f>
        <v>90</v>
      </c>
      <c r="J7" s="9">
        <f t="shared" si="0"/>
        <v>0.20665901262916189</v>
      </c>
      <c r="K7" s="49"/>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8">
        <v>2.2999999999999998</v>
      </c>
      <c r="B8" s="65" t="s">
        <v>152</v>
      </c>
      <c r="C8" s="68" t="s">
        <v>14</v>
      </c>
      <c r="D8" s="69">
        <v>10</v>
      </c>
      <c r="E8" s="90" t="s">
        <v>213</v>
      </c>
      <c r="F8" s="103" t="s">
        <v>242</v>
      </c>
      <c r="G8" s="50"/>
      <c r="H8" s="4"/>
      <c r="I8" s="3">
        <f>SUM(I2:I7)</f>
        <v>490</v>
      </c>
      <c r="J8" s="5"/>
      <c r="K8" s="50"/>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8">
        <v>2.4</v>
      </c>
      <c r="B9" s="70" t="s">
        <v>104</v>
      </c>
      <c r="C9" s="71" t="s">
        <v>12</v>
      </c>
      <c r="D9" s="61">
        <v>4</v>
      </c>
      <c r="E9" s="49"/>
      <c r="F9" s="103" t="s">
        <v>213</v>
      </c>
      <c r="G9" s="50"/>
      <c r="H9" s="50"/>
      <c r="I9" s="50"/>
      <c r="J9" s="50"/>
      <c r="K9" s="50"/>
      <c r="M9" s="4"/>
      <c r="N9" s="4"/>
      <c r="Q9" s="3">
        <v>407</v>
      </c>
      <c r="R9" s="5"/>
      <c r="S9" s="5"/>
      <c r="U9" s="5">
        <v>405</v>
      </c>
      <c r="AB9" s="5"/>
      <c r="AC9" s="5">
        <v>455</v>
      </c>
      <c r="AD9" s="5"/>
    </row>
    <row r="10" spans="1:30" ht="15.75" thickTop="1" x14ac:dyDescent="0.25">
      <c r="A10" s="58">
        <v>3.1</v>
      </c>
      <c r="B10" s="65" t="s">
        <v>126</v>
      </c>
      <c r="C10" s="63" t="s">
        <v>60</v>
      </c>
      <c r="D10" s="61">
        <v>10</v>
      </c>
      <c r="E10" s="93" t="s">
        <v>213</v>
      </c>
      <c r="F10" s="103" t="s">
        <v>213</v>
      </c>
      <c r="G10" s="49"/>
      <c r="H10" s="50"/>
      <c r="I10" s="50"/>
      <c r="J10" s="50"/>
      <c r="K10" s="50"/>
    </row>
    <row r="11" spans="1:30" x14ac:dyDescent="0.25">
      <c r="A11" s="58">
        <v>3.2</v>
      </c>
      <c r="B11" s="65" t="s">
        <v>127</v>
      </c>
      <c r="C11" s="64" t="s">
        <v>106</v>
      </c>
      <c r="D11" s="62">
        <v>2</v>
      </c>
      <c r="E11" s="93" t="s">
        <v>213</v>
      </c>
      <c r="F11" s="52"/>
      <c r="G11" s="49"/>
      <c r="H11" s="49"/>
      <c r="I11" s="49"/>
      <c r="J11" s="49"/>
      <c r="K11" s="49"/>
    </row>
    <row r="12" spans="1:30" x14ac:dyDescent="0.25">
      <c r="A12" s="58">
        <v>3.3</v>
      </c>
      <c r="B12" s="65" t="s">
        <v>153</v>
      </c>
      <c r="C12" s="73" t="s">
        <v>23</v>
      </c>
      <c r="D12" s="61">
        <v>15</v>
      </c>
      <c r="E12" s="93" t="s">
        <v>213</v>
      </c>
      <c r="F12" s="103" t="s">
        <v>213</v>
      </c>
      <c r="G12" s="49"/>
      <c r="H12" s="49"/>
      <c r="I12" s="49"/>
      <c r="J12" s="49"/>
      <c r="K12" s="49"/>
    </row>
    <row r="13" spans="1:30" x14ac:dyDescent="0.25">
      <c r="A13" s="58">
        <v>4.0999999999999996</v>
      </c>
      <c r="B13" s="65" t="s">
        <v>128</v>
      </c>
      <c r="C13" s="63" t="s">
        <v>60</v>
      </c>
      <c r="D13" s="61">
        <v>10</v>
      </c>
      <c r="E13" s="95" t="s">
        <v>213</v>
      </c>
      <c r="F13" s="103" t="s">
        <v>213</v>
      </c>
      <c r="G13" s="49"/>
      <c r="H13" s="49"/>
      <c r="I13" s="49"/>
      <c r="J13" s="49"/>
      <c r="K13" s="49"/>
    </row>
    <row r="14" spans="1:30" x14ac:dyDescent="0.25">
      <c r="A14" s="58">
        <v>4.2</v>
      </c>
      <c r="B14" s="65" t="s">
        <v>129</v>
      </c>
      <c r="C14" s="64" t="s">
        <v>106</v>
      </c>
      <c r="D14" s="62">
        <v>2</v>
      </c>
      <c r="E14" s="95" t="s">
        <v>213</v>
      </c>
      <c r="F14" s="50"/>
      <c r="G14" s="49"/>
      <c r="H14" s="49"/>
      <c r="I14" s="49"/>
      <c r="J14" s="49"/>
      <c r="K14" s="49"/>
      <c r="L14" s="24"/>
      <c r="M14" s="24"/>
    </row>
    <row r="15" spans="1:30" x14ac:dyDescent="0.25">
      <c r="A15" s="58">
        <v>4.3</v>
      </c>
      <c r="B15" s="65" t="s">
        <v>117</v>
      </c>
      <c r="C15" s="71" t="s">
        <v>12</v>
      </c>
      <c r="D15" s="61">
        <v>4</v>
      </c>
      <c r="E15" s="49"/>
      <c r="F15" s="103" t="s">
        <v>242</v>
      </c>
      <c r="G15" s="49"/>
      <c r="H15" s="49"/>
      <c r="I15" s="49"/>
      <c r="J15" s="49"/>
      <c r="K15" s="49"/>
      <c r="L15" s="24"/>
      <c r="M15" s="24"/>
    </row>
    <row r="16" spans="1:30" x14ac:dyDescent="0.25">
      <c r="A16" s="58">
        <v>4.4000000000000004</v>
      </c>
      <c r="B16" s="65" t="s">
        <v>116</v>
      </c>
      <c r="C16" s="60" t="s">
        <v>14</v>
      </c>
      <c r="D16" s="61">
        <v>15</v>
      </c>
      <c r="E16" s="49"/>
      <c r="F16" s="103" t="s">
        <v>213</v>
      </c>
      <c r="G16" s="49"/>
      <c r="H16" s="49"/>
      <c r="I16" s="49"/>
      <c r="J16" s="49"/>
      <c r="K16" s="49"/>
      <c r="L16" s="24"/>
      <c r="M16" s="24"/>
    </row>
    <row r="17" spans="1:13" x14ac:dyDescent="0.25">
      <c r="A17" s="58">
        <v>4.5</v>
      </c>
      <c r="B17" s="65" t="s">
        <v>154</v>
      </c>
      <c r="C17" s="73" t="s">
        <v>23</v>
      </c>
      <c r="D17" s="61">
        <v>15</v>
      </c>
      <c r="E17" s="95" t="s">
        <v>213</v>
      </c>
      <c r="F17" s="103" t="s">
        <v>213</v>
      </c>
      <c r="G17" s="49"/>
      <c r="H17" s="49"/>
      <c r="I17" s="49"/>
      <c r="J17" s="49"/>
      <c r="K17" s="49"/>
      <c r="L17" s="24"/>
      <c r="M17" s="24"/>
    </row>
    <row r="18" spans="1:13" x14ac:dyDescent="0.25">
      <c r="A18" s="58">
        <v>5.0999999999999996</v>
      </c>
      <c r="B18" s="65" t="s">
        <v>130</v>
      </c>
      <c r="C18" s="63" t="s">
        <v>60</v>
      </c>
      <c r="D18" s="61">
        <v>10</v>
      </c>
      <c r="E18" s="95" t="s">
        <v>213</v>
      </c>
      <c r="F18" s="103" t="s">
        <v>213</v>
      </c>
      <c r="G18" s="49"/>
      <c r="H18" s="49"/>
      <c r="I18" s="49"/>
      <c r="J18" s="49"/>
      <c r="K18" s="49"/>
      <c r="L18" s="24"/>
      <c r="M18" s="24"/>
    </row>
    <row r="19" spans="1:13" x14ac:dyDescent="0.25">
      <c r="A19" s="58">
        <v>5.2</v>
      </c>
      <c r="B19" s="65" t="s">
        <v>131</v>
      </c>
      <c r="C19" s="64" t="s">
        <v>106</v>
      </c>
      <c r="D19" s="62">
        <v>2</v>
      </c>
      <c r="E19" s="95" t="s">
        <v>213</v>
      </c>
      <c r="F19" s="53"/>
      <c r="G19" s="49"/>
      <c r="H19" s="49"/>
      <c r="I19" s="49"/>
      <c r="J19" s="49"/>
      <c r="K19" s="49"/>
      <c r="L19" s="24"/>
      <c r="M19" s="24"/>
    </row>
    <row r="20" spans="1:13" x14ac:dyDescent="0.25">
      <c r="A20" s="58">
        <v>5.3</v>
      </c>
      <c r="B20" s="65" t="s">
        <v>155</v>
      </c>
      <c r="C20" s="73" t="s">
        <v>23</v>
      </c>
      <c r="D20" s="61">
        <v>15</v>
      </c>
      <c r="E20" s="95" t="s">
        <v>213</v>
      </c>
      <c r="F20" s="103" t="s">
        <v>213</v>
      </c>
      <c r="G20" s="49"/>
      <c r="H20" s="49"/>
      <c r="I20" s="49"/>
      <c r="J20" s="49"/>
      <c r="K20" s="49"/>
      <c r="L20" s="24"/>
      <c r="M20" s="24"/>
    </row>
    <row r="21" spans="1:13" x14ac:dyDescent="0.25">
      <c r="A21" s="58">
        <v>6.1</v>
      </c>
      <c r="B21" s="65" t="s">
        <v>132</v>
      </c>
      <c r="C21" s="72" t="s">
        <v>60</v>
      </c>
      <c r="D21" s="61">
        <v>10</v>
      </c>
      <c r="E21" s="99" t="s">
        <v>213</v>
      </c>
      <c r="F21" s="103" t="s">
        <v>213</v>
      </c>
      <c r="G21" s="49"/>
      <c r="H21" s="49"/>
      <c r="I21" s="49"/>
      <c r="J21" s="49"/>
      <c r="K21" s="49"/>
      <c r="L21" s="24"/>
      <c r="M21" s="24"/>
    </row>
    <row r="22" spans="1:13" x14ac:dyDescent="0.25">
      <c r="A22" s="58">
        <v>6.2</v>
      </c>
      <c r="B22" s="65" t="s">
        <v>133</v>
      </c>
      <c r="C22" s="64" t="s">
        <v>106</v>
      </c>
      <c r="D22" s="62">
        <v>2</v>
      </c>
      <c r="E22" s="99" t="s">
        <v>213</v>
      </c>
      <c r="F22" s="50"/>
      <c r="G22" s="49"/>
      <c r="H22" s="49"/>
      <c r="I22" s="49"/>
      <c r="J22" s="49"/>
      <c r="K22" s="49"/>
    </row>
    <row r="23" spans="1:13" x14ac:dyDescent="0.25">
      <c r="A23" s="58">
        <v>6.3</v>
      </c>
      <c r="B23" s="65" t="s">
        <v>115</v>
      </c>
      <c r="C23" s="71" t="s">
        <v>12</v>
      </c>
      <c r="D23" s="61">
        <v>4</v>
      </c>
      <c r="E23" s="49"/>
      <c r="F23" s="103" t="s">
        <v>213</v>
      </c>
      <c r="G23" s="49"/>
      <c r="H23" s="49"/>
      <c r="I23" s="49"/>
      <c r="J23" s="49"/>
      <c r="K23" s="49"/>
    </row>
    <row r="24" spans="1:13" x14ac:dyDescent="0.25">
      <c r="A24" s="58">
        <v>6.4</v>
      </c>
      <c r="B24" s="65" t="s">
        <v>114</v>
      </c>
      <c r="C24" s="60" t="s">
        <v>14</v>
      </c>
      <c r="D24" s="61">
        <v>15</v>
      </c>
      <c r="E24" s="49"/>
      <c r="F24" s="103" t="s">
        <v>242</v>
      </c>
      <c r="G24" s="49"/>
      <c r="H24" s="49"/>
      <c r="I24" s="49"/>
      <c r="J24" s="49"/>
      <c r="K24" s="49"/>
      <c r="L24" s="24"/>
      <c r="M24" s="24"/>
    </row>
    <row r="25" spans="1:13" x14ac:dyDescent="0.25">
      <c r="A25" s="58">
        <v>6.5</v>
      </c>
      <c r="B25" s="65" t="s">
        <v>72</v>
      </c>
      <c r="C25" s="74" t="s">
        <v>13</v>
      </c>
      <c r="D25" s="61">
        <v>50</v>
      </c>
      <c r="E25" s="49"/>
      <c r="F25" s="103" t="s">
        <v>213</v>
      </c>
      <c r="G25" s="49"/>
      <c r="H25" s="49"/>
      <c r="I25" s="49"/>
      <c r="J25" s="49"/>
      <c r="K25" s="49"/>
      <c r="L25" s="24"/>
      <c r="M25" s="24"/>
    </row>
    <row r="26" spans="1:13" x14ac:dyDescent="0.25">
      <c r="A26" s="58">
        <v>6.6</v>
      </c>
      <c r="B26" s="67" t="s">
        <v>98</v>
      </c>
      <c r="C26" s="77" t="s">
        <v>24</v>
      </c>
      <c r="D26" s="61">
        <v>5</v>
      </c>
      <c r="E26" s="99" t="s">
        <v>213</v>
      </c>
      <c r="F26" s="103" t="s">
        <v>213</v>
      </c>
      <c r="G26" s="49"/>
      <c r="H26" s="49"/>
      <c r="I26" s="49"/>
      <c r="J26" s="49"/>
      <c r="K26" s="49"/>
      <c r="L26" s="24"/>
      <c r="M26" s="24"/>
    </row>
    <row r="27" spans="1:13" x14ac:dyDescent="0.25">
      <c r="A27" s="58">
        <v>6.7</v>
      </c>
      <c r="B27" s="109" t="s">
        <v>261</v>
      </c>
      <c r="C27" s="71" t="s">
        <v>12</v>
      </c>
      <c r="D27" s="61">
        <v>5</v>
      </c>
      <c r="E27" s="99"/>
      <c r="F27" s="103"/>
      <c r="G27" s="49"/>
      <c r="H27" s="49"/>
      <c r="I27" s="49"/>
      <c r="J27" s="49"/>
      <c r="K27" s="49"/>
      <c r="L27" s="24"/>
      <c r="M27" s="24"/>
    </row>
    <row r="28" spans="1:13" x14ac:dyDescent="0.25">
      <c r="A28" s="58">
        <v>7.1</v>
      </c>
      <c r="B28" s="65" t="s">
        <v>134</v>
      </c>
      <c r="C28" s="72" t="s">
        <v>60</v>
      </c>
      <c r="D28" s="61">
        <v>10</v>
      </c>
      <c r="E28" s="99" t="s">
        <v>213</v>
      </c>
      <c r="F28" s="103" t="s">
        <v>213</v>
      </c>
      <c r="G28" s="49"/>
      <c r="H28" s="49"/>
      <c r="I28" s="49"/>
      <c r="J28" s="49"/>
      <c r="K28" s="49"/>
      <c r="L28" s="24"/>
      <c r="M28" s="24"/>
    </row>
    <row r="29" spans="1:13" x14ac:dyDescent="0.25">
      <c r="A29" s="58">
        <v>7.2</v>
      </c>
      <c r="B29" s="65" t="s">
        <v>135</v>
      </c>
      <c r="C29" s="64" t="s">
        <v>106</v>
      </c>
      <c r="D29" s="62">
        <v>2</v>
      </c>
      <c r="E29" s="99" t="s">
        <v>213</v>
      </c>
      <c r="F29" s="54"/>
      <c r="G29" s="49"/>
      <c r="H29" s="49"/>
      <c r="I29" s="49"/>
      <c r="J29" s="49"/>
      <c r="K29" s="49"/>
      <c r="L29" s="24"/>
      <c r="M29" s="24"/>
    </row>
    <row r="30" spans="1:13" x14ac:dyDescent="0.25">
      <c r="A30" s="58"/>
      <c r="B30" s="65"/>
      <c r="C30" s="75"/>
      <c r="D30" s="61"/>
      <c r="E30" s="97"/>
      <c r="F30" s="103"/>
      <c r="G30" s="49"/>
      <c r="H30" s="49"/>
      <c r="I30" s="49"/>
      <c r="J30" s="49"/>
      <c r="K30" s="49"/>
      <c r="L30" s="24"/>
      <c r="M30" s="24"/>
    </row>
    <row r="31" spans="1:13" x14ac:dyDescent="0.25">
      <c r="A31" s="58">
        <v>8.1</v>
      </c>
      <c r="B31" s="65" t="s">
        <v>136</v>
      </c>
      <c r="C31" s="72" t="s">
        <v>60</v>
      </c>
      <c r="D31" s="61">
        <v>10</v>
      </c>
      <c r="E31" s="99" t="s">
        <v>213</v>
      </c>
      <c r="F31" s="103" t="s">
        <v>213</v>
      </c>
      <c r="G31" s="49"/>
      <c r="H31" s="49"/>
      <c r="I31" s="49"/>
      <c r="J31" s="49"/>
      <c r="K31" s="49"/>
      <c r="L31" s="24"/>
      <c r="M31" s="24"/>
    </row>
    <row r="32" spans="1:13" x14ac:dyDescent="0.25">
      <c r="A32" s="58">
        <v>8.1999999999999993</v>
      </c>
      <c r="B32" s="65" t="s">
        <v>137</v>
      </c>
      <c r="C32" s="64" t="s">
        <v>106</v>
      </c>
      <c r="D32" s="62">
        <v>2</v>
      </c>
      <c r="E32" s="99" t="s">
        <v>213</v>
      </c>
      <c r="F32" s="54"/>
      <c r="G32" s="49"/>
      <c r="H32" s="49"/>
      <c r="I32" s="49"/>
      <c r="J32" s="49"/>
      <c r="K32" s="49"/>
    </row>
    <row r="33" spans="1:11" x14ac:dyDescent="0.25">
      <c r="A33" s="58">
        <v>8.3000000000000007</v>
      </c>
      <c r="B33" s="65" t="s">
        <v>156</v>
      </c>
      <c r="C33" s="76" t="s">
        <v>23</v>
      </c>
      <c r="D33" s="61">
        <v>15</v>
      </c>
      <c r="E33" s="49"/>
      <c r="F33" s="103" t="s">
        <v>242</v>
      </c>
      <c r="G33" s="49"/>
      <c r="H33" s="49"/>
      <c r="I33" s="49"/>
      <c r="J33" s="49"/>
      <c r="K33" s="49"/>
    </row>
    <row r="34" spans="1:11" x14ac:dyDescent="0.25">
      <c r="A34" s="58">
        <v>9.1</v>
      </c>
      <c r="B34" s="65" t="s">
        <v>138</v>
      </c>
      <c r="C34" s="72" t="s">
        <v>60</v>
      </c>
      <c r="D34" s="61">
        <v>10</v>
      </c>
      <c r="E34" s="103" t="s">
        <v>213</v>
      </c>
      <c r="F34" s="103" t="s">
        <v>213</v>
      </c>
      <c r="G34" s="49"/>
      <c r="H34" s="49"/>
      <c r="I34" s="49"/>
      <c r="J34" s="49"/>
      <c r="K34" s="49"/>
    </row>
    <row r="35" spans="1:11" x14ac:dyDescent="0.25">
      <c r="A35" s="58">
        <v>9.1999999999999993</v>
      </c>
      <c r="B35" s="65" t="s">
        <v>139</v>
      </c>
      <c r="C35" s="64" t="s">
        <v>106</v>
      </c>
      <c r="D35" s="62">
        <v>2</v>
      </c>
      <c r="E35" s="49"/>
      <c r="F35" s="55"/>
      <c r="G35" s="49"/>
      <c r="H35" s="49"/>
      <c r="I35" s="49"/>
      <c r="J35" s="49"/>
      <c r="K35" s="49"/>
    </row>
    <row r="36" spans="1:11" x14ac:dyDescent="0.25">
      <c r="A36" s="58">
        <v>10.1</v>
      </c>
      <c r="B36" s="65" t="s">
        <v>140</v>
      </c>
      <c r="C36" s="72" t="s">
        <v>60</v>
      </c>
      <c r="D36" s="61">
        <v>10</v>
      </c>
      <c r="E36" s="103" t="s">
        <v>213</v>
      </c>
      <c r="F36" s="103" t="s">
        <v>213</v>
      </c>
      <c r="G36" s="49"/>
      <c r="H36" s="49"/>
      <c r="I36" s="49"/>
      <c r="J36" s="49"/>
      <c r="K36" s="49"/>
    </row>
    <row r="37" spans="1:11" x14ac:dyDescent="0.25">
      <c r="A37" s="58">
        <v>10.199999999999999</v>
      </c>
      <c r="B37" s="65" t="s">
        <v>141</v>
      </c>
      <c r="C37" s="64" t="s">
        <v>106</v>
      </c>
      <c r="D37" s="62">
        <v>2</v>
      </c>
      <c r="E37" s="49"/>
      <c r="F37" s="55"/>
      <c r="G37" s="49"/>
      <c r="H37" s="49"/>
      <c r="I37" s="49"/>
      <c r="J37" s="49"/>
      <c r="K37" s="49"/>
    </row>
    <row r="38" spans="1:11" x14ac:dyDescent="0.25">
      <c r="A38" s="58">
        <v>10.3</v>
      </c>
      <c r="B38" s="67" t="s">
        <v>97</v>
      </c>
      <c r="C38" s="73" t="s">
        <v>23</v>
      </c>
      <c r="D38" s="61">
        <v>15</v>
      </c>
      <c r="E38" s="49"/>
      <c r="F38" s="56" t="s">
        <v>213</v>
      </c>
      <c r="G38" s="49"/>
      <c r="H38" s="49"/>
      <c r="I38" s="49"/>
      <c r="J38" s="49"/>
      <c r="K38" s="49"/>
    </row>
    <row r="39" spans="1:11" x14ac:dyDescent="0.25">
      <c r="A39" s="58">
        <v>11.1</v>
      </c>
      <c r="B39" s="65" t="s">
        <v>142</v>
      </c>
      <c r="C39" s="72" t="s">
        <v>60</v>
      </c>
      <c r="D39" s="61">
        <v>10</v>
      </c>
      <c r="E39" s="103" t="s">
        <v>213</v>
      </c>
      <c r="F39" s="103" t="s">
        <v>213</v>
      </c>
      <c r="G39" s="49"/>
      <c r="H39" s="49"/>
      <c r="I39" s="49"/>
      <c r="J39" s="49"/>
      <c r="K39" s="49"/>
    </row>
    <row r="40" spans="1:11" x14ac:dyDescent="0.25">
      <c r="A40" s="58">
        <v>11.2</v>
      </c>
      <c r="B40" s="65" t="s">
        <v>143</v>
      </c>
      <c r="C40" s="64" t="s">
        <v>106</v>
      </c>
      <c r="D40" s="62">
        <v>2</v>
      </c>
      <c r="E40" s="49"/>
      <c r="F40" s="49"/>
      <c r="G40" s="49"/>
      <c r="H40" s="49"/>
      <c r="I40" s="49"/>
      <c r="J40" s="49"/>
      <c r="K40" s="49"/>
    </row>
    <row r="41" spans="1:11" x14ac:dyDescent="0.25">
      <c r="A41" s="58">
        <v>11.3</v>
      </c>
      <c r="B41" s="67" t="s">
        <v>99</v>
      </c>
      <c r="C41" s="73" t="s">
        <v>23</v>
      </c>
      <c r="D41" s="61">
        <v>15</v>
      </c>
      <c r="E41" s="49"/>
      <c r="F41" s="103" t="s">
        <v>213</v>
      </c>
      <c r="G41" s="49"/>
      <c r="H41" s="49"/>
      <c r="I41" s="49"/>
      <c r="J41" s="49"/>
      <c r="K41" s="49"/>
    </row>
    <row r="42" spans="1:11" x14ac:dyDescent="0.25">
      <c r="A42" s="58">
        <v>12.1</v>
      </c>
      <c r="B42" s="65" t="s">
        <v>144</v>
      </c>
      <c r="C42" s="72" t="s">
        <v>60</v>
      </c>
      <c r="D42" s="61">
        <v>10</v>
      </c>
      <c r="E42" s="103" t="s">
        <v>213</v>
      </c>
      <c r="F42" s="103" t="s">
        <v>213</v>
      </c>
      <c r="G42" s="49"/>
      <c r="H42" s="49"/>
      <c r="I42" s="49"/>
      <c r="J42" s="49"/>
      <c r="K42" s="49"/>
    </row>
    <row r="43" spans="1:11" x14ac:dyDescent="0.25">
      <c r="A43" s="58">
        <v>12.2</v>
      </c>
      <c r="B43" s="65" t="s">
        <v>145</v>
      </c>
      <c r="C43" s="64" t="s">
        <v>106</v>
      </c>
      <c r="D43" s="62">
        <v>2</v>
      </c>
      <c r="E43" s="49"/>
      <c r="F43" s="50"/>
      <c r="G43" s="49"/>
      <c r="H43" s="49"/>
      <c r="I43" s="49"/>
      <c r="J43" s="49"/>
      <c r="K43" s="49"/>
    </row>
    <row r="44" spans="1:11" x14ac:dyDescent="0.25">
      <c r="A44" s="58">
        <v>12.2</v>
      </c>
      <c r="B44" s="65" t="s">
        <v>118</v>
      </c>
      <c r="C44" s="71" t="s">
        <v>12</v>
      </c>
      <c r="D44" s="61">
        <v>4</v>
      </c>
      <c r="E44" s="49"/>
      <c r="F44" s="103" t="s">
        <v>213</v>
      </c>
      <c r="G44" s="49"/>
      <c r="H44" s="49"/>
      <c r="I44" s="49"/>
      <c r="J44" s="49"/>
      <c r="K44" s="49"/>
    </row>
    <row r="45" spans="1:11" x14ac:dyDescent="0.25">
      <c r="A45" s="58">
        <v>12.3</v>
      </c>
      <c r="B45" s="65" t="s">
        <v>119</v>
      </c>
      <c r="C45" s="60" t="s">
        <v>14</v>
      </c>
      <c r="D45" s="61">
        <v>15</v>
      </c>
      <c r="E45" s="49"/>
      <c r="F45" s="103" t="s">
        <v>213</v>
      </c>
      <c r="G45" s="49"/>
      <c r="H45" s="49"/>
      <c r="I45" s="49"/>
      <c r="J45" s="49"/>
      <c r="K45" s="49"/>
    </row>
    <row r="46" spans="1:11" x14ac:dyDescent="0.25">
      <c r="A46" s="58">
        <v>13.1</v>
      </c>
      <c r="B46" s="65" t="s">
        <v>146</v>
      </c>
      <c r="C46" s="72" t="s">
        <v>60</v>
      </c>
      <c r="D46" s="61">
        <v>10</v>
      </c>
      <c r="E46" s="49"/>
      <c r="F46" s="103" t="s">
        <v>213</v>
      </c>
      <c r="G46" s="49"/>
      <c r="H46" s="49"/>
      <c r="I46" s="49"/>
      <c r="J46" s="49"/>
      <c r="K46" s="49"/>
    </row>
    <row r="47" spans="1:11" x14ac:dyDescent="0.25">
      <c r="A47" s="58">
        <v>13.2</v>
      </c>
      <c r="B47" s="65" t="s">
        <v>147</v>
      </c>
      <c r="C47" s="64" t="s">
        <v>106</v>
      </c>
      <c r="D47" s="62">
        <v>2</v>
      </c>
      <c r="E47" s="49"/>
      <c r="F47" s="57"/>
      <c r="G47" s="49"/>
      <c r="H47" s="49"/>
      <c r="I47" s="49"/>
      <c r="J47" s="49"/>
      <c r="K47" s="49"/>
    </row>
    <row r="48" spans="1:11" x14ac:dyDescent="0.25">
      <c r="A48" s="58">
        <v>13.3</v>
      </c>
      <c r="B48" s="67" t="s">
        <v>100</v>
      </c>
      <c r="C48" s="73" t="s">
        <v>23</v>
      </c>
      <c r="D48" s="61">
        <v>15</v>
      </c>
      <c r="E48" s="49"/>
      <c r="F48" s="103" t="s">
        <v>242</v>
      </c>
      <c r="G48" s="49"/>
      <c r="H48" s="49"/>
      <c r="I48" s="49"/>
      <c r="J48" s="49"/>
      <c r="K48" s="49"/>
    </row>
    <row r="49" spans="1:13" x14ac:dyDescent="0.25">
      <c r="A49" s="58">
        <v>14.1</v>
      </c>
      <c r="B49" s="65" t="s">
        <v>148</v>
      </c>
      <c r="C49" s="72" t="s">
        <v>60</v>
      </c>
      <c r="D49" s="61">
        <v>10</v>
      </c>
      <c r="E49" s="49"/>
      <c r="F49" s="103" t="s">
        <v>213</v>
      </c>
      <c r="G49" s="49"/>
      <c r="H49" s="49"/>
      <c r="I49" s="49"/>
      <c r="J49" s="49"/>
      <c r="K49" s="49"/>
    </row>
    <row r="50" spans="1:13" x14ac:dyDescent="0.25">
      <c r="A50" s="58">
        <v>14.2</v>
      </c>
      <c r="B50" s="65" t="s">
        <v>149</v>
      </c>
      <c r="C50" s="64" t="s">
        <v>106</v>
      </c>
      <c r="D50" s="62">
        <v>2</v>
      </c>
      <c r="E50" s="49"/>
      <c r="F50" s="57"/>
      <c r="G50" s="49"/>
      <c r="H50" s="49"/>
      <c r="I50" s="49"/>
      <c r="J50" s="49"/>
      <c r="K50" s="49"/>
    </row>
    <row r="51" spans="1:13" x14ac:dyDescent="0.25">
      <c r="A51" s="58">
        <v>14.3</v>
      </c>
      <c r="B51" s="65" t="s">
        <v>120</v>
      </c>
      <c r="C51" s="71" t="s">
        <v>12</v>
      </c>
      <c r="D51" s="61">
        <v>4</v>
      </c>
      <c r="E51" s="49"/>
      <c r="F51" s="103" t="s">
        <v>213</v>
      </c>
      <c r="G51" s="49"/>
      <c r="H51" s="49"/>
      <c r="I51" s="49"/>
      <c r="J51" s="49"/>
      <c r="K51" s="49"/>
    </row>
    <row r="52" spans="1:13" x14ac:dyDescent="0.25">
      <c r="A52" s="58">
        <v>14.4</v>
      </c>
      <c r="B52" s="65" t="s">
        <v>121</v>
      </c>
      <c r="C52" s="60" t="s">
        <v>14</v>
      </c>
      <c r="D52" s="61">
        <v>15</v>
      </c>
      <c r="E52" s="49"/>
      <c r="F52" s="103" t="s">
        <v>213</v>
      </c>
      <c r="G52" s="49"/>
      <c r="H52" s="49"/>
      <c r="I52" s="49"/>
      <c r="J52" s="49"/>
      <c r="K52" s="49"/>
    </row>
    <row r="53" spans="1:13" x14ac:dyDescent="0.25">
      <c r="A53" s="58">
        <v>15.1</v>
      </c>
      <c r="B53" s="65" t="s">
        <v>150</v>
      </c>
      <c r="C53" s="72" t="s">
        <v>60</v>
      </c>
      <c r="D53" s="61">
        <v>10</v>
      </c>
      <c r="E53" s="49"/>
      <c r="F53" s="103" t="s">
        <v>213</v>
      </c>
      <c r="G53" s="49"/>
      <c r="H53" s="49"/>
      <c r="I53" s="49"/>
      <c r="J53" s="49"/>
      <c r="K53" s="49"/>
    </row>
    <row r="54" spans="1:13" x14ac:dyDescent="0.25">
      <c r="A54" s="58">
        <v>15.2</v>
      </c>
      <c r="B54" s="65" t="s">
        <v>151</v>
      </c>
      <c r="C54" s="64" t="s">
        <v>106</v>
      </c>
      <c r="D54" s="62">
        <v>2</v>
      </c>
      <c r="E54" s="49"/>
      <c r="F54" s="49"/>
      <c r="G54" s="49"/>
      <c r="H54" s="49"/>
      <c r="I54" s="49"/>
      <c r="J54" s="49"/>
      <c r="K54" s="49"/>
    </row>
    <row r="55" spans="1:13" x14ac:dyDescent="0.25">
      <c r="A55" s="58">
        <v>15.3</v>
      </c>
      <c r="B55" s="59" t="s">
        <v>28</v>
      </c>
      <c r="C55" s="71" t="s">
        <v>12</v>
      </c>
      <c r="D55" s="61">
        <v>4</v>
      </c>
      <c r="E55" s="49"/>
      <c r="F55" s="103" t="s">
        <v>213</v>
      </c>
      <c r="G55" s="49"/>
      <c r="H55" s="49"/>
      <c r="I55" s="49"/>
      <c r="J55" s="49"/>
      <c r="K55" s="49"/>
    </row>
    <row r="56" spans="1:13" x14ac:dyDescent="0.25">
      <c r="A56" s="58">
        <v>15.4</v>
      </c>
      <c r="B56" s="59" t="s">
        <v>27</v>
      </c>
      <c r="C56" s="60" t="s">
        <v>14</v>
      </c>
      <c r="D56" s="61">
        <v>10</v>
      </c>
      <c r="E56" s="49"/>
      <c r="F56" s="103" t="s">
        <v>213</v>
      </c>
      <c r="G56" s="49"/>
      <c r="H56" s="49"/>
      <c r="I56" s="49"/>
      <c r="J56" s="49"/>
      <c r="K56" s="49"/>
    </row>
    <row r="57" spans="1:13" x14ac:dyDescent="0.25">
      <c r="A57" s="58">
        <v>15.5</v>
      </c>
      <c r="B57" s="109" t="s">
        <v>261</v>
      </c>
      <c r="C57" s="71" t="s">
        <v>12</v>
      </c>
      <c r="D57" s="61">
        <v>5</v>
      </c>
      <c r="E57" s="99"/>
      <c r="F57" s="103"/>
      <c r="G57" s="49"/>
      <c r="H57" s="49"/>
      <c r="I57" s="49"/>
      <c r="J57" s="49"/>
      <c r="K57" s="49"/>
      <c r="L57" s="24"/>
      <c r="M57" s="24"/>
    </row>
    <row r="58" spans="1:13" x14ac:dyDescent="0.25">
      <c r="A58" s="58">
        <v>16</v>
      </c>
      <c r="B58" s="59" t="s">
        <v>30</v>
      </c>
      <c r="C58" s="71" t="s">
        <v>12</v>
      </c>
      <c r="D58" s="61">
        <v>5</v>
      </c>
      <c r="E58" s="49"/>
      <c r="F58" s="103" t="s">
        <v>213</v>
      </c>
      <c r="G58" s="49"/>
      <c r="H58" s="49"/>
      <c r="I58" s="49"/>
      <c r="J58" s="49"/>
      <c r="K58" s="49"/>
    </row>
    <row r="59" spans="1:13" x14ac:dyDescent="0.25">
      <c r="A59" s="58">
        <v>16</v>
      </c>
      <c r="B59" s="59" t="s">
        <v>29</v>
      </c>
      <c r="C59" s="60" t="s">
        <v>14</v>
      </c>
      <c r="D59" s="61">
        <v>10</v>
      </c>
      <c r="E59" s="49"/>
      <c r="F59" s="103" t="s">
        <v>213</v>
      </c>
      <c r="G59" s="49"/>
      <c r="H59" s="49"/>
      <c r="I59" s="49"/>
      <c r="J59" s="49"/>
      <c r="K59" s="49"/>
    </row>
    <row r="60" spans="1:13" x14ac:dyDescent="0.25">
      <c r="A60" s="58">
        <v>16</v>
      </c>
      <c r="B60" s="59" t="s">
        <v>15</v>
      </c>
      <c r="C60" s="74" t="s">
        <v>13</v>
      </c>
      <c r="D60" s="61">
        <v>50</v>
      </c>
      <c r="E60" s="49"/>
      <c r="F60" s="103" t="s">
        <v>213</v>
      </c>
      <c r="G60" s="49"/>
      <c r="H60" s="49"/>
      <c r="I60" s="49"/>
      <c r="J60" s="49"/>
      <c r="K60" s="49"/>
    </row>
    <row r="61" spans="1:13" x14ac:dyDescent="0.25">
      <c r="A61" s="58">
        <v>16</v>
      </c>
      <c r="B61" s="59" t="s">
        <v>32</v>
      </c>
      <c r="C61" s="77" t="s">
        <v>24</v>
      </c>
      <c r="D61" s="61">
        <v>2</v>
      </c>
      <c r="E61" s="49"/>
      <c r="F61" s="103" t="s">
        <v>213</v>
      </c>
      <c r="G61" s="49"/>
      <c r="H61" s="49"/>
      <c r="I61" s="49"/>
      <c r="J61" s="49"/>
      <c r="K61" s="49"/>
    </row>
    <row r="62" spans="1:13" x14ac:dyDescent="0.25">
      <c r="A62" s="58">
        <v>16</v>
      </c>
      <c r="B62" s="65" t="s">
        <v>112</v>
      </c>
      <c r="C62" s="71" t="s">
        <v>12</v>
      </c>
      <c r="D62" s="61">
        <v>3</v>
      </c>
      <c r="E62" s="49"/>
      <c r="F62" s="103" t="s">
        <v>213</v>
      </c>
      <c r="G62" s="49"/>
      <c r="H62" s="49"/>
      <c r="I62" s="49"/>
      <c r="J62" s="49"/>
      <c r="K62" s="49"/>
    </row>
    <row r="63" spans="1:13" x14ac:dyDescent="0.25">
      <c r="A63" s="58">
        <v>16</v>
      </c>
      <c r="B63" s="59" t="s">
        <v>33</v>
      </c>
      <c r="C63" s="71" t="s">
        <v>12</v>
      </c>
      <c r="D63" s="61">
        <v>2</v>
      </c>
      <c r="E63" s="49"/>
      <c r="F63" s="103" t="s">
        <v>213</v>
      </c>
      <c r="G63" s="49"/>
      <c r="H63" s="49"/>
      <c r="I63" s="49"/>
      <c r="J63" s="49"/>
      <c r="K63" s="49"/>
    </row>
    <row r="64" spans="1:13" x14ac:dyDescent="0.25">
      <c r="A64" s="58">
        <v>16</v>
      </c>
      <c r="B64" s="59" t="s">
        <v>31</v>
      </c>
      <c r="C64" s="77" t="s">
        <v>24</v>
      </c>
      <c r="D64" s="61">
        <v>10</v>
      </c>
      <c r="E64" s="49"/>
      <c r="F64" s="103" t="s">
        <v>213</v>
      </c>
      <c r="G64" s="49"/>
      <c r="H64" s="49"/>
      <c r="I64" s="49"/>
      <c r="J64" s="49"/>
      <c r="K64" s="49"/>
    </row>
    <row r="65" spans="1:26" x14ac:dyDescent="0.25">
      <c r="A65" s="58">
        <v>16</v>
      </c>
      <c r="B65" s="78" t="s">
        <v>61</v>
      </c>
      <c r="C65" s="71" t="s">
        <v>12</v>
      </c>
      <c r="D65" s="61">
        <v>6</v>
      </c>
      <c r="E65" s="49"/>
      <c r="F65" s="103" t="s">
        <v>213</v>
      </c>
      <c r="G65" s="49"/>
      <c r="H65" s="49"/>
      <c r="I65" s="49"/>
      <c r="J65" s="49"/>
      <c r="K65" s="49"/>
    </row>
    <row r="66" spans="1:26" x14ac:dyDescent="0.25">
      <c r="E66" s="49"/>
      <c r="F66" s="49"/>
      <c r="G66" s="49"/>
      <c r="H66" s="49"/>
      <c r="I66" s="49"/>
      <c r="J66" s="49"/>
      <c r="K66" s="49"/>
    </row>
    <row r="67" spans="1:26" s="5" customFormat="1" x14ac:dyDescent="0.25">
      <c r="B67" s="4"/>
      <c r="C67" s="4"/>
      <c r="D67" s="8"/>
      <c r="E67" s="50"/>
      <c r="F67" s="50"/>
      <c r="G67" s="49"/>
      <c r="H67" s="49"/>
      <c r="I67" s="49"/>
      <c r="J67" s="49"/>
      <c r="K67" s="49"/>
      <c r="L67" s="4"/>
      <c r="P67" s="4"/>
      <c r="Q67" s="4"/>
      <c r="R67" s="4"/>
      <c r="S67" s="4"/>
      <c r="T67" s="4"/>
      <c r="U67" s="4"/>
      <c r="V67" s="4"/>
      <c r="W67" s="4"/>
      <c r="X67" s="4"/>
      <c r="Y67" s="4"/>
      <c r="Z67" s="4"/>
    </row>
    <row r="68" spans="1:26" s="5" customFormat="1" x14ac:dyDescent="0.25">
      <c r="B68" s="4"/>
      <c r="C68" s="4"/>
      <c r="D68" s="8"/>
      <c r="E68" s="49"/>
      <c r="F68" s="57"/>
      <c r="G68" s="49"/>
      <c r="H68" s="49"/>
      <c r="I68" s="49"/>
      <c r="J68" s="49"/>
      <c r="K68" s="49"/>
      <c r="L68" s="4"/>
      <c r="P68" s="4"/>
      <c r="Q68" s="4"/>
      <c r="R68" s="4"/>
      <c r="S68" s="4"/>
      <c r="T68" s="4"/>
      <c r="U68" s="4"/>
      <c r="V68" s="4"/>
      <c r="W68" s="4"/>
      <c r="X68" s="4"/>
      <c r="Y68" s="4"/>
      <c r="Z68" s="4"/>
    </row>
    <row r="69" spans="1:26" s="5" customFormat="1" x14ac:dyDescent="0.25">
      <c r="B69" s="4"/>
      <c r="C69" s="4"/>
      <c r="D69" s="8"/>
      <c r="E69" s="23"/>
      <c r="F69" s="23"/>
      <c r="G69" s="23"/>
      <c r="H69" s="49"/>
      <c r="I69" s="49"/>
      <c r="J69" s="49"/>
      <c r="K69" s="49"/>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2019-10-06T23:59:02Z</dcterms:modified>
</cp:coreProperties>
</file>