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ate1904="1" showInkAnnotation="0" autoCompressPictures="0"/>
  <mc:AlternateContent xmlns:mc="http://schemas.openxmlformats.org/markup-compatibility/2006">
    <mc:Choice Requires="x15">
      <x15ac:absPath xmlns:x15ac="http://schemas.microsoft.com/office/spreadsheetml/2010/11/ac" url="C:\GitHub\MATH456\"/>
    </mc:Choice>
  </mc:AlternateContent>
  <xr:revisionPtr revIDLastSave="0" documentId="13_ncr:1_{9FBCCC4F-BFD7-45C0-92F9-C5ECE818C916}" xr6:coauthVersionLast="47" xr6:coauthVersionMax="47" xr10:uidLastSave="{00000000-0000-0000-0000-000000000000}"/>
  <bookViews>
    <workbookView xWindow="-120" yWindow="-120" windowWidth="29040" windowHeight="15990" tabRatio="500" xr2:uid="{00000000-000D-0000-FFFF-FFFF00000000}"/>
  </bookViews>
  <sheets>
    <sheet name="weekly_schedule" sheetId="10" r:id="rId1"/>
    <sheet name="slo_detail" sheetId="5" r:id="rId2"/>
    <sheet name="points" sheetId="11" r:id="rId3"/>
    <sheet name="slo_detail s20" sheetId="12" r:id="rId4"/>
  </sheet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0" i="11" l="1"/>
  <c r="D19" i="11"/>
  <c r="D18" i="11"/>
  <c r="D17" i="11"/>
  <c r="D16" i="11"/>
  <c r="B3" i="12"/>
  <c r="B4" i="12" s="1"/>
  <c r="B5" i="12" s="1"/>
  <c r="B6" i="12" s="1"/>
  <c r="B7" i="12" s="1"/>
  <c r="B8" i="12" s="1"/>
  <c r="B9" i="12" s="1"/>
  <c r="B10" i="12" s="1"/>
  <c r="B11" i="12" s="1"/>
  <c r="B12" i="12" s="1"/>
  <c r="B13" i="12" s="1"/>
  <c r="B14" i="12" s="1"/>
  <c r="B15" i="12" s="1"/>
  <c r="B16" i="12" s="1"/>
  <c r="B17" i="12" s="1"/>
  <c r="B18" i="12" s="1"/>
  <c r="G4" i="11"/>
  <c r="G3" i="11" l="1"/>
  <c r="G5" i="11"/>
  <c r="G2" i="11"/>
  <c r="G7" i="11" l="1"/>
  <c r="H4" i="11" l="1"/>
  <c r="H3" i="11"/>
  <c r="H5" i="11"/>
  <c r="H2"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<sst xmlns="http://schemas.openxmlformats.org/spreadsheetml/2006/main" count="280" uniqueCount="184">
  <si>
    <t>Finals Week</t>
  </si>
  <si>
    <t>wk</t>
  </si>
  <si>
    <t>Date</t>
  </si>
  <si>
    <t>Topics</t>
  </si>
  <si>
    <t>SLO</t>
  </si>
  <si>
    <t>Prepare</t>
  </si>
  <si>
    <t>Assignments</t>
  </si>
  <si>
    <t>Assignment</t>
  </si>
  <si>
    <t>Catgory</t>
  </si>
  <si>
    <t>Points</t>
  </si>
  <si>
    <t>%</t>
  </si>
  <si>
    <t>Learning</t>
  </si>
  <si>
    <t>Exam</t>
  </si>
  <si>
    <t>Project</t>
  </si>
  <si>
    <t>Monday</t>
  </si>
  <si>
    <t>Wednesday</t>
  </si>
  <si>
    <t>Friday</t>
  </si>
  <si>
    <t>Reading</t>
  </si>
  <si>
    <t>Fall Break</t>
  </si>
  <si>
    <t>Quiz</t>
  </si>
  <si>
    <t>Topic</t>
  </si>
  <si>
    <t>Midterm</t>
  </si>
  <si>
    <t>Order</t>
  </si>
  <si>
    <t>wknum</t>
  </si>
  <si>
    <t>Introduction to the class</t>
  </si>
  <si>
    <t>MLK day - Campus closed</t>
  </si>
  <si>
    <t>Variable Selection</t>
  </si>
  <si>
    <t>Dimension Reduction - PCA</t>
  </si>
  <si>
    <t>Learning Activity</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</si>
  <si>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</si>
  <si>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</si>
  <si>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</si>
  <si>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 xml:space="preserve">Effects of non-response
</t>
  </si>
  <si>
    <t>Missing Data: Identification, Impact, Imputation</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</si>
  <si>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</si>
  <si>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Explain the mathematical model behind multiple imputation using chained equations
Conduct multiple imputation on a data set and analyze the results.</t>
  </si>
  <si>
    <t>In class simulation project - using Jerry's package? 
QFT: Strategies for handling missing data</t>
  </si>
  <si>
    <t xml:space="preserve">Read PMA6 Chapter 15
</t>
  </si>
  <si>
    <t>open work day</t>
  </si>
  <si>
    <t>Factor Analysis</t>
  </si>
  <si>
    <t>Project Presentations</t>
  </si>
  <si>
    <t>Statistical Modeling</t>
  </si>
  <si>
    <t xml:space="preserve">Correlated Outcomes
</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</si>
  <si>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</si>
  <si>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</si>
  <si>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 xml:space="preserve">Classification and predictions
</t>
  </si>
  <si>
    <t>Install packages: caret, ROCR</t>
  </si>
  <si>
    <t>Classification and Prediction</t>
  </si>
  <si>
    <t>Preparing Data for Analysis</t>
  </si>
  <si>
    <t>Class Logistics &amp; Data Prep Quiz</t>
  </si>
  <si>
    <t>Data Preparation ref sheet</t>
  </si>
  <si>
    <t>Familiarize yourself with this website and required course materials. 
Review the syllabus and first homework assignment. 
Read PMA6 - Chapter 3 (Before Friday)</t>
  </si>
  <si>
    <t>todo</t>
  </si>
  <si>
    <t>hw00-getting-started</t>
  </si>
  <si>
    <t>Describe how to ensure your success in this class
Get to know your classmates
Describe what Self Regulated Learning means to you</t>
  </si>
  <si>
    <t>Class logistics, Data preparation review</t>
  </si>
  <si>
    <t xml:space="preserve">Introduction to the instructor, class structure, materials, requirements, expectations and resources. </t>
  </si>
  <si>
    <t>PR Data Prep</t>
  </si>
  <si>
    <t>hw01-model-building</t>
  </si>
  <si>
    <t>Guest Lecture: Penalized methods (LASSO)</t>
  </si>
  <si>
    <t>hw02-glm-classification</t>
  </si>
  <si>
    <t>hw03-missing-data</t>
  </si>
  <si>
    <t>Discuss specific details for one specific method called MICE: Multiple Imputation using Chained Equations</t>
  </si>
  <si>
    <t>Multiple Imputation with Chained Equations</t>
  </si>
  <si>
    <t xml:space="preserve">Multiple imputation is the gold standard of how to analyze data with missing values.
We'll explore how this algorithm works with some sample data. 
</t>
  </si>
  <si>
    <t xml:space="preserve">Explain the effects of missing data. 
List and define the different missing data mechanisms. 
Explain the typical methods of handling missing data and the problems with each.
Explain the mathematical model behind two imputation methods
</t>
  </si>
  <si>
    <t xml:space="preserve">Interpret different types of predictors
Identify moderating and confounding variables
Fit and interpret an interaction model </t>
  </si>
  <si>
    <t>Quiz on Data preparation &amp; class logistics
Create a Data preparation reference flowchart</t>
  </si>
  <si>
    <t>Midterm reivew session
Writing models, identifying appropriate analysis, interpreting predictors, vocabulary</t>
  </si>
  <si>
    <t>Confusion matrix. 
Sensitivity, specificity, accuracy
ROC curves</t>
  </si>
  <si>
    <t>Changing the cut point -default is not always best</t>
  </si>
  <si>
    <t>Use logistic regression to classify observations into two groups.</t>
  </si>
  <si>
    <t>Use Logistic Regression to classify observations into two groups
Identify the optimal cutoff point for a binary classifier
Create and interpret a ROC curve
Create a confusion matrix
Calculate and explain terms such as Sensitivity, Specificity, and Accuracy</t>
  </si>
  <si>
    <t xml:space="preserve">Review all listed readings, and any notes you have on modeling from previous classes. </t>
  </si>
  <si>
    <t xml:space="preserve">Introduction to Peer Review
Recap on the purpose of linear regression models, assumptions, interpretation of predictors. </t>
  </si>
  <si>
    <t xml:space="preserve">What does it mean for a variable to be a confounder? </t>
  </si>
  <si>
    <t xml:space="preserve">Stratified models, purpose and limitations. 
What does it mean for a variable to be a moderator? 
Using interaction models to control for moderating variables. </t>
  </si>
  <si>
    <t xml:space="preserve">QFT: Variable Selection
</t>
  </si>
  <si>
    <t>Stepwise vs Best Subsets
Choosing between competing models. 
General F-test for multiple predictors (PMA6 Ch 9.5)</t>
  </si>
  <si>
    <t>Review on Regression &amp; Variable selection</t>
  </si>
  <si>
    <t>Start to develop good questions
Perform various variable selection techniques
Identify pros and cons for each method</t>
  </si>
  <si>
    <t xml:space="preserve">QFT/LJ: Non-continuous outcomes
Fitting and interpreting Logistic Regression models. </t>
  </si>
  <si>
    <t>PMA6 CH9, ASCN CH9.5
Install packages: leaps, MASS, survey</t>
  </si>
  <si>
    <t>Modeling Binary Outcomes</t>
  </si>
  <si>
    <t>PMA6 CH12.1-12.8, ASCN Ch9.1-9.3</t>
  </si>
  <si>
    <t xml:space="preserve">Build and interpret a Logistic regression model on binary data
Use measure of model fit to compare between models. </t>
  </si>
  <si>
    <t xml:space="preserve">Odds Ratios are always the odds of an event for one group compared to another group. 
Some measures of model fit for Logistic regression is slightly different than for linear regression. </t>
  </si>
  <si>
    <t>PMA6 11.3-11.4</t>
  </si>
  <si>
    <t>PMA6 10.2</t>
  </si>
  <si>
    <t>break</t>
  </si>
  <si>
    <t>finals</t>
  </si>
  <si>
    <t xml:space="preserve">install packages: mice, VIM
Seminar on Missing Data: https://media.csuchico.edu/media/0_tgnydpgf </t>
  </si>
  <si>
    <t>PMA6 3.4, 10.2  
ASCN CH 15
[FIMD](https://stefvanbuuren.name/fimd/)</t>
  </si>
  <si>
    <t>PMA6 CH 14
ASCN Ch 13</t>
  </si>
  <si>
    <t>PMA6 Ch 15
ASCN Ch 14</t>
  </si>
  <si>
    <t>Cluster Analysis</t>
  </si>
  <si>
    <t>Pre-topic QFT</t>
  </si>
  <si>
    <t>PCA / FA</t>
  </si>
  <si>
    <t>Discussion - Question + Answers</t>
  </si>
  <si>
    <t>Correlated Data</t>
  </si>
  <si>
    <t>Covid19 Campus Closed</t>
  </si>
  <si>
    <t>Catch up</t>
  </si>
  <si>
    <t>Read PMA6 Chapter 18</t>
  </si>
  <si>
    <t>Read PMA6 Chapter 16</t>
  </si>
  <si>
    <t>Principal Component Analysis</t>
  </si>
  <si>
    <t xml:space="preserve">Start watching the PCA videos loaded into Google Drive. Follow along with the course notes and book. 
Download the RMD file for HW04. </t>
  </si>
  <si>
    <t>Start the homework by this day. 
Post a question in the #topic-04 Slack channel by Saturday
If you didn't do the QFT on Sunday, get that done before Friday</t>
  </si>
  <si>
    <t>Live class discussion. 
Break out rooms for QFT</t>
  </si>
  <si>
    <t xml:space="preserve">Finish up your draft homework. Draft is due on Tuesday
Have answered or discussed two (2) of your classmates questions in Slack. </t>
  </si>
  <si>
    <t xml:space="preserve">Live class discussion. 
Break out rooms for group quiz. </t>
  </si>
  <si>
    <t xml:space="preserve">Get the PR of HW 04 done today. It's due tomorrow. 
Prepare for the individual quiz. Rememeber it's worth 20 pts. Due Thursday. </t>
  </si>
  <si>
    <t xml:space="preserve">Review the QFT prompt and generate questions in your LJ
Join the #topic-04 Slack channel
</t>
  </si>
  <si>
    <t xml:space="preserve">Have fun! Relax, rejuvinate yourself. </t>
  </si>
  <si>
    <t>Midterm  
LJ Check in</t>
  </si>
  <si>
    <t xml:space="preserve">Midterm </t>
  </si>
  <si>
    <t>Model Building</t>
  </si>
  <si>
    <t>Special Topic 1</t>
  </si>
  <si>
    <t>Final Exam</t>
  </si>
  <si>
    <t>HW05</t>
  </si>
  <si>
    <t>HW 06</t>
  </si>
  <si>
    <t>Logistic Regression</t>
  </si>
  <si>
    <t>LJ Check in</t>
  </si>
  <si>
    <t>PMA6 Ch 3  
ASCN Ch 1</t>
  </si>
  <si>
    <t>Review of Linear Regression</t>
  </si>
  <si>
    <t>ASCN Ch 7, 9</t>
  </si>
  <si>
    <t>PMA6 Ch 12  
ASCN Ch 11.1-11.3</t>
  </si>
  <si>
    <t xml:space="preserve">
ASCN Ch 10.4-10.5</t>
  </si>
  <si>
    <t>PMA6 Ch9-Ch10   
ASCN Ch 10</t>
  </si>
  <si>
    <t>Interaction Terms</t>
  </si>
  <si>
    <t>Stratification, Moderation</t>
  </si>
  <si>
    <t>ASCN Ch 10.1</t>
  </si>
  <si>
    <t>Review</t>
  </si>
  <si>
    <t>HW04</t>
  </si>
  <si>
    <t>HW 03</t>
  </si>
  <si>
    <t>Stratification, Moderation &amp; Interaction Terms</t>
  </si>
  <si>
    <t>Penalized methods (Lasso/Ridge)</t>
  </si>
  <si>
    <t>Model Building &amp; Variable Selection</t>
  </si>
  <si>
    <t>Review Week</t>
  </si>
  <si>
    <t>LJ</t>
  </si>
  <si>
    <t>External Talk / ASCN contribution</t>
  </si>
  <si>
    <t>CC/ OH Visits</t>
  </si>
  <si>
    <t>Canvas</t>
  </si>
  <si>
    <t>Data Preparation</t>
  </si>
  <si>
    <t>Regression Modeling</t>
  </si>
  <si>
    <t>PR Homework</t>
  </si>
  <si>
    <t>Homework</t>
  </si>
  <si>
    <t>GLM / Classification</t>
  </si>
  <si>
    <t>Missing Data</t>
  </si>
  <si>
    <t>Correlated Data / Hierarchical Models</t>
  </si>
  <si>
    <t>Exam 1</t>
  </si>
  <si>
    <t>Exam 2</t>
  </si>
  <si>
    <t>Each of the 6 topics</t>
  </si>
  <si>
    <t>will contain these items</t>
  </si>
  <si>
    <t>PMA6 CH9, ASCN 10</t>
  </si>
  <si>
    <t>PMA6 CH12.1-12.8, ASCN Ch11.1-11.3</t>
  </si>
  <si>
    <t xml:space="preserve">Group Quiz on Model Building
QFT/LJ: Non-continuous outcomes
Fitting and interpreting Logistic Regression models. </t>
  </si>
  <si>
    <t>Wrap up / reivew</t>
  </si>
  <si>
    <t xml:space="preserve">Group quiz on Logistic Regression &amp; Classification  
QFT on Missing Data  
Effects of non-response
</t>
  </si>
  <si>
    <t>Correlated Outcomes</t>
  </si>
  <si>
    <t>Special Topic</t>
  </si>
  <si>
    <t>Read ASSN Ch 12  
Install packages: caret, ROCR</t>
  </si>
  <si>
    <t>Open work day</t>
  </si>
  <si>
    <t>No Class</t>
  </si>
  <si>
    <t>Spring Break</t>
  </si>
  <si>
    <t>Perform various variable selection techniques
Identify pros and cons for each method</t>
  </si>
  <si>
    <t xml:space="preserve">Practice asking questions
Interpret different types of predictors
Identify moderating and confounding variables
Fit and interpret an interaction model </t>
  </si>
  <si>
    <t>Familiarize yourself with this website and required course materials. 
Review the syllabus and HW0. 
Read PMA6 Ch3 and ASCN Ch 1 (Before Wednesday)
Refresh on linear regression if needed (Before Fri) PMA6 Ch 8, ASCN Ch 7,9</t>
  </si>
  <si>
    <t>[Syllabus](https://norcalbiostat.github.io/MATH456/syllabus_456_S23.html)  
[Welcome Slides](notes/cn00-welcome.html)</t>
  </si>
  <si>
    <t>Class logistics , Data preparation &amp; Linear Regression reviews</t>
  </si>
  <si>
    <t>Group Quiz on class logistics
Create a [Data preparation reference flowchart](https://norcalbiostat.github.io/MATH456/hw/data_preparation_flowchart.html)</t>
  </si>
  <si>
    <t xml:space="preserve">Jump start - write down everything you know about LinReg. (LJ)
Work as a class to organize these notes in [this google doc](https://docs.google.com/document/d/1l4HDH0VufxOcUe0JhW4CJhhMd6C7TAavt6P1dy_c-oA) 
Recap on the purpose of linear regression models, assumptions, interpretation of predictors. </t>
  </si>
  <si>
    <t xml:space="preserve">Introduction to Peer Review
QFT: Model Building &amp; Variable Selection
What does it mean for a variable to be a confounder or moderator? </t>
  </si>
  <si>
    <t>Stratified models, purpose and limitations. 
Interpreting Interactions</t>
  </si>
  <si>
    <t>Read ASCN Ch 9.6, Ch 8  
Download hw1 assignment template file, knit &amp; review what is being asked of you</t>
  </si>
  <si>
    <t>ASCN Ch 8, Ch 9.6</t>
  </si>
  <si>
    <t xml:space="preserve">Choosing between competing models. </t>
  </si>
  <si>
    <t>Multicollinearity
Variable Selection</t>
  </si>
  <si>
    <t>[Quiz 01](https://forms.gle/97UtRU9bnxswoKzWA)</t>
  </si>
  <si>
    <t>[Quiz 00](https://forms.gle/mizdZk4qw8QC5NXT8)</t>
  </si>
  <si>
    <t>[HW 00: Getting Started](hw/hw00-getting-started.html)</t>
  </si>
  <si>
    <t>[HW 01: Statistical Modeling](hw/hw01-model-building.html)</t>
  </si>
  <si>
    <t>DM files for 3 data sets (2 submissions)</t>
  </si>
  <si>
    <t>[HW 02: Logistic Regression &amp; Classification](hw/hw02-logreg-classification.html)</t>
  </si>
  <si>
    <t>[Quiz 02](https://forms.gle/fm2XE19fZixwSGnZ9)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</si>
</sst>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
      <b/>
      <sz val="12"/>
      <color theme="1"/>
      <name val="Calibri"/>
      <family val="2"/>
      <scheme val="minor"/>
    </font>
    <font>
      <sz val="12"/>
      <color rgb="FFFF0000"/>
      <name val="Calibri"/>
      <family val="2"/>
      <scheme val="minor"/>
    </font>
    <font>
      <sz val="12"/>
      <color rgb="FF00B050"/>
      <name val="Calibri"/>
      <family val="2"/>
      <scheme val="minor"/>
    </font>
    <font>
      <b/>
      <sz val="12"/>
      <color theme="3"/>
      <name val="Calibri"/>
      <family val="2"/>
      <scheme val="minor"/>
    </font>
    <font>
      <sz val="11"/>
      <color rgb="FF00B050"/>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
      <patternFill patternType="solid">
        <fgColor theme="0"/>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1" fillId="0" borderId="0"/>
    <xf numFmtId="9" fontId="1" fillId="0" borderId="0" applyFont="0" applyFill="0" applyBorder="0" applyAlignment="0" applyProtection="0"/>
    <xf numFmtId="0" fontId="10" fillId="0" borderId="3" applyNumberFormat="0" applyFill="0" applyAlignment="0" applyProtection="0"/>
    <xf numFmtId="9" fontId="13" fillId="0" borderId="0" applyFont="0" applyFill="0" applyBorder="0" applyAlignment="0" applyProtection="0"/>
  </cellStyleXfs>
  <cellXfs count="68">
    <xf numFmtId="0" fontId="0" fillId="0" borderId="0" xfId="0"/>
    <xf numFmtId="0" fontId="7" fillId="0" borderId="0" xfId="0" applyFont="1" applyAlignment="1">
      <alignment horizontal="left" vertical="top" wrapText="1"/>
    </xf>
    <xf numFmtId="0" fontId="5" fillId="0" borderId="1" xfId="77" applyAlignment="1">
      <alignment horizontal="center"/>
    </xf>
    <xf numFmtId="0" fontId="6" fillId="0" borderId="2" xfId="78" applyAlignment="1">
      <alignment horizontal="center"/>
    </xf>
    <xf numFmtId="0" fontId="8" fillId="2" borderId="0" xfId="0" applyFont="1" applyFill="1" applyAlignment="1">
      <alignment horizontal="center" vertical="top" wrapText="1"/>
    </xf>
    <xf numFmtId="0" fontId="8" fillId="3" borderId="0" xfId="0" applyFont="1" applyFill="1" applyAlignment="1">
      <alignment horizontal="center" vertical="top" wrapText="1"/>
    </xf>
    <xf numFmtId="0" fontId="7" fillId="0" borderId="0" xfId="0" applyFont="1" applyAlignment="1">
      <alignment vertical="top"/>
    </xf>
    <xf numFmtId="0" fontId="7" fillId="0" borderId="0" xfId="0" applyFont="1" applyAlignment="1">
      <alignment horizontal="left" vertical="top"/>
    </xf>
    <xf numFmtId="0" fontId="9" fillId="4" borderId="0" xfId="0" applyFont="1" applyFill="1" applyAlignment="1">
      <alignment horizontal="left" vertical="top" wrapText="1"/>
    </xf>
    <xf numFmtId="0" fontId="7" fillId="0" borderId="0" xfId="0" applyFont="1" applyAlignment="1">
      <alignment horizontal="center" vertical="top" wrapText="1"/>
    </xf>
    <xf numFmtId="14" fontId="7" fillId="0" borderId="0" xfId="0" applyNumberFormat="1" applyFont="1" applyAlignment="1">
      <alignment horizontal="center" vertical="top" wrapText="1"/>
    </xf>
    <xf numFmtId="0" fontId="7" fillId="0" borderId="0" xfId="0" applyFont="1" applyAlignment="1">
      <alignment vertical="top" wrapText="1"/>
    </xf>
    <xf numFmtId="0" fontId="7" fillId="4" borderId="0" xfId="0" applyFont="1" applyFill="1" applyAlignment="1">
      <alignment horizontal="left" vertical="top" wrapText="1"/>
    </xf>
    <xf numFmtId="0" fontId="0" fillId="0" borderId="0" xfId="0" applyAlignment="1">
      <alignment horizontal="center"/>
    </xf>
    <xf numFmtId="0" fontId="11" fillId="0" borderId="0" xfId="0" applyFont="1" applyAlignment="1">
      <alignment horizontal="center"/>
    </xf>
    <xf numFmtId="0" fontId="11" fillId="0" borderId="0" xfId="0" applyFont="1"/>
    <xf numFmtId="0" fontId="11" fillId="7" borderId="0" xfId="0" applyFont="1" applyFill="1" applyAlignment="1">
      <alignment horizontal="center"/>
    </xf>
    <xf numFmtId="0" fontId="8" fillId="9" borderId="0" xfId="0" applyFont="1" applyFill="1" applyAlignment="1">
      <alignment horizontal="center" vertical="top" wrapText="1"/>
    </xf>
    <xf numFmtId="0" fontId="8" fillId="8" borderId="0" xfId="0" applyFont="1" applyFill="1" applyAlignment="1">
      <alignment horizontal="center" vertical="top" wrapText="1"/>
    </xf>
    <xf numFmtId="0" fontId="12" fillId="0" borderId="0" xfId="0" applyFont="1" applyAlignment="1">
      <alignment horizontal="left"/>
    </xf>
    <xf numFmtId="0" fontId="5" fillId="0" borderId="1" xfId="77" applyFill="1" applyAlignment="1">
      <alignment horizontal="center"/>
    </xf>
    <xf numFmtId="0" fontId="0" fillId="5" borderId="0" xfId="0" applyFill="1" applyAlignment="1">
      <alignment horizontal="center"/>
    </xf>
    <xf numFmtId="0" fontId="0" fillId="10" borderId="0" xfId="0" applyFill="1"/>
    <xf numFmtId="0" fontId="0" fillId="10" borderId="0" xfId="0" applyFill="1" applyAlignment="1">
      <alignment horizontal="center"/>
    </xf>
    <xf numFmtId="9" fontId="0" fillId="10" borderId="0" xfId="82" applyFont="1" applyFill="1" applyAlignment="1">
      <alignment horizontal="center"/>
    </xf>
    <xf numFmtId="0" fontId="0" fillId="5" borderId="0" xfId="0" applyFill="1"/>
    <xf numFmtId="9" fontId="0" fillId="5" borderId="0" xfId="82" applyFont="1" applyFill="1" applyAlignment="1">
      <alignment horizontal="center"/>
    </xf>
    <xf numFmtId="0" fontId="0" fillId="11" borderId="0" xfId="0" applyFill="1" applyAlignment="1">
      <alignment horizontal="center"/>
    </xf>
    <xf numFmtId="0" fontId="0" fillId="6" borderId="0" xfId="0" applyFill="1"/>
    <xf numFmtId="0" fontId="0" fillId="6" borderId="0" xfId="0" applyFill="1" applyAlignment="1">
      <alignment horizontal="center"/>
    </xf>
    <xf numFmtId="9" fontId="0" fillId="6" borderId="0" xfId="82" applyFont="1" applyFill="1" applyAlignment="1">
      <alignment horizontal="center"/>
    </xf>
    <xf numFmtId="9" fontId="0" fillId="0" borderId="0" xfId="82" applyFont="1"/>
    <xf numFmtId="0" fontId="14" fillId="0" borderId="4" xfId="0" applyFont="1" applyBorder="1" applyAlignment="1">
      <alignment horizontal="left" vertical="top" wrapText="1"/>
    </xf>
    <xf numFmtId="0" fontId="14" fillId="0" borderId="0" xfId="0" applyFont="1" applyAlignment="1">
      <alignment horizontal="left" vertical="top" wrapText="1"/>
    </xf>
    <xf numFmtId="0" fontId="14" fillId="0" borderId="5" xfId="0" applyFont="1" applyBorder="1" applyAlignment="1">
      <alignment horizontal="left" vertical="top" wrapText="1"/>
    </xf>
    <xf numFmtId="0" fontId="16" fillId="0" borderId="0" xfId="0" applyFont="1" applyAlignment="1">
      <alignment horizontal="left" vertical="top" wrapText="1"/>
    </xf>
    <xf numFmtId="0" fontId="0" fillId="12" borderId="0" xfId="0" applyFill="1" applyAlignment="1">
      <alignment horizontal="center"/>
    </xf>
    <xf numFmtId="0" fontId="0" fillId="12" borderId="0" xfId="0" applyFill="1"/>
    <xf numFmtId="9" fontId="0" fillId="12" borderId="0" xfId="82" applyFont="1" applyFill="1" applyAlignment="1">
      <alignment horizontal="center"/>
    </xf>
    <xf numFmtId="0" fontId="7" fillId="13" borderId="0" xfId="0" applyFont="1" applyFill="1" applyAlignment="1">
      <alignment horizontal="left" vertical="top"/>
    </xf>
    <xf numFmtId="0" fontId="7" fillId="8" borderId="0" xfId="0" applyFont="1" applyFill="1" applyAlignment="1">
      <alignment horizontal="center" vertical="top" wrapText="1"/>
    </xf>
    <xf numFmtId="0" fontId="7" fillId="2" borderId="0" xfId="0" applyFont="1" applyFill="1" applyAlignment="1">
      <alignment horizontal="center" vertical="top" wrapText="1"/>
    </xf>
    <xf numFmtId="0" fontId="17" fillId="0" borderId="0" xfId="0" applyFont="1" applyAlignment="1">
      <alignment horizontal="center"/>
    </xf>
    <xf numFmtId="0" fontId="18" fillId="0" borderId="0" xfId="0" applyFont="1" applyAlignment="1">
      <alignment horizontal="center" wrapText="1"/>
    </xf>
    <xf numFmtId="0" fontId="19" fillId="0" borderId="0" xfId="0" applyFont="1" applyAlignment="1">
      <alignment horizontal="left"/>
    </xf>
    <xf numFmtId="0" fontId="19" fillId="0" borderId="0" xfId="0" applyFont="1"/>
    <xf numFmtId="0" fontId="19" fillId="0" borderId="0" xfId="0" applyFont="1" applyAlignment="1">
      <alignment horizontal="center" wrapText="1"/>
    </xf>
    <xf numFmtId="0" fontId="20" fillId="7" borderId="3" xfId="81" applyFont="1" applyFill="1" applyAlignment="1">
      <alignment horizontal="center"/>
    </xf>
    <xf numFmtId="0" fontId="20" fillId="0" borderId="3" xfId="81" applyFont="1" applyAlignment="1">
      <alignment horizontal="center"/>
    </xf>
    <xf numFmtId="0" fontId="20" fillId="0" borderId="3" xfId="81" applyFont="1" applyAlignment="1">
      <alignment horizontal="center" wrapText="1"/>
    </xf>
    <xf numFmtId="0" fontId="20" fillId="0" borderId="3" xfId="81" applyFont="1" applyAlignment="1">
      <alignment horizontal="left"/>
    </xf>
    <xf numFmtId="0" fontId="20" fillId="0" borderId="3" xfId="81" applyFont="1"/>
    <xf numFmtId="0" fontId="13" fillId="0" borderId="0" xfId="0" applyFont="1" applyAlignment="1">
      <alignment horizontal="center"/>
    </xf>
    <xf numFmtId="0" fontId="13" fillId="7" borderId="0" xfId="0" applyFont="1" applyFill="1" applyAlignment="1">
      <alignment horizontal="center"/>
    </xf>
    <xf numFmtId="0" fontId="13" fillId="0" borderId="0" xfId="0" applyFont="1"/>
    <xf numFmtId="0" fontId="13" fillId="0" borderId="0" xfId="0" applyFont="1" applyAlignment="1">
      <alignment horizontal="left"/>
    </xf>
    <xf numFmtId="0" fontId="11" fillId="0" borderId="0" xfId="0" applyFont="1" applyAlignment="1">
      <alignment horizontal="center" vertical="top" wrapText="1"/>
    </xf>
    <xf numFmtId="0" fontId="13" fillId="0" borderId="0" xfId="0" applyFont="1" applyAlignment="1">
      <alignment wrapText="1"/>
    </xf>
    <xf numFmtId="0" fontId="13" fillId="0" borderId="0" xfId="0" quotePrefix="1" applyFont="1" applyAlignment="1">
      <alignment horizontal="center"/>
    </xf>
    <xf numFmtId="0" fontId="11" fillId="0" borderId="0" xfId="0" applyFont="1" applyAlignment="1">
      <alignment horizontal="left" vertical="top" wrapText="1"/>
    </xf>
    <xf numFmtId="0" fontId="13" fillId="0" borderId="0" xfId="0" applyFont="1" applyAlignment="1">
      <alignment horizontal="center" wrapText="1"/>
    </xf>
    <xf numFmtId="0" fontId="13" fillId="2" borderId="0" xfId="0" applyFont="1" applyFill="1"/>
    <xf numFmtId="0" fontId="13" fillId="2" borderId="0" xfId="0" quotePrefix="1" applyFont="1" applyFill="1" applyAlignment="1">
      <alignment horizontal="center"/>
    </xf>
    <xf numFmtId="0" fontId="13" fillId="2" borderId="0" xfId="0" applyFont="1" applyFill="1" applyAlignment="1">
      <alignment horizontal="left"/>
    </xf>
    <xf numFmtId="0" fontId="13" fillId="0" borderId="0" xfId="0" quotePrefix="1" applyFont="1" applyAlignment="1">
      <alignment horizontal="center" wrapText="1"/>
    </xf>
    <xf numFmtId="0" fontId="13" fillId="0" borderId="0" xfId="0" applyFont="1" applyAlignment="1">
      <alignment horizontal="left" wrapText="1"/>
    </xf>
    <xf numFmtId="0" fontId="21" fillId="4" borderId="0" xfId="0" applyFont="1" applyFill="1" applyAlignment="1">
      <alignment horizontal="left" vertical="top" wrapText="1"/>
    </xf>
    <xf numFmtId="0" fontId="7" fillId="14" borderId="0" xfId="0" applyFont="1" applyFill="1" applyAlignment="1">
      <alignment horizontal="left" vertical="top" wrapText="1"/>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F26"/>
  <sheetViews>
    <sheetView tabSelected="1" zoomScale="70" zoomScaleNormal="70" workbookViewId="0">
      <selection activeCell="E8" sqref="E8"/>
    </sheetView>
  </sheetViews>
  <sheetFormatPr defaultColWidth="8.875" defaultRowHeight="15.75" x14ac:dyDescent="0.25"/>
  <cols>
    <col min="1" max="2" width="8.875" style="52"/>
    <col min="3" max="3" width="40" style="54" bestFit="1" customWidth="1"/>
    <col min="4" max="4" width="28" style="52" customWidth="1"/>
    <col min="5" max="5" width="44.75" style="55" bestFit="1" customWidth="1"/>
    <col min="6" max="6" width="55" style="54" bestFit="1" customWidth="1"/>
    <col min="7" max="16384" width="8.875" style="54"/>
  </cols>
  <sheetData>
    <row r="1" spans="1:6" s="52" customFormat="1" ht="16.5" thickBot="1" x14ac:dyDescent="0.3">
      <c r="A1" s="47" t="s">
        <v>22</v>
      </c>
      <c r="B1" s="48" t="s">
        <v>23</v>
      </c>
      <c r="C1" s="48" t="s">
        <v>20</v>
      </c>
      <c r="D1" s="49" t="s">
        <v>17</v>
      </c>
      <c r="E1" s="50" t="s">
        <v>19</v>
      </c>
      <c r="F1" s="51" t="s">
        <v>6</v>
      </c>
    </row>
    <row r="2" spans="1:6" ht="78.75" x14ac:dyDescent="0.25">
      <c r="A2" s="53">
        <v>1.1000000000000001</v>
      </c>
      <c r="B2" s="52">
        <v>1</v>
      </c>
      <c r="C2" s="54" t="s">
        <v>24</v>
      </c>
      <c r="D2" s="43" t="s">
        <v>167</v>
      </c>
      <c r="E2" s="44" t="s">
        <v>178</v>
      </c>
      <c r="F2" s="45" t="s">
        <v>179</v>
      </c>
    </row>
    <row r="3" spans="1:6" ht="31.5" x14ac:dyDescent="0.25">
      <c r="A3" s="53">
        <v>1.2</v>
      </c>
      <c r="C3" s="54" t="s">
        <v>48</v>
      </c>
      <c r="D3" s="46" t="s">
        <v>122</v>
      </c>
    </row>
    <row r="4" spans="1:6" x14ac:dyDescent="0.25">
      <c r="A4" s="53">
        <v>1.3</v>
      </c>
      <c r="C4" s="54" t="s">
        <v>123</v>
      </c>
      <c r="D4" s="46" t="s">
        <v>124</v>
      </c>
    </row>
    <row r="5" spans="1:6" x14ac:dyDescent="0.25">
      <c r="A5" s="53">
        <v>2.1</v>
      </c>
      <c r="B5" s="52">
        <v>2</v>
      </c>
      <c r="C5" s="54" t="s">
        <v>129</v>
      </c>
      <c r="D5" s="56" t="s">
        <v>174</v>
      </c>
      <c r="E5" s="44" t="s">
        <v>177</v>
      </c>
      <c r="F5" s="45" t="s">
        <v>180</v>
      </c>
    </row>
    <row r="6" spans="1:6" x14ac:dyDescent="0.25">
      <c r="A6" s="53">
        <v>2.2000000000000002</v>
      </c>
      <c r="C6" s="54" t="s">
        <v>128</v>
      </c>
      <c r="D6" s="56" t="s">
        <v>130</v>
      </c>
      <c r="E6" s="44"/>
      <c r="F6" s="15"/>
    </row>
    <row r="7" spans="1:6" ht="31.5" x14ac:dyDescent="0.25">
      <c r="A7" s="16">
        <v>3.1</v>
      </c>
      <c r="B7" s="14">
        <v>3</v>
      </c>
      <c r="C7" s="54" t="s">
        <v>115</v>
      </c>
      <c r="D7" s="56" t="s">
        <v>127</v>
      </c>
      <c r="E7" s="44" t="s">
        <v>183</v>
      </c>
      <c r="F7" s="15" t="s">
        <v>121</v>
      </c>
    </row>
    <row r="8" spans="1:6" ht="31.5" x14ac:dyDescent="0.25">
      <c r="A8" s="53">
        <v>3.2</v>
      </c>
      <c r="C8" s="15" t="s">
        <v>26</v>
      </c>
      <c r="D8" s="56" t="s">
        <v>126</v>
      </c>
      <c r="F8" s="15"/>
    </row>
    <row r="9" spans="1:6" ht="31.5" x14ac:dyDescent="0.25">
      <c r="A9" s="53">
        <v>4.0999999999999996</v>
      </c>
      <c r="B9" s="52">
        <v>4</v>
      </c>
      <c r="C9" s="54" t="s">
        <v>120</v>
      </c>
      <c r="D9" s="56" t="s">
        <v>125</v>
      </c>
      <c r="E9" s="19"/>
      <c r="F9" s="45" t="s">
        <v>182</v>
      </c>
    </row>
    <row r="10" spans="1:6" x14ac:dyDescent="0.25">
      <c r="A10" s="53">
        <v>5.0999999999999996</v>
      </c>
      <c r="B10" s="52">
        <v>5</v>
      </c>
      <c r="C10" s="54" t="s">
        <v>47</v>
      </c>
      <c r="D10" s="58" t="s">
        <v>87</v>
      </c>
      <c r="E10" s="19"/>
      <c r="F10" s="15" t="s">
        <v>121</v>
      </c>
    </row>
    <row r="11" spans="1:6" ht="63" x14ac:dyDescent="0.25">
      <c r="A11" s="53">
        <v>6.1</v>
      </c>
      <c r="B11" s="52">
        <v>6</v>
      </c>
      <c r="C11" s="59" t="s">
        <v>33</v>
      </c>
      <c r="D11" s="60" t="s">
        <v>92</v>
      </c>
      <c r="E11" s="19"/>
      <c r="F11" s="57" t="s">
        <v>133</v>
      </c>
    </row>
    <row r="12" spans="1:6" ht="38.25" customHeight="1" x14ac:dyDescent="0.25">
      <c r="A12" s="53">
        <v>7</v>
      </c>
      <c r="B12" s="52">
        <v>7</v>
      </c>
      <c r="C12" s="54" t="s">
        <v>114</v>
      </c>
      <c r="E12" s="19"/>
      <c r="F12" s="57" t="s">
        <v>113</v>
      </c>
    </row>
    <row r="13" spans="1:6" x14ac:dyDescent="0.25">
      <c r="A13" s="53">
        <v>8</v>
      </c>
      <c r="B13" s="52" t="s">
        <v>89</v>
      </c>
      <c r="C13" s="61" t="s">
        <v>112</v>
      </c>
      <c r="D13" s="62"/>
      <c r="E13" s="63"/>
      <c r="F13" s="61"/>
    </row>
    <row r="14" spans="1:6" x14ac:dyDescent="0.25">
      <c r="A14" s="53">
        <v>9.1</v>
      </c>
      <c r="B14" s="52">
        <v>8</v>
      </c>
      <c r="C14" s="59" t="s">
        <v>63</v>
      </c>
      <c r="D14" s="52" t="s">
        <v>88</v>
      </c>
      <c r="E14" s="19"/>
    </row>
    <row r="15" spans="1:6" ht="31.5" x14ac:dyDescent="0.25">
      <c r="A15" s="53">
        <v>10.1</v>
      </c>
      <c r="B15" s="52">
        <v>9</v>
      </c>
      <c r="C15" s="54" t="s">
        <v>104</v>
      </c>
      <c r="D15" s="64" t="s">
        <v>93</v>
      </c>
      <c r="F15" s="57" t="s">
        <v>132</v>
      </c>
    </row>
    <row r="16" spans="1:6" ht="38.25" customHeight="1" x14ac:dyDescent="0.25">
      <c r="A16" s="53">
        <v>11.1</v>
      </c>
      <c r="B16" s="52">
        <v>10</v>
      </c>
      <c r="C16" s="54" t="s">
        <v>39</v>
      </c>
      <c r="D16" s="64" t="s">
        <v>94</v>
      </c>
      <c r="E16" s="65"/>
      <c r="F16" s="15" t="s">
        <v>121</v>
      </c>
    </row>
    <row r="17" spans="1:6" x14ac:dyDescent="0.25">
      <c r="A17" s="53">
        <v>12.1</v>
      </c>
      <c r="B17" s="52">
        <v>11</v>
      </c>
      <c r="C17" s="54" t="s">
        <v>148</v>
      </c>
      <c r="D17" s="64"/>
      <c r="E17" s="65"/>
      <c r="F17" s="57" t="s">
        <v>118</v>
      </c>
    </row>
    <row r="18" spans="1:6" x14ac:dyDescent="0.25">
      <c r="A18" s="53">
        <v>13.1</v>
      </c>
      <c r="B18" s="52">
        <v>12</v>
      </c>
      <c r="C18" s="54" t="s">
        <v>148</v>
      </c>
      <c r="D18" s="64"/>
      <c r="E18" s="65"/>
      <c r="F18" s="15" t="s">
        <v>121</v>
      </c>
    </row>
    <row r="19" spans="1:6" x14ac:dyDescent="0.25">
      <c r="A19" s="53">
        <v>14.1</v>
      </c>
      <c r="B19" s="52">
        <v>13</v>
      </c>
      <c r="C19" s="54" t="s">
        <v>116</v>
      </c>
      <c r="F19" s="65" t="s">
        <v>119</v>
      </c>
    </row>
    <row r="20" spans="1:6" x14ac:dyDescent="0.25">
      <c r="A20" s="53">
        <v>15.1</v>
      </c>
      <c r="B20" s="52">
        <v>14</v>
      </c>
      <c r="C20" s="54" t="s">
        <v>116</v>
      </c>
      <c r="D20" s="58"/>
      <c r="F20" s="15" t="s">
        <v>121</v>
      </c>
    </row>
    <row r="21" spans="1:6" x14ac:dyDescent="0.25">
      <c r="A21" s="53">
        <v>16.100000000000001</v>
      </c>
      <c r="B21" s="52">
        <v>15</v>
      </c>
      <c r="C21" t="s">
        <v>131</v>
      </c>
      <c r="D21" s="58"/>
      <c r="F21" s="65"/>
    </row>
    <row r="22" spans="1:6" x14ac:dyDescent="0.25">
      <c r="A22" s="53">
        <v>18.100000000000001</v>
      </c>
      <c r="B22" s="52" t="s">
        <v>90</v>
      </c>
      <c r="C22" s="54" t="s">
        <v>117</v>
      </c>
      <c r="E22" s="52"/>
      <c r="F22" s="15" t="s">
        <v>121</v>
      </c>
    </row>
    <row r="26" spans="1:6" x14ac:dyDescent="0.25">
      <c r="E26" s="65"/>
    </row>
  </sheetData>
  <sortState xmlns:xlrd2="http://schemas.microsoft.com/office/spreadsheetml/2017/richdata2" ref="A23:F26">
    <sortCondition ref="B23:B2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4"/>
  <sheetViews>
    <sheetView zoomScale="70" zoomScaleNormal="70" workbookViewId="0">
      <pane ySplit="1" topLeftCell="A2" activePane="bottomLeft" state="frozen"/>
      <selection pane="bottomLeft" activeCell="I5" sqref="I5"/>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45.875" style="7" customWidth="1"/>
    <col min="6" max="6" width="34.625" style="7" customWidth="1"/>
    <col min="7" max="8" width="38" style="7" customWidth="1"/>
    <col min="9" max="9" width="35.875" style="6" customWidth="1"/>
    <col min="10" max="16384" width="14.875" style="6"/>
  </cols>
  <sheetData>
    <row r="1" spans="1:9" x14ac:dyDescent="0.25">
      <c r="A1" s="4" t="s">
        <v>1</v>
      </c>
      <c r="B1" s="4" t="s">
        <v>2</v>
      </c>
      <c r="C1" s="4" t="s">
        <v>3</v>
      </c>
      <c r="D1" s="5" t="s">
        <v>4</v>
      </c>
      <c r="E1" s="5" t="s">
        <v>5</v>
      </c>
      <c r="F1" s="5" t="s">
        <v>14</v>
      </c>
      <c r="G1" s="5" t="s">
        <v>15</v>
      </c>
      <c r="H1" s="5" t="s">
        <v>16</v>
      </c>
      <c r="I1" s="17" t="s">
        <v>52</v>
      </c>
    </row>
    <row r="2" spans="1:9" ht="150" x14ac:dyDescent="0.25">
      <c r="A2" s="40">
        <v>1</v>
      </c>
      <c r="B2" s="10">
        <v>43122</v>
      </c>
      <c r="C2" s="1" t="s">
        <v>168</v>
      </c>
      <c r="D2" s="1" t="s">
        <v>54</v>
      </c>
      <c r="E2" s="11" t="s">
        <v>166</v>
      </c>
      <c r="F2" s="1" t="s">
        <v>56</v>
      </c>
      <c r="G2" s="1" t="s">
        <v>169</v>
      </c>
      <c r="H2" s="1" t="s">
        <v>170</v>
      </c>
      <c r="I2" s="1" t="s">
        <v>53</v>
      </c>
    </row>
    <row r="3" spans="1:9" ht="75" x14ac:dyDescent="0.25">
      <c r="A3" s="9">
        <v>2</v>
      </c>
      <c r="B3" s="10">
        <f t="shared" ref="B3:B18" si="0">B2+7</f>
        <v>43129</v>
      </c>
      <c r="C3" s="1" t="s">
        <v>134</v>
      </c>
      <c r="D3" s="1" t="s">
        <v>165</v>
      </c>
      <c r="E3" s="1" t="s">
        <v>173</v>
      </c>
      <c r="F3" s="1" t="s">
        <v>171</v>
      </c>
      <c r="G3" s="1" t="s">
        <v>172</v>
      </c>
      <c r="H3" s="8" t="s">
        <v>162</v>
      </c>
      <c r="I3" s="11" t="s">
        <v>58</v>
      </c>
    </row>
    <row r="4" spans="1:9" ht="45" x14ac:dyDescent="0.25">
      <c r="A4" s="9">
        <v>3</v>
      </c>
      <c r="B4" s="10">
        <f t="shared" si="0"/>
        <v>43136</v>
      </c>
      <c r="C4" s="1" t="s">
        <v>136</v>
      </c>
      <c r="D4" s="1" t="s">
        <v>164</v>
      </c>
      <c r="E4" s="1" t="s">
        <v>153</v>
      </c>
      <c r="F4" s="1" t="s">
        <v>176</v>
      </c>
      <c r="G4" s="67" t="s">
        <v>175</v>
      </c>
      <c r="H4" s="7" t="s">
        <v>135</v>
      </c>
      <c r="I4" s="7"/>
    </row>
    <row r="5" spans="1:9" ht="75" x14ac:dyDescent="0.25">
      <c r="A5" s="9">
        <v>4</v>
      </c>
      <c r="B5" s="10">
        <f>B4+7</f>
        <v>43143</v>
      </c>
      <c r="C5" s="33" t="s">
        <v>120</v>
      </c>
      <c r="D5" s="35" t="s">
        <v>85</v>
      </c>
      <c r="E5" s="7" t="s">
        <v>154</v>
      </c>
      <c r="F5" s="1" t="s">
        <v>155</v>
      </c>
      <c r="G5" s="1" t="s">
        <v>86</v>
      </c>
      <c r="H5" s="1" t="s">
        <v>71</v>
      </c>
      <c r="I5" s="6" t="s">
        <v>60</v>
      </c>
    </row>
    <row r="6" spans="1:9" ht="102" x14ac:dyDescent="0.25">
      <c r="A6" s="9">
        <v>5</v>
      </c>
      <c r="B6" s="10">
        <f t="shared" si="0"/>
        <v>43150</v>
      </c>
      <c r="C6" s="33" t="s">
        <v>45</v>
      </c>
      <c r="D6" s="35" t="s">
        <v>72</v>
      </c>
      <c r="E6" s="1" t="s">
        <v>160</v>
      </c>
      <c r="F6" s="1" t="s">
        <v>70</v>
      </c>
      <c r="G6" s="11" t="s">
        <v>69</v>
      </c>
      <c r="H6" s="11" t="s">
        <v>156</v>
      </c>
    </row>
    <row r="7" spans="1:9" ht="120" x14ac:dyDescent="0.25">
      <c r="A7" s="9">
        <v>6</v>
      </c>
      <c r="B7" s="10">
        <f t="shared" si="0"/>
        <v>43157</v>
      </c>
      <c r="C7" s="1" t="s">
        <v>33</v>
      </c>
      <c r="D7" s="1" t="s">
        <v>65</v>
      </c>
      <c r="E7" s="1"/>
      <c r="F7" s="33" t="s">
        <v>157</v>
      </c>
      <c r="G7" s="33" t="s">
        <v>34</v>
      </c>
      <c r="H7" s="1" t="s">
        <v>64</v>
      </c>
      <c r="I7" s="1" t="s">
        <v>61</v>
      </c>
    </row>
    <row r="8" spans="1:9" ht="45" x14ac:dyDescent="0.25">
      <c r="A8" s="9">
        <v>7</v>
      </c>
      <c r="B8" s="10">
        <f t="shared" si="0"/>
        <v>43164</v>
      </c>
      <c r="C8" s="6" t="s">
        <v>21</v>
      </c>
      <c r="F8" s="1" t="s">
        <v>161</v>
      </c>
      <c r="G8" s="1" t="s">
        <v>68</v>
      </c>
      <c r="H8" s="7" t="s">
        <v>21</v>
      </c>
    </row>
    <row r="9" spans="1:9" x14ac:dyDescent="0.25">
      <c r="A9" s="9"/>
      <c r="B9" s="10">
        <f t="shared" si="0"/>
        <v>43171</v>
      </c>
      <c r="C9" s="66" t="s">
        <v>163</v>
      </c>
      <c r="D9" s="12" t="s">
        <v>18</v>
      </c>
      <c r="E9" s="12" t="s">
        <v>18</v>
      </c>
      <c r="F9" s="12" t="s">
        <v>18</v>
      </c>
      <c r="G9" s="12" t="s">
        <v>18</v>
      </c>
      <c r="H9" s="12" t="s">
        <v>18</v>
      </c>
      <c r="I9" s="12" t="s">
        <v>18</v>
      </c>
    </row>
    <row r="10" spans="1:9" ht="75" x14ac:dyDescent="0.25">
      <c r="A10" s="9">
        <v>8</v>
      </c>
      <c r="B10" s="10">
        <f t="shared" si="0"/>
        <v>43178</v>
      </c>
      <c r="C10" s="1" t="s">
        <v>63</v>
      </c>
      <c r="D10" s="1" t="s">
        <v>35</v>
      </c>
      <c r="E10" s="1" t="s">
        <v>91</v>
      </c>
      <c r="F10" s="1" t="s">
        <v>62</v>
      </c>
      <c r="G10" s="1"/>
      <c r="H10" s="1"/>
    </row>
    <row r="11" spans="1:9" ht="120" x14ac:dyDescent="0.25">
      <c r="A11" s="9">
        <v>9</v>
      </c>
      <c r="B11" s="10">
        <f t="shared" si="0"/>
        <v>43185</v>
      </c>
      <c r="C11" s="1" t="s">
        <v>27</v>
      </c>
      <c r="D11" s="1" t="s">
        <v>29</v>
      </c>
      <c r="E11" s="1"/>
      <c r="F11" s="1"/>
      <c r="G11" s="33"/>
      <c r="H11" s="33"/>
    </row>
    <row r="12" spans="1:9" ht="75" x14ac:dyDescent="0.25">
      <c r="A12" s="9">
        <v>10</v>
      </c>
      <c r="B12" s="10">
        <f t="shared" si="0"/>
        <v>43192</v>
      </c>
      <c r="C12" s="1" t="s">
        <v>30</v>
      </c>
      <c r="D12" s="1" t="s">
        <v>31</v>
      </c>
      <c r="E12" s="1"/>
      <c r="F12" s="1"/>
      <c r="G12" s="33"/>
      <c r="H12" s="1"/>
    </row>
    <row r="13" spans="1:9" x14ac:dyDescent="0.25">
      <c r="A13" s="9">
        <v>11</v>
      </c>
      <c r="B13" s="10">
        <f t="shared" si="0"/>
        <v>43199</v>
      </c>
      <c r="C13" s="1" t="s">
        <v>158</v>
      </c>
      <c r="D13" s="1"/>
      <c r="E13" s="1"/>
      <c r="F13" s="1"/>
      <c r="G13" s="33"/>
      <c r="H13" s="33"/>
    </row>
    <row r="14" spans="1:9" x14ac:dyDescent="0.25">
      <c r="A14" s="9">
        <v>12</v>
      </c>
      <c r="B14" s="10">
        <f t="shared" si="0"/>
        <v>43206</v>
      </c>
      <c r="C14" s="1" t="s">
        <v>158</v>
      </c>
      <c r="E14" s="1"/>
      <c r="F14" s="1"/>
      <c r="G14" s="1"/>
      <c r="H14" s="1"/>
    </row>
    <row r="15" spans="1:9" x14ac:dyDescent="0.25">
      <c r="A15" s="9">
        <v>13</v>
      </c>
      <c r="B15" s="10">
        <f t="shared" si="0"/>
        <v>43213</v>
      </c>
      <c r="C15" s="1" t="s">
        <v>159</v>
      </c>
      <c r="D15" s="1"/>
      <c r="E15" s="1"/>
      <c r="F15" s="1"/>
      <c r="H15" s="1"/>
    </row>
    <row r="16" spans="1:9" x14ac:dyDescent="0.25">
      <c r="A16" s="9">
        <v>14</v>
      </c>
      <c r="B16" s="10">
        <f t="shared" si="0"/>
        <v>43220</v>
      </c>
      <c r="C16" s="1" t="s">
        <v>159</v>
      </c>
      <c r="D16" s="1"/>
      <c r="E16" s="1"/>
      <c r="F16" s="1"/>
      <c r="G16" s="1"/>
      <c r="H16" s="1"/>
    </row>
    <row r="17" spans="1:9" x14ac:dyDescent="0.25">
      <c r="A17" s="9">
        <v>15</v>
      </c>
      <c r="B17" s="10">
        <f t="shared" si="0"/>
        <v>43227</v>
      </c>
      <c r="C17" s="1" t="s">
        <v>137</v>
      </c>
      <c r="D17" s="1"/>
      <c r="E17" s="1"/>
      <c r="F17" s="1"/>
      <c r="G17" s="1"/>
      <c r="H17" s="1"/>
    </row>
    <row r="18" spans="1:9" ht="30" x14ac:dyDescent="0.25">
      <c r="A18" s="9" t="s">
        <v>0</v>
      </c>
      <c r="B18" s="10">
        <f t="shared" si="0"/>
        <v>43234</v>
      </c>
      <c r="C18" s="1" t="s">
        <v>0</v>
      </c>
      <c r="D18" s="1"/>
      <c r="E18" s="1"/>
      <c r="F18" s="1"/>
      <c r="G18" s="1"/>
      <c r="H18" s="1"/>
    </row>
    <row r="21" spans="1:9" x14ac:dyDescent="0.25">
      <c r="G21" s="1"/>
    </row>
    <row r="23" spans="1:9" x14ac:dyDescent="0.25">
      <c r="C23" s="1"/>
      <c r="D23" s="1"/>
      <c r="E23" s="33"/>
      <c r="F23" s="33"/>
      <c r="G23" s="33"/>
      <c r="H23" s="1"/>
      <c r="I23" s="11"/>
    </row>
    <row r="24" spans="1:9" x14ac:dyDescent="0.25">
      <c r="C24" s="1"/>
      <c r="D24" s="1"/>
      <c r="E24" s="1"/>
      <c r="F24" s="33"/>
      <c r="G24" s="33"/>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65"/>
  <sheetViews>
    <sheetView workbookViewId="0">
      <selection activeCell="B9" sqref="B9"/>
    </sheetView>
  </sheetViews>
  <sheetFormatPr defaultColWidth="8.875" defaultRowHeight="15.75" x14ac:dyDescent="0.25"/>
  <cols>
    <col min="1" max="1" width="8.875" style="13"/>
    <col min="2" max="2" width="35" style="13" customWidth="1"/>
    <col min="3" max="3" width="11.125" style="13" customWidth="1"/>
    <col min="4" max="4" width="6.375" style="13" customWidth="1"/>
    <col min="5" max="5" width="6" style="13" customWidth="1"/>
    <col min="6" max="6" width="20.625" bestFit="1" customWidth="1"/>
    <col min="7" max="7" width="10" style="13" customWidth="1"/>
    <col min="8" max="8" width="8.875" style="13"/>
    <col min="9" max="9" width="4.625" style="13" customWidth="1"/>
    <col min="11" max="11" width="10.875" bestFit="1" customWidth="1"/>
  </cols>
  <sheetData>
    <row r="1" spans="1:13" ht="18" thickBot="1" x14ac:dyDescent="0.35">
      <c r="A1" s="20" t="s">
        <v>20</v>
      </c>
      <c r="B1" s="20" t="s">
        <v>7</v>
      </c>
      <c r="C1" s="20" t="s">
        <v>8</v>
      </c>
      <c r="D1" s="20" t="s">
        <v>9</v>
      </c>
      <c r="E1" s="20" t="s">
        <v>141</v>
      </c>
      <c r="F1" s="2" t="s">
        <v>8</v>
      </c>
      <c r="G1" s="2" t="s">
        <v>9</v>
      </c>
      <c r="H1" s="2" t="s">
        <v>10</v>
      </c>
      <c r="K1" t="s">
        <v>8</v>
      </c>
      <c r="L1" t="s">
        <v>9</v>
      </c>
      <c r="M1" t="s">
        <v>10</v>
      </c>
    </row>
    <row r="2" spans="1:13" ht="16.5" thickTop="1" x14ac:dyDescent="0.25">
      <c r="A2" s="13">
        <v>0</v>
      </c>
      <c r="B2" s="13" t="s">
        <v>140</v>
      </c>
      <c r="C2" s="21" t="s">
        <v>11</v>
      </c>
      <c r="D2" s="21">
        <v>6</v>
      </c>
      <c r="F2" s="22" t="s">
        <v>7</v>
      </c>
      <c r="G2" s="23">
        <f>SUMIF($C$2:$C$63,F2,$D$2:$D$63)</f>
        <v>99</v>
      </c>
      <c r="H2" s="24">
        <f>G2/$G$7</f>
        <v>0.30461538461538462</v>
      </c>
      <c r="K2" t="s">
        <v>7</v>
      </c>
      <c r="L2">
        <v>120</v>
      </c>
      <c r="M2" s="31">
        <v>0.24</v>
      </c>
    </row>
    <row r="3" spans="1:13" x14ac:dyDescent="0.25">
      <c r="A3" s="13">
        <v>0</v>
      </c>
      <c r="B3" s="13" t="s">
        <v>138</v>
      </c>
      <c r="C3" s="21" t="s">
        <v>11</v>
      </c>
      <c r="D3" s="21">
        <v>10</v>
      </c>
      <c r="F3" s="25" t="s">
        <v>11</v>
      </c>
      <c r="G3" s="21">
        <f>SUMIF($C$2:$C$63,F3,$D$2:$D$63)</f>
        <v>66</v>
      </c>
      <c r="H3" s="26">
        <f>G3/$G$7</f>
        <v>0.20307692307692307</v>
      </c>
      <c r="K3" t="s">
        <v>11</v>
      </c>
      <c r="L3">
        <v>100</v>
      </c>
      <c r="M3" s="31">
        <v>0.2</v>
      </c>
    </row>
    <row r="4" spans="1:13" x14ac:dyDescent="0.25">
      <c r="A4" s="13">
        <v>0</v>
      </c>
      <c r="B4" s="13" t="s">
        <v>139</v>
      </c>
      <c r="C4" s="21" t="s">
        <v>11</v>
      </c>
      <c r="D4" s="21">
        <v>5</v>
      </c>
      <c r="F4" s="37" t="s">
        <v>19</v>
      </c>
      <c r="G4" s="36">
        <f>SUMIF($C$2:$C$63,F4,$D$2:$D$63)-10</f>
        <v>60</v>
      </c>
      <c r="H4" s="38">
        <f>G4/$G$7</f>
        <v>0.18461538461538463</v>
      </c>
      <c r="K4" t="s">
        <v>12</v>
      </c>
      <c r="L4">
        <v>200</v>
      </c>
      <c r="M4" s="31">
        <v>0.4</v>
      </c>
    </row>
    <row r="5" spans="1:13" x14ac:dyDescent="0.25">
      <c r="A5" s="13">
        <v>0</v>
      </c>
      <c r="B5" s="42" t="s">
        <v>142</v>
      </c>
      <c r="C5" s="21" t="s">
        <v>11</v>
      </c>
      <c r="D5" s="21">
        <v>0</v>
      </c>
      <c r="F5" s="28" t="s">
        <v>12</v>
      </c>
      <c r="G5" s="29">
        <f>SUMIF($C$2:$C$63,F5,$D$2:$D$63)</f>
        <v>100</v>
      </c>
      <c r="H5" s="30">
        <f>G5/$G$7</f>
        <v>0.30769230769230771</v>
      </c>
      <c r="K5" t="s">
        <v>13</v>
      </c>
      <c r="L5">
        <v>80</v>
      </c>
      <c r="M5" s="31">
        <v>0.16</v>
      </c>
    </row>
    <row r="6" spans="1:13" x14ac:dyDescent="0.25">
      <c r="A6" s="13">
        <v>0.1</v>
      </c>
      <c r="B6" s="13" t="s">
        <v>50</v>
      </c>
      <c r="C6" s="27" t="s">
        <v>7</v>
      </c>
      <c r="D6" s="27">
        <v>3</v>
      </c>
      <c r="G6"/>
      <c r="H6"/>
      <c r="L6">
        <v>500</v>
      </c>
    </row>
    <row r="7" spans="1:13" ht="16.5" thickBot="1" x14ac:dyDescent="0.3">
      <c r="A7" s="13">
        <v>0.2</v>
      </c>
      <c r="B7" s="13" t="s">
        <v>57</v>
      </c>
      <c r="C7" s="21" t="s">
        <v>11</v>
      </c>
      <c r="D7" s="21">
        <v>3</v>
      </c>
      <c r="G7" s="3">
        <f>SUM(G2:G6)</f>
        <v>325</v>
      </c>
    </row>
    <row r="8" spans="1:13" ht="17.25" thickTop="1" thickBot="1" x14ac:dyDescent="0.3">
      <c r="A8" s="13">
        <v>0.3</v>
      </c>
      <c r="B8" s="13" t="s">
        <v>49</v>
      </c>
      <c r="C8" s="36" t="s">
        <v>19</v>
      </c>
      <c r="D8" s="36">
        <v>10</v>
      </c>
      <c r="G8" s="3"/>
    </row>
    <row r="9" spans="1:13" s="13" customFormat="1" ht="16.5" thickTop="1" x14ac:dyDescent="0.25">
      <c r="A9" s="13">
        <v>0.4</v>
      </c>
      <c r="B9" s="13" t="s">
        <v>181</v>
      </c>
      <c r="C9" s="27" t="s">
        <v>7</v>
      </c>
      <c r="D9" s="27">
        <v>6</v>
      </c>
      <c r="J9"/>
      <c r="K9"/>
      <c r="L9"/>
      <c r="M9"/>
    </row>
    <row r="10" spans="1:13" s="13" customFormat="1" x14ac:dyDescent="0.25">
      <c r="B10" s="42" t="s">
        <v>143</v>
      </c>
      <c r="F10"/>
      <c r="G10"/>
      <c r="J10"/>
      <c r="K10"/>
      <c r="L10"/>
      <c r="M10"/>
    </row>
    <row r="11" spans="1:13" s="13" customFormat="1" x14ac:dyDescent="0.25">
      <c r="B11" s="42" t="s">
        <v>146</v>
      </c>
      <c r="F11"/>
      <c r="G11"/>
      <c r="J11"/>
      <c r="K11"/>
      <c r="L11"/>
      <c r="M11"/>
    </row>
    <row r="12" spans="1:13" s="13" customFormat="1" x14ac:dyDescent="0.25">
      <c r="B12" s="42" t="s">
        <v>147</v>
      </c>
      <c r="F12"/>
      <c r="G12"/>
      <c r="J12"/>
      <c r="K12"/>
      <c r="L12"/>
      <c r="M12"/>
    </row>
    <row r="13" spans="1:13" s="13" customFormat="1" x14ac:dyDescent="0.25">
      <c r="B13" s="42" t="s">
        <v>97</v>
      </c>
      <c r="F13"/>
      <c r="J13"/>
      <c r="K13"/>
      <c r="L13"/>
      <c r="M13"/>
    </row>
    <row r="14" spans="1:13" s="13" customFormat="1" x14ac:dyDescent="0.25">
      <c r="B14" s="42" t="s">
        <v>99</v>
      </c>
      <c r="F14"/>
      <c r="G14"/>
      <c r="J14"/>
      <c r="K14"/>
      <c r="L14"/>
      <c r="M14"/>
    </row>
    <row r="15" spans="1:13" s="13" customFormat="1" x14ac:dyDescent="0.25">
      <c r="B15" s="42" t="s">
        <v>116</v>
      </c>
      <c r="E15" s="13">
        <v>2</v>
      </c>
      <c r="F15" t="s">
        <v>151</v>
      </c>
      <c r="J15"/>
      <c r="K15"/>
      <c r="L15"/>
      <c r="M15"/>
    </row>
    <row r="16" spans="1:13" s="13" customFormat="1" x14ac:dyDescent="0.25">
      <c r="B16" s="13" t="s">
        <v>96</v>
      </c>
      <c r="C16" s="21" t="s">
        <v>11</v>
      </c>
      <c r="D16" s="21">
        <f>E15*6</f>
        <v>12</v>
      </c>
      <c r="E16" s="13">
        <v>2</v>
      </c>
      <c r="F16" t="s">
        <v>152</v>
      </c>
      <c r="J16"/>
      <c r="K16"/>
      <c r="L16"/>
      <c r="M16"/>
    </row>
    <row r="17" spans="2:13" s="13" customFormat="1" x14ac:dyDescent="0.25">
      <c r="B17" s="13" t="s">
        <v>98</v>
      </c>
      <c r="C17" s="21" t="s">
        <v>11</v>
      </c>
      <c r="D17" s="21">
        <f>E16*6</f>
        <v>12</v>
      </c>
      <c r="E17" s="13">
        <v>15</v>
      </c>
      <c r="F17"/>
      <c r="J17"/>
      <c r="K17"/>
      <c r="L17"/>
      <c r="M17"/>
    </row>
    <row r="18" spans="2:13" s="13" customFormat="1" x14ac:dyDescent="0.25">
      <c r="B18" s="13" t="s">
        <v>145</v>
      </c>
      <c r="C18" s="27" t="s">
        <v>7</v>
      </c>
      <c r="D18" s="27">
        <f>E17*6</f>
        <v>90</v>
      </c>
      <c r="E18" s="13">
        <v>3</v>
      </c>
      <c r="F18"/>
      <c r="J18"/>
      <c r="K18"/>
      <c r="L18"/>
      <c r="M18"/>
    </row>
    <row r="19" spans="2:13" s="13" customFormat="1" x14ac:dyDescent="0.25">
      <c r="B19" s="13" t="s">
        <v>144</v>
      </c>
      <c r="C19" s="21" t="s">
        <v>11</v>
      </c>
      <c r="D19" s="21">
        <f>E18*6</f>
        <v>18</v>
      </c>
      <c r="E19" s="13">
        <v>10</v>
      </c>
      <c r="F19"/>
      <c r="J19"/>
      <c r="K19"/>
      <c r="L19"/>
      <c r="M19"/>
    </row>
    <row r="20" spans="2:13" s="13" customFormat="1" x14ac:dyDescent="0.25">
      <c r="B20" s="13" t="s">
        <v>19</v>
      </c>
      <c r="C20" s="36" t="s">
        <v>19</v>
      </c>
      <c r="D20" s="36">
        <f>E19*6</f>
        <v>60</v>
      </c>
      <c r="F20"/>
      <c r="G20"/>
      <c r="J20"/>
      <c r="K20"/>
      <c r="L20"/>
      <c r="M20"/>
    </row>
    <row r="21" spans="2:13" s="13" customFormat="1" x14ac:dyDescent="0.25">
      <c r="B21" s="13" t="s">
        <v>149</v>
      </c>
      <c r="C21" s="29" t="s">
        <v>12</v>
      </c>
      <c r="D21" s="29">
        <v>50</v>
      </c>
      <c r="F21"/>
      <c r="J21"/>
      <c r="K21"/>
      <c r="L21"/>
      <c r="M21"/>
    </row>
    <row r="22" spans="2:13" s="13" customFormat="1" x14ac:dyDescent="0.25">
      <c r="B22" s="13" t="s">
        <v>150</v>
      </c>
      <c r="C22" s="29" t="s">
        <v>12</v>
      </c>
      <c r="D22" s="29">
        <v>50</v>
      </c>
      <c r="F22"/>
      <c r="J22"/>
      <c r="K22"/>
      <c r="L22"/>
      <c r="M22"/>
    </row>
    <row r="50" spans="6:13" s="13" customFormat="1" x14ac:dyDescent="0.25">
      <c r="F50"/>
      <c r="J50"/>
      <c r="K50"/>
      <c r="L50"/>
      <c r="M50"/>
    </row>
    <row r="51" spans="6:13" s="13" customFormat="1" x14ac:dyDescent="0.25">
      <c r="F51"/>
      <c r="J51"/>
      <c r="K51"/>
      <c r="L51"/>
      <c r="M51"/>
    </row>
    <row r="52" spans="6:13" s="13" customFormat="1" x14ac:dyDescent="0.25">
      <c r="F52"/>
      <c r="J52"/>
      <c r="K52"/>
      <c r="L52"/>
      <c r="M52"/>
    </row>
    <row r="53" spans="6:13" s="13" customFormat="1" x14ac:dyDescent="0.25">
      <c r="F53"/>
      <c r="J53"/>
      <c r="K53"/>
      <c r="L53"/>
      <c r="M53"/>
    </row>
    <row r="54" spans="6:13" s="13" customFormat="1" x14ac:dyDescent="0.25">
      <c r="F54"/>
      <c r="J54"/>
      <c r="K54"/>
      <c r="L54"/>
      <c r="M54"/>
    </row>
    <row r="55" spans="6:13" s="13" customFormat="1" x14ac:dyDescent="0.25">
      <c r="F55"/>
      <c r="J55"/>
      <c r="K55"/>
      <c r="L55"/>
      <c r="M55"/>
    </row>
    <row r="56" spans="6:13" s="13" customFormat="1" x14ac:dyDescent="0.25">
      <c r="F56"/>
      <c r="G56"/>
      <c r="H56"/>
      <c r="J56"/>
      <c r="K56"/>
      <c r="L56"/>
      <c r="M56"/>
    </row>
    <row r="57" spans="6:13" s="13" customFormat="1" x14ac:dyDescent="0.25">
      <c r="F57"/>
      <c r="J57"/>
      <c r="K57"/>
      <c r="L57"/>
      <c r="M57"/>
    </row>
    <row r="58" spans="6:13" s="13" customFormat="1" x14ac:dyDescent="0.25">
      <c r="F58"/>
      <c r="G58"/>
      <c r="H58"/>
      <c r="J58"/>
      <c r="K58"/>
      <c r="L58"/>
      <c r="M58"/>
    </row>
    <row r="59" spans="6:13" s="13" customFormat="1" x14ac:dyDescent="0.25">
      <c r="F59"/>
      <c r="G59"/>
      <c r="H59"/>
      <c r="J59"/>
      <c r="K59"/>
      <c r="L59"/>
      <c r="M59"/>
    </row>
    <row r="60" spans="6:13" s="13" customFormat="1" x14ac:dyDescent="0.25">
      <c r="F60"/>
      <c r="G60"/>
      <c r="H60"/>
      <c r="J60"/>
      <c r="K60"/>
      <c r="L60"/>
      <c r="M60"/>
    </row>
    <row r="61" spans="6:13" s="13" customFormat="1" x14ac:dyDescent="0.25">
      <c r="F61"/>
      <c r="G61"/>
      <c r="H61"/>
      <c r="J61"/>
      <c r="K61"/>
      <c r="L61"/>
      <c r="M61"/>
    </row>
    <row r="62" spans="6:13" s="13" customFormat="1" x14ac:dyDescent="0.25">
      <c r="F62"/>
      <c r="G62"/>
      <c r="H62"/>
      <c r="J62"/>
      <c r="K62"/>
      <c r="L62"/>
      <c r="M62"/>
    </row>
    <row r="63" spans="6:13" s="13" customFormat="1" x14ac:dyDescent="0.25">
      <c r="F63"/>
      <c r="G63"/>
      <c r="H63"/>
      <c r="J63"/>
      <c r="K63"/>
      <c r="L63"/>
      <c r="M63"/>
    </row>
    <row r="64" spans="6:13" s="13" customFormat="1" x14ac:dyDescent="0.25">
      <c r="F64"/>
      <c r="G64"/>
      <c r="H64"/>
      <c r="J64"/>
      <c r="K64"/>
      <c r="L64"/>
      <c r="M64"/>
    </row>
    <row r="65" spans="6:13" s="13" customFormat="1" x14ac:dyDescent="0.25">
      <c r="F65"/>
      <c r="G65"/>
      <c r="H65"/>
      <c r="J65"/>
      <c r="K65"/>
      <c r="L65"/>
      <c r="M65"/>
    </row>
  </sheetData>
  <sortState xmlns:xlrd2="http://schemas.microsoft.com/office/spreadsheetml/2017/richdata2" ref="A2:D79">
    <sortCondition ref="A2:A79"/>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84160-F052-456E-AA1C-17F132F65B93}">
  <dimension ref="A1:J24"/>
  <sheetViews>
    <sheetView zoomScale="70" zoomScaleNormal="70" workbookViewId="0">
      <pane ySplit="1" topLeftCell="A8" activePane="bottomLeft" state="frozen"/>
      <selection pane="bottomLeft" activeCell="G12" sqref="G12"/>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38.375" style="7" customWidth="1"/>
    <col min="6" max="6" width="34.625" style="7" customWidth="1"/>
    <col min="7" max="8" width="38" style="7" customWidth="1"/>
    <col min="9" max="9" width="35.875" style="6" customWidth="1"/>
    <col min="10" max="10" width="24.625" style="6" customWidth="1"/>
    <col min="11" max="16384" width="14.875" style="6"/>
  </cols>
  <sheetData>
    <row r="1" spans="1:10" x14ac:dyDescent="0.25">
      <c r="A1" s="4" t="s">
        <v>1</v>
      </c>
      <c r="B1" s="4" t="s">
        <v>2</v>
      </c>
      <c r="C1" s="4" t="s">
        <v>3</v>
      </c>
      <c r="D1" s="5" t="s">
        <v>4</v>
      </c>
      <c r="E1" s="5" t="s">
        <v>5</v>
      </c>
      <c r="F1" s="5" t="s">
        <v>14</v>
      </c>
      <c r="G1" s="5" t="s">
        <v>15</v>
      </c>
      <c r="H1" s="5" t="s">
        <v>16</v>
      </c>
      <c r="I1" s="17" t="s">
        <v>52</v>
      </c>
      <c r="J1" s="18" t="s">
        <v>28</v>
      </c>
    </row>
    <row r="2" spans="1:10" ht="75" x14ac:dyDescent="0.25">
      <c r="A2" s="41">
        <v>1</v>
      </c>
      <c r="B2" s="10">
        <v>42388</v>
      </c>
      <c r="C2" s="1" t="s">
        <v>55</v>
      </c>
      <c r="D2" s="1" t="s">
        <v>54</v>
      </c>
      <c r="E2" s="11" t="s">
        <v>51</v>
      </c>
      <c r="F2" s="8" t="s">
        <v>25</v>
      </c>
      <c r="G2" s="1" t="s">
        <v>56</v>
      </c>
      <c r="H2" s="1" t="s">
        <v>67</v>
      </c>
      <c r="I2" s="1" t="s">
        <v>53</v>
      </c>
      <c r="J2" s="11"/>
    </row>
    <row r="3" spans="1:10" ht="75" x14ac:dyDescent="0.25">
      <c r="A3" s="41">
        <v>2</v>
      </c>
      <c r="B3" s="10">
        <f t="shared" ref="B3:B18" si="0">B2+7</f>
        <v>42395</v>
      </c>
      <c r="C3" s="1" t="s">
        <v>41</v>
      </c>
      <c r="D3" s="1" t="s">
        <v>66</v>
      </c>
      <c r="E3" s="1" t="s">
        <v>73</v>
      </c>
      <c r="F3" s="1" t="s">
        <v>74</v>
      </c>
      <c r="G3" s="1" t="s">
        <v>76</v>
      </c>
      <c r="H3" s="1" t="s">
        <v>75</v>
      </c>
      <c r="I3" s="11" t="s">
        <v>58</v>
      </c>
      <c r="J3" s="11"/>
    </row>
    <row r="4" spans="1:10" ht="60" x14ac:dyDescent="0.25">
      <c r="A4" s="41">
        <v>3</v>
      </c>
      <c r="B4" s="10">
        <f t="shared" si="0"/>
        <v>42402</v>
      </c>
      <c r="C4" s="1" t="s">
        <v>26</v>
      </c>
      <c r="D4" s="1" t="s">
        <v>80</v>
      </c>
      <c r="E4" s="1" t="s">
        <v>82</v>
      </c>
      <c r="F4" s="1" t="s">
        <v>77</v>
      </c>
      <c r="G4" s="39" t="s">
        <v>59</v>
      </c>
      <c r="H4" s="1" t="s">
        <v>78</v>
      </c>
    </row>
    <row r="5" spans="1:10" ht="75" x14ac:dyDescent="0.25">
      <c r="A5" s="41">
        <v>4</v>
      </c>
      <c r="B5" s="10">
        <f>B4+7</f>
        <v>42409</v>
      </c>
      <c r="C5" s="33" t="s">
        <v>83</v>
      </c>
      <c r="D5" s="35" t="s">
        <v>85</v>
      </c>
      <c r="E5" s="7" t="s">
        <v>84</v>
      </c>
      <c r="F5" s="7" t="s">
        <v>79</v>
      </c>
      <c r="G5" s="1" t="s">
        <v>81</v>
      </c>
      <c r="H5" s="1" t="s">
        <v>86</v>
      </c>
      <c r="I5" s="6" t="s">
        <v>60</v>
      </c>
    </row>
    <row r="6" spans="1:10" ht="102.75" thickBot="1" x14ac:dyDescent="0.3">
      <c r="A6" s="41">
        <v>5</v>
      </c>
      <c r="B6" s="10">
        <f t="shared" si="0"/>
        <v>42416</v>
      </c>
      <c r="C6" s="33" t="s">
        <v>45</v>
      </c>
      <c r="D6" s="35" t="s">
        <v>72</v>
      </c>
      <c r="E6" s="7" t="s">
        <v>46</v>
      </c>
      <c r="F6" s="1" t="s">
        <v>71</v>
      </c>
      <c r="G6" s="1" t="s">
        <v>70</v>
      </c>
      <c r="H6" s="11" t="s">
        <v>69</v>
      </c>
    </row>
    <row r="7" spans="1:10" ht="120.75" thickBot="1" x14ac:dyDescent="0.3">
      <c r="A7" s="40">
        <v>6</v>
      </c>
      <c r="B7" s="10">
        <f t="shared" si="0"/>
        <v>42423</v>
      </c>
      <c r="C7" s="1" t="s">
        <v>33</v>
      </c>
      <c r="D7" s="1" t="s">
        <v>65</v>
      </c>
      <c r="E7" s="1"/>
      <c r="F7" s="32" t="s">
        <v>32</v>
      </c>
      <c r="G7" s="32" t="s">
        <v>34</v>
      </c>
      <c r="H7" s="1" t="s">
        <v>64</v>
      </c>
      <c r="I7" s="1" t="s">
        <v>61</v>
      </c>
      <c r="J7" s="11" t="s">
        <v>36</v>
      </c>
    </row>
    <row r="8" spans="1:10" ht="75" x14ac:dyDescent="0.25">
      <c r="A8" s="40">
        <v>7</v>
      </c>
      <c r="B8" s="10">
        <f t="shared" si="0"/>
        <v>42430</v>
      </c>
      <c r="C8" s="1" t="s">
        <v>63</v>
      </c>
      <c r="D8" s="1" t="s">
        <v>35</v>
      </c>
      <c r="E8" s="1" t="s">
        <v>91</v>
      </c>
      <c r="F8" s="1" t="s">
        <v>62</v>
      </c>
      <c r="G8" s="1"/>
      <c r="H8" s="1" t="s">
        <v>38</v>
      </c>
    </row>
    <row r="9" spans="1:10" ht="60" x14ac:dyDescent="0.25">
      <c r="A9" s="9">
        <v>8</v>
      </c>
      <c r="B9" s="10">
        <f t="shared" si="0"/>
        <v>42437</v>
      </c>
      <c r="C9" s="6" t="s">
        <v>21</v>
      </c>
      <c r="F9" s="1" t="s">
        <v>68</v>
      </c>
      <c r="G9" s="7" t="s">
        <v>21</v>
      </c>
      <c r="H9" s="8" t="s">
        <v>100</v>
      </c>
    </row>
    <row r="10" spans="1:10" x14ac:dyDescent="0.25">
      <c r="A10" s="9"/>
      <c r="B10" s="10">
        <f t="shared" si="0"/>
        <v>42444</v>
      </c>
      <c r="C10" s="12" t="s">
        <v>18</v>
      </c>
      <c r="D10" s="12" t="s">
        <v>18</v>
      </c>
      <c r="E10" s="12" t="s">
        <v>18</v>
      </c>
      <c r="F10" s="12" t="s">
        <v>18</v>
      </c>
      <c r="G10" s="12" t="s">
        <v>18</v>
      </c>
      <c r="H10" s="12" t="s">
        <v>18</v>
      </c>
    </row>
    <row r="11" spans="1:10" x14ac:dyDescent="0.25">
      <c r="A11" s="9">
        <v>9</v>
      </c>
      <c r="B11" s="10">
        <f t="shared" si="0"/>
        <v>42451</v>
      </c>
      <c r="C11" s="6" t="s">
        <v>101</v>
      </c>
      <c r="F11" s="8" t="s">
        <v>100</v>
      </c>
      <c r="G11" s="8" t="s">
        <v>100</v>
      </c>
      <c r="H11" s="7" t="s">
        <v>40</v>
      </c>
    </row>
    <row r="12" spans="1:10" ht="120" x14ac:dyDescent="0.25">
      <c r="A12" s="9">
        <v>10</v>
      </c>
      <c r="B12" s="10">
        <f t="shared" si="0"/>
        <v>42458</v>
      </c>
      <c r="C12" s="1" t="s">
        <v>27</v>
      </c>
      <c r="D12" s="1" t="s">
        <v>29</v>
      </c>
      <c r="E12" s="33" t="s">
        <v>111</v>
      </c>
      <c r="F12" s="1" t="s">
        <v>105</v>
      </c>
      <c r="G12" s="33" t="s">
        <v>106</v>
      </c>
      <c r="H12" s="33" t="s">
        <v>107</v>
      </c>
    </row>
    <row r="13" spans="1:10" ht="75" x14ac:dyDescent="0.25">
      <c r="A13" s="9">
        <v>11</v>
      </c>
      <c r="B13" s="10">
        <f t="shared" si="0"/>
        <v>42465</v>
      </c>
      <c r="C13" s="1" t="s">
        <v>30</v>
      </c>
      <c r="D13" s="1" t="s">
        <v>31</v>
      </c>
      <c r="E13" s="1" t="s">
        <v>37</v>
      </c>
      <c r="F13" s="33" t="s">
        <v>108</v>
      </c>
      <c r="G13" s="33" t="s">
        <v>110</v>
      </c>
      <c r="H13" s="1" t="s">
        <v>109</v>
      </c>
    </row>
    <row r="14" spans="1:10" ht="63.75" x14ac:dyDescent="0.25">
      <c r="A14" s="9">
        <v>12</v>
      </c>
      <c r="B14" s="10">
        <f t="shared" si="0"/>
        <v>42472</v>
      </c>
      <c r="C14" s="6" t="s">
        <v>95</v>
      </c>
      <c r="E14" s="1" t="s">
        <v>103</v>
      </c>
      <c r="F14" s="1"/>
      <c r="G14" s="33" t="s">
        <v>106</v>
      </c>
      <c r="H14" s="33" t="s">
        <v>107</v>
      </c>
    </row>
    <row r="15" spans="1:10" x14ac:dyDescent="0.25">
      <c r="A15" s="9">
        <v>13</v>
      </c>
      <c r="B15" s="10">
        <f t="shared" si="0"/>
        <v>42479</v>
      </c>
      <c r="C15" s="1"/>
      <c r="D15" s="1"/>
      <c r="E15" s="1"/>
      <c r="F15" s="1"/>
      <c r="G15" s="1"/>
      <c r="H15" s="1"/>
    </row>
    <row r="16" spans="1:10" ht="105" x14ac:dyDescent="0.25">
      <c r="A16" s="9">
        <v>14</v>
      </c>
      <c r="B16" s="10">
        <f t="shared" si="0"/>
        <v>42486</v>
      </c>
      <c r="C16" s="1" t="s">
        <v>42</v>
      </c>
      <c r="D16" s="1" t="s">
        <v>44</v>
      </c>
      <c r="E16" s="1" t="s">
        <v>102</v>
      </c>
      <c r="F16" s="1" t="s">
        <v>43</v>
      </c>
      <c r="H16" s="1"/>
    </row>
    <row r="17" spans="1:9" x14ac:dyDescent="0.25">
      <c r="A17" s="9">
        <v>15</v>
      </c>
      <c r="B17" s="10">
        <f t="shared" si="0"/>
        <v>42493</v>
      </c>
      <c r="C17" s="1"/>
      <c r="D17" s="1"/>
      <c r="E17" s="1"/>
      <c r="F17" s="1"/>
      <c r="G17" s="1"/>
      <c r="H17" s="1"/>
    </row>
    <row r="18" spans="1:9" ht="30" x14ac:dyDescent="0.25">
      <c r="A18" s="9" t="s">
        <v>0</v>
      </c>
      <c r="B18" s="10">
        <f t="shared" si="0"/>
        <v>42500</v>
      </c>
      <c r="C18" s="1"/>
      <c r="D18" s="1"/>
      <c r="E18" s="1"/>
      <c r="F18" s="1"/>
      <c r="G18" s="1"/>
      <c r="H18" s="1"/>
    </row>
    <row r="21" spans="1:9" x14ac:dyDescent="0.25">
      <c r="G21" s="1"/>
    </row>
    <row r="23" spans="1:9" ht="15.75" thickBot="1" x14ac:dyDescent="0.3">
      <c r="C23" s="1"/>
      <c r="D23" s="1"/>
      <c r="E23" s="33"/>
      <c r="F23" s="33"/>
      <c r="G23" s="33"/>
      <c r="H23" s="1"/>
      <c r="I23" s="11"/>
    </row>
    <row r="24" spans="1:9" ht="15.75" thickBot="1" x14ac:dyDescent="0.3">
      <c r="C24" s="1"/>
      <c r="D24" s="1"/>
      <c r="E24" s="1"/>
      <c r="F24" s="34"/>
      <c r="G24" s="32"/>
      <c r="H24"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weekly_schedule</vt:lpstr>
      <vt:lpstr>slo_detail</vt:lpstr>
      <vt:lpstr>points</vt:lpstr>
      <vt:lpstr>slo_detail s20</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2020-01-22T06:04:44Z</cp:lastPrinted>
  <dcterms:created xsi:type="dcterms:W3CDTF">2016-07-12T01:17:57Z</dcterms:created>
  <dcterms:modified xsi:type="dcterms:W3CDTF">2023-02-25T20:20:26Z</dcterms:modified>
</cp:coreProperties>
</file>