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C84BDB9A-CF64-498D-A54D-A038B84DCAFC}" xr6:coauthVersionLast="47" xr6:coauthVersionMax="47" xr10:uidLastSave="{00000000-0000-0000-0000-000000000000}"/>
  <bookViews>
    <workbookView xWindow="28680" yWindow="-120" windowWidth="29040" windowHeight="15990" tabRatio="500"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9" i="11" l="1"/>
  <c r="D18" i="11"/>
  <c r="D17" i="11"/>
  <c r="D16" i="11"/>
  <c r="D15"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<sst xmlns="http://schemas.openxmlformats.org/spreadsheetml/2006/main" count="277" uniqueCount="182">
  <si>
    <t>Finals Week</t>
  </si>
  <si>
    <t>wk</t>
  </si>
  <si>
    <t>Date</t>
  </si>
  <si>
    <t>Topics</t>
  </si>
  <si>
    <t>SLO</t>
  </si>
  <si>
    <t>Prepare</t>
  </si>
  <si>
    <t>Assignments</t>
  </si>
  <si>
    <t>Assignment</t>
  </si>
  <si>
    <t>Catgory</t>
  </si>
  <si>
    <t>Points</t>
  </si>
  <si>
    <t>%</t>
  </si>
  <si>
    <t>Learning</t>
  </si>
  <si>
    <t>Exam</t>
  </si>
  <si>
    <t>Project</t>
  </si>
  <si>
    <t>Monday</t>
  </si>
  <si>
    <t>Wednesday</t>
  </si>
  <si>
    <t>Friday</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</si>
  <si>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</si>
  <si>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</si>
  <si>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</si>
  <si>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</si>
  <si>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</si>
  <si>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</si>
  <si>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</si>
  <si>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</si>
  <si>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</si>
  <si>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</si>
  <si>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</si>
  <si>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</si>
  <si>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</si>
  <si>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</si>
  <si>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</si>
  <si>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</si>
  <si>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</si>
  <si>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</si>
  <si>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</si>
  <si>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</si>
  <si>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</si>
  <si>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</si>
  <si>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</si>
  <si>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</si>
  <si>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</si>
  <si>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</si>
  <si>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</si>
  <si>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</si>
  <si>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</si>
  <si>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</si>
  <si>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</si>
  <si>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</si>
  <si>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</si>
  <si>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</si>
  <si>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</si>
  <si>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</si>
  <si>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</si>
  <si>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</si>
  <si>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</si>
  <si>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</si>
  <si>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</si>
  <si>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</si>
  <si>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</si>
  <si>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</si>
  <si>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</si>
  <si>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</si>
  <si>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</si>
  <si>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</si>
  <si>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</si>
  <si>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</si>
  <si>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</si>
  <si>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</si>
  <si>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</si>
  <si>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</si>
  <si>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</si>
  <si>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</si>
  <si>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</si>
  <si>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</si>
  <si>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</si>
  <si>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</si>
  <si>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</si>
  <si>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</si>
  <si>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</si>
  <si>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</si>
  <si>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</si>
  <si>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</si>
  <si>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</si>
  <si>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</si>
  <si>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</si>
  <si>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</si>
  <si>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</si>
  <si>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PMA6 10.2</t>
  </si>
  <si>
    <t>break</t>
  </si>
  <si>
    <t>finals</t>
  </si>
  <si>
    <t xml:space="preserve">install packages: mice, VIM
Seminar on Missing Data: https://media.csuchico.edu/media/0_tgnydpgf </t>
  </si>
  <si>
    <t>PMA6 3.4, 10.2  
ASCN CH 15
[FIMD](https://stefvanbuuren.name/fimd/)</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</si>
  <si>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</si>
  <si>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</si>
  <si>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</si>
  <si>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</si>
  <si>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</si>
  <si>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</si>
  <si>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</si>
  <si>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</si>
  <si>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</si>
  <si>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</si>
  <si>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</si>
  <si>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</si>
  <si>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</si>
  <si>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</si>
  <si>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</si>
  <si>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</si>
  <si>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</si>
  <si>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</si>
  <si>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</si>
  <si>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</si>
  <si>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Midterm  
LJ Check in</t>
  </si>
  <si>
    <t xml:space="preserve">Midterm </t>
  </si>
  <si>
    <t>Model Building</t>
  </si>
  <si>
    <t>Special Topic 1</t>
  </si>
  <si>
    <t>Final Exam</t>
  </si>
  <si>
    <t>HW05</t>
  </si>
  <si>
    <t>HW 06</t>
  </si>
  <si>
    <t>Logistic Regression</t>
  </si>
  <si>
    <t>LJ Check in</t>
  </si>
  <si>
    <t>PMA6 Ch 3  
ASCN Ch 1</t>
  </si>
  <si>
    <t>Review of Linear Regression</t>
  </si>
  <si>
    <t>ASCN Ch 7, 9</t>
  </si>
  <si>
    <t>PMA6 Ch 12  
ASCN Ch 11.1-11.3</t>
  </si>
  <si>
    <t xml:space="preserve">
ASCN Ch 10.4-10.5</t>
  </si>
  <si>
    <t>PMA6 Ch9-Ch10   
ASCN Ch 10</t>
  </si>
  <si>
    <t>Interaction Terms</t>
  </si>
  <si>
    <t>Stratification, Moderation</t>
  </si>
  <si>
    <t>ASCN Ch 10.1</t>
  </si>
  <si>
    <t>Review</t>
  </si>
  <si>
    <t>HW04</t>
  </si>
  <si>
    <t>HW 03</t>
  </si>
  <si>
    <t>HW 02</t>
  </si>
  <si>
    <t>Stratification, Moderation &amp; Interaction Terms</t>
  </si>
  <si>
    <t>Penalized methods (Lasso/Ridge)</t>
  </si>
  <si>
    <t>Model Building &amp; Variable Selection</t>
  </si>
  <si>
    <t>Review Week</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</si>
  <si>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</si>
  <si>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</si>
  <si>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</si>
  <si>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</si>
  <si>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</si>
  <si>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</si>
  <si>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</si>
  <si>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</si>
  <si>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</si>
  <si>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</si>
  <si>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</si>
  <si>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</si>
  <si>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</si>
  <si>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</si>
  <si>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</si>
  <si>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PMA6 CH9, ASCN 10</t>
  </si>
  <si>
    <t>PMA6 CH12.1-12.8, ASCN Ch11.1-11.3</t>
  </si>
  <si>
    <t xml:space="preserve">Group Quiz on Model Building
QFT/LJ: Non-continuous outcomes
Fitting and interpreting Logistic Regression models. </t>
  </si>
  <si>
    <t>Wrap up / reivew</t>
  </si>
  <si>
    <t xml:space="preserve">Group quiz on Logistic Regression &amp; Classification  
QFT on Missing Data  
Effects of non-response
</t>
  </si>
  <si>
    <t>Correlated Outcomes</t>
  </si>
  <si>
    <t>Special Topic</t>
  </si>
  <si>
    <t>Read ASSN Ch 12  
Install packages: caret, ROCR</t>
  </si>
  <si>
    <t>Open work day</t>
  </si>
  <si>
    <t>No Class</t>
  </si>
  <si>
    <t>Spring Break</t>
  </si>
  <si>
    <t>Perform various variable selection techniques
Identify pros and cons for each method</t>
  </si>
  <si>
    <t xml:space="preserve">Practice asking questions
Interpret different types of predictors
Identify moderating and confounding variables
Fit and interpret an interaction model </t>
  </si>
  <si>
    <t>Familiarize yourself with this website and required course materials. 
Review the syllabus and HW0. 
Read PMA6 Ch3 and ASCN Ch 1 (Before Wednesday)
Refresh on linear regression if needed (Before Fri) PMA6 Ch 8, ASCN Ch 7,9</t>
  </si>
  <si>
    <t>[Syllabus](https://norcalbiostat.github.io/MATH456/syllabus_456_S23.html)  
[Welcome Slides](notes/cn00-welcome.html)</t>
  </si>
  <si>
    <t>Class logistics , Data preparation &amp; Linear Regression reviews</t>
  </si>
  <si>
    <t>Group Quiz on class logistics
Create a [Data preparation reference flowchart](https://norcalbiostat.github.io/MATH456/hw/data_preparation_flowchart.html)</t>
  </si>
  <si>
    <t xml:space="preserve">Jump start - write down everything you know about LinReg. (LJ)
Work as a class to organize these notes in [this google doc](https://docs.google.com/document/d/1l4HDH0VufxOcUe0JhW4CJhhMd6C7TAavt6P1dy_c-oA) 
Recap on the purpose of linear regression models, assumptions, interpretation of predictors. </t>
  </si>
  <si>
    <t xml:space="preserve">Introduction to Peer Review
QFT: Model Building &amp; Variable Selection
What does it mean for a variable to be a confounder or moderator? </t>
  </si>
  <si>
    <t>Stratified models, purpose and limitations. 
Interpreting Interactions</t>
  </si>
  <si>
    <t>Read ASCN Ch 9.6, Ch 8  
Download hw1 assignment template file, knit &amp; review what is being asked of you</t>
  </si>
  <si>
    <t>ASCN Ch 8, Ch 9.6</t>
  </si>
  <si>
    <t xml:space="preserve">Choosing between competing models. </t>
  </si>
  <si>
    <t>Multicollinearity
Variable Selection</t>
  </si>
  <si>
    <t>[Quiz 01](https://forms.gle/97UtRU9bnxswoKzWA)</t>
  </si>
  <si>
    <t>[Quiz 00](https://forms.gle/mizdZk4qw8QC5NXT8)</t>
  </si>
  <si>
    <t>[HW 00: Getting Started](hw/hw00-getting-started.html)</t>
  </si>
  <si>
    <t>[HW 01: Statistical Modeling](hw/hw01-model-building.html)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</si>
</sst>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
      <sz val="11"/>
      <color rgb="FF00B05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68">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21" fillId="4" borderId="0" xfId="0" applyFont="1" applyFill="1" applyAlignment="1">
      <alignment horizontal="left" vertical="top" wrapText="1"/>
    </xf>
    <xf numFmtId="0" fontId="7" fillId="14" borderId="0" xfId="0" applyFont="1" applyFill="1" applyAlignment="1">
      <alignment horizontal="left" vertical="top"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F26"/>
  <sheetViews>
    <sheetView tabSelected="1" zoomScale="70" zoomScaleNormal="70" workbookViewId="0">
      <selection activeCell="F6" sqref="F6"/>
    </sheetView>
  </sheetViews>
  <sheetFormatPr defaultColWidth="8.875" defaultRowHeight="15.75" x14ac:dyDescent="0.25"/>
  <cols>
    <col min="1" max="2" width="8.875" style="52"/>
    <col min="3" max="3" width="40" style="54" bestFit="1" customWidth="1"/>
    <col min="4" max="4" width="28" style="52" customWidth="1"/>
    <col min="5" max="5" width="44.75" style="55" bestFit="1" customWidth="1"/>
    <col min="6" max="6" width="55" style="54" bestFit="1" customWidth="1"/>
    <col min="7" max="16384" width="8.875" style="54"/>
  </cols>
  <sheetData>
    <row r="1" spans="1:6" s="52" customFormat="1" ht="16.5" thickBot="1" x14ac:dyDescent="0.3">
      <c r="A1" s="47" t="s">
        <v>22</v>
      </c>
      <c r="B1" s="48" t="s">
        <v>23</v>
      </c>
      <c r="C1" s="48" t="s">
        <v>20</v>
      </c>
      <c r="D1" s="49" t="s">
        <v>17</v>
      </c>
      <c r="E1" s="50" t="s">
        <v>19</v>
      </c>
      <c r="F1" s="51" t="s">
        <v>6</v>
      </c>
    </row>
    <row r="2" spans="1:6" ht="78.75" x14ac:dyDescent="0.25">
      <c r="A2" s="53">
        <v>1.1000000000000001</v>
      </c>
      <c r="B2" s="52">
        <v>1</v>
      </c>
      <c r="C2" s="54" t="s">
        <v>24</v>
      </c>
      <c r="D2" s="43" t="s">
        <v>168</v>
      </c>
      <c r="E2" s="44" t="s">
        <v>179</v>
      </c>
      <c r="F2" s="45" t="s">
        <v>180</v>
      </c>
    </row>
    <row r="3" spans="1:6" ht="31.5" x14ac:dyDescent="0.25">
      <c r="A3" s="53">
        <v>1.2</v>
      </c>
      <c r="C3" s="54" t="s">
        <v>48</v>
      </c>
      <c r="D3" s="46" t="s">
        <v>122</v>
      </c>
    </row>
    <row r="4" spans="1:6" x14ac:dyDescent="0.25">
      <c r="A4" s="53">
        <v>1.3</v>
      </c>
      <c r="C4" s="54" t="s">
        <v>123</v>
      </c>
      <c r="D4" s="46" t="s">
        <v>124</v>
      </c>
    </row>
    <row r="5" spans="1:6" x14ac:dyDescent="0.25">
      <c r="A5" s="53">
        <v>2.1</v>
      </c>
      <c r="B5" s="52">
        <v>2</v>
      </c>
      <c r="C5" s="54" t="s">
        <v>129</v>
      </c>
      <c r="D5" s="56" t="s">
        <v>175</v>
      </c>
      <c r="E5" s="44" t="s">
        <v>178</v>
      </c>
      <c r="F5" s="45" t="s">
        <v>181</v>
      </c>
    </row>
    <row r="6" spans="1:6" x14ac:dyDescent="0.25">
      <c r="A6" s="53">
        <v>2.2000000000000002</v>
      </c>
      <c r="C6" s="54" t="s">
        <v>128</v>
      </c>
      <c r="D6" s="56" t="s">
        <v>130</v>
      </c>
      <c r="E6" s="44"/>
      <c r="F6" s="15"/>
    </row>
    <row r="7" spans="1:6" ht="31.5" x14ac:dyDescent="0.25">
      <c r="A7" s="16">
        <v>3.1</v>
      </c>
      <c r="B7" s="14">
        <v>3</v>
      </c>
      <c r="C7" s="54" t="s">
        <v>115</v>
      </c>
      <c r="D7" s="56" t="s">
        <v>127</v>
      </c>
      <c r="E7" s="44"/>
      <c r="F7" s="15" t="s">
        <v>121</v>
      </c>
    </row>
    <row r="8" spans="1:6" ht="31.5" x14ac:dyDescent="0.25">
      <c r="A8" s="53">
        <v>3.2</v>
      </c>
      <c r="C8" s="15" t="s">
        <v>26</v>
      </c>
      <c r="D8" s="56" t="s">
        <v>126</v>
      </c>
      <c r="F8" s="15"/>
    </row>
    <row r="9" spans="1:6" ht="31.5" x14ac:dyDescent="0.25">
      <c r="A9" s="53">
        <v>4.0999999999999996</v>
      </c>
      <c r="B9" s="52">
        <v>4</v>
      </c>
      <c r="C9" s="54" t="s">
        <v>120</v>
      </c>
      <c r="D9" s="56" t="s">
        <v>125</v>
      </c>
      <c r="E9" s="19"/>
      <c r="F9" s="57" t="s">
        <v>134</v>
      </c>
    </row>
    <row r="10" spans="1:6" x14ac:dyDescent="0.25">
      <c r="A10" s="53">
        <v>5.0999999999999996</v>
      </c>
      <c r="B10" s="52">
        <v>5</v>
      </c>
      <c r="C10" s="54" t="s">
        <v>47</v>
      </c>
      <c r="D10" s="58" t="s">
        <v>87</v>
      </c>
      <c r="E10" s="19"/>
      <c r="F10" s="15" t="s">
        <v>121</v>
      </c>
    </row>
    <row r="11" spans="1:6" ht="63" x14ac:dyDescent="0.25">
      <c r="A11" s="53">
        <v>6.1</v>
      </c>
      <c r="B11" s="52">
        <v>6</v>
      </c>
      <c r="C11" s="59" t="s">
        <v>33</v>
      </c>
      <c r="D11" s="60" t="s">
        <v>92</v>
      </c>
      <c r="E11" s="19"/>
      <c r="F11" s="57" t="s">
        <v>133</v>
      </c>
    </row>
    <row r="12" spans="1:6" ht="38.25" customHeight="1" x14ac:dyDescent="0.25">
      <c r="A12" s="53">
        <v>7</v>
      </c>
      <c r="B12" s="52">
        <v>7</v>
      </c>
      <c r="C12" s="54" t="s">
        <v>114</v>
      </c>
      <c r="E12" s="19"/>
      <c r="F12" s="57" t="s">
        <v>113</v>
      </c>
    </row>
    <row r="13" spans="1:6" x14ac:dyDescent="0.25">
      <c r="A13" s="53">
        <v>8</v>
      </c>
      <c r="B13" s="52" t="s">
        <v>89</v>
      </c>
      <c r="C13" s="61" t="s">
        <v>112</v>
      </c>
      <c r="D13" s="62"/>
      <c r="E13" s="63"/>
      <c r="F13" s="61"/>
    </row>
    <row r="14" spans="1:6" x14ac:dyDescent="0.25">
      <c r="A14" s="53">
        <v>9.1</v>
      </c>
      <c r="B14" s="52">
        <v>8</v>
      </c>
      <c r="C14" s="59" t="s">
        <v>63</v>
      </c>
      <c r="D14" s="52" t="s">
        <v>88</v>
      </c>
      <c r="E14" s="19"/>
    </row>
    <row r="15" spans="1:6" ht="31.5" x14ac:dyDescent="0.25">
      <c r="A15" s="53">
        <v>10.1</v>
      </c>
      <c r="B15" s="52">
        <v>9</v>
      </c>
      <c r="C15" s="54" t="s">
        <v>104</v>
      </c>
      <c r="D15" s="64" t="s">
        <v>93</v>
      </c>
      <c r="F15" s="57" t="s">
        <v>132</v>
      </c>
    </row>
    <row r="16" spans="1:6" ht="38.25" customHeight="1" x14ac:dyDescent="0.25">
      <c r="A16" s="53">
        <v>11.1</v>
      </c>
      <c r="B16" s="52">
        <v>10</v>
      </c>
      <c r="C16" s="54" t="s">
        <v>39</v>
      </c>
      <c r="D16" s="64" t="s">
        <v>94</v>
      </c>
      <c r="E16" s="65"/>
      <c r="F16" s="15" t="s">
        <v>121</v>
      </c>
    </row>
    <row r="17" spans="1:6" x14ac:dyDescent="0.25">
      <c r="A17" s="53">
        <v>12.1</v>
      </c>
      <c r="B17" s="52">
        <v>11</v>
      </c>
      <c r="C17" s="54" t="s">
        <v>149</v>
      </c>
      <c r="D17" s="64"/>
      <c r="E17" s="65"/>
      <c r="F17" s="57" t="s">
        <v>118</v>
      </c>
    </row>
    <row r="18" spans="1:6" x14ac:dyDescent="0.25">
      <c r="A18" s="53">
        <v>13.1</v>
      </c>
      <c r="B18" s="52">
        <v>12</v>
      </c>
      <c r="C18" s="54" t="s">
        <v>149</v>
      </c>
      <c r="D18" s="64"/>
      <c r="E18" s="65"/>
      <c r="F18" s="15" t="s">
        <v>121</v>
      </c>
    </row>
    <row r="19" spans="1:6" x14ac:dyDescent="0.25">
      <c r="A19" s="53">
        <v>14.1</v>
      </c>
      <c r="B19" s="52">
        <v>13</v>
      </c>
      <c r="C19" s="54" t="s">
        <v>116</v>
      </c>
      <c r="F19" s="65" t="s">
        <v>119</v>
      </c>
    </row>
    <row r="20" spans="1:6" x14ac:dyDescent="0.25">
      <c r="A20" s="53">
        <v>15.1</v>
      </c>
      <c r="B20" s="52">
        <v>14</v>
      </c>
      <c r="C20" s="54" t="s">
        <v>116</v>
      </c>
      <c r="D20" s="58"/>
      <c r="F20" s="15" t="s">
        <v>121</v>
      </c>
    </row>
    <row r="21" spans="1:6" x14ac:dyDescent="0.25">
      <c r="A21" s="53">
        <v>16.100000000000001</v>
      </c>
      <c r="B21" s="52">
        <v>15</v>
      </c>
      <c r="C21" t="s">
        <v>131</v>
      </c>
      <c r="D21" s="58"/>
      <c r="F21" s="65"/>
    </row>
    <row r="22" spans="1:6" x14ac:dyDescent="0.25">
      <c r="A22" s="53">
        <v>18.100000000000001</v>
      </c>
      <c r="B22" s="52" t="s">
        <v>90</v>
      </c>
      <c r="C22" s="54" t="s">
        <v>117</v>
      </c>
      <c r="E22" s="52"/>
      <c r="F22" s="15" t="s">
        <v>121</v>
      </c>
    </row>
    <row r="26" spans="1:6" x14ac:dyDescent="0.25">
      <c r="E26" s="65"/>
    </row>
  </sheetData>
  <sortState xmlns:xlrd2="http://schemas.microsoft.com/office/spreadsheetml/2017/richdata2" ref="A23:F26">
    <sortCondition ref="B23:B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70" zoomScaleNormal="70" workbookViewId="0">
      <pane ySplit="1" topLeftCell="A2" activePane="bottomLeft" state="frozen"/>
      <selection pane="bottomLeft" activeCell="I5" sqref="I5"/>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45.875" style="7" customWidth="1"/>
    <col min="6" max="6" width="34.625" style="7" customWidth="1"/>
    <col min="7" max="8" width="38" style="7" customWidth="1"/>
    <col min="9" max="9" width="35.875" style="6" customWidth="1"/>
    <col min="10" max="16384" width="14.875" style="6"/>
  </cols>
  <sheetData>
    <row r="1" spans="1:9" x14ac:dyDescent="0.25">
      <c r="A1" s="4" t="s">
        <v>1</v>
      </c>
      <c r="B1" s="4" t="s">
        <v>2</v>
      </c>
      <c r="C1" s="4" t="s">
        <v>3</v>
      </c>
      <c r="D1" s="5" t="s">
        <v>4</v>
      </c>
      <c r="E1" s="5" t="s">
        <v>5</v>
      </c>
      <c r="F1" s="5" t="s">
        <v>14</v>
      </c>
      <c r="G1" s="5" t="s">
        <v>15</v>
      </c>
      <c r="H1" s="5" t="s">
        <v>16</v>
      </c>
      <c r="I1" s="17" t="s">
        <v>52</v>
      </c>
    </row>
    <row r="2" spans="1:9" ht="150" x14ac:dyDescent="0.25">
      <c r="A2" s="40">
        <v>1</v>
      </c>
      <c r="B2" s="10">
        <v>43122</v>
      </c>
      <c r="C2" s="1" t="s">
        <v>169</v>
      </c>
      <c r="D2" s="1" t="s">
        <v>54</v>
      </c>
      <c r="E2" s="11" t="s">
        <v>167</v>
      </c>
      <c r="F2" s="1" t="s">
        <v>56</v>
      </c>
      <c r="G2" s="1" t="s">
        <v>170</v>
      </c>
      <c r="H2" s="1" t="s">
        <v>171</v>
      </c>
      <c r="I2" s="1" t="s">
        <v>53</v>
      </c>
    </row>
    <row r="3" spans="1:9" ht="75" x14ac:dyDescent="0.25">
      <c r="A3" s="9">
        <v>2</v>
      </c>
      <c r="B3" s="10">
        <f t="shared" ref="B3:B18" si="0">B2+7</f>
        <v>43129</v>
      </c>
      <c r="C3" s="1" t="s">
        <v>135</v>
      </c>
      <c r="D3" s="1" t="s">
        <v>166</v>
      </c>
      <c r="E3" s="1" t="s">
        <v>174</v>
      </c>
      <c r="F3" s="1" t="s">
        <v>172</v>
      </c>
      <c r="G3" s="1" t="s">
        <v>173</v>
      </c>
      <c r="H3" s="8" t="s">
        <v>163</v>
      </c>
      <c r="I3" s="11" t="s">
        <v>58</v>
      </c>
    </row>
    <row r="4" spans="1:9" ht="45" x14ac:dyDescent="0.25">
      <c r="A4" s="9">
        <v>3</v>
      </c>
      <c r="B4" s="10">
        <f t="shared" si="0"/>
        <v>43136</v>
      </c>
      <c r="C4" s="1" t="s">
        <v>137</v>
      </c>
      <c r="D4" s="1" t="s">
        <v>165</v>
      </c>
      <c r="E4" s="1" t="s">
        <v>154</v>
      </c>
      <c r="F4" s="1" t="s">
        <v>177</v>
      </c>
      <c r="G4" s="67" t="s">
        <v>176</v>
      </c>
      <c r="H4" s="7" t="s">
        <v>136</v>
      </c>
      <c r="I4" s="7"/>
    </row>
    <row r="5" spans="1:9" ht="75" x14ac:dyDescent="0.25">
      <c r="A5" s="9">
        <v>4</v>
      </c>
      <c r="B5" s="10">
        <f>B4+7</f>
        <v>43143</v>
      </c>
      <c r="C5" s="33" t="s">
        <v>120</v>
      </c>
      <c r="D5" s="35" t="s">
        <v>85</v>
      </c>
      <c r="E5" s="7" t="s">
        <v>155</v>
      </c>
      <c r="F5" s="1" t="s">
        <v>156</v>
      </c>
      <c r="G5" s="1" t="s">
        <v>86</v>
      </c>
      <c r="H5" s="1" t="s">
        <v>71</v>
      </c>
      <c r="I5" s="6" t="s">
        <v>60</v>
      </c>
    </row>
    <row r="6" spans="1:9" ht="102" x14ac:dyDescent="0.25">
      <c r="A6" s="9">
        <v>5</v>
      </c>
      <c r="B6" s="10">
        <f t="shared" si="0"/>
        <v>43150</v>
      </c>
      <c r="C6" s="33" t="s">
        <v>45</v>
      </c>
      <c r="D6" s="35" t="s">
        <v>72</v>
      </c>
      <c r="E6" s="1" t="s">
        <v>161</v>
      </c>
      <c r="F6" s="1" t="s">
        <v>70</v>
      </c>
      <c r="G6" s="11" t="s">
        <v>69</v>
      </c>
      <c r="H6" s="11" t="s">
        <v>157</v>
      </c>
    </row>
    <row r="7" spans="1:9" ht="120" x14ac:dyDescent="0.25">
      <c r="A7" s="9">
        <v>6</v>
      </c>
      <c r="B7" s="10">
        <f t="shared" si="0"/>
        <v>43157</v>
      </c>
      <c r="C7" s="1" t="s">
        <v>33</v>
      </c>
      <c r="D7" s="1" t="s">
        <v>65</v>
      </c>
      <c r="E7" s="1"/>
      <c r="F7" s="33" t="s">
        <v>158</v>
      </c>
      <c r="G7" s="33" t="s">
        <v>34</v>
      </c>
      <c r="H7" s="1" t="s">
        <v>64</v>
      </c>
      <c r="I7" s="1" t="s">
        <v>61</v>
      </c>
    </row>
    <row r="8" spans="1:9" ht="45" x14ac:dyDescent="0.25">
      <c r="A8" s="9">
        <v>7</v>
      </c>
      <c r="B8" s="10">
        <f t="shared" si="0"/>
        <v>43164</v>
      </c>
      <c r="C8" s="6" t="s">
        <v>21</v>
      </c>
      <c r="F8" s="1" t="s">
        <v>162</v>
      </c>
      <c r="G8" s="1" t="s">
        <v>68</v>
      </c>
      <c r="H8" s="7" t="s">
        <v>21</v>
      </c>
    </row>
    <row r="9" spans="1:9" x14ac:dyDescent="0.25">
      <c r="A9" s="9"/>
      <c r="B9" s="10">
        <f t="shared" si="0"/>
        <v>43171</v>
      </c>
      <c r="C9" s="66" t="s">
        <v>164</v>
      </c>
      <c r="D9" s="12" t="s">
        <v>18</v>
      </c>
      <c r="E9" s="12" t="s">
        <v>18</v>
      </c>
      <c r="F9" s="12" t="s">
        <v>18</v>
      </c>
      <c r="G9" s="12" t="s">
        <v>18</v>
      </c>
      <c r="H9" s="12" t="s">
        <v>18</v>
      </c>
      <c r="I9" s="12" t="s">
        <v>18</v>
      </c>
    </row>
    <row r="10" spans="1:9" ht="75" x14ac:dyDescent="0.25">
      <c r="A10" s="9">
        <v>8</v>
      </c>
      <c r="B10" s="10">
        <f t="shared" si="0"/>
        <v>43178</v>
      </c>
      <c r="C10" s="1" t="s">
        <v>63</v>
      </c>
      <c r="D10" s="1" t="s">
        <v>35</v>
      </c>
      <c r="E10" s="1" t="s">
        <v>91</v>
      </c>
      <c r="F10" s="1" t="s">
        <v>62</v>
      </c>
      <c r="G10" s="1"/>
      <c r="H10" s="1"/>
    </row>
    <row r="11" spans="1:9" ht="120" x14ac:dyDescent="0.25">
      <c r="A11" s="9">
        <v>9</v>
      </c>
      <c r="B11" s="10">
        <f t="shared" si="0"/>
        <v>43185</v>
      </c>
      <c r="C11" s="1" t="s">
        <v>27</v>
      </c>
      <c r="D11" s="1" t="s">
        <v>29</v>
      </c>
      <c r="E11" s="1"/>
      <c r="F11" s="1"/>
      <c r="G11" s="33"/>
      <c r="H11" s="33"/>
    </row>
    <row r="12" spans="1:9" ht="75" x14ac:dyDescent="0.25">
      <c r="A12" s="9">
        <v>10</v>
      </c>
      <c r="B12" s="10">
        <f t="shared" si="0"/>
        <v>43192</v>
      </c>
      <c r="C12" s="1" t="s">
        <v>30</v>
      </c>
      <c r="D12" s="1" t="s">
        <v>31</v>
      </c>
      <c r="E12" s="1"/>
      <c r="F12" s="1"/>
      <c r="G12" s="33"/>
      <c r="H12" s="1"/>
    </row>
    <row r="13" spans="1:9" x14ac:dyDescent="0.25">
      <c r="A13" s="9">
        <v>11</v>
      </c>
      <c r="B13" s="10">
        <f t="shared" si="0"/>
        <v>43199</v>
      </c>
      <c r="C13" s="1" t="s">
        <v>159</v>
      </c>
      <c r="D13" s="1"/>
      <c r="E13" s="1"/>
      <c r="F13" s="1"/>
      <c r="G13" s="33"/>
      <c r="H13" s="33"/>
    </row>
    <row r="14" spans="1:9" x14ac:dyDescent="0.25">
      <c r="A14" s="9">
        <v>12</v>
      </c>
      <c r="B14" s="10">
        <f t="shared" si="0"/>
        <v>43206</v>
      </c>
      <c r="C14" s="1" t="s">
        <v>159</v>
      </c>
      <c r="E14" s="1"/>
      <c r="F14" s="1"/>
      <c r="G14" s="1"/>
      <c r="H14" s="1"/>
    </row>
    <row r="15" spans="1:9" x14ac:dyDescent="0.25">
      <c r="A15" s="9">
        <v>13</v>
      </c>
      <c r="B15" s="10">
        <f t="shared" si="0"/>
        <v>43213</v>
      </c>
      <c r="C15" s="1" t="s">
        <v>160</v>
      </c>
      <c r="D15" s="1"/>
      <c r="E15" s="1"/>
      <c r="F15" s="1"/>
      <c r="H15" s="1"/>
    </row>
    <row r="16" spans="1:9" x14ac:dyDescent="0.25">
      <c r="A16" s="9">
        <v>14</v>
      </c>
      <c r="B16" s="10">
        <f t="shared" si="0"/>
        <v>43220</v>
      </c>
      <c r="C16" s="1" t="s">
        <v>160</v>
      </c>
      <c r="D16" s="1"/>
      <c r="E16" s="1"/>
      <c r="F16" s="1"/>
      <c r="G16" s="1"/>
      <c r="H16" s="1"/>
    </row>
    <row r="17" spans="1:9" x14ac:dyDescent="0.25">
      <c r="A17" s="9">
        <v>15</v>
      </c>
      <c r="B17" s="10">
        <f t="shared" si="0"/>
        <v>43227</v>
      </c>
      <c r="C17" s="1" t="s">
        <v>138</v>
      </c>
      <c r="D17" s="1"/>
      <c r="E17" s="1"/>
      <c r="F17" s="1"/>
      <c r="G17" s="1"/>
      <c r="H17" s="1"/>
    </row>
    <row r="18" spans="1:9" ht="30" x14ac:dyDescent="0.25">
      <c r="A18" s="9" t="s">
        <v>0</v>
      </c>
      <c r="B18" s="10">
        <f t="shared" si="0"/>
        <v>43234</v>
      </c>
      <c r="C18" s="1" t="s">
        <v>0</v>
      </c>
      <c r="D18" s="1"/>
      <c r="E18" s="1"/>
      <c r="F18" s="1"/>
      <c r="G18" s="1"/>
      <c r="H18" s="1"/>
    </row>
    <row r="21" spans="1:9" x14ac:dyDescent="0.25">
      <c r="G21" s="1"/>
    </row>
    <row r="23" spans="1:9" x14ac:dyDescent="0.25">
      <c r="C23" s="1"/>
      <c r="D23" s="1"/>
      <c r="E23" s="33"/>
      <c r="F23" s="33"/>
      <c r="G23" s="33"/>
      <c r="H23" s="1"/>
      <c r="I23" s="11"/>
    </row>
    <row r="24" spans="1:9" x14ac:dyDescent="0.25">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F18" sqref="F18"/>
    </sheetView>
  </sheetViews>
  <sheetFormatPr defaultColWidth="8.875" defaultRowHeight="15.75" x14ac:dyDescent="0.25"/>
  <cols>
    <col min="1" max="1" width="8.875" style="13"/>
    <col min="2" max="2" width="35" style="13" customWidth="1"/>
    <col min="3" max="3" width="11.125" style="13" customWidth="1"/>
    <col min="4" max="4" width="6.375" style="13" customWidth="1"/>
    <col min="5" max="5" width="6" style="13" customWidth="1"/>
    <col min="6" max="6" width="20.625" bestFit="1" customWidth="1"/>
    <col min="7" max="7" width="10" style="13" customWidth="1"/>
    <col min="8" max="8" width="8.875" style="13"/>
    <col min="9" max="9" width="4.625" style="13" customWidth="1"/>
    <col min="11" max="11" width="10.875" bestFit="1" customWidth="1"/>
  </cols>
  <sheetData>
    <row r="1" spans="1:13" ht="18" thickBot="1" x14ac:dyDescent="0.35">
      <c r="A1" s="20" t="s">
        <v>20</v>
      </c>
      <c r="B1" s="20" t="s">
        <v>7</v>
      </c>
      <c r="C1" s="20" t="s">
        <v>8</v>
      </c>
      <c r="D1" s="20" t="s">
        <v>9</v>
      </c>
      <c r="E1" s="20" t="s">
        <v>142</v>
      </c>
      <c r="F1" s="2" t="s">
        <v>8</v>
      </c>
      <c r="G1" s="2" t="s">
        <v>9</v>
      </c>
      <c r="H1" s="2" t="s">
        <v>10</v>
      </c>
      <c r="K1" t="s">
        <v>8</v>
      </c>
      <c r="L1" t="s">
        <v>9</v>
      </c>
      <c r="M1" t="s">
        <v>10</v>
      </c>
    </row>
    <row r="2" spans="1:13" ht="16.5" thickTop="1" x14ac:dyDescent="0.25">
      <c r="A2" s="13">
        <v>0</v>
      </c>
      <c r="B2" s="13" t="s">
        <v>141</v>
      </c>
      <c r="C2" s="21" t="s">
        <v>11</v>
      </c>
      <c r="D2" s="21">
        <v>6</v>
      </c>
      <c r="F2" s="22" t="s">
        <v>7</v>
      </c>
      <c r="G2" s="23">
        <f>SUMIF($C$2:$C$62,F2,$D$2:$D$62)</f>
        <v>63</v>
      </c>
      <c r="H2" s="24">
        <f>G2/$G$7</f>
        <v>0.2179930795847751</v>
      </c>
      <c r="K2" t="s">
        <v>7</v>
      </c>
      <c r="L2">
        <v>120</v>
      </c>
      <c r="M2" s="31">
        <v>0.24</v>
      </c>
    </row>
    <row r="3" spans="1:13" x14ac:dyDescent="0.25">
      <c r="A3" s="13">
        <v>0</v>
      </c>
      <c r="B3" s="13" t="s">
        <v>139</v>
      </c>
      <c r="C3" s="21" t="s">
        <v>11</v>
      </c>
      <c r="D3" s="21">
        <v>10</v>
      </c>
      <c r="F3" s="25" t="s">
        <v>11</v>
      </c>
      <c r="G3" s="21">
        <f>SUMIF($C$2:$C$62,F3,$D$2:$D$62)</f>
        <v>66</v>
      </c>
      <c r="H3" s="26">
        <f>G3/$G$7</f>
        <v>0.22837370242214533</v>
      </c>
      <c r="K3" t="s">
        <v>11</v>
      </c>
      <c r="L3">
        <v>100</v>
      </c>
      <c r="M3" s="31">
        <v>0.2</v>
      </c>
    </row>
    <row r="4" spans="1:13" x14ac:dyDescent="0.25">
      <c r="A4" s="13">
        <v>0</v>
      </c>
      <c r="B4" s="13" t="s">
        <v>140</v>
      </c>
      <c r="C4" s="21" t="s">
        <v>11</v>
      </c>
      <c r="D4" s="21">
        <v>5</v>
      </c>
      <c r="F4" s="37" t="s">
        <v>19</v>
      </c>
      <c r="G4" s="36">
        <f>SUMIF($C$2:$C$62,F4,$D$2:$D$62)-10</f>
        <v>60</v>
      </c>
      <c r="H4" s="38">
        <f>G4/$G$7</f>
        <v>0.20761245674740483</v>
      </c>
      <c r="K4" t="s">
        <v>12</v>
      </c>
      <c r="L4">
        <v>200</v>
      </c>
      <c r="M4" s="31">
        <v>0.4</v>
      </c>
    </row>
    <row r="5" spans="1:13" x14ac:dyDescent="0.25">
      <c r="A5" s="13">
        <v>0</v>
      </c>
      <c r="B5" s="42" t="s">
        <v>143</v>
      </c>
      <c r="C5" s="21" t="s">
        <v>11</v>
      </c>
      <c r="D5" s="21">
        <v>0</v>
      </c>
      <c r="F5" s="28" t="s">
        <v>12</v>
      </c>
      <c r="G5" s="29">
        <f>SUMIF($C$2:$C$62,F5,$D$2:$D$62)</f>
        <v>100</v>
      </c>
      <c r="H5" s="30">
        <f>G5/$G$7</f>
        <v>0.34602076124567471</v>
      </c>
      <c r="K5" t="s">
        <v>13</v>
      </c>
      <c r="L5">
        <v>80</v>
      </c>
      <c r="M5" s="31">
        <v>0.16</v>
      </c>
    </row>
    <row r="6" spans="1:13" x14ac:dyDescent="0.25">
      <c r="A6" s="13">
        <v>0.1</v>
      </c>
      <c r="B6" s="13" t="s">
        <v>50</v>
      </c>
      <c r="C6" s="27" t="s">
        <v>7</v>
      </c>
      <c r="D6" s="27">
        <v>3</v>
      </c>
      <c r="G6"/>
      <c r="H6"/>
      <c r="L6">
        <v>500</v>
      </c>
    </row>
    <row r="7" spans="1:13" ht="16.5" thickBot="1" x14ac:dyDescent="0.3">
      <c r="A7" s="13">
        <v>0.2</v>
      </c>
      <c r="B7" s="13" t="s">
        <v>57</v>
      </c>
      <c r="C7" s="21" t="s">
        <v>11</v>
      </c>
      <c r="D7" s="21">
        <v>3</v>
      </c>
      <c r="G7" s="3">
        <f>SUM(G2:G6)</f>
        <v>289</v>
      </c>
    </row>
    <row r="8" spans="1:13" ht="17.25" thickTop="1" thickBot="1" x14ac:dyDescent="0.3">
      <c r="A8" s="13">
        <v>0.3</v>
      </c>
      <c r="B8" s="13" t="s">
        <v>49</v>
      </c>
      <c r="C8" s="36" t="s">
        <v>19</v>
      </c>
      <c r="D8" s="36">
        <v>10</v>
      </c>
      <c r="G8" s="3"/>
    </row>
    <row r="9" spans="1:13" s="13" customFormat="1" ht="16.5" thickTop="1" x14ac:dyDescent="0.25">
      <c r="B9" s="42" t="s">
        <v>144</v>
      </c>
      <c r="J9"/>
      <c r="K9"/>
      <c r="L9"/>
      <c r="M9"/>
    </row>
    <row r="10" spans="1:13" s="13" customFormat="1" x14ac:dyDescent="0.25">
      <c r="B10" s="42" t="s">
        <v>147</v>
      </c>
      <c r="F10"/>
      <c r="G10"/>
      <c r="J10"/>
      <c r="K10"/>
      <c r="L10"/>
      <c r="M10"/>
    </row>
    <row r="11" spans="1:13" s="13" customFormat="1" x14ac:dyDescent="0.25">
      <c r="B11" s="42" t="s">
        <v>148</v>
      </c>
      <c r="F11"/>
      <c r="G11"/>
      <c r="J11"/>
      <c r="K11"/>
      <c r="L11"/>
      <c r="M11"/>
    </row>
    <row r="12" spans="1:13" s="13" customFormat="1" x14ac:dyDescent="0.25">
      <c r="B12" s="42" t="s">
        <v>97</v>
      </c>
      <c r="F12"/>
      <c r="G12"/>
      <c r="J12"/>
      <c r="K12"/>
      <c r="L12"/>
      <c r="M12"/>
    </row>
    <row r="13" spans="1:13" s="13" customFormat="1" x14ac:dyDescent="0.25">
      <c r="B13" s="42" t="s">
        <v>99</v>
      </c>
      <c r="F13"/>
      <c r="J13"/>
      <c r="K13"/>
      <c r="L13"/>
      <c r="M13"/>
    </row>
    <row r="14" spans="1:13" s="13" customFormat="1" x14ac:dyDescent="0.25">
      <c r="B14" s="42" t="s">
        <v>116</v>
      </c>
      <c r="F14"/>
      <c r="G14"/>
      <c r="J14"/>
      <c r="K14"/>
      <c r="L14"/>
      <c r="M14"/>
    </row>
    <row r="15" spans="1:13" s="13" customFormat="1" x14ac:dyDescent="0.25">
      <c r="B15" s="13" t="s">
        <v>96</v>
      </c>
      <c r="C15" s="21" t="s">
        <v>11</v>
      </c>
      <c r="D15" s="21">
        <f>E15*6</f>
        <v>12</v>
      </c>
      <c r="E15" s="13">
        <v>2</v>
      </c>
      <c r="F15" t="s">
        <v>152</v>
      </c>
      <c r="J15"/>
      <c r="K15"/>
      <c r="L15"/>
      <c r="M15"/>
    </row>
    <row r="16" spans="1:13" s="13" customFormat="1" x14ac:dyDescent="0.25">
      <c r="B16" s="13" t="s">
        <v>98</v>
      </c>
      <c r="C16" s="21" t="s">
        <v>11</v>
      </c>
      <c r="D16" s="21">
        <f>E16*6</f>
        <v>12</v>
      </c>
      <c r="E16" s="13">
        <v>2</v>
      </c>
      <c r="F16" t="s">
        <v>153</v>
      </c>
      <c r="J16"/>
      <c r="K16"/>
      <c r="L16"/>
      <c r="M16"/>
    </row>
    <row r="17" spans="2:13" s="13" customFormat="1" x14ac:dyDescent="0.25">
      <c r="B17" s="13" t="s">
        <v>146</v>
      </c>
      <c r="C17" s="27" t="s">
        <v>7</v>
      </c>
      <c r="D17" s="27">
        <f>E17*6</f>
        <v>60</v>
      </c>
      <c r="E17" s="13">
        <v>10</v>
      </c>
      <c r="F17"/>
      <c r="J17"/>
      <c r="K17"/>
      <c r="L17"/>
      <c r="M17"/>
    </row>
    <row r="18" spans="2:13" s="13" customFormat="1" x14ac:dyDescent="0.25">
      <c r="B18" s="13" t="s">
        <v>145</v>
      </c>
      <c r="C18" s="21" t="s">
        <v>11</v>
      </c>
      <c r="D18" s="21">
        <f>E18*6</f>
        <v>18</v>
      </c>
      <c r="E18" s="13">
        <v>3</v>
      </c>
      <c r="F18"/>
      <c r="J18"/>
      <c r="K18"/>
      <c r="L18"/>
      <c r="M18"/>
    </row>
    <row r="19" spans="2:13" s="13" customFormat="1" x14ac:dyDescent="0.25">
      <c r="B19" s="13" t="s">
        <v>19</v>
      </c>
      <c r="C19" s="36" t="s">
        <v>19</v>
      </c>
      <c r="D19" s="36">
        <f>E19*6</f>
        <v>60</v>
      </c>
      <c r="E19" s="13">
        <v>10</v>
      </c>
      <c r="F19"/>
      <c r="J19"/>
      <c r="K19"/>
      <c r="L19"/>
      <c r="M19"/>
    </row>
    <row r="20" spans="2:13" s="13" customFormat="1" x14ac:dyDescent="0.25">
      <c r="B20" s="13" t="s">
        <v>150</v>
      </c>
      <c r="C20" s="29" t="s">
        <v>12</v>
      </c>
      <c r="D20" s="29">
        <v>50</v>
      </c>
      <c r="F20"/>
      <c r="G20"/>
      <c r="J20"/>
      <c r="K20"/>
      <c r="L20"/>
      <c r="M20"/>
    </row>
    <row r="21" spans="2:13" s="13" customFormat="1" x14ac:dyDescent="0.25">
      <c r="B21" s="13" t="s">
        <v>151</v>
      </c>
      <c r="C21" s="29" t="s">
        <v>12</v>
      </c>
      <c r="D21" s="29">
        <v>50</v>
      </c>
      <c r="F21"/>
      <c r="J21"/>
      <c r="K21"/>
      <c r="L21"/>
      <c r="M21"/>
    </row>
    <row r="22" spans="2:13" s="13" customFormat="1" x14ac:dyDescent="0.25">
      <c r="F22"/>
      <c r="J22"/>
      <c r="K22"/>
      <c r="L22"/>
      <c r="M22"/>
    </row>
    <row r="50" spans="6:13" s="13" customFormat="1" x14ac:dyDescent="0.25">
      <c r="F50"/>
      <c r="J50"/>
      <c r="K50"/>
      <c r="L50"/>
      <c r="M50"/>
    </row>
    <row r="51" spans="6:13" s="13" customFormat="1" x14ac:dyDescent="0.25">
      <c r="F51"/>
      <c r="J51"/>
      <c r="K51"/>
      <c r="L51"/>
      <c r="M51"/>
    </row>
    <row r="52" spans="6:13" s="13" customFormat="1" x14ac:dyDescent="0.25">
      <c r="F52"/>
      <c r="J52"/>
      <c r="K52"/>
      <c r="L52"/>
      <c r="M52"/>
    </row>
    <row r="53" spans="6:13" s="13" customFormat="1" x14ac:dyDescent="0.25">
      <c r="F53"/>
      <c r="J53"/>
      <c r="K53"/>
      <c r="L53"/>
      <c r="M53"/>
    </row>
    <row r="54" spans="6:13" s="13" customFormat="1" x14ac:dyDescent="0.25">
      <c r="F54"/>
      <c r="J54"/>
      <c r="K54"/>
      <c r="L54"/>
      <c r="M54"/>
    </row>
    <row r="55" spans="6:13" s="13" customFormat="1" x14ac:dyDescent="0.25">
      <c r="F55"/>
      <c r="J55"/>
      <c r="K55"/>
      <c r="L55"/>
      <c r="M55"/>
    </row>
    <row r="56" spans="6:13" s="13" customFormat="1" x14ac:dyDescent="0.25">
      <c r="F56"/>
      <c r="G56"/>
      <c r="H56"/>
      <c r="J56"/>
      <c r="K56"/>
      <c r="L56"/>
      <c r="M56"/>
    </row>
    <row r="57" spans="6:13" s="13" customFormat="1" x14ac:dyDescent="0.25">
      <c r="F57"/>
      <c r="J57"/>
      <c r="K57"/>
      <c r="L57"/>
      <c r="M57"/>
    </row>
    <row r="58" spans="6:13" s="13" customFormat="1" x14ac:dyDescent="0.25">
      <c r="F58"/>
      <c r="G58"/>
      <c r="H58"/>
      <c r="J58"/>
      <c r="K58"/>
      <c r="L58"/>
      <c r="M58"/>
    </row>
    <row r="59" spans="6:13" s="13" customFormat="1" x14ac:dyDescent="0.25">
      <c r="F59"/>
      <c r="G59"/>
      <c r="H59"/>
      <c r="J59"/>
      <c r="K59"/>
      <c r="L59"/>
      <c r="M59"/>
    </row>
    <row r="60" spans="6:13" s="13" customFormat="1" x14ac:dyDescent="0.25">
      <c r="F60"/>
      <c r="G60"/>
      <c r="H60"/>
      <c r="J60"/>
      <c r="K60"/>
      <c r="L60"/>
      <c r="M60"/>
    </row>
    <row r="61" spans="6:13" s="13" customFormat="1" x14ac:dyDescent="0.25">
      <c r="F61"/>
      <c r="G61"/>
      <c r="H61"/>
      <c r="J61"/>
      <c r="K61"/>
      <c r="L61"/>
      <c r="M61"/>
    </row>
    <row r="62" spans="6:13" s="13" customFormat="1" x14ac:dyDescent="0.25">
      <c r="F62"/>
      <c r="G62"/>
      <c r="H62"/>
      <c r="J62"/>
      <c r="K62"/>
      <c r="L62"/>
      <c r="M62"/>
    </row>
    <row r="63" spans="6:13" s="13" customFormat="1" x14ac:dyDescent="0.25">
      <c r="F63"/>
      <c r="G63"/>
      <c r="H63"/>
      <c r="J63"/>
      <c r="K63"/>
      <c r="L63"/>
      <c r="M63"/>
    </row>
    <row r="64" spans="6:13" s="13" customFormat="1" x14ac:dyDescent="0.25">
      <c r="F64"/>
      <c r="G64"/>
      <c r="H64"/>
      <c r="J64"/>
      <c r="K64"/>
      <c r="L64"/>
      <c r="M64"/>
    </row>
    <row r="65" spans="6:13" s="13" customFormat="1" x14ac:dyDescent="0.25">
      <c r="F65"/>
      <c r="G65"/>
      <c r="H65"/>
      <c r="J65"/>
      <c r="K65"/>
      <c r="L65"/>
      <c r="M65"/>
    </row>
  </sheetData>
  <sortState xmlns:xlrd2="http://schemas.microsoft.com/office/spreadsheetml/2017/richdata2" ref="A2:D78">
    <sortCondition ref="A2:A78"/>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14</v>
      </c>
      <c r="G1" s="5" t="s">
        <v>15</v>
      </c>
      <c r="H1" s="5" t="s">
        <v>16</v>
      </c>
      <c r="I1" s="17" t="s">
        <v>52</v>
      </c>
      <c r="J1" s="18" t="s">
        <v>28</v>
      </c>
    </row>
    <row r="2" spans="1:10" ht="75" x14ac:dyDescent="0.25">
      <c r="A2" s="41">
        <v>1</v>
      </c>
      <c r="B2" s="10">
        <v>42388</v>
      </c>
      <c r="C2" s="1" t="s">
        <v>55</v>
      </c>
      <c r="D2" s="1" t="s">
        <v>54</v>
      </c>
      <c r="E2" s="11" t="s">
        <v>51</v>
      </c>
      <c r="F2" s="8" t="s">
        <v>25</v>
      </c>
      <c r="G2" s="1" t="s">
        <v>56</v>
      </c>
      <c r="H2" s="1" t="s">
        <v>67</v>
      </c>
      <c r="I2" s="1" t="s">
        <v>53</v>
      </c>
      <c r="J2" s="11"/>
    </row>
    <row r="3" spans="1:10" ht="75" x14ac:dyDescent="0.25">
      <c r="A3" s="41">
        <v>2</v>
      </c>
      <c r="B3" s="10">
        <f t="shared" ref="B3:B18" si="0">B2+7</f>
        <v>42395</v>
      </c>
      <c r="C3" s="1" t="s">
        <v>41</v>
      </c>
      <c r="D3" s="1" t="s">
        <v>66</v>
      </c>
      <c r="E3" s="1" t="s">
        <v>73</v>
      </c>
      <c r="F3" s="1" t="s">
        <v>74</v>
      </c>
      <c r="G3" s="1" t="s">
        <v>76</v>
      </c>
      <c r="H3" s="1" t="s">
        <v>75</v>
      </c>
      <c r="I3" s="11" t="s">
        <v>58</v>
      </c>
      <c r="J3" s="11"/>
    </row>
    <row r="4" spans="1:10" ht="60" x14ac:dyDescent="0.25">
      <c r="A4" s="41">
        <v>3</v>
      </c>
      <c r="B4" s="10">
        <f t="shared" si="0"/>
        <v>42402</v>
      </c>
      <c r="C4" s="1" t="s">
        <v>26</v>
      </c>
      <c r="D4" s="1" t="s">
        <v>80</v>
      </c>
      <c r="E4" s="1" t="s">
        <v>82</v>
      </c>
      <c r="F4" s="1" t="s">
        <v>77</v>
      </c>
      <c r="G4" s="39" t="s">
        <v>59</v>
      </c>
      <c r="H4" s="1" t="s">
        <v>78</v>
      </c>
    </row>
    <row r="5" spans="1:10" ht="75" x14ac:dyDescent="0.25">
      <c r="A5" s="41">
        <v>4</v>
      </c>
      <c r="B5" s="10">
        <f>B4+7</f>
        <v>42409</v>
      </c>
      <c r="C5" s="33" t="s">
        <v>83</v>
      </c>
      <c r="D5" s="35" t="s">
        <v>85</v>
      </c>
      <c r="E5" s="7" t="s">
        <v>84</v>
      </c>
      <c r="F5" s="7" t="s">
        <v>79</v>
      </c>
      <c r="G5" s="1" t="s">
        <v>81</v>
      </c>
      <c r="H5" s="1" t="s">
        <v>86</v>
      </c>
      <c r="I5" s="6" t="s">
        <v>60</v>
      </c>
    </row>
    <row r="6" spans="1:10" ht="102.75" thickBot="1" x14ac:dyDescent="0.3">
      <c r="A6" s="41">
        <v>5</v>
      </c>
      <c r="B6" s="10">
        <f t="shared" si="0"/>
        <v>42416</v>
      </c>
      <c r="C6" s="33" t="s">
        <v>45</v>
      </c>
      <c r="D6" s="35" t="s">
        <v>72</v>
      </c>
      <c r="E6" s="7" t="s">
        <v>46</v>
      </c>
      <c r="F6" s="1" t="s">
        <v>71</v>
      </c>
      <c r="G6" s="1" t="s">
        <v>70</v>
      </c>
      <c r="H6" s="11" t="s">
        <v>69</v>
      </c>
    </row>
    <row r="7" spans="1:10" ht="120.75" thickBot="1" x14ac:dyDescent="0.3">
      <c r="A7" s="40">
        <v>6</v>
      </c>
      <c r="B7" s="10">
        <f t="shared" si="0"/>
        <v>42423</v>
      </c>
      <c r="C7" s="1" t="s">
        <v>33</v>
      </c>
      <c r="D7" s="1" t="s">
        <v>65</v>
      </c>
      <c r="E7" s="1"/>
      <c r="F7" s="32" t="s">
        <v>32</v>
      </c>
      <c r="G7" s="32" t="s">
        <v>34</v>
      </c>
      <c r="H7" s="1" t="s">
        <v>64</v>
      </c>
      <c r="I7" s="1" t="s">
        <v>61</v>
      </c>
      <c r="J7" s="11" t="s">
        <v>36</v>
      </c>
    </row>
    <row r="8" spans="1:10" ht="75" x14ac:dyDescent="0.25">
      <c r="A8" s="40">
        <v>7</v>
      </c>
      <c r="B8" s="10">
        <f t="shared" si="0"/>
        <v>42430</v>
      </c>
      <c r="C8" s="1" t="s">
        <v>63</v>
      </c>
      <c r="D8" s="1" t="s">
        <v>35</v>
      </c>
      <c r="E8" s="1" t="s">
        <v>91</v>
      </c>
      <c r="F8" s="1" t="s">
        <v>62</v>
      </c>
      <c r="G8" s="1"/>
      <c r="H8" s="1" t="s">
        <v>38</v>
      </c>
    </row>
    <row r="9" spans="1:10" ht="60" x14ac:dyDescent="0.25">
      <c r="A9" s="9">
        <v>8</v>
      </c>
      <c r="B9" s="10">
        <f t="shared" si="0"/>
        <v>42437</v>
      </c>
      <c r="C9" s="6" t="s">
        <v>21</v>
      </c>
      <c r="F9" s="1" t="s">
        <v>68</v>
      </c>
      <c r="G9" s="7" t="s">
        <v>21</v>
      </c>
      <c r="H9" s="8" t="s">
        <v>100</v>
      </c>
    </row>
    <row r="10" spans="1:10" x14ac:dyDescent="0.25">
      <c r="A10" s="9"/>
      <c r="B10" s="10">
        <f t="shared" si="0"/>
        <v>42444</v>
      </c>
      <c r="C10" s="12" t="s">
        <v>18</v>
      </c>
      <c r="D10" s="12" t="s">
        <v>18</v>
      </c>
      <c r="E10" s="12" t="s">
        <v>18</v>
      </c>
      <c r="F10" s="12" t="s">
        <v>18</v>
      </c>
      <c r="G10" s="12" t="s">
        <v>18</v>
      </c>
      <c r="H10" s="12" t="s">
        <v>18</v>
      </c>
    </row>
    <row r="11" spans="1:10" x14ac:dyDescent="0.25">
      <c r="A11" s="9">
        <v>9</v>
      </c>
      <c r="B11" s="10">
        <f t="shared" si="0"/>
        <v>42451</v>
      </c>
      <c r="C11" s="6" t="s">
        <v>101</v>
      </c>
      <c r="F11" s="8" t="s">
        <v>100</v>
      </c>
      <c r="G11" s="8" t="s">
        <v>100</v>
      </c>
      <c r="H11" s="7" t="s">
        <v>40</v>
      </c>
    </row>
    <row r="12" spans="1:10" ht="120" x14ac:dyDescent="0.25">
      <c r="A12" s="9">
        <v>10</v>
      </c>
      <c r="B12" s="10">
        <f t="shared" si="0"/>
        <v>42458</v>
      </c>
      <c r="C12" s="1" t="s">
        <v>27</v>
      </c>
      <c r="D12" s="1" t="s">
        <v>29</v>
      </c>
      <c r="E12" s="33" t="s">
        <v>111</v>
      </c>
      <c r="F12" s="1" t="s">
        <v>105</v>
      </c>
      <c r="G12" s="33" t="s">
        <v>106</v>
      </c>
      <c r="H12" s="33" t="s">
        <v>107</v>
      </c>
    </row>
    <row r="13" spans="1:10" ht="75" x14ac:dyDescent="0.25">
      <c r="A13" s="9">
        <v>11</v>
      </c>
      <c r="B13" s="10">
        <f t="shared" si="0"/>
        <v>42465</v>
      </c>
      <c r="C13" s="1" t="s">
        <v>30</v>
      </c>
      <c r="D13" s="1" t="s">
        <v>31</v>
      </c>
      <c r="E13" s="1" t="s">
        <v>37</v>
      </c>
      <c r="F13" s="33" t="s">
        <v>108</v>
      </c>
      <c r="G13" s="33" t="s">
        <v>110</v>
      </c>
      <c r="H13" s="1" t="s">
        <v>109</v>
      </c>
    </row>
    <row r="14" spans="1:10" ht="63.75" x14ac:dyDescent="0.25">
      <c r="A14" s="9">
        <v>12</v>
      </c>
      <c r="B14" s="10">
        <f t="shared" si="0"/>
        <v>42472</v>
      </c>
      <c r="C14" s="6" t="s">
        <v>95</v>
      </c>
      <c r="E14" s="1" t="s">
        <v>103</v>
      </c>
      <c r="F14" s="1"/>
      <c r="G14" s="33" t="s">
        <v>106</v>
      </c>
      <c r="H14" s="33" t="s">
        <v>107</v>
      </c>
    </row>
    <row r="15" spans="1:10" x14ac:dyDescent="0.25">
      <c r="A15" s="9">
        <v>13</v>
      </c>
      <c r="B15" s="10">
        <f t="shared" si="0"/>
        <v>42479</v>
      </c>
      <c r="C15" s="1"/>
      <c r="D15" s="1"/>
      <c r="E15" s="1"/>
      <c r="F15" s="1"/>
      <c r="G15" s="1"/>
      <c r="H15" s="1"/>
    </row>
    <row r="16" spans="1:10" ht="105" x14ac:dyDescent="0.25">
      <c r="A16" s="9">
        <v>14</v>
      </c>
      <c r="B16" s="10">
        <f t="shared" si="0"/>
        <v>42486</v>
      </c>
      <c r="C16" s="1" t="s">
        <v>42</v>
      </c>
      <c r="D16" s="1" t="s">
        <v>44</v>
      </c>
      <c r="E16" s="1" t="s">
        <v>102</v>
      </c>
      <c r="F16" s="1" t="s">
        <v>43</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33"/>
      <c r="F23" s="33"/>
      <c r="G23" s="33"/>
      <c r="H23" s="1"/>
      <c r="I23" s="11"/>
    </row>
    <row r="24" spans="1:9" ht="15.75" thickBot="1" x14ac:dyDescent="0.3">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2023-02-10T05:12:25Z</dcterms:modified>
</cp:coreProperties>
</file>